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2.xml" ContentType="application/vnd.openxmlformats-officedocument.spreadsheetml.worksheet+xml"/>
  <Override PartName="/xl/worksheets/sheet1.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docProps/custom.xml" ContentType="application/vnd.openxmlformats-officedocument.custom-properties+xml"/>
  <Override PartName="/customXml/itemProps3.xml" ContentType="application/vnd.openxmlformats-officedocument.customXmlProperties+xml"/>
  <Override PartName="/docProps/core.xml" ContentType="application/vnd.openxmlformats-package.core-properties+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12.xml" ContentType="application/vnd.openxmlformats-officedocument.spreadsheetml.externalLink+xml"/>
  <Override PartName="/xl/externalLinks/externalLink11.xml" ContentType="application/vnd.openxmlformats-officedocument.spreadsheetml.externalLink+xml"/>
  <Override PartName="/xl/externalLinks/externalLink10.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xl/externalLinks/externalLink33.xml" ContentType="application/vnd.openxmlformats-officedocument.spreadsheetml.externalLink+xml"/>
  <Override PartName="/xl/externalLinks/externalLink32.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docProps/app.xml" ContentType="application/vnd.openxmlformats-officedocument.extended-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1835"/>
  </bookViews>
  <sheets>
    <sheet name="Attachment B" sheetId="3" r:id="rId1"/>
    <sheet name="Attachment C" sheetId="2" r:id="rId2"/>
    <sheet name="Attachment D" sheetId="1"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0">[1]Jan!#REF!</definedName>
    <definedName name="\A">#REF!</definedName>
    <definedName name="\B">#REF!</definedName>
    <definedName name="\BACK1">#REF!</definedName>
    <definedName name="\BLOCK">#REF!</definedName>
    <definedName name="\BLOCKT">#REF!</definedName>
    <definedName name="\C">#REF!</definedName>
    <definedName name="\COMP">#REF!</definedName>
    <definedName name="\COMPT">#REF!</definedName>
    <definedName name="\G">#REF!</definedName>
    <definedName name="\I">#REF!</definedName>
    <definedName name="\K">#REF!</definedName>
    <definedName name="\L">#REF!</definedName>
    <definedName name="\M">#REF!</definedName>
    <definedName name="\P">#REF!</definedName>
    <definedName name="\Q">[2]Actual!#REF!</definedName>
    <definedName name="\R">#REF!</definedName>
    <definedName name="\S">#REF!</definedName>
    <definedName name="\TABLE1">#REF!</definedName>
    <definedName name="\TABLE2">#REF!</definedName>
    <definedName name="\TABLEA">#REF!</definedName>
    <definedName name="\TBL2">#REF!</definedName>
    <definedName name="\TBL3">#REF!</definedName>
    <definedName name="\TBL4">#REF!</definedName>
    <definedName name="\TBL5">#REF!</definedName>
    <definedName name="\W">#REF!</definedName>
    <definedName name="\WORK1">#REF!</definedName>
    <definedName name="\X">#REF!</definedName>
    <definedName name="\Z">#REF!</definedName>
    <definedName name="________________________OM1" hidden="1">{#N/A,#N/A,FALSE,"Summary";#N/A,#N/A,FALSE,"SmPlants";#N/A,#N/A,FALSE,"Utah";#N/A,#N/A,FALSE,"Idaho";#N/A,#N/A,FALSE,"Lewis River";#N/A,#N/A,FALSE,"NrthUmpq";#N/A,#N/A,FALSE,"KlamRog"}</definedName>
    <definedName name="______________________OM1" hidden="1">{#N/A,#N/A,FALSE,"Summary";#N/A,#N/A,FALSE,"SmPlants";#N/A,#N/A,FALSE,"Utah";#N/A,#N/A,FALSE,"Idaho";#N/A,#N/A,FALSE,"Lewis River";#N/A,#N/A,FALSE,"NrthUmpq";#N/A,#N/A,FALSE,"KlamRog"}</definedName>
    <definedName name="____________________OM1" hidden="1">{#N/A,#N/A,FALSE,"Summary";#N/A,#N/A,FALSE,"SmPlants";#N/A,#N/A,FALSE,"Utah";#N/A,#N/A,FALSE,"Idaho";#N/A,#N/A,FALSE,"Lewis River";#N/A,#N/A,FALSE,"NrthUmpq";#N/A,#N/A,FALSE,"KlamRog"}</definedName>
    <definedName name="___________________OM1" hidden="1">{#N/A,#N/A,FALSE,"Summary";#N/A,#N/A,FALSE,"SmPlants";#N/A,#N/A,FALSE,"Utah";#N/A,#N/A,FALSE,"Idaho";#N/A,#N/A,FALSE,"Lewis River";#N/A,#N/A,FALSE,"NrthUmpq";#N/A,#N/A,FALSE,"KlamRog"}</definedName>
    <definedName name="__________________six6" hidden="1">{#N/A,#N/A,FALSE,"CRPT";#N/A,#N/A,FALSE,"TREND";#N/A,#N/A,FALSE,"%Curve"}</definedName>
    <definedName name="__________________www1" hidden="1">{#N/A,#N/A,FALSE,"schA"}</definedName>
    <definedName name="_________________OM1" hidden="1">{#N/A,#N/A,FALSE,"Summary";#N/A,#N/A,FALSE,"SmPlants";#N/A,#N/A,FALSE,"Utah";#N/A,#N/A,FALSE,"Idaho";#N/A,#N/A,FALSE,"Lewis River";#N/A,#N/A,FALSE,"NrthUmpq";#N/A,#N/A,FALSE,"KlamRog"}</definedName>
    <definedName name="_________________six6" hidden="1">{#N/A,#N/A,FALSE,"CRPT";#N/A,#N/A,FALSE,"TREND";#N/A,#N/A,FALSE,"%Curve"}</definedName>
    <definedName name="_________________www1" hidden="1">{#N/A,#N/A,FALSE,"schA"}</definedName>
    <definedName name="________________six6" hidden="1">{#N/A,#N/A,FALSE,"CRPT";#N/A,#N/A,FALSE,"TREND";#N/A,#N/A,FALSE,"%Curve"}</definedName>
    <definedName name="________________www1" hidden="1">{#N/A,#N/A,FALSE,"schA"}</definedName>
    <definedName name="_______________six6" hidden="1">{#N/A,#N/A,FALSE,"CRPT";#N/A,#N/A,FALSE,"TREND";#N/A,#N/A,FALSE,"%Curve"}</definedName>
    <definedName name="_______________www1" hidden="1">{#N/A,#N/A,FALSE,"schA"}</definedName>
    <definedName name="______________OM1" hidden="1">{#N/A,#N/A,FALSE,"Summary";#N/A,#N/A,FALSE,"SmPlants";#N/A,#N/A,FALSE,"Utah";#N/A,#N/A,FALSE,"Idaho";#N/A,#N/A,FALSE,"Lewis River";#N/A,#N/A,FALSE,"NrthUmpq";#N/A,#N/A,FALSE,"KlamRog"}</definedName>
    <definedName name="______________six6" hidden="1">{#N/A,#N/A,FALSE,"CRPT";#N/A,#N/A,FALSE,"TREND";#N/A,#N/A,FALSE,"%Curve"}</definedName>
    <definedName name="______________www1" hidden="1">{#N/A,#N/A,FALSE,"schA"}</definedName>
    <definedName name="_____________six6" hidden="1">{#N/A,#N/A,FALSE,"CRPT";#N/A,#N/A,FALSE,"TREND";#N/A,#N/A,FALSE,"%Curve"}</definedName>
    <definedName name="_____________www1" hidden="1">{#N/A,#N/A,FALSE,"schA"}</definedName>
    <definedName name="____________OM1" hidden="1">{#N/A,#N/A,FALSE,"Summary";#N/A,#N/A,FALSE,"SmPlants";#N/A,#N/A,FALSE,"Utah";#N/A,#N/A,FALSE,"Idaho";#N/A,#N/A,FALSE,"Lewis River";#N/A,#N/A,FALSE,"NrthUmpq";#N/A,#N/A,FALSE,"KlamRog"}</definedName>
    <definedName name="____________six6" hidden="1">{#N/A,#N/A,FALSE,"CRPT";#N/A,#N/A,FALSE,"TREND";#N/A,#N/A,FALSE,"%Curve"}</definedName>
    <definedName name="____________www1" hidden="1">{#N/A,#N/A,FALSE,"schA"}</definedName>
    <definedName name="___________OM1" hidden="1">{#N/A,#N/A,FALSE,"Summary";#N/A,#N/A,FALSE,"SmPlants";#N/A,#N/A,FALSE,"Utah";#N/A,#N/A,FALSE,"Idaho";#N/A,#N/A,FALSE,"Lewis River";#N/A,#N/A,FALSE,"NrthUmpq";#N/A,#N/A,FALSE,"KlamRog"}</definedName>
    <definedName name="___________six6" hidden="1">{#N/A,#N/A,FALSE,"CRPT";#N/A,#N/A,FALSE,"TREND";#N/A,#N/A,FALSE,"%Curve"}</definedName>
    <definedName name="___________www1" hidden="1">{#N/A,#N/A,FALSE,"schA"}</definedName>
    <definedName name="__________six6" hidden="1">{#N/A,#N/A,FALSE,"CRPT";#N/A,#N/A,FALSE,"TREND";#N/A,#N/A,FALSE,"%Curve"}</definedName>
    <definedName name="__________www1" hidden="1">{#N/A,#N/A,FALSE,"schA"}</definedName>
    <definedName name="_________j1" hidden="1">{"PRINT",#N/A,TRUE,"APPA";"PRINT",#N/A,TRUE,"APS";"PRINT",#N/A,TRUE,"BHPL";"PRINT",#N/A,TRUE,"BHPL2";"PRINT",#N/A,TRUE,"CDWR";"PRINT",#N/A,TRUE,"EWEB";"PRINT",#N/A,TRUE,"LADWP";"PRINT",#N/A,TRUE,"NEVBASE"}</definedName>
    <definedName name="_________j2" hidden="1">{"PRINT",#N/A,TRUE,"APPA";"PRINT",#N/A,TRUE,"APS";"PRINT",#N/A,TRUE,"BHPL";"PRINT",#N/A,TRUE,"BHPL2";"PRINT",#N/A,TRUE,"CDWR";"PRINT",#N/A,TRUE,"EWEB";"PRINT",#N/A,TRUE,"LADWP";"PRINT",#N/A,TRUE,"NEVBASE"}</definedName>
    <definedName name="_________j3" hidden="1">{"PRINT",#N/A,TRUE,"APPA";"PRINT",#N/A,TRUE,"APS";"PRINT",#N/A,TRUE,"BHPL";"PRINT",#N/A,TRUE,"BHPL2";"PRINT",#N/A,TRUE,"CDWR";"PRINT",#N/A,TRUE,"EWEB";"PRINT",#N/A,TRUE,"LADWP";"PRINT",#N/A,TRUE,"NEVBASE"}</definedName>
    <definedName name="_________j4" hidden="1">{"PRINT",#N/A,TRUE,"APPA";"PRINT",#N/A,TRUE,"APS";"PRINT",#N/A,TRUE,"BHPL";"PRINT",#N/A,TRUE,"BHPL2";"PRINT",#N/A,TRUE,"CDWR";"PRINT",#N/A,TRUE,"EWEB";"PRINT",#N/A,TRUE,"LADWP";"PRINT",#N/A,TRUE,"NEVBASE"}</definedName>
    <definedName name="_________j5" hidden="1">{"PRINT",#N/A,TRUE,"APPA";"PRINT",#N/A,TRUE,"APS";"PRINT",#N/A,TRUE,"BHPL";"PRINT",#N/A,TRUE,"BHPL2";"PRINT",#N/A,TRUE,"CDWR";"PRINT",#N/A,TRUE,"EWEB";"PRINT",#N/A,TRUE,"LADWP";"PRINT",#N/A,TRUE,"NEVBASE"}</definedName>
    <definedName name="_________OM1" hidden="1">{#N/A,#N/A,FALSE,"Summary";#N/A,#N/A,FALSE,"SmPlants";#N/A,#N/A,FALSE,"Utah";#N/A,#N/A,FALSE,"Idaho";#N/A,#N/A,FALSE,"Lewis River";#N/A,#N/A,FALSE,"NrthUmpq";#N/A,#N/A,FALSE,"KlamRog"}</definedName>
    <definedName name="_________six6" hidden="1">{#N/A,#N/A,FALSE,"CRPT";#N/A,#N/A,FALSE,"TREND";#N/A,#N/A,FALSE,"%Curve"}</definedName>
    <definedName name="_________www1" hidden="1">{#N/A,#N/A,FALSE,"schA"}</definedName>
    <definedName name="________six6" hidden="1">{#N/A,#N/A,FALSE,"CRPT";#N/A,#N/A,FALSE,"TREND";#N/A,#N/A,FALSE,"%Curve"}</definedName>
    <definedName name="________www1" hidden="1">{#N/A,#N/A,FALSE,"schA"}</definedName>
    <definedName name="_______j1" hidden="1">{"PRINT",#N/A,TRUE,"APPA";"PRINT",#N/A,TRUE,"APS";"PRINT",#N/A,TRUE,"BHPL";"PRINT",#N/A,TRUE,"BHPL2";"PRINT",#N/A,TRUE,"CDWR";"PRINT",#N/A,TRUE,"EWEB";"PRINT",#N/A,TRUE,"LADWP";"PRINT",#N/A,TRUE,"NEVBASE"}</definedName>
    <definedName name="_______j2" hidden="1">{"PRINT",#N/A,TRUE,"APPA";"PRINT",#N/A,TRUE,"APS";"PRINT",#N/A,TRUE,"BHPL";"PRINT",#N/A,TRUE,"BHPL2";"PRINT",#N/A,TRUE,"CDWR";"PRINT",#N/A,TRUE,"EWEB";"PRINT",#N/A,TRUE,"LADWP";"PRINT",#N/A,TRUE,"NEVBASE"}</definedName>
    <definedName name="_______j3" hidden="1">{"PRINT",#N/A,TRUE,"APPA";"PRINT",#N/A,TRUE,"APS";"PRINT",#N/A,TRUE,"BHPL";"PRINT",#N/A,TRUE,"BHPL2";"PRINT",#N/A,TRUE,"CDWR";"PRINT",#N/A,TRUE,"EWEB";"PRINT",#N/A,TRUE,"LADWP";"PRINT",#N/A,TRUE,"NEVBASE"}</definedName>
    <definedName name="_______j4" hidden="1">{"PRINT",#N/A,TRUE,"APPA";"PRINT",#N/A,TRUE,"APS";"PRINT",#N/A,TRUE,"BHPL";"PRINT",#N/A,TRUE,"BHPL2";"PRINT",#N/A,TRUE,"CDWR";"PRINT",#N/A,TRUE,"EWEB";"PRINT",#N/A,TRUE,"LADWP";"PRINT",#N/A,TRUE,"NEVBASE"}</definedName>
    <definedName name="_______j5" hidden="1">{"PRINT",#N/A,TRUE,"APPA";"PRINT",#N/A,TRUE,"APS";"PRINT",#N/A,TRUE,"BHPL";"PRINT",#N/A,TRUE,"BHPL2";"PRINT",#N/A,TRUE,"CDWR";"PRINT",#N/A,TRUE,"EWEB";"PRINT",#N/A,TRUE,"LADWP";"PRINT",#N/A,TRUE,"NEVBASE"}</definedName>
    <definedName name="_______OM1" hidden="1">{#N/A,#N/A,FALSE,"Summary";#N/A,#N/A,FALSE,"SmPlants";#N/A,#N/A,FALSE,"Utah";#N/A,#N/A,FALSE,"Idaho";#N/A,#N/A,FALSE,"Lewis River";#N/A,#N/A,FALSE,"NrthUmpq";#N/A,#N/A,FALSE,"KlamRog"}</definedName>
    <definedName name="_______six6" hidden="1">{#N/A,#N/A,FALSE,"CRPT";#N/A,#N/A,FALSE,"TREND";#N/A,#N/A,FALSE,"%Curve"}</definedName>
    <definedName name="_______www1" hidden="1">{#N/A,#N/A,FALSE,"schA"}</definedName>
    <definedName name="______j1" hidden="1">{"PRINT",#N/A,TRUE,"APPA";"PRINT",#N/A,TRUE,"APS";"PRINT",#N/A,TRUE,"BHPL";"PRINT",#N/A,TRUE,"BHPL2";"PRINT",#N/A,TRUE,"CDWR";"PRINT",#N/A,TRUE,"EWEB";"PRINT",#N/A,TRUE,"LADWP";"PRINT",#N/A,TRUE,"NEVBASE"}</definedName>
    <definedName name="______j2" hidden="1">{"PRINT",#N/A,TRUE,"APPA";"PRINT",#N/A,TRUE,"APS";"PRINT",#N/A,TRUE,"BHPL";"PRINT",#N/A,TRUE,"BHPL2";"PRINT",#N/A,TRUE,"CDWR";"PRINT",#N/A,TRUE,"EWEB";"PRINT",#N/A,TRUE,"LADWP";"PRINT",#N/A,TRUE,"NEVBASE"}</definedName>
    <definedName name="______j3" hidden="1">{"PRINT",#N/A,TRUE,"APPA";"PRINT",#N/A,TRUE,"APS";"PRINT",#N/A,TRUE,"BHPL";"PRINT",#N/A,TRUE,"BHPL2";"PRINT",#N/A,TRUE,"CDWR";"PRINT",#N/A,TRUE,"EWEB";"PRINT",#N/A,TRUE,"LADWP";"PRINT",#N/A,TRUE,"NEVBASE"}</definedName>
    <definedName name="______j4" hidden="1">{"PRINT",#N/A,TRUE,"APPA";"PRINT",#N/A,TRUE,"APS";"PRINT",#N/A,TRUE,"BHPL";"PRINT",#N/A,TRUE,"BHPL2";"PRINT",#N/A,TRUE,"CDWR";"PRINT",#N/A,TRUE,"EWEB";"PRINT",#N/A,TRUE,"LADWP";"PRINT",#N/A,TRUE,"NEVBASE"}</definedName>
    <definedName name="______j5" hidden="1">{"PRINT",#N/A,TRUE,"APPA";"PRINT",#N/A,TRUE,"APS";"PRINT",#N/A,TRUE,"BHPL";"PRINT",#N/A,TRUE,"BHPL2";"PRINT",#N/A,TRUE,"CDWR";"PRINT",#N/A,TRUE,"EWEB";"PRINT",#N/A,TRUE,"LADWP";"PRINT",#N/A,TRUE,"NEVBASE"}</definedName>
    <definedName name="______OM1" hidden="1">{#N/A,#N/A,FALSE,"Summary";#N/A,#N/A,FALSE,"SmPlants";#N/A,#N/A,FALSE,"Utah";#N/A,#N/A,FALSE,"Idaho";#N/A,#N/A,FALSE,"Lewis River";#N/A,#N/A,FALSE,"NrthUmpq";#N/A,#N/A,FALSE,"KlamRog"}</definedName>
    <definedName name="______six6" hidden="1">{#N/A,#N/A,FALSE,"CRPT";#N/A,#N/A,FALSE,"TREND";#N/A,#N/A,FALSE,"%Curve"}</definedName>
    <definedName name="______www1" hidden="1">{#N/A,#N/A,FALSE,"schA"}</definedName>
    <definedName name="_____j1" hidden="1">{"PRINT",#N/A,TRUE,"APPA";"PRINT",#N/A,TRUE,"APS";"PRINT",#N/A,TRUE,"BHPL";"PRINT",#N/A,TRUE,"BHPL2";"PRINT",#N/A,TRUE,"CDWR";"PRINT",#N/A,TRUE,"EWEB";"PRINT",#N/A,TRUE,"LADWP";"PRINT",#N/A,TRUE,"NEVBASE"}</definedName>
    <definedName name="_____j2" hidden="1">{"PRINT",#N/A,TRUE,"APPA";"PRINT",#N/A,TRUE,"APS";"PRINT",#N/A,TRUE,"BHPL";"PRINT",#N/A,TRUE,"BHPL2";"PRINT",#N/A,TRUE,"CDWR";"PRINT",#N/A,TRUE,"EWEB";"PRINT",#N/A,TRUE,"LADWP";"PRINT",#N/A,TRUE,"NEVBASE"}</definedName>
    <definedName name="_____j3" hidden="1">{"PRINT",#N/A,TRUE,"APPA";"PRINT",#N/A,TRUE,"APS";"PRINT",#N/A,TRUE,"BHPL";"PRINT",#N/A,TRUE,"BHPL2";"PRINT",#N/A,TRUE,"CDWR";"PRINT",#N/A,TRUE,"EWEB";"PRINT",#N/A,TRUE,"LADWP";"PRINT",#N/A,TRUE,"NEVBASE"}</definedName>
    <definedName name="_____j4" hidden="1">{"PRINT",#N/A,TRUE,"APPA";"PRINT",#N/A,TRUE,"APS";"PRINT",#N/A,TRUE,"BHPL";"PRINT",#N/A,TRUE,"BHPL2";"PRINT",#N/A,TRUE,"CDWR";"PRINT",#N/A,TRUE,"EWEB";"PRINT",#N/A,TRUE,"LADWP";"PRINT",#N/A,TRUE,"NEVBASE"}</definedName>
    <definedName name="_____j5" hidden="1">{"PRINT",#N/A,TRUE,"APPA";"PRINT",#N/A,TRUE,"APS";"PRINT",#N/A,TRUE,"BHPL";"PRINT",#N/A,TRUE,"BHPL2";"PRINT",#N/A,TRUE,"CDWR";"PRINT",#N/A,TRUE,"EWEB";"PRINT",#N/A,TRUE,"LADWP";"PRINT",#N/A,TRUE,"NEVBASE"}</definedName>
    <definedName name="_____OM1" hidden="1">{#N/A,#N/A,FALSE,"Summary";#N/A,#N/A,FALSE,"SmPlants";#N/A,#N/A,FALSE,"Utah";#N/A,#N/A,FALSE,"Idaho";#N/A,#N/A,FALSE,"Lewis River";#N/A,#N/A,FALSE,"NrthUmpq";#N/A,#N/A,FALSE,"KlamRog"}</definedName>
    <definedName name="_____six6" hidden="1">{#N/A,#N/A,FALSE,"CRPT";#N/A,#N/A,FALSE,"TREND";#N/A,#N/A,FALSE,"%Curve"}</definedName>
    <definedName name="_____www1" hidden="1">{#N/A,#N/A,FALSE,"schA"}</definedName>
    <definedName name="____j1"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OM1" hidden="1">{#N/A,#N/A,FALSE,"Summary";#N/A,#N/A,FALSE,"SmPlants";#N/A,#N/A,FALSE,"Utah";#N/A,#N/A,FALSE,"Idaho";#N/A,#N/A,FALSE,"Lewis River";#N/A,#N/A,FALSE,"NrthUmpq";#N/A,#N/A,FALSE,"KlamRog"}</definedName>
    <definedName name="____six6" hidden="1">{#N/A,#N/A,FALSE,"CRPT";#N/A,#N/A,FALSE,"TREND";#N/A,#N/A,FALSE,"%Curve"}</definedName>
    <definedName name="____www1" hidden="1">{#N/A,#N/A,FALSE,"schA"}</definedName>
    <definedName name="___j1"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hidden="1">{#N/A,#N/A,FALSE,"Summary";#N/A,#N/A,FALSE,"SmPlants";#N/A,#N/A,FALSE,"Utah";#N/A,#N/A,FALSE,"Idaho";#N/A,#N/A,FALSE,"Lewis River";#N/A,#N/A,FALSE,"NrthUmpq";#N/A,#N/A,FALSE,"KlamRog"}</definedName>
    <definedName name="___six6" hidden="1">{#N/A,#N/A,FALSE,"CRPT";#N/A,#N/A,FALSE,"TREND";#N/A,#N/A,FALSE,"%Curve"}</definedName>
    <definedName name="___www1" hidden="1">{#N/A,#N/A,FALSE,"schA"}</definedName>
    <definedName name="__123Graph_A" localSheetId="2" hidden="1">[3]Inputs!#REF!</definedName>
    <definedName name="__123Graph_A" hidden="1">'[4]OR kWh'!#REF!</definedName>
    <definedName name="__123Graph_B" localSheetId="2" hidden="1">[3]Inputs!#REF!</definedName>
    <definedName name="__123Graph_B" hidden="1">'[4]OR kWh'!#REF!</definedName>
    <definedName name="__123Graph_D" localSheetId="2" hidden="1">[3]Inputs!#REF!</definedName>
    <definedName name="__123Graph_D" hidden="1">'[4]OR kWh'!#REF!</definedName>
    <definedName name="__123Graph_E" hidden="1">[5]Input!$E$22:$E$37</definedName>
    <definedName name="__123Graph_ECURRENT" hidden="1">[6]ConsolidatingPL!#REF!</definedName>
    <definedName name="__123Graph_F" hidden="1">[5]Input!$D$22:$D$37</definedName>
    <definedName name="__j1"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OM1" hidden="1">{#N/A,#N/A,FALSE,"Summary";#N/A,#N/A,FALSE,"SmPlants";#N/A,#N/A,FALSE,"Utah";#N/A,#N/A,FALSE,"Idaho";#N/A,#N/A,FALSE,"Lewis River";#N/A,#N/A,FALSE,"NrthUmpq";#N/A,#N/A,FALSE,"KlamRog"}</definedName>
    <definedName name="__six6" hidden="1">{#N/A,#N/A,FALSE,"CRPT";#N/A,#N/A,FALSE,"TREND";#N/A,#N/A,FALSE,"%Curve"}</definedName>
    <definedName name="__www1" hidden="1">{#N/A,#N/A,FALSE,"schA"}</definedName>
    <definedName name="_1Price_Ta">#REF!</definedName>
    <definedName name="_2Price_Ta">#REF!</definedName>
    <definedName name="_B">'[7]Rate Design'!#REF!</definedName>
    <definedName name="_ex1" hidden="1">{#N/A,#N/A,FALSE,"Summ";#N/A,#N/A,FALSE,"General"}</definedName>
    <definedName name="_Fill" localSheetId="2" hidden="1">#REF!</definedName>
    <definedName name="_Fill" hidden="1">#REF!</definedName>
    <definedName name="_xlnm._FilterDatabase" hidden="1">#REF!</definedName>
    <definedName name="_j1"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localSheetId="2" hidden="1">#REF!</definedName>
    <definedName name="_Key1" hidden="1">#REF!</definedName>
    <definedName name="_Key2" localSheetId="2" hidden="1">#REF!</definedName>
    <definedName name="_Key2" hidden="1">#REF!</definedName>
    <definedName name="_MEN2">[1]Jan!#REF!</definedName>
    <definedName name="_MEN3">[1]Jan!#REF!</definedName>
    <definedName name="_new1" hidden="1">{#N/A,#N/A,FALSE,"Summ";#N/A,#N/A,FALSE,"General"}</definedName>
    <definedName name="_OM1" hidden="1">{#N/A,#N/A,FALSE,"Summary";#N/A,#N/A,FALSE,"SmPlants";#N/A,#N/A,FALSE,"Utah";#N/A,#N/A,FALSE,"Idaho";#N/A,#N/A,FALSE,"Lewis River";#N/A,#N/A,FALSE,"NrthUmpq";#N/A,#N/A,FALSE,"KlamRog"}</definedName>
    <definedName name="_Order1" localSheetId="2" hidden="1">0</definedName>
    <definedName name="_Order1" hidden="1">255</definedName>
    <definedName name="_Order2" localSheetId="2" hidden="1">0</definedName>
    <definedName name="_Order2" hidden="1">255</definedName>
    <definedName name="_P">#REF!</definedName>
    <definedName name="_Regression_Int" hidden="1">1</definedName>
    <definedName name="_Regression_Out" hidden="1">#REF!</definedName>
    <definedName name="_Regression_X" hidden="1">#REF!</definedName>
    <definedName name="_Regression_Y" hidden="1">#REF!</definedName>
    <definedName name="_six6" hidden="1">{#N/A,#N/A,FALSE,"CRPT";#N/A,#N/A,FALSE,"TREND";#N/A,#N/A,FALSE,"%Curve"}</definedName>
    <definedName name="_Sort" localSheetId="2" hidden="1">#REF!</definedName>
    <definedName name="_Sort" hidden="1">#REF!</definedName>
    <definedName name="_TOP1">[1]Jan!#REF!</definedName>
    <definedName name="_www1" hidden="1">{#N/A,#N/A,FALSE,"schA"}</definedName>
    <definedName name="a" localSheetId="2" hidden="1">#REF!</definedName>
    <definedName name="a" hidden="1">#REF!</definedName>
    <definedName name="Access_Button1" hidden="1">"Headcount_Workbook_Schedules_List"</definedName>
    <definedName name="AccessDatabase" hidden="1">"I:\COMTREL\FINICLE\TradeSummary.mdb"</definedName>
    <definedName name="Acct108364">'[8]Func Study'!#REF!</definedName>
    <definedName name="Acct108364S">'[8]Func Study'!#REF!</definedName>
    <definedName name="Acct228.42TROJD">'[9]Func Study'!#REF!</definedName>
    <definedName name="Acct2281SO">'[10]Func Study'!$H$2190</definedName>
    <definedName name="Acct2283SO">'[10]Func Study'!$H$2198</definedName>
    <definedName name="Acct22842TROJD">'[9]Func Study'!#REF!</definedName>
    <definedName name="Acct228SO">'[10]Func Study'!$H$2194</definedName>
    <definedName name="Acct350">'[10]Func Study'!$H$1628</definedName>
    <definedName name="Acct352">'[10]Func Study'!$H$1635</definedName>
    <definedName name="Acct353">'[10]Func Study'!$H$1641</definedName>
    <definedName name="Acct354">'[10]Func Study'!$H$1647</definedName>
    <definedName name="Acct355">'[10]Func Study'!$H$1654</definedName>
    <definedName name="Acct356">'[10]Func Study'!$H$1660</definedName>
    <definedName name="Acct357">'[10]Func Study'!$H$1666</definedName>
    <definedName name="Acct358">'[10]Func Study'!$H$1672</definedName>
    <definedName name="Acct359">'[10]Func Study'!$H$1678</definedName>
    <definedName name="Acct360">'[10]Func Study'!$H$1698</definedName>
    <definedName name="Acct361">'[10]Func Study'!$H$1704</definedName>
    <definedName name="Acct362">'[10]Func Study'!$H$1710</definedName>
    <definedName name="Acct364">'[10]Func Study'!$H$1717</definedName>
    <definedName name="Acct365">'[10]Func Study'!$H$1724</definedName>
    <definedName name="Acct366">'[10]Func Study'!$H$1731</definedName>
    <definedName name="Acct367">'[10]Func Study'!$H$1738</definedName>
    <definedName name="Acct368">'[10]Func Study'!$H$1744</definedName>
    <definedName name="Acct369">'[10]Func Study'!$H$1751</definedName>
    <definedName name="Acct370">'[10]Func Study'!$H$1762</definedName>
    <definedName name="Acct371">'[10]Func Study'!$H$1769</definedName>
    <definedName name="Acct372">'[10]Func Study'!$H$1776</definedName>
    <definedName name="Acct372A">'[10]Func Study'!$H$1775</definedName>
    <definedName name="Acct372DP">'[10]Func Study'!$H$1773</definedName>
    <definedName name="Acct372DS">'[10]Func Study'!$H$1774</definedName>
    <definedName name="Acct373">'[10]Func Study'!$H$1782</definedName>
    <definedName name="Acct41011">'[11]Functional Study'!#REF!</definedName>
    <definedName name="Acct41011BADDEBT">'[11]Functional Study'!#REF!</definedName>
    <definedName name="Acct41011DITEXP">'[11]Functional Study'!#REF!</definedName>
    <definedName name="Acct41011S">'[11]Functional Study'!#REF!</definedName>
    <definedName name="Acct41011SE">'[11]Functional Study'!#REF!</definedName>
    <definedName name="Acct41011SG1">'[11]Functional Study'!#REF!</definedName>
    <definedName name="Acct41011SG2">'[11]Functional Study'!#REF!</definedName>
    <definedName name="ACCT41011SGCT">'[11]Functional Study'!#REF!</definedName>
    <definedName name="Acct41011SGPP">'[11]Functional Study'!#REF!</definedName>
    <definedName name="Acct41011SNP">'[11]Functional Study'!#REF!</definedName>
    <definedName name="ACCT41011SNPD">'[11]Functional Study'!#REF!</definedName>
    <definedName name="Acct41011SO">'[11]Functional Study'!#REF!</definedName>
    <definedName name="Acct41011TROJP">'[11]Functional Study'!#REF!</definedName>
    <definedName name="Acct41111">'[11]Functional Study'!#REF!</definedName>
    <definedName name="Acct41111BADDEBT">'[11]Functional Study'!#REF!</definedName>
    <definedName name="Acct41111DITEXP">'[11]Functional Study'!#REF!</definedName>
    <definedName name="Acct41111S">'[11]Functional Study'!#REF!</definedName>
    <definedName name="Acct41111SE">'[11]Functional Study'!#REF!</definedName>
    <definedName name="Acct41111SG1">'[11]Functional Study'!#REF!</definedName>
    <definedName name="Acct41111SG2">'[11]Functional Study'!#REF!</definedName>
    <definedName name="Acct41111SG3">'[11]Functional Study'!#REF!</definedName>
    <definedName name="Acct41111SGPP">'[11]Functional Study'!#REF!</definedName>
    <definedName name="Acct41111SNP">'[11]Functional Study'!#REF!</definedName>
    <definedName name="Acct41111SNTP">'[11]Functional Study'!#REF!</definedName>
    <definedName name="Acct41111SO">'[11]Functional Study'!#REF!</definedName>
    <definedName name="Acct41111TROJP">'[11]Functional Study'!#REF!</definedName>
    <definedName name="Acct411BADDEBT">'[11]Functional Study'!#REF!</definedName>
    <definedName name="Acct411DGP">'[11]Functional Study'!#REF!</definedName>
    <definedName name="Acct411DGU">'[11]Functional Study'!#REF!</definedName>
    <definedName name="Acct411DITEXP">'[11]Functional Study'!#REF!</definedName>
    <definedName name="Acct411DNPP">'[11]Functional Study'!#REF!</definedName>
    <definedName name="Acct411DNPTP">'[11]Functional Study'!#REF!</definedName>
    <definedName name="Acct411S">'[11]Functional Study'!#REF!</definedName>
    <definedName name="Acct411SE">'[11]Functional Study'!#REF!</definedName>
    <definedName name="Acct411SG">'[11]Functional Study'!#REF!</definedName>
    <definedName name="Acct411SGPP">'[11]Functional Study'!#REF!</definedName>
    <definedName name="Acct411SO">'[11]Functional Study'!#REF!</definedName>
    <definedName name="Acct411TROJP">'[11]Functional Study'!#REF!</definedName>
    <definedName name="Acct447DGU">'[9]Func Study'!#REF!</definedName>
    <definedName name="Acct448S">'[10]Func Study'!$H$274</definedName>
    <definedName name="Acct450S">'[10]Func Study'!$H$302</definedName>
    <definedName name="Acct451S">'[10]Func Study'!$H$307</definedName>
    <definedName name="Acct454S">'[10]Func Study'!$H$318</definedName>
    <definedName name="Acct456S">'[10]Func Study'!$H$325</definedName>
    <definedName name="Acct510">'[10]Func Study'!#REF!</definedName>
    <definedName name="Acct510DNPPSU">'[10]Func Study'!#REF!</definedName>
    <definedName name="ACCT510JBG">'[10]Func Study'!#REF!</definedName>
    <definedName name="ACCT510SSGCH">'[10]Func Study'!#REF!</definedName>
    <definedName name="ACCT557CAGE">'[10]Func Study'!$H$683</definedName>
    <definedName name="Acct557CT">'[10]Func Study'!$H$681</definedName>
    <definedName name="Acct580">'[10]Func Study'!$H$791</definedName>
    <definedName name="Acct581">'[10]Func Study'!$H$796</definedName>
    <definedName name="Acct582">'[10]Func Study'!$H$801</definedName>
    <definedName name="Acct583">'[10]Func Study'!$H$806</definedName>
    <definedName name="Acct584">'[10]Func Study'!$H$811</definedName>
    <definedName name="Acct585">'[10]Func Study'!$H$816</definedName>
    <definedName name="Acct586">'[10]Func Study'!$H$821</definedName>
    <definedName name="Acct587">'[10]Func Study'!$H$826</definedName>
    <definedName name="Acct588">'[10]Func Study'!$H$831</definedName>
    <definedName name="Acct589">'[10]Func Study'!$H$836</definedName>
    <definedName name="Acct590">'[10]Func Study'!$H$841</definedName>
    <definedName name="Acct591">'[10]Func Study'!$H$846</definedName>
    <definedName name="Acct592">'[10]Func Study'!$H$851</definedName>
    <definedName name="Acct593">'[10]Func Study'!$H$856</definedName>
    <definedName name="Acct594">'[10]Func Study'!$H$861</definedName>
    <definedName name="Acct595">'[10]Func Study'!$H$866</definedName>
    <definedName name="Acct596">'[10]Func Study'!$H$876</definedName>
    <definedName name="Acct597">'[10]Func Study'!$H$881</definedName>
    <definedName name="Acct598">'[10]Func Study'!$H$886</definedName>
    <definedName name="ACCT904SG">'[12]Functional Study'!#REF!</definedName>
    <definedName name="AcctAGA">'[10]Func Study'!$H$296</definedName>
    <definedName name="AcctDFAD">'[10]Func Study'!#REF!</definedName>
    <definedName name="AcctDFAP">'[10]Func Study'!#REF!</definedName>
    <definedName name="AcctDFAT">'[10]Func Study'!#REF!</definedName>
    <definedName name="AcctTable">[13]Variables!$AK$42:$AK$396</definedName>
    <definedName name="AcctTS0">'[10]Func Study'!$H$1686</definedName>
    <definedName name="ActualROR">'[9]G+T+D+R+M'!$H$61</definedName>
    <definedName name="Adjs2avg">[14]Inputs!$L$255:'[14]Inputs'!$T$505</definedName>
    <definedName name="anscount" hidden="1">1</definedName>
    <definedName name="APR">[15]Backup!#REF!</definedName>
    <definedName name="APRT">#REF!</definedName>
    <definedName name="AS2DocOpenMode" hidden="1">"AS2DocumentEdit"</definedName>
    <definedName name="asa" hidden="1">{"Factors Pages 1-2",#N/A,FALSE,"Factors";"Factors Page 3",#N/A,FALSE,"Factors";"Factors Page 4",#N/A,FALSE,"Factors";"Factors Page 5",#N/A,FALSE,"Factors";"Factors Pages 8-27",#N/A,FALSE,"Factors"}</definedName>
    <definedName name="asdf" hidden="1">{#N/A,#N/A,FALSE,"Bgt";#N/A,#N/A,FALSE,"Act";#N/A,#N/A,FALSE,"Chrt Data";#N/A,#N/A,FALSE,"Bus Result";#N/A,#N/A,FALSE,"Main Charts";#N/A,#N/A,FALSE,"P&amp;L Ttl";#N/A,#N/A,FALSE,"P&amp;L C_Ttl";#N/A,#N/A,FALSE,"P&amp;L C_Oct";#N/A,#N/A,FALSE,"P&amp;L C_Sep";#N/A,#N/A,FALSE,"1996";#N/A,#N/A,FALSE,"Data"}</definedName>
    <definedName name="AUG">[15]Backup!#REF!</definedName>
    <definedName name="AUGT">#REF!</definedName>
    <definedName name="AvgFactors">[13]Factors!$B$3:$P$99</definedName>
    <definedName name="b" hidden="1">{#N/A,#N/A,FALSE,"Coversheet";#N/A,#N/A,FALSE,"QA"}</definedName>
    <definedName name="BACK1">#REF!</definedName>
    <definedName name="BACK2">#REF!</definedName>
    <definedName name="BACK3">#REF!</definedName>
    <definedName name="BACKUP1">#REF!</definedName>
    <definedName name="BEx0017DGUEDPCFJUPUZOOLJCS2B" hidden="1">#REF!</definedName>
    <definedName name="BEx001CNWHJ5RULCSFM36ZCGJ1UH" hidden="1">#REF!</definedName>
    <definedName name="BEx004791UAJIJSN57OT7YBLNP82" hidden="1">#REF!</definedName>
    <definedName name="BEx008P2NVFDLBHL7IZ5WTMVOQ1F" hidden="1">#REF!</definedName>
    <definedName name="BEx009G00IN0JUIAQ4WE9NHTMQE2" hidden="1">#REF!</definedName>
    <definedName name="BEx00DXTY2JDVGWQKV8H7FG4SV30" hidden="1">#REF!</definedName>
    <definedName name="BEx00GHLTYRH5N2S6P78YW1CD30N" hidden="1">#REF!</definedName>
    <definedName name="BEx00JC31DY11L45SEU4B10BIN6W" hidden="1">#REF!</definedName>
    <definedName name="BEx00KZHZBHP3TDV1YMX4B19B95O" hidden="1">#REF!</definedName>
    <definedName name="BEx00P11V7HA4MS6XYY3P4BPVXML" hidden="1">#REF!</definedName>
    <definedName name="BEx00PBV7V99V7M3LDYUTF31MUFJ" hidden="1">#REF!</definedName>
    <definedName name="BEx00SMIQJ55EVB7T24CORX0JWQO" hidden="1">#REF!</definedName>
    <definedName name="BEx010V7DB7O7Z9NHSX27HZK4H76" hidden="1">#REF!</definedName>
    <definedName name="BEx012IKS6YVHG9KTG2FAKRSMYLU" hidden="1">#REF!</definedName>
    <definedName name="BEx01HY6E3GJ66ABU5ABN26V6Q13" hidden="1">#REF!</definedName>
    <definedName name="BEx01PW5YQKEGAR8JDDI5OARYXDF" hidden="1">#REF!</definedName>
    <definedName name="BEx01QCB2ERCAYYOFDP3OQRWUU60" hidden="1">#REF!</definedName>
    <definedName name="BEx01U37NQSMTGJRU8EGTJORBJ6H" hidden="1">#REF!</definedName>
    <definedName name="BEx01XJ94SHJ1YQ7ORPW0RQGKI2H" hidden="1">#REF!</definedName>
    <definedName name="BEx028BOZCS2MQO9MODVS6F7NCA3" hidden="1">#REF!</definedName>
    <definedName name="BEx02DPUYNH76938V8GVORY8LRY1" hidden="1">#REF!</definedName>
    <definedName name="BEx02PEP6DY4K1JGB0HHS3B6QOGZ" hidden="1">#REF!</definedName>
    <definedName name="BEx02Q08R9G839Q4RFGG9026C7PX" hidden="1">#REF!</definedName>
    <definedName name="BEx02SEL3Z1QWGAHXDPUA9WLTTPS" hidden="1">#REF!</definedName>
    <definedName name="BEx02Y3KJZH5BGDM9QEZ1PVVI114" hidden="1">#REF!</definedName>
    <definedName name="BEx0313GRLLASDTVPW5DHTXHE74M" hidden="1">#REF!</definedName>
    <definedName name="BEx1F0SOZ3H5XUHXD7O01TCR8T6J" hidden="1">#REF!</definedName>
    <definedName name="BEx1F9HL824UCNCVZ2U62J4KZCX8" hidden="1">#REF!</definedName>
    <definedName name="BEx1FEVSJKTI1Q1Z874QZVFSJSVA" hidden="1">#REF!</definedName>
    <definedName name="BEx1FGDRUHHLI1GBHELT4PK0LY4V" hidden="1">#REF!</definedName>
    <definedName name="BEx1FJZ7GKO99IYTP6GGGF7EUL3Z" hidden="1">#REF!</definedName>
    <definedName name="BEx1FPDH0YKYQXDHUTFIQLIF34J8" hidden="1">#REF!</definedName>
    <definedName name="BEx1FQ9SZAGL2HEKRB046EOQDWOX" hidden="1">#REF!</definedName>
    <definedName name="BEx1FZV2CM77TBH1R6YYV9P06KA2" hidden="1">#REF!</definedName>
    <definedName name="BEx1G59AY8195JTUM6P18VXUFJ3E" hidden="1">#REF!</definedName>
    <definedName name="BEx1GKUDMCV60BOZT0SENCT0MD8L" hidden="1">#REF!</definedName>
    <definedName name="BEx1GUVQ5L0JCX3E4SROI4WBYVTO" hidden="1">#REF!</definedName>
    <definedName name="BEx1GVMRHFXUP6XYYY9NR12PV5TF" hidden="1">#REF!</definedName>
    <definedName name="BEx1H6KIT7BHUH6MDDWC935V9N47" hidden="1">#REF!</definedName>
    <definedName name="BEx1HA60AI3STEJQZAQ0RA3Q3AZV" hidden="1">#REF!</definedName>
    <definedName name="BEx1HB2DBVO5N6V2WX7BEHUFYTFU" hidden="1">#REF!</definedName>
    <definedName name="BEx1HDGOOJ3SKHYMWUZJ1P0RQZ9N" hidden="1">#REF!</definedName>
    <definedName name="BEx1HDM5ZXSJG6JQEMSFV52PZ10V" hidden="1">#REF!</definedName>
    <definedName name="BEx1HETBBZVN5F43LKOFMC4QB0CR" hidden="1">#REF!</definedName>
    <definedName name="BEx1HGWNWPLNXICOTP90TKQVVE4E" hidden="1">#REF!</definedName>
    <definedName name="BEx1HIPLJZABY0EMUOTZN0EQMDPU" hidden="1">#REF!</definedName>
    <definedName name="BEx1HO94JIRX219MPWMB5E5XZ04X" hidden="1">#REF!</definedName>
    <definedName name="BEx1HQNF6KHM21E3XLW0NMSSEI9S" hidden="1">#REF!</definedName>
    <definedName name="BEx1HSLNWIW4S97ZBYY7I7M5YVH4" hidden="1">#REF!</definedName>
    <definedName name="BEx1HZCBBWLB2BTNOXP319ZDEVOJ" hidden="1">#REF!</definedName>
    <definedName name="BEx1I4QKTILCKZUSOJCVZN7SNHL5" hidden="1">#REF!</definedName>
    <definedName name="BEx1IE0ZP7RIFM9FI24S9I6AAJ14" hidden="1">#REF!</definedName>
    <definedName name="BEx1IGQ5B697MNDOE06MVSR0H58E" hidden="1">#REF!</definedName>
    <definedName name="BEx1IKRPW8MLB9Y485M1TL2IT9SH" hidden="1">#REF!</definedName>
    <definedName name="BEx1IPKCFCT3TL9MSO1LSYJ2VJ2X" hidden="1">#REF!</definedName>
    <definedName name="BEx1IW5PQTTMD62XZ287XF2O3FBQ" hidden="1">#REF!</definedName>
    <definedName name="BEx1J0CSSHDJGBJUHVOEMCF2P4DL" hidden="1">#REF!</definedName>
    <definedName name="BEx1J0NL6D3ILC18B48AL0VNEN9A" hidden="1">#REF!</definedName>
    <definedName name="BEx1J7E8VCGLPYU82QXVUG5N3ZAI" hidden="1">#REF!</definedName>
    <definedName name="BEx1JGE2YQWH8S25USOY08XVGO0D" hidden="1">#REF!</definedName>
    <definedName name="BEx1JJJC9T1W7HY4V7HP1S1W4JO1" hidden="1">#REF!</definedName>
    <definedName name="BEx1JKKZSJ7DI4PTFVI9VVFMB1X2" hidden="1">#REF!</definedName>
    <definedName name="BEx1JUBQFRVMASSFK4B3V0AD7YP9" hidden="1">#REF!</definedName>
    <definedName name="BEx1JVTOATZGRJFXGXPJJLC4DOBE" hidden="1">#REF!</definedName>
    <definedName name="BEx1JXBM5W4YRWNQ0P95QQS6JWD6" hidden="1">#REF!</definedName>
    <definedName name="BEx1KGY9QEHZ9QSARMQUTQKRK4UX" hidden="1">#REF!</definedName>
    <definedName name="BEx1KIWH5MOLR00SBECT39NS3AJ1" hidden="1">#REF!</definedName>
    <definedName name="BEx1KKP1ELIF2UII2FWVGL7M1X7J" hidden="1">#REF!</definedName>
    <definedName name="BEx1KQJKIAPZKE9YDYH5HKXX52FM" hidden="1">#REF!</definedName>
    <definedName name="BEx1KUVWMB0QCWA3RBE4CADFVRIS" hidden="1">#REF!</definedName>
    <definedName name="BEx1L0AAH7PV8PPQQDBP5AI4TLYP" hidden="1">#REF!</definedName>
    <definedName name="BEx1L2OG1SDFK2TPXELJ77YP4NI2" hidden="1">#REF!</definedName>
    <definedName name="BEx1L6Q60MWRDJB4L20LK0XPA0Z2" hidden="1">#REF!</definedName>
    <definedName name="BEx1L7BSEFOLQDNZWMLUNBRO08T4" hidden="1">#REF!</definedName>
    <definedName name="BEx1LD63FP2Z4BR9TKSHOZW9KKZ5" hidden="1">#REF!</definedName>
    <definedName name="BEx1LDMB9RW982DUILM2WPT5VWQ3" hidden="1">#REF!</definedName>
    <definedName name="BEx1LFF2UQ13XL4X1I2WBD73NZ21" hidden="1">#REF!</definedName>
    <definedName name="BEx1LKTB33LO23ACTADIVRY7ZNFC" hidden="1">#REF!</definedName>
    <definedName name="BEx1LQNKVZAXGSEPDAM8AWU2FHHJ" hidden="1">#REF!</definedName>
    <definedName name="BEx1LRPGDQCOEMW8YT80J1XCDCIV" hidden="1">#REF!</definedName>
    <definedName name="BEx1LRUSJW4JG54X07QWD9R27WV9" hidden="1">#REF!</definedName>
    <definedName name="BEx1M1WBK5T0LP1AK2JYV6W87ID6" hidden="1">#REF!</definedName>
    <definedName name="BEx1M51HHDYGIT8PON7U8ICL2S95" hidden="1">#REF!</definedName>
    <definedName name="BEx1MP4FWKV0QYXE13PX9JSNA270" hidden="1">#REF!</definedName>
    <definedName name="BEx1MSV791FSS4CZQKG04NHT3F79" hidden="1">#REF!</definedName>
    <definedName name="BEx1MTRKKVCHOZ0YGID6HZ49LJTO" hidden="1">#REF!</definedName>
    <definedName name="BEx1N3CUJ3UX61X38ZAJVPEN4KMC" hidden="1">#REF!</definedName>
    <definedName name="BEx1N5R5IJ3CG6CL344F5KWPINEO" hidden="1">#REF!</definedName>
    <definedName name="BEx1NFCFVPBS7XURQ8Y0BZEGPBVP" hidden="1">#REF!</definedName>
    <definedName name="BEx1NM34KQTO1LDNSAFD1L82UZFG" hidden="1">#REF!</definedName>
    <definedName name="BEx1NO6TXZVOGCUWCCRTXRXWW0XL" hidden="1">#REF!</definedName>
    <definedName name="BEx1NS8EU5P9FQV3S0WRTXI5L361" hidden="1">#REF!</definedName>
    <definedName name="BEx1NUBX5VUYZFKQH69FN6BTLWCR" hidden="1">#REF!</definedName>
    <definedName name="BEx1NZ4K1L8UON80Y2A4RASKWGNP" hidden="1">#REF!</definedName>
    <definedName name="BEx1O24FB2CPATAGE3T7L1NBQQO1" hidden="1">#REF!</definedName>
    <definedName name="BEx1OLAZ915OGYWP0QP1QQWDLCRX" hidden="1">#REF!</definedName>
    <definedName name="BEx1OO5ER042IS6IC4TLDI75JNVH" hidden="1">#REF!</definedName>
    <definedName name="BEx1OTE54CBSUT8FWKRALEDCUWN4" hidden="1">#REF!</definedName>
    <definedName name="BEx1OVSMPADTX95QUOX34KZQ8EDY" hidden="1">#REF!</definedName>
    <definedName name="BEx1OWJJ0DP4628GCVVRQ9X0DRHQ" hidden="1">#REF!</definedName>
    <definedName name="BEx1OX544IO9FQJI7YYQGZCEHB3O" hidden="1">#REF!</definedName>
    <definedName name="BEx1OY6SVEUT2EQ26P7EKEND342G" hidden="1">#REF!</definedName>
    <definedName name="BEx1OYN1LPIPI12O9G6F7QAOS9T4" hidden="1">#REF!</definedName>
    <definedName name="BEx1P1HHKJA799O3YZXQAX6KFH58" hidden="1">#REF!</definedName>
    <definedName name="BEx1P34W467WGPOXPK292QFJIPHJ" hidden="1">#REF!</definedName>
    <definedName name="BEx1P76FRYAB1BWA5RJS4KOB3G9I" hidden="1">#REF!</definedName>
    <definedName name="BEx1P7S1J4TKGVJ43C2Q2R3M9WRB" hidden="1">#REF!</definedName>
    <definedName name="BEx1P8OF6WY3IH8SO71KQOU83V3Y" hidden="1">#REF!</definedName>
    <definedName name="BEx1PA11BLPVZM8RC5BL46WX8YB5" hidden="1">#REF!</definedName>
    <definedName name="BEx1PAMMMZTO2BTR6YLZ9ASMPS4N" hidden="1">#REF!</definedName>
    <definedName name="BEx1PBZ4BEFIPGMQXT9T8S4PZ2IM" hidden="1">#REF!</definedName>
    <definedName name="BEx1PJMAAUI73DAR3XUON2UMXTBS" hidden="1">#REF!</definedName>
    <definedName name="BEx1PLF2CFSXBZPVI6CJ534EIJDN" hidden="1">#REF!</definedName>
    <definedName name="BEx1PMWZB2DO6EM9BKLUICZJ65HD" hidden="1">#REF!</definedName>
    <definedName name="BEx1PU3X6U0EVLY9569KVBPAH7XU" hidden="1">#REF!</definedName>
    <definedName name="BEx1Q9OV5AOW28OUGRFCD3ZFVWC3" hidden="1">#REF!</definedName>
    <definedName name="BEx1QA54J2A4I7IBQR19BTY28ZMR" hidden="1">#REF!</definedName>
    <definedName name="BEx1QD50TNYYZ6YO943BWHPB9UD9" hidden="1">#REF!</definedName>
    <definedName name="BEx1QMQAHG3KQUK59DVM68SWKZIZ" hidden="1">#REF!</definedName>
    <definedName name="BEx1R9YFKJCMSEST8OVCAO5E47FO" hidden="1">#REF!</definedName>
    <definedName name="BEx1RBGC06B3T52OIC0EQ1KGVP1I" hidden="1">#REF!</definedName>
    <definedName name="BEx1RRC7X4NI1CU4EO5XYE2GVARJ" hidden="1">#REF!</definedName>
    <definedName name="BEx1RZA1NCGT832L7EMR7GMF588W" hidden="1">#REF!</definedName>
    <definedName name="BEx1S0XGIPUSZQUCSGWSK10GKW7Y" hidden="1">#REF!</definedName>
    <definedName name="BEx1S5VFNKIXHTTCWSV60UC50EZ8" hidden="1">#REF!</definedName>
    <definedName name="BEx1SK3U02H0RGKEYXW7ZMCEOF3V" hidden="1">#REF!</definedName>
    <definedName name="BEx1SSNEZINBJT29QVS62VS1THT4" hidden="1">#REF!</definedName>
    <definedName name="BEx1SVNCHNANBJIDIQVB8AFK4HAN" hidden="1">#REF!</definedName>
    <definedName name="BEx1SY74DYVEPAQ9TGGGXKJA025O" hidden="1">#REF!</definedName>
    <definedName name="BEx1TJ0WLS9O7KNSGIPWTYHDYI1D" hidden="1">#REF!</definedName>
    <definedName name="BEx1TUPQAYGAI13ZC7FU1FJXFAPM" hidden="1">#REF!</definedName>
    <definedName name="BEx1TY0F9W7EOF31FZXITWEYBSRT" hidden="1">#REF!</definedName>
    <definedName name="BEx1U7WFO8OZKB1EBF4H386JW91L" hidden="1">#REF!</definedName>
    <definedName name="BEx1U87938YR9N6HYI24KVBKLOS3" hidden="1">#REF!</definedName>
    <definedName name="BEx1U9P6VQWSVRICLZR9DYRMN61U" hidden="1">#REF!</definedName>
    <definedName name="BEx1UESH4KDWHYESQU2IE55RS3LI" hidden="1">#REF!</definedName>
    <definedName name="BEx1UI8N9KTCPSOJ7RDW0T8UEBNP" hidden="1">#REF!</definedName>
    <definedName name="BEx1UML0HHJFHA5TBOYQ24I3RV1W" hidden="1">#REF!</definedName>
    <definedName name="BEx1UO8ENOJNYCNX5Z95TBIJ3MKP" hidden="1">#REF!</definedName>
    <definedName name="BEx1UUDIQPZ23XQ79GUL0RAWRSCK" hidden="1">#REF!</definedName>
    <definedName name="BEx1V67SEV778NVW68J8W5SND1J7" hidden="1">#REF!</definedName>
    <definedName name="BEx1VIY9SQLRESD11CC4PHYT0XSG" hidden="1">#REF!</definedName>
    <definedName name="BEx1W3170EJU6QEJR4F8E2ULUU2U" hidden="1">#REF!</definedName>
    <definedName name="BEx1WC67EH10SC38QWX3WEA5KH3A" hidden="1">#REF!</definedName>
    <definedName name="BEx1WDTMC6W73PJPTY0JYLKOA883" hidden="1">#REF!</definedName>
    <definedName name="BEx1WGYTKZZIPM1577W5FEYKFH3V" hidden="1">#REF!</definedName>
    <definedName name="BEx1WHPURIV3D3PTJJ359H1OP7ZV" hidden="1">#REF!</definedName>
    <definedName name="BEx1WLBBR45RLDQX9FCLJWUUQX5R" hidden="1">#REF!</definedName>
    <definedName name="BEx1WLWY2CR1WRD694JJSWSDFAIR" hidden="1">#REF!</definedName>
    <definedName name="BEx1WMD1LWPWRIK6GGAJRJAHJM8I" hidden="1">#REF!</definedName>
    <definedName name="BEx1WR0D41MR174LBF3P9E3K0J51" hidden="1">#REF!</definedName>
    <definedName name="BEx1WT3VU2F7OSUQZHBIV4KTTFJ4" hidden="1">#REF!</definedName>
    <definedName name="BEx1WUB1FAS5PHU33TJ60SUHR618" hidden="1">#REF!</definedName>
    <definedName name="BEx1WX04G0INSPPG9NTNR3DYR6PZ" hidden="1">#REF!</definedName>
    <definedName name="BEx1X3LHU9DPG01VWX2IF65TRATF" hidden="1">#REF!</definedName>
    <definedName name="BEx1XFL3ISYW3FU1DQ3US0DYA8NQ" hidden="1">#REF!</definedName>
    <definedName name="BEx1XK8AAMO0AH0Z1OUKW30CA7EQ" hidden="1">#REF!</definedName>
    <definedName name="BEx1XL4MZ7C80495GHQRWOBS16PQ" hidden="1">#REF!</definedName>
    <definedName name="BEx1Y2IGS2K95E1M51PEF9KJZ0KB" hidden="1">#REF!</definedName>
    <definedName name="BEx1Y3PKK83X2FN9SAALFHOWKMRQ" hidden="1">#REF!</definedName>
    <definedName name="BEx1YL3DJ7Y4AZ01ERCOGW0FJ26T" hidden="1">#REF!</definedName>
    <definedName name="BEx1Z2RYHSVD1H37817SN93VMURZ" hidden="1">#REF!</definedName>
    <definedName name="BEx3AMAKWI6458B67VKZO56MCNJW" hidden="1">#REF!</definedName>
    <definedName name="BEx3AOOVM42G82TNF53W0EKXLUSI" hidden="1">#REF!</definedName>
    <definedName name="BEx3AZH9W4SUFCAHNDOQ728R9V4L" hidden="1">#REF!</definedName>
    <definedName name="BEx3BNR9ES4KY7Q1DK83KC5NDGL8" hidden="1">#REF!</definedName>
    <definedName name="BEx3BQR5VZXNQ4H949ORM8ESU3B3" hidden="1">#REF!</definedName>
    <definedName name="BEx3BTLL3ASJN134DLEQTQM70VZM" hidden="1">#REF!</definedName>
    <definedName name="BEx3BW5CTV0DJU5AQS3ZQFK2VLF3" hidden="1">#REF!</definedName>
    <definedName name="BEx3BYP0FG369M7G3JEFLMMXAKTS" hidden="1">#REF!</definedName>
    <definedName name="BEx3C2QR0WUD19QSVO8EMIPNQJKH" hidden="1">#REF!</definedName>
    <definedName name="BEx3CKFCCPZZ6ROLAT5C1DZNIC1U" hidden="1">#REF!</definedName>
    <definedName name="BEx3CO0SVO4WLH0DO43DCHYDTH1P" hidden="1">#REF!</definedName>
    <definedName name="BEx3CPDAEBC12450MVHX6S78ILBS" hidden="1">#REF!</definedName>
    <definedName name="BEx3CQ9OQ7E1YH93NADGWWEH0HD5" hidden="1">#REF!</definedName>
    <definedName name="BEx3D9G6QTSPF9UYI4X0XY0VE896" hidden="1">#REF!</definedName>
    <definedName name="BEx3DCQU9PBRXIMLO62KS5RLH447" hidden="1">#REF!</definedName>
    <definedName name="BEx3DQ8EH7C7L4XQAOL3NRRVRRT3" hidden="1">#REF!</definedName>
    <definedName name="BEx3EF99FD6QNNCNOKDEE67JHTUJ" hidden="1">#REF!</definedName>
    <definedName name="BEx3EGLXG4AU8GXIFP26DZ61E6EP" hidden="1">#REF!</definedName>
    <definedName name="BEx3EHCSERZ2O2OAG8Y95UPG2IY9" hidden="1">#REF!</definedName>
    <definedName name="BEx3EJR3TCJDYS7ZXNDS5N9KTGIK" hidden="1">#REF!</definedName>
    <definedName name="BEx3ELJTTBS6P05CNISMGOJOA60V" hidden="1">#REF!</definedName>
    <definedName name="BEx3EQSLJBDDJRHNX19PBFCKNY2I" hidden="1">#REF!</definedName>
    <definedName name="BEx3EUUAX947Q5N6MY6W0KSNY78Y" hidden="1">#REF!</definedName>
    <definedName name="BEx3F3OJYKFH63TY4TBS69H5CI8M" hidden="1">#REF!</definedName>
    <definedName name="BEx3FHMD1P5XBCH23ZKIFO6ZTCNB" hidden="1">#REF!</definedName>
    <definedName name="BEx3FI2G3YYIACQHXNXEA15M8ZK5" hidden="1">#REF!</definedName>
    <definedName name="BEx3FJ9MHSLDK8W91GO85FX1GX57" hidden="1">#REF!</definedName>
    <definedName name="BEx3FR251HFU7A33PU01SJUENL2B" hidden="1">#REF!</definedName>
    <definedName name="BEx3FX7EJL47JSLSWP3EOC265WAE" hidden="1">#REF!</definedName>
    <definedName name="BEx3G201R8NLJ6FIHO2QS0SW9QVV" hidden="1">#REF!</definedName>
    <definedName name="BEx3G2LL2II66XY5YCDPG4JE13A3" hidden="1">#REF!</definedName>
    <definedName name="BEx3G2WA0DTYY9D8AGHHOBTPE2B2" hidden="1">#REF!</definedName>
    <definedName name="BEx3GCXR6IAS0B6WJ03GJVH7CO52" hidden="1">#REF!</definedName>
    <definedName name="BEx3GEVV18SEQDI1JGY7EN6D1GT1" hidden="1">#REF!</definedName>
    <definedName name="BEx3GKFH64MKQX61S7DYTZ15JCPY" hidden="1">#REF!</definedName>
    <definedName name="BEx3GMJ1Y6UU02DLRL0QXCEKDA6C" hidden="1">#REF!</definedName>
    <definedName name="BEx3GN4LY0135CBDIN1TU2UEODGF" hidden="1">#REF!</definedName>
    <definedName name="BEx3GPDH2AH4QKT4OOSN563XUHBD" hidden="1">#REF!</definedName>
    <definedName name="BEx3GRGZOH1A62SHC133FKNN9K23" hidden="1">#REF!</definedName>
    <definedName name="BEx3GS2LABKJSRV8GPZLJZVX7NMJ" hidden="1">#REF!</definedName>
    <definedName name="BEx3H05W7OEBR6W6YJKGD6W5M3I1" hidden="1">#REF!</definedName>
    <definedName name="BEx3H244GCME7ZDNAXG6ZSJ64ZRE" hidden="1">#REF!</definedName>
    <definedName name="BEx3H5UX2GZFZZT657YR76RHW5I6" hidden="1">#REF!</definedName>
    <definedName name="BEx3HACPKDZVUOS9WBDCCFJB46DK" hidden="1">#REF!</definedName>
    <definedName name="BEx3HMSEFOP6DBM4R97XA6B7NFG6" hidden="1">#REF!</definedName>
    <definedName name="BEx3HWJ5SQSD2CVCQNR183X44FR8" hidden="1">#REF!</definedName>
    <definedName name="BEx3I09YVXO0G4X7KGSA4WGORM35" hidden="1">#REF!</definedName>
    <definedName name="BEx3I3KN8WAL54AYYACGCUM43J9W" hidden="1">#REF!</definedName>
    <definedName name="BEx3ICF1GY8HQEBIU9S43PDJ90BX" hidden="1">#REF!</definedName>
    <definedName name="BEx3IYAH2DEBFWO8F94H4MXE3RLY" hidden="1">#REF!</definedName>
    <definedName name="BEx3IZSG3932LSWHR5YV78IVRPCK" hidden="1">#REF!</definedName>
    <definedName name="BEx3IZXXSYEW50379N2EAFWO8DZV" hidden="1">#REF!</definedName>
    <definedName name="BEx3J1VZVGTKT4ATPO9O5JCSFTTR" hidden="1">#REF!</definedName>
    <definedName name="BEx3JC2TY7JNAAC3L7QHVPQXLGQ8" hidden="1">#REF!</definedName>
    <definedName name="BEx3JMF5D7ODCJ7THAJTC1GFSG95" hidden="1">#REF!</definedName>
    <definedName name="BEx3JX23SYDIGOGM4Y0CQFBW8ZBV" hidden="1">#REF!</definedName>
    <definedName name="BEx3JXCXCVBZJGV5VEG9MJEI01AL" hidden="1">#REF!</definedName>
    <definedName name="BEx3JYK2N7X59TPJSKYZ77ENY8SS" hidden="1">#REF!</definedName>
    <definedName name="BEx3K13PSDK50JLCLD0GX8L4TWAH" hidden="1">#REF!</definedName>
    <definedName name="BEx3K4EII7GU1CG0BN7UL15M6J8Z" hidden="1">#REF!</definedName>
    <definedName name="BEx3K4ZXQUQ2KYZF74B84SO48XMW" hidden="1">#REF!</definedName>
    <definedName name="BEx3KEFXUCVNVPH7KSEGAZYX13B5" hidden="1">#REF!</definedName>
    <definedName name="BEx3KFXUAF6YXAA47B7Q6X9B3VGB" hidden="1">#REF!</definedName>
    <definedName name="BEx3KIXQYOGMPK4WJJAVBRX4NR28" hidden="1">#REF!</definedName>
    <definedName name="BEx3KJOMVOSFZVJUL3GKCNP6DQDS" hidden="1">#REF!</definedName>
    <definedName name="BEx3KP2VRBMORK0QEAZUYCXL3DHJ" hidden="1">#REF!</definedName>
    <definedName name="BEx3L4IN3LI4C26SITKTGAH27CDU" hidden="1">#REF!</definedName>
    <definedName name="BEx3L4YQ0J7ZU0M5QM6YIPCEYC9K" hidden="1">#REF!</definedName>
    <definedName name="BEx3L60DJOR7NQN42G7YSAODP1EX" hidden="1">#REF!</definedName>
    <definedName name="BEx3L7D0PI38HWZ7VADU16C9E33D" hidden="1">#REF!</definedName>
    <definedName name="BEx3LANPY1HT49TAH98H4B9RC1D4" hidden="1">#REF!</definedName>
    <definedName name="BEx3LM1PR4Y7KINKMTMKR984GX8Q" hidden="1">#REF!</definedName>
    <definedName name="BEx3LM1PWWC9WH0R5TX5K06V559U" hidden="1">#REF!</definedName>
    <definedName name="BEx3LPCEZ1C0XEKNCM3YT09JWCUO" hidden="1">#REF!</definedName>
    <definedName name="BEx3LSXW33WR1ECIMRYUPFBJXGGH" hidden="1">#REF!</definedName>
    <definedName name="BEx3M1MR1K1NQD03H74BFWOK4MWQ" hidden="1">#REF!</definedName>
    <definedName name="BEx3M4H77MYUKOOD31H9F80NMVK8" hidden="1">#REF!</definedName>
    <definedName name="BEx3M9VFX329PZWYC4DMZ6P3W9R2" hidden="1">#REF!</definedName>
    <definedName name="BEx3MCQ0VEBV0CZXDS505L38EQ8N" hidden="1">#REF!</definedName>
    <definedName name="BEx3MEYV5LQY0BAL7V3CFAFVOM3T" hidden="1">#REF!</definedName>
    <definedName name="BEx3MF9LX8G8DXGARRYNTDH542WG" hidden="1">#REF!</definedName>
    <definedName name="BEx3MREOFWJQEYMCMBL7ZE06NBN6" hidden="1">#REF!</definedName>
    <definedName name="BEx3MSGD8I6KBFD4XFWYGH3DKUK3" hidden="1">#REF!</definedName>
    <definedName name="BEx3NDQFYEWZAUGWFMGT2R7E7RBT" hidden="1">#REF!</definedName>
    <definedName name="BEx3NGQBX2HEDKOCDX0TX1TGBB3P" hidden="1">#REF!</definedName>
    <definedName name="BEx3NLIZ7PHF2XE59ECZ3MD04ZG1" hidden="1">#REF!</definedName>
    <definedName name="BEx3NMQ4BVC94728AUM7CCX7UHTU" hidden="1">#REF!</definedName>
    <definedName name="BEx3NR2I4OUFP3Z2QZEDU2PIFIDI" hidden="1">#REF!</definedName>
    <definedName name="BEx3O19B8FTTAPVT5DZXQGQXWFR8" hidden="1">#REF!</definedName>
    <definedName name="BEx3O85IKWARA6NCJOLRBRJFMEWW" hidden="1">#REF!</definedName>
    <definedName name="BEx3OJZSCGFRW7SVGBFI0X9DNVMM" hidden="1">#REF!</definedName>
    <definedName name="BEx3ORSBUXAF21MKEY90YJV9AY9A" hidden="1">#REF!</definedName>
    <definedName name="BEx3OUS0N576NJN078Y1BWUWQK6B" hidden="1">#REF!</definedName>
    <definedName name="BEx3OV8BH6PYNZT7C246LOAU9SVX" hidden="1">#REF!</definedName>
    <definedName name="BEx3OXRYJZUEY6E72UJU0PHLMYAR" hidden="1">#REF!</definedName>
    <definedName name="BEx3P3RP5PYI4BJVYGNU1V7KT5EH" hidden="1">#REF!</definedName>
    <definedName name="BEx3P59TTRSGQY888P5C1O7M2PQT" hidden="1">#REF!</definedName>
    <definedName name="BEx3PDNRRNKD5GOUBUQFXAHIXLD9" hidden="1">#REF!</definedName>
    <definedName name="BEx3PDT8GNPWLLN02IH1XPV90XYK" hidden="1">#REF!</definedName>
    <definedName name="BEx3PKEMDW8KZEP11IL927C5O7I2" hidden="1">#REF!</definedName>
    <definedName name="BEx3PKJZ1Z7L9S6KV8KXVS6B2FX4" hidden="1">#REF!</definedName>
    <definedName name="BEx3PMNG53Z5HY138H99QOMTX8W3" hidden="1">#REF!</definedName>
    <definedName name="BEx3PP1RRSFZ8UC0JC9R91W6LNKW" hidden="1">#REF!</definedName>
    <definedName name="BEx3PRQW017D7T1X732WDV7L1KP8" hidden="1">#REF!</definedName>
    <definedName name="BEx3PVXYZC8WB9ZJE7OCKUXZ46EA" hidden="1">#REF!</definedName>
    <definedName name="BEx3Q0VWPU5EQECK7MQ47TYJ3SWW" hidden="1">#REF!</definedName>
    <definedName name="BEx3Q7BZ9PUXK2RLIOFSIS9AHU1B" hidden="1">#REF!</definedName>
    <definedName name="BEx3Q8J42S9VU6EAN2Y28MR6DF88" hidden="1">#REF!</definedName>
    <definedName name="BEx3QCFD2TBUF95ZN83Q7JPV97FK" hidden="1">#REF!</definedName>
    <definedName name="BEx3QEDFOYFY5NBTININ5W4RLD4Q" hidden="1">#REF!</definedName>
    <definedName name="BEx3QIKJ3U962US1Q564NZDLU8LD" hidden="1">#REF!</definedName>
    <definedName name="BEx3QLF3RHHBNUFLUWEROBZDF1U4" hidden="1">#REF!</definedName>
    <definedName name="BEx3QR9D45DHW50VQ7Y3Q1AXPOB9" hidden="1">#REF!</definedName>
    <definedName name="BEx3QSWT2S5KWG6U2V9711IYDQBM" hidden="1">#REF!</definedName>
    <definedName name="BEx3QVGG7Q2X4HZHJAM35A8T3VR7" hidden="1">#REF!</definedName>
    <definedName name="BEx3R0JUB9YN8PHPPQTAMIT1IHWK" hidden="1">#REF!</definedName>
    <definedName name="BEx3R81NFRO7M81VHVKOBFT0QBIL" hidden="1">#REF!</definedName>
    <definedName name="BEx3RHC2ZD5UFS6QD4OPFCNNMWH1" hidden="1">#REF!</definedName>
    <definedName name="BEx3RQ10QIWBAPHALAA91BUUCM2X" hidden="1">#REF!</definedName>
    <definedName name="BEx3RV4E1WT43SZBUN09RTB8EK1O" hidden="1">#REF!</definedName>
    <definedName name="BEx3RXYU0QLFXSFTM5EB20GD03W5" hidden="1">#REF!</definedName>
    <definedName name="BEx3RYKLC3QQO3XTUN7BEW2AQL98" hidden="1">#REF!</definedName>
    <definedName name="BEx3S37QNFSKW3DGRH5YVVEZLJI7" hidden="1">#REF!</definedName>
    <definedName name="BEx3SICJ45BYT6FHBER86PJT25FC" hidden="1">#REF!</definedName>
    <definedName name="BEx3SMUCMJVGQ2H4EHQI5ZFHEF0P" hidden="1">#REF!</definedName>
    <definedName name="BEx3SN56F03CPDRDA7LZ763V0N4I" hidden="1">#REF!</definedName>
    <definedName name="BEx3SPE6N1ORXPRCDL3JPZD73Z9F" hidden="1">#REF!</definedName>
    <definedName name="BEx3T29ZTULQE0OMSMWUMZDU9ZZ0" hidden="1">#REF!</definedName>
    <definedName name="BEx3T6MJ1QDJ929WMUDVZ0O3UW0Y" hidden="1">#REF!</definedName>
    <definedName name="BEx3TD7WH1NN1OH0MRS4T8ENRU32" hidden="1">#REF!</definedName>
    <definedName name="BEx3TPCSI16OAB2L9M9IULQMQ9J9" hidden="1">#REF!</definedName>
    <definedName name="BEx3TQ3SFJB2WTCV0OXDE56FB46K" hidden="1">#REF!</definedName>
    <definedName name="BEx3TX59M3456DDBXWFJ8X2TU37A" hidden="1">#REF!</definedName>
    <definedName name="BEx3U2UBY80GPGSTYFGI6F8TPKCV" hidden="1">#REF!</definedName>
    <definedName name="BEx3U64YUOZ419BAJS2W78UMATAW" hidden="1">#REF!</definedName>
    <definedName name="BEx3U94WCEA5DKMWBEX1GU0LKYG2" hidden="1">#REF!</definedName>
    <definedName name="BEx3U9VZ8SQVYS6ZA038J7AP7ZGW" hidden="1">#REF!</definedName>
    <definedName name="BEx3UIQ5WRJBGNTFCCLOR4N7B1OQ" hidden="1">#REF!</definedName>
    <definedName name="BEx3UJMIX2NUSSWGMSI25A5DM4CH" hidden="1">#REF!</definedName>
    <definedName name="BEx3UKIX0UULWP3BZA8VT2SQ8WI7" hidden="1">#REF!</definedName>
    <definedName name="BEx3UKOCOQG7S1YQ436S997K1KWV" hidden="1">#REF!</definedName>
    <definedName name="BEx3UNISOEXF3OFHT2BUA6P9RBIJ" hidden="1">#REF!</definedName>
    <definedName name="BEx3UYM19VIXLA0EU7LB9NHA77PB" hidden="1">#REF!</definedName>
    <definedName name="BEx3VML7CG70HPISMVYIUEN3711Q" hidden="1">#REF!</definedName>
    <definedName name="BEx56ZID5H04P9AIYLP1OASFGV56" hidden="1">#REF!</definedName>
    <definedName name="BEx57ROM8UIFKV5C1BOZWSQQLESO" hidden="1">#REF!</definedName>
    <definedName name="BEx587EYSS57E3PI8DT973HLJM9E" hidden="1">#REF!</definedName>
    <definedName name="BEx587KFQ3VKCOCY1SA5F24PQGUI" hidden="1">#REF!</definedName>
    <definedName name="BEx58O780PQ05NF0Z1SKKRB3N099" hidden="1">#REF!</definedName>
    <definedName name="BEx58W57CTL8HFK3U7ZRFYZR6MXE" hidden="1">#REF!</definedName>
    <definedName name="BEx58XHO7ZULLF2EUD7YIS0MGQJ5" hidden="1">#REF!</definedName>
    <definedName name="BEx58ZAFNTMGBNDH52VUYXLRJO7P" hidden="1">#REF!</definedName>
    <definedName name="BEx58ZW0HAIGIPEX9CVA1PQQTR6X" hidden="1">#REF!</definedName>
    <definedName name="BEx593SAFVYKW7V61D9COEZJXDA7" hidden="1">#REF!</definedName>
    <definedName name="BEx59BA1KH3RG6K1LHL7YS2VB79N" hidden="1">#REF!</definedName>
    <definedName name="BEx59DDIU0AMFOY94NSP1ULST8JD" hidden="1">#REF!</definedName>
    <definedName name="BEx59E9WABJP2TN71QAIKK79HPK9" hidden="1">#REF!</definedName>
    <definedName name="BEx59F0T17A80RNLNSZNFX8NAO8Y" hidden="1">#REF!</definedName>
    <definedName name="BEx59P7MAPNU129ZTC5H3EH892G1" hidden="1">#REF!</definedName>
    <definedName name="BEx5A11WZRQSIE089QE119AOX9ZG" hidden="1">#REF!</definedName>
    <definedName name="BEx5A7CIGCOTHJKHGUBDZG91JGPZ" hidden="1">#REF!</definedName>
    <definedName name="BEx5A8UFLT2SWVSG5COFA9B8P376" hidden="1">#REF!</definedName>
    <definedName name="BEx5ABUBK8WJV1WILGYU9A7CO0KI" hidden="1">#REF!</definedName>
    <definedName name="BEx5AFFTN3IXIBHDKM0FYC4OFL1S" hidden="1">#REF!</definedName>
    <definedName name="BEx5AOFIO8KVRHIZ1RII337AA8ML" hidden="1">#REF!</definedName>
    <definedName name="BEx5APRZ66L5BWHFE8E4YYNEDTI4" hidden="1">#REF!</definedName>
    <definedName name="BEx5AQJ1Z64KY10P8ZF1JKJUFEGN" hidden="1">#REF!</definedName>
    <definedName name="BEx5AY62R0TL82VHXE37SCZCINQC" hidden="1">#REF!</definedName>
    <definedName name="BEx5B0PV1FCOUSHWQTY94AO0B8P0" hidden="1">#REF!</definedName>
    <definedName name="BEx5B4RHHX0J1BF2FZKEA0SPP29O" hidden="1">#REF!</definedName>
    <definedName name="BEx5B5YMSWP0OVI5CIQRP5V18D0C" hidden="1">#REF!</definedName>
    <definedName name="BEx5B825RW35M5H0UB2IZGGRS4ER" hidden="1">#REF!</definedName>
    <definedName name="BEx5BAWPMY0TL684WDXX6KKJLRCN" hidden="1">#REF!</definedName>
    <definedName name="BEx5BBCUOWR6J9MZS2ML5XB0X7MW" hidden="1">#REF!</definedName>
    <definedName name="BEx5BBI61U4Y65GD0ARMTALPP7SJ" hidden="1">#REF!</definedName>
    <definedName name="BEx5BDR56MEV4IHY6CIH2SVNG1UB" hidden="1">#REF!</definedName>
    <definedName name="BEx5BESZC5H329SKHGJOHZFILYJJ" hidden="1">#REF!</definedName>
    <definedName name="BEx5BHSQ42B50IU1TEQFUXFX9XQD" hidden="1">#REF!</definedName>
    <definedName name="BEx5BKSM4UN4C1DM3EYKM79MRC5K" hidden="1">#REF!</definedName>
    <definedName name="BEx5BNN8NPH9KVOBARB9CDD9WLB6" hidden="1">#REF!</definedName>
    <definedName name="BEx5BPLEZ8XY6S89R7AZQSKLT4HK" hidden="1">#REF!</definedName>
    <definedName name="BEx5BYFMZ80TDDN2EZO8CF39AIAC" hidden="1">#REF!</definedName>
    <definedName name="BEx5C2BWFW6SHZBFDEISKGXHZCQW" hidden="1">#REF!</definedName>
    <definedName name="BEx5C44NK782B81CBGQUDS6Z8MV9" hidden="1">#REF!</definedName>
    <definedName name="BEx5C49ZFH8TO9ZU55729C3F7XG7" hidden="1">#REF!</definedName>
    <definedName name="BEx5C8GZQK13G60ZM70P63I5OS0L" hidden="1">#REF!</definedName>
    <definedName name="BEx5CAPTVN2NBT3UOMA1UFAL1C2R" hidden="1">#REF!</definedName>
    <definedName name="BEx5CEM3SYF9XP0ZZVE0GEPCLV3F" hidden="1">#REF!</definedName>
    <definedName name="BEx5CFYQ0F1Z6P8SCVJ0I3UPVFE4" hidden="1">#REF!</definedName>
    <definedName name="BEx5CPEKNSJORIPFQC2E1LTRYY8L" hidden="1">#REF!</definedName>
    <definedName name="BEx5CSUOL05D8PAM2TRDA9VRJT1O" hidden="1">#REF!</definedName>
    <definedName name="BEx5CUNFOO4YDFJ22HCMI2QKIGKM" hidden="1">#REF!</definedName>
    <definedName name="BEx5D01O3G6BXWXT7MZEVS1F4TE9" hidden="1">#REF!</definedName>
    <definedName name="BEx5D3HO5XE85AN0NGALZ4K4GE8J" hidden="1">#REF!</definedName>
    <definedName name="BEx5D8L47OF0WHBPFWXGZINZWUBZ" hidden="1">#REF!</definedName>
    <definedName name="BEx5DAJAHQ2SKUPCKSCR3PYML67L" hidden="1">#REF!</definedName>
    <definedName name="BEx5DC18JM1KJCV44PF18E0LNRKA" hidden="1">#REF!</definedName>
    <definedName name="BEx5DFH8EU3RCPUOTFY8S9G8SBCG" hidden="1">#REF!</definedName>
    <definedName name="BEx5DJIZBTNS011R9IIG2OQ2L6ZX" hidden="1">#REF!</definedName>
    <definedName name="BEx5DS2EKWFPC2UWI1W1QESX9QP5" hidden="1">#REF!</definedName>
    <definedName name="BEx5E123OLO9WQUOIRIDJ967KAGK" hidden="1">#REF!</definedName>
    <definedName name="BEx5E2UU5NES6W779W2OZTZOB4O7" hidden="1">#REF!</definedName>
    <definedName name="BEx5ELFT92WAQN3NW8COIMQHUL91" hidden="1">#REF!</definedName>
    <definedName name="BEx5ELQL9B0VR6UT18KP11DHOTFX" hidden="1">#REF!</definedName>
    <definedName name="BEx5ER4TJTFPN7IB1MNEB1ZFR5M6" hidden="1">#REF!</definedName>
    <definedName name="BEx5EYXB2LDMI4FLC3QFAOXC0FZ3" hidden="1">#REF!</definedName>
    <definedName name="BEx5F6V72QTCK7O39Y59R0EVM6CW" hidden="1">#REF!</definedName>
    <definedName name="BEx5FGLQVACD5F5YZG4DGSCHCGO2" hidden="1">#REF!</definedName>
    <definedName name="BEx5FHCTE8VTJEF7IK189AVLNYSY" hidden="1">#REF!</definedName>
    <definedName name="BEx5FLJWHLW3BTZILDPN5NMA449V" hidden="1">#REF!</definedName>
    <definedName name="BEx5FNI2O10YN2SI1NO4X5GP3GTF" hidden="1">#REF!</definedName>
    <definedName name="BEx5FO8YRFSZCG3L608EHIHIHFY4" hidden="1">#REF!</definedName>
    <definedName name="BEx5FQNA6V4CNYSH013K45RI4BCV" hidden="1">#REF!</definedName>
    <definedName name="BEx5FVQPPEU32CPNV9RRQ9MNLLVE" hidden="1">#REF!</definedName>
    <definedName name="BEx5G08KGMG5X2AQKDGPFYG5GH94" hidden="1">#REF!</definedName>
    <definedName name="BEx5G1A8TFN4C4QII35U9DKYNIS8" hidden="1">#REF!</definedName>
    <definedName name="BEx5G1L0QO91KEPDMV1D8OT4BT73" hidden="1">#REF!</definedName>
    <definedName name="BEx5G1QHX69GFUYHUZA5X74MTDMR" hidden="1">#REF!</definedName>
    <definedName name="BEx5G5S2C9JRD28ZQMMQLCBHWOHB" hidden="1">#REF!</definedName>
    <definedName name="BEx5G7KU3EGZQSYN2YNML8EW8NDC" hidden="1">#REF!</definedName>
    <definedName name="BEx5G86DZL1VYUX6KWODAP3WFAWP" hidden="1">#REF!</definedName>
    <definedName name="BEx5G8BV2GIOCM3C7IUFK8L04A6M" hidden="1">#REF!</definedName>
    <definedName name="BEx5GID9MVBUPFFT9M8K8B5MO9NV" hidden="1">#REF!</definedName>
    <definedName name="BEx5GN0EWA9SCQDPQ7NTUQH82QVK" hidden="1">#REF!</definedName>
    <definedName name="BEx5GNBCU4WZ74I0UXFL9ZG2XSGJ" hidden="1">#REF!</definedName>
    <definedName name="BEx5GUCTYC7QCWGWU5BTO7Y7HDZX" hidden="1">#REF!</definedName>
    <definedName name="BEx5GYUPJULJQ624TEESYFG1NFOH" hidden="1">#REF!</definedName>
    <definedName name="BEx5H0NEE0AIN5E2UHJ9J9ISU9N1" hidden="1">#REF!</definedName>
    <definedName name="BEx5H1UJSEUQM2K8QHQXO5THVHSO" hidden="1">#REF!</definedName>
    <definedName name="BEx5HAOT9XWUF7XIFRZZS8B9F5TZ" hidden="1">#REF!</definedName>
    <definedName name="BEx5HB534CO7TBSALKMD27WHMAQJ" hidden="1">#REF!</definedName>
    <definedName name="BEx5HE4XRF9BUY04MENWY9CHHN5H" hidden="1">#REF!</definedName>
    <definedName name="BEx5HFHMABAT0H9KKS754X4T304E" hidden="1">#REF!</definedName>
    <definedName name="BEx5HGDZ7MX1S3KNXLRL9WU565V4" hidden="1">#REF!</definedName>
    <definedName name="BEx5HJZ9FAVNZSSBTAYRPZDYM9NU" hidden="1">#REF!</definedName>
    <definedName name="BEx5HZ9JMKHNLFWLVUB1WP5B39BL" hidden="1">#REF!</definedName>
    <definedName name="BEx5I17QJ0PQ1OG1IMH69HMQWNEA" hidden="1">#REF!</definedName>
    <definedName name="BEx5I244LQHZTF3XI66J8705R9XX" hidden="1">#REF!</definedName>
    <definedName name="BEx5I8PBP4LIXDGID5BP0THLO0AQ" hidden="1">#REF!</definedName>
    <definedName name="BEx5I8USVUB3JP4S9OXGMZVMOQXR" hidden="1">#REF!</definedName>
    <definedName name="BEx5I9GDQSYIAL65UQNDMNFQCS9Y" hidden="1">#REF!</definedName>
    <definedName name="BEx5IBUPG9AWNW5PK7JGRGEJ4OLM" hidden="1">#REF!</definedName>
    <definedName name="BEx5IC06RVN8BSAEPREVKHKLCJ2L" hidden="1">#REF!</definedName>
    <definedName name="BEx5IGY4M04BPXSQF2J4GQYXF85O" hidden="1">#REF!</definedName>
    <definedName name="BEx5IWTZDCLZ5CCDG108STY04SAJ" hidden="1">#REF!</definedName>
    <definedName name="BEx5J0FFP1KS4NGY20AEJI8VREEA" hidden="1">#REF!</definedName>
    <definedName name="BEx5J1XE5FVWL6IJV6CWKPN24UBK" hidden="1">#REF!</definedName>
    <definedName name="BEx5JF3ZXLDIS8VNKDCY7ZI7H1CI" hidden="1">#REF!</definedName>
    <definedName name="BEx5JHCZJ8G6OOOW6EF3GABXKH6F" hidden="1">#REF!</definedName>
    <definedName name="BEx5JJB6W446THXQCRUKD3I7RKLP" hidden="1">#REF!</definedName>
    <definedName name="BEx5JNCT8Z7XSSPD5EMNAJELCU2V" hidden="1">#REF!</definedName>
    <definedName name="BEx5JQCNT9Y4RM306CHC8IPY3HBZ" hidden="1">#REF!</definedName>
    <definedName name="BEx5K08PYKE6JOKBYIB006TX619P" hidden="1">#REF!</definedName>
    <definedName name="BEx5K4W2S2K7M9V2M304KW93LK8Q" hidden="1">#REF!</definedName>
    <definedName name="BEx5K51DSERT1TR7B4A29R41W4NX" hidden="1">#REF!</definedName>
    <definedName name="BEx5KBBZ8KCEQK36ARG4ERYOFD4G" hidden="1">#REF!</definedName>
    <definedName name="BEx5KCOET0DYMY4VILOLGVBX7E3C" hidden="1">#REF!</definedName>
    <definedName name="BEx5KYER580I4T7WTLMUN7NLNP5K" hidden="1">#REF!</definedName>
    <definedName name="BEx5LHLB3M6K4ZKY2F42QBZT30ZH" hidden="1">#REF!</definedName>
    <definedName name="BEx5LKQJG40DO2JR1ZF6KD3PON9K" hidden="1">#REF!</definedName>
    <definedName name="BEx5LQA84QRPGAR4FLC7MCT3H9EN" hidden="1">#REF!</definedName>
    <definedName name="BEx5LRMNU3HXIE1BUMDHRU31F7JJ" hidden="1">#REF!</definedName>
    <definedName name="BEx5LSJ1LPUAX3ENSPECWPG4J7D1" hidden="1">#REF!</definedName>
    <definedName name="BEx5LTKQ8RQWJE4BC88OP928893U" hidden="1">#REF!</definedName>
    <definedName name="BEx5M4D4KHXU4JXKDEHZZNRG7NRA" hidden="1">#REF!</definedName>
    <definedName name="BEx5MB9BR71LZDG7XXQ2EO58JC5F" hidden="1">#REF!</definedName>
    <definedName name="BEx5MHEF05EVRV5DPTG4KMPWZSUS" hidden="1">#REF!</definedName>
    <definedName name="BEx5MLQZM68YQSKARVWTTPINFQ2C" hidden="1">#REF!</definedName>
    <definedName name="BEx5MMCJMU7FOOWUCW9EA13B7V5F" hidden="1">#REF!</definedName>
    <definedName name="BEx5MVXTKNBXHNWTL43C670E4KXC" hidden="1">#REF!</definedName>
    <definedName name="BEx5MWZGZ3VRB5418C2RNF9H17BQ" hidden="1">#REF!</definedName>
    <definedName name="BEx5MX4YD2QV39W04QH9C6AOA0FB" hidden="1">#REF!</definedName>
    <definedName name="BEx5N3A8LULD7YBJH5J83X27PZSW" hidden="1">#REF!</definedName>
    <definedName name="BEx5N4XI4PWB1W9PMZ4O5R0HWTYD" hidden="1">#REF!</definedName>
    <definedName name="BEx5N8DH1SY888WI2GZ2D6E9XCXB" hidden="1">#REF!</definedName>
    <definedName name="BEx5NA68N6FJFX9UJXK4M14U487F" hidden="1">#REF!</definedName>
    <definedName name="BEx5NIKBG2GDJOYGE3WCXKU7YY51" hidden="1">#REF!</definedName>
    <definedName name="BEx5NV06L5J5IMKGOMGKGJ4PBZCD" hidden="1">#REF!</definedName>
    <definedName name="BEx5NW1V6AB25NEEX9VPHRXWJDSS" hidden="1">#REF!</definedName>
    <definedName name="BEx5NWSXWACAUHWVZAI57DGZ8OCQ" hidden="1">#REF!</definedName>
    <definedName name="BEx5NZSSQ6PY99ZX2D7Q9IGOR34W" hidden="1">#REF!</definedName>
    <definedName name="BEx5O2N9HTGG4OJHR62PKFMNZTTW" hidden="1">#REF!</definedName>
    <definedName name="BEx5O3ZUQ2OARA1CDOZ3NC4UE5AA" hidden="1">#REF!</definedName>
    <definedName name="BEx5OAFS0NJ2CB86A02E1JYHMLQ1" hidden="1">#REF!</definedName>
    <definedName name="BEx5OG4RPU8W1ETWDWM234NYYYEN" hidden="1">#REF!</definedName>
    <definedName name="BEx5OP9Y43F99O2IT69MKCCXGL61" hidden="1">#REF!</definedName>
    <definedName name="BEx5P9Y9RDXNUAJ6CZ2LHMM8IM7T" hidden="1">#REF!</definedName>
    <definedName name="BEx5PHWB2C0D5QLP3BZIP3UO7DIZ" hidden="1">#REF!</definedName>
    <definedName name="BEx5PJP02W68K2E46L5C5YBSNU6T" hidden="1">#REF!</definedName>
    <definedName name="BEx5PLCA8DOMAU315YCS5275L2HS" hidden="1">#REF!</definedName>
    <definedName name="BEx5PRXMZ5M65Z732WNNGV564C2J" hidden="1">#REF!</definedName>
    <definedName name="BEx5Q29Y91E64DPE0YY53A6YHF3Y" hidden="1">#REF!</definedName>
    <definedName name="BEx5QPSW4IPLH50WSR87HRER05RF" hidden="1">#REF!</definedName>
    <definedName name="BEx73V0EP8EMNRC3EZJJKKVKWQVB" hidden="1">#REF!</definedName>
    <definedName name="BEx741WJHIJVXUX131SBXTVW8D71" hidden="1">#REF!</definedName>
    <definedName name="BEx74Q6H3O7133AWQXWC21MI2UFT" hidden="1">#REF!</definedName>
    <definedName name="BEx74R2VQ8BSMKPX25262AU3VZF7" hidden="1">#REF!</definedName>
    <definedName name="BEx74W6BJ8ENO3J25WNM5H5APKA3" hidden="1">#REF!</definedName>
    <definedName name="BEx74YKLW1FKLWC3DJ2ELZBZBY1M" hidden="1">#REF!</definedName>
    <definedName name="BEx755GRRD9BL27YHLH5QWIYLWB7" hidden="1">#REF!</definedName>
    <definedName name="BEx759D1D5SXS5ELLZVBI0SXYUNF" hidden="1">#REF!</definedName>
    <definedName name="BEx75DPEQTX055IZ2L8UVLJOT1DD" hidden="1">#REF!</definedName>
    <definedName name="BEx75GJZSZHUDN6OOAGQYFUDA2LP" hidden="1">#REF!</definedName>
    <definedName name="BEx75HGCCV5K4UCJWYV8EV9AG5YT" hidden="1">#REF!</definedName>
    <definedName name="BEx75PZT8TY5P13U978NVBUXKHT4" hidden="1">#REF!</definedName>
    <definedName name="BEx75T55F7GML8V1DMWL26WRT006" hidden="1">#REF!</definedName>
    <definedName name="BEx75VJGR07JY6UUWURQ4PJ29UKC" hidden="1">#REF!</definedName>
    <definedName name="BEx7696AZUPB1PK30JJQUWUELQPJ" hidden="1">#REF!</definedName>
    <definedName name="BEx76PNR8S4T4VUQS0KU58SEX0VN" hidden="1">#REF!</definedName>
    <definedName name="BEx76YY7ODSIKDD9VDF9TLTDM18I" hidden="1">#REF!</definedName>
    <definedName name="BEx7705E86I9B7DTKMMJMAFSYMUL" hidden="1">#REF!</definedName>
    <definedName name="BEx7741OUGLA0WJQLQRUJSL4DE00" hidden="1">#REF!</definedName>
    <definedName name="BEx774N83DXLJZ54Q42PWIJZ2DN1" hidden="1">#REF!</definedName>
    <definedName name="BEx779QNIY3061ZV9BR462WKEGRW" hidden="1">#REF!</definedName>
    <definedName name="BEx77G19QU9A95CNHE6QMVSQR2T3" hidden="1">#REF!</definedName>
    <definedName name="BEx77P0S3GVMS7BJUL9OWUGJ1B02" hidden="1">#REF!</definedName>
    <definedName name="BEx77QDESURI6WW5582YXSK3A972" hidden="1">#REF!</definedName>
    <definedName name="BEx77VBI9XOPFHKEWU5EHQ9J675Y" hidden="1">#REF!</definedName>
    <definedName name="BEx7809GQOCLHSNH95VOYIX7P1TV" hidden="1">#REF!</definedName>
    <definedName name="BEx780K8XAXUHGVZGZWQ74DK4CI3" hidden="1">#REF!</definedName>
    <definedName name="BEx78226TN58UE0CTY98YEDU0LSL" hidden="1">#REF!</definedName>
    <definedName name="BEx7881ZZBWHRAX6W2GY19J8MGEQ" hidden="1">#REF!</definedName>
    <definedName name="BEx78BSYINF85GYNSCIRD95PH86Q" hidden="1">#REF!</definedName>
    <definedName name="BEx78HHRIWDLHQX2LG0HWFRYEL1T" hidden="1">#REF!</definedName>
    <definedName name="BEx78QC4X2YVM9K6MQRB2WJG36N3" hidden="1">#REF!</definedName>
    <definedName name="BEx78QMXZ2P1ZB3HJ9O50DWHCMXR" hidden="1">#REF!</definedName>
    <definedName name="BEx78SFO5VR28677DWZEMDN7G86X" hidden="1">#REF!</definedName>
    <definedName name="BEx78SFOYH1Z0ZDTO47W2M60TW6K" hidden="1">#REF!</definedName>
    <definedName name="BEx7974EARYYX2ICWU0YC50VO5D8" hidden="1">#REF!</definedName>
    <definedName name="BEx79JK3E6JO8MX4O35A5G8NZCC8" hidden="1">#REF!</definedName>
    <definedName name="BEx79OCP4HQ6XP8EWNGEUDLOZBBS" hidden="1">#REF!</definedName>
    <definedName name="BEx79SEAYKUZB0H4LYBCD6WWJBG2" hidden="1">#REF!</definedName>
    <definedName name="BEx79SJRHTLS9PYM69O9BWW1FMJK" hidden="1">#REF!</definedName>
    <definedName name="BEx79YJJLBELICW9F9FRYSCQ101L" hidden="1">#REF!</definedName>
    <definedName name="BEx79YUC7B0V77FSBGIRCY1BR4VK" hidden="1">#REF!</definedName>
    <definedName name="BEx7A06T3RC2891FUX05G3QPRAUE" hidden="1">#REF!</definedName>
    <definedName name="BEx7A9S3JA1X7FH4CFSQLTZC4691" hidden="1">#REF!</definedName>
    <definedName name="BEx7ABA2C9IWH5VSLVLLLCY62161" hidden="1">#REF!</definedName>
    <definedName name="BEx7AE4LPLX8N85BYB0WCO5S7ZPV" hidden="1">#REF!</definedName>
    <definedName name="BEx7AR0EEP9O5JPPEKQWG1TC860T" hidden="1">#REF!</definedName>
    <definedName name="BEx7ASD1I654MEDCO6GGWA95PXSC" hidden="1">#REF!</definedName>
    <definedName name="BEx7AURD3S7JGN4D3YK1QAG6TAFA" hidden="1">#REF!</definedName>
    <definedName name="BEx7AVCX9S5RJP3NSZ4QM4E6ERDT" hidden="1">#REF!</definedName>
    <definedName name="BEx7AVYIGP0930MV5JEBWRYCJN68" hidden="1">#REF!</definedName>
    <definedName name="BEx7B6LH6917TXOSAAQ6U7HVF018" hidden="1">#REF!</definedName>
    <definedName name="BEx7BN8E88JR3K1BSLAZRPSFPQ9L" hidden="1">#REF!</definedName>
    <definedName name="BEx7BP14RMS3638K85OM4NCYLRHG" hidden="1">#REF!</definedName>
    <definedName name="BEx7BPXFZXJ79FQ0E8AQE21PGVHA" hidden="1">#REF!</definedName>
    <definedName name="BEx7C04AM39DQMC1TIX7CFZ2ADHX" hidden="1">#REF!</definedName>
    <definedName name="BEx7C346X4AX2J1QPM4NBC7JL5W9" hidden="1">#REF!</definedName>
    <definedName name="BEx7C40F0PQURHPI6YQ39NFIR86Z" hidden="1">#REF!</definedName>
    <definedName name="BEx7C7B9VCY7N0H7N1NH6HNNH724" hidden="1">#REF!</definedName>
    <definedName name="BEx7C93VR7SYRIJS1JO8YZKSFAW9" hidden="1">#REF!</definedName>
    <definedName name="BEx7CCPC6R1KQQZ2JQU6EFI1G0RM" hidden="1">#REF!</definedName>
    <definedName name="BEx7CIJST9GLS2QD383UK7VUDTGL" hidden="1">#REF!</definedName>
    <definedName name="BEx7CO8T2XKC7GHDSYNAWTZ9L7YR" hidden="1">#REF!</definedName>
    <definedName name="BEx7CW1CF00DO8A36UNC2X7K65C2" hidden="1">#REF!</definedName>
    <definedName name="BEx7CW6NFRL2P4XWP0MWHIYA97KF" hidden="1">#REF!</definedName>
    <definedName name="BEx7CZXN83U7XFVGG1P1N6ZCQK7U" hidden="1">#REF!</definedName>
    <definedName name="BEx7D14R4J25CLH301NHMGU8FSWM" hidden="1">#REF!</definedName>
    <definedName name="BEx7D38BE0Z9QLQBDMGARM9USFPM" hidden="1">#REF!</definedName>
    <definedName name="BEx7D5RWKRS4W71J4NZ6ZSFHPKFT" hidden="1">#REF!</definedName>
    <definedName name="BEx7D8H1TPOX1UN17QZYEV7Q58GA" hidden="1">#REF!</definedName>
    <definedName name="BEx7DGF13H2074LRWFZQ45PZ6JPX" hidden="1">#REF!</definedName>
    <definedName name="BEx7DHBE0SOC5KXWWQ73WUDBRX8J" hidden="1">#REF!</definedName>
    <definedName name="BEx7DKWUXEDIISSX4GDD4YYT887F" hidden="1">#REF!</definedName>
    <definedName name="BEx7DMUYR2HC26WW7AOB1TULERMB" hidden="1">#REF!</definedName>
    <definedName name="BEx7DVJTRV44IMJIBFXELE67SZ7S" hidden="1">#REF!</definedName>
    <definedName name="BEx7DVUMFCI5INHMVFIJ44RTTSTT" hidden="1">#REF!</definedName>
    <definedName name="BEx7E2QT2U8THYOKBPXONB1B47WH" hidden="1">#REF!</definedName>
    <definedName name="BEx7E5QP7W6UKO74F5Y0VJ741HS5" hidden="1">#REF!</definedName>
    <definedName name="BEx7E6N29HGH3I47AFB2DCS6MVS6" hidden="1">#REF!</definedName>
    <definedName name="BEx7EBA8IYHQKT7IQAOAML660SYA" hidden="1">#REF!</definedName>
    <definedName name="BEx7EI6C8MCRZFEQYUBE5FSUTIHK" hidden="1">#REF!</definedName>
    <definedName name="BEx7EI6DL1Z6UWLFBXAKVGZTKHWJ" hidden="1">#REF!</definedName>
    <definedName name="BEx7EQKHX7GZYOLXRDU534TT4H64" hidden="1">#REF!</definedName>
    <definedName name="BEx7ETV6L1TM7JSXJIGK3FC6RVZW" hidden="1">#REF!</definedName>
    <definedName name="BEx7EYYLHMBYQTH6I377FCQS7CSX" hidden="1">#REF!</definedName>
    <definedName name="BEx7FCLG1RYI2SNOU1Y2GQZNZSWA" hidden="1">#REF!</definedName>
    <definedName name="BEx7FN32ZGWOAA4TTH79KINTDWR9" hidden="1">#REF!</definedName>
    <definedName name="BEx7FV0WJHXL6X5JNQ2ZX45PX49P" hidden="1">#REF!</definedName>
    <definedName name="BEx7G82CKM3NIY1PHNFK28M09PCH" hidden="1">#REF!</definedName>
    <definedName name="BEx7GR3ENYWRXXS5IT0UMEGOLGUH" hidden="1">#REF!</definedName>
    <definedName name="BEx7GSAL6P7TASL8MB63RFST1LJL" hidden="1">#REF!</definedName>
    <definedName name="BEx7H0JD6I5I8WQLLWOYWY5YWPQE" hidden="1">#REF!</definedName>
    <definedName name="BEx7H14XCXH7WEXEY1HVO53A6AGH" hidden="1">#REF!</definedName>
    <definedName name="BEx7HGVBEF4LEIF6RC14N3PSU461" hidden="1">#REF!</definedName>
    <definedName name="BEx7HQ5T9FZ42QWS09UO4DT42Y0R" hidden="1">#REF!</definedName>
    <definedName name="BEx7HRCZE3CVGON1HV07MT5MNDZ3" hidden="1">#REF!</definedName>
    <definedName name="BEx7HWGE2CANG5M17X4C8YNC3N8F" hidden="1">#REF!</definedName>
    <definedName name="BEx7IB54GU5UCTJS549UBDW43EJL" hidden="1">#REF!</definedName>
    <definedName name="BEx7IBVYN47SFZIA0K4MDKQZNN9V" hidden="1">#REF!</definedName>
    <definedName name="BEx7IGOMJB39HUONENRXTK1MFHGE" hidden="1">#REF!</definedName>
    <definedName name="BEx7ISO6LTCYYDK0J6IN4PG2P6SW" hidden="1">#REF!</definedName>
    <definedName name="BEx7IV2IJ5WT7UC0UG7WP0WF2JZI" hidden="1">#REF!</definedName>
    <definedName name="BEx7IXGU74GE5E4S6W4Z13AR092Y" hidden="1">#REF!</definedName>
    <definedName name="BEx7J4YL8Q3BI1MLH16YYQ18IJRD" hidden="1">#REF!</definedName>
    <definedName name="BEx7J5K5QVUOXI6A663KUWL6PO3O" hidden="1">#REF!</definedName>
    <definedName name="BEx7JH3HGBPI07OHZ5LFYK0UFZQR" hidden="1">#REF!</definedName>
    <definedName name="BEx7JRL3MHRMVLQF3EN15MXRPN68" hidden="1">#REF!</definedName>
    <definedName name="BEx7JV194190CNM6WWGQ3UBJ3CHH" hidden="1">#REF!</definedName>
    <definedName name="BEx7JZJ4AE8AGMWPK3XPBTBUBZ48" hidden="1">#REF!</definedName>
    <definedName name="BEx7K7GZ607XQOGB81A1HINBTGOZ" hidden="1">#REF!</definedName>
    <definedName name="BEx7KEYPBDXSNROH8M6CDCBN6B50" hidden="1">#REF!</definedName>
    <definedName name="BEx7KH7PZ0A6FSWA4LAN2CMZ0WSF" hidden="1">#REF!</definedName>
    <definedName name="BEx7KNCTL6VMNQP4MFMHOMV1WI1Y" hidden="1">#REF!</definedName>
    <definedName name="BEx7KSAS8BZT6H8OQCZ5DNSTMO07" hidden="1">#REF!</definedName>
    <definedName name="BEx7KWHTBD21COXVI4HNEQH0Z3L8" hidden="1">#REF!</definedName>
    <definedName name="BEx7KXUGRMRSUXCM97Z7VRZQ9JH2" hidden="1">#REF!</definedName>
    <definedName name="BEx7L5C6U8MP6IZ67BD649WQYJEK" hidden="1">#REF!</definedName>
    <definedName name="BEx7L8HEYEVTATR0OG5JJO647KNI" hidden="1">#REF!</definedName>
    <definedName name="BEx7L8XOV64OMS15ZFURFEUXLMWF" hidden="1">#REF!</definedName>
    <definedName name="BEx7LPF478MRAYB9TQ6LDML6O3BY" hidden="1">#REF!</definedName>
    <definedName name="BEx7LPV780NFCG1VX4EKJ29YXOLZ" hidden="1">#REF!</definedName>
    <definedName name="BEx7LQ0PD30NJWOAYKPEYHM9J83B" hidden="1">#REF!</definedName>
    <definedName name="BEx7M4EKEDHZ1ZZ91NDLSUNPUFPZ" hidden="1">#REF!</definedName>
    <definedName name="BEx7MAUI1JJFDIJGDW4RWY5384LY" hidden="1">#REF!</definedName>
    <definedName name="BEx7MI1EW6N7FOBHWJLYC02TZSKR" hidden="1">#REF!</definedName>
    <definedName name="BEx7MJZO3UKAMJ53UWOJ5ZD4GGMQ" hidden="1">#REF!</definedName>
    <definedName name="BEx7MO17TZ6L4457Q12FYYLUUZAZ" hidden="1">#REF!</definedName>
    <definedName name="BEx7MT4MFNXIVQGAT6D971GZW7CA" hidden="1">#REF!</definedName>
    <definedName name="BEx7MUMLPPX92MX7SA8S1PLONDL8" hidden="1">#REF!</definedName>
    <definedName name="BEx7MX0W532Q7CB4V6KFVC9WAOUI" hidden="1">#REF!</definedName>
    <definedName name="BEx7NB403NE748IF75RXMWOFQ986" hidden="1">#REF!</definedName>
    <definedName name="BEx7NI062THZAM6I8AJWTFJL91CS" hidden="1">#REF!</definedName>
    <definedName name="BEx904S75BPRYMHF0083JF7ES4NG" hidden="1">#REF!</definedName>
    <definedName name="BEx90HDD4RWF7JZGA8GCGG7D63MG" hidden="1">#REF!</definedName>
    <definedName name="BEx90HO6UVMFVSV8U0YBZFHNCL38" hidden="1">#REF!</definedName>
    <definedName name="BEx90VGH5H09ON2QXYC9WIIEU98T" hidden="1">#REF!</definedName>
    <definedName name="BEx9157279000SVN5XNWQ99JY0WU" hidden="1">#REF!</definedName>
    <definedName name="BEx9175B70QXYAU5A8DJPGZQ46L9" hidden="1">#REF!</definedName>
    <definedName name="BEx91AQQRTV87AO27VWHSFZAD4ZR" hidden="1">#REF!</definedName>
    <definedName name="BEx91L8FLL5CWLA2CDHKCOMGVDZN" hidden="1">#REF!</definedName>
    <definedName name="BEx91OTVH9ZDBC3QTORU8RZX4EOC" hidden="1">#REF!</definedName>
    <definedName name="BEx91QH5JRZKQP1GPN2SQMR3CKAG" hidden="1">#REF!</definedName>
    <definedName name="BEx91ROALDNHO7FI4X8L61RH4UJE" hidden="1">#REF!</definedName>
    <definedName name="BEx91TMID71GVYH0U16QM1RV3PX0" hidden="1">#REF!</definedName>
    <definedName name="BEx91VF2D78PAF337E3L2L81K9W2" hidden="1">#REF!</definedName>
    <definedName name="BEx921PNZ46VORG2VRMWREWIC0SE" hidden="1">#REF!</definedName>
    <definedName name="BEx929CVDCG5CFUQWNDLOSNRQ1FN" hidden="1">#REF!</definedName>
    <definedName name="BEx92DPEKL5WM5A3CN8674JI0PR3" hidden="1">#REF!</definedName>
    <definedName name="BEx92ER2RMY93TZK0D9L9T3H0GI5" hidden="1">#REF!</definedName>
    <definedName name="BEx92FI04PJT4LI23KKIHRXWJDTT" hidden="1">#REF!</definedName>
    <definedName name="BEx92HR14HQ9D5JXCSPA4SS4RT62" hidden="1">#REF!</definedName>
    <definedName name="BEx92HWA2D6A5EX9MFG68G0NOMSN" hidden="1">#REF!</definedName>
    <definedName name="BEx92I1SQUKW2W7S22E82HLJXRGK" hidden="1">#REF!</definedName>
    <definedName name="BEx92PUBDIXAU1FW5ZAXECMAU0LN" hidden="1">#REF!</definedName>
    <definedName name="BEx92S8MHFFIVRQ2YSHZNQGOFUHD" hidden="1">#REF!</definedName>
    <definedName name="BEx92VJ5FJGXISSSMOUAESCSIWFV" hidden="1">#REF!</definedName>
    <definedName name="BEx93B9OULL2YGC896XXYAAJSTRK" hidden="1">#REF!</definedName>
    <definedName name="BEx93FRKF99NRT3LH99UTIH7AAYF" hidden="1">#REF!</definedName>
    <definedName name="BEx93M7FSHP50OG34A4W8W8DF12U" hidden="1">#REF!</definedName>
    <definedName name="BEx93OLWY2O3PRA74U41VG5RXT4Q" hidden="1">#REF!</definedName>
    <definedName name="BEx93RWFAF6YJGYUTITVM445C02U" hidden="1">#REF!</definedName>
    <definedName name="BEx93SY9RWG3HUV4YXQKXJH9FH14" hidden="1">#REF!</definedName>
    <definedName name="BEx93TJUX3U0FJDBG6DDSNQ91R5J" hidden="1">#REF!</definedName>
    <definedName name="BEx942UCRHMI4B0US31HO95GSC2X" hidden="1">#REF!</definedName>
    <definedName name="BEx942ZND3V7XSHKTD0UH9X85N5E" hidden="1">#REF!</definedName>
    <definedName name="BEx947HHLR6UU6NYPNDZRF79V52K" hidden="1">#REF!</definedName>
    <definedName name="BEx948ZFFQWVIDNG4AZAUGGGEB5U" hidden="1">#REF!</definedName>
    <definedName name="BEx94CKXG92OMURH41SNU6IOHK4J" hidden="1">#REF!</definedName>
    <definedName name="BEx94GXG30CIVB6ZQN3X3IK6BZXQ" hidden="1">#REF!</definedName>
    <definedName name="BEx94HJ0DWZHE39X4BLCQCJ3M1MC" hidden="1">#REF!</definedName>
    <definedName name="BEx94HZ5LURYM9ST744ALV6ZCKYP" hidden="1">#REF!</definedName>
    <definedName name="BEx94IQ75E90YUMWJ9N591LR7DQQ" hidden="1">#REF!</definedName>
    <definedName name="BEx94N7W5T3U7UOE97D6OVIBUCXS" hidden="1">#REF!</definedName>
    <definedName name="BEx955NIAWX5OLAHMTV6QFUZPR30" hidden="1">#REF!</definedName>
    <definedName name="BEx9581TYVI2M5TT4ISDAJV4W7Z6" hidden="1">#REF!</definedName>
    <definedName name="BEx95G55NR99FDSE95CXDI4DKWSV" hidden="1">#REF!</definedName>
    <definedName name="BEx95NHF4RVUE0YDOAFZEIVBYJXD" hidden="1">#REF!</definedName>
    <definedName name="BEx95QBZMG0E2KQ9BERJ861QLYN3" hidden="1">#REF!</definedName>
    <definedName name="BEx95QHBVDN795UNQJLRXG3RDU49" hidden="1">#REF!</definedName>
    <definedName name="BEx95TBVUWV7L7OMFMZDQEXGVHU6" hidden="1">#REF!</definedName>
    <definedName name="BEx95U89DZZSVO39TGS62CX8G9N4" hidden="1">#REF!</definedName>
    <definedName name="BEx95XTPKKKJG67C45LRX0T25I06" hidden="1">#REF!</definedName>
    <definedName name="BEx9602K2GHNBUEUVT9ONRQU1GMD" hidden="1">#REF!</definedName>
    <definedName name="BEx9602LTEI8BPC79BGMRK6S0RP8" hidden="1">#REF!</definedName>
    <definedName name="BEx962BL3Y4LA53EBYI64ZYMZE8U" hidden="1">#REF!</definedName>
    <definedName name="BEx96HAWZ2EMMI7VJ5NQXGK044OO" hidden="1">#REF!</definedName>
    <definedName name="BEx96KR21O7H9R29TN0S45Y3QPUK" hidden="1">#REF!</definedName>
    <definedName name="BEx96SUFKHHFE8XQ6UUO6ILDOXHO" hidden="1">#REF!</definedName>
    <definedName name="BEx96UN4YWXBDEZ1U1ZUIPP41Z7I" hidden="1">#REF!</definedName>
    <definedName name="BEx978KSD61YJH3S9DGO050R2EHA" hidden="1">#REF!</definedName>
    <definedName name="BEx97H9O1NAKAPK4MX4PKO34ICL5" hidden="1">#REF!</definedName>
    <definedName name="BEx97MNUZQ1Z0AO2FL7XQYVNCPR7" hidden="1">#REF!</definedName>
    <definedName name="BEx97NPQBACJVD9K1YXI08RTW9E2" hidden="1">#REF!</definedName>
    <definedName name="BEx97RWQLXS0OORDCN69IGA58CWU" hidden="1">#REF!</definedName>
    <definedName name="BEx97YNGGDFIXHTMGFL2IHAQX9MI" hidden="1">#REF!</definedName>
    <definedName name="BEx9805E16VCDEWPM3404WTQS6ZK" hidden="1">#REF!</definedName>
    <definedName name="BEx981HW73BUZWT14TBTZHC0ZTJ4" hidden="1">#REF!</definedName>
    <definedName name="BEx9871KU0N99P0900EAK69VFYT2" hidden="1">#REF!</definedName>
    <definedName name="BEx98IFKNJFGZFLID1YTRFEG1SXY" hidden="1">#REF!</definedName>
    <definedName name="BEx98T7ZEF0HKRFLBVK3BNKCG3CJ" hidden="1">#REF!</definedName>
    <definedName name="BEx98WYSAS39FWGYTMQ8QGIT81TF" hidden="1">#REF!</definedName>
    <definedName name="BEx990461P2YAJ7BRK25INFYZ7RQ" hidden="1">#REF!</definedName>
    <definedName name="BEx9915UVD4G7RA3IMLFZ0LG3UA2" hidden="1">#REF!</definedName>
    <definedName name="BEx991M410V3S2PKCJGQ30O6JT6H" hidden="1">#REF!</definedName>
    <definedName name="BEx992CZON8AO7U7V88VN1JBO0MG" hidden="1">#REF!</definedName>
    <definedName name="BEx9952469XMFGSPXL7CMXHPJF90" hidden="1">#REF!</definedName>
    <definedName name="BEx99B77I7TUSHRR4HIZ9FU2EIUT" hidden="1">#REF!</definedName>
    <definedName name="BEx99EHWKKHZB66Q30C7QIXU3BVM" hidden="1">#REF!</definedName>
    <definedName name="BEx99IE6TEODZ443HP0AYCXVTNOV" hidden="1">#REF!</definedName>
    <definedName name="BEx99Q6PH5F3OQKCCAAO75PYDEFN" hidden="1">#REF!</definedName>
    <definedName name="BEx99RU5I4O0109P2FW9DN4IU3QX" hidden="1">#REF!</definedName>
    <definedName name="BEx99WBYT2D6UUC1PT7A40ENYID4" hidden="1">#REF!</definedName>
    <definedName name="BEx99WS2X3RTQE9O764SS5G2FPE6" hidden="1">#REF!</definedName>
    <definedName name="BEx99ZRZ4I7FHDPGRAT5VW7NVBPU" hidden="1">#REF!</definedName>
    <definedName name="BEx9AT5E3ZSHKSOL35O38L8HF9TH" hidden="1">#REF!</definedName>
    <definedName name="BEx9ATW9WB5CNKQR5HKK7Y2GHYGR" hidden="1">#REF!</definedName>
    <definedName name="BEx9AV8W1FAWF5BHATYEN47X12JN" hidden="1">#REF!</definedName>
    <definedName name="BEx9B8A5186FNTQQNLIO5LK02ABI" hidden="1">#REF!</definedName>
    <definedName name="BEx9B8VR20E2CILU4CDQUQQ9ONXK" hidden="1">#REF!</definedName>
    <definedName name="BEx9B917EUP13X6FQ3NPQL76XM5V" hidden="1">#REF!</definedName>
    <definedName name="BEx9BAJ5WYEQ623HUT9NNCMP3RUG" hidden="1">#REF!</definedName>
    <definedName name="BEx9BE9Z7EFJCFDYJJOY5KFTGDF4" hidden="1">#REF!</definedName>
    <definedName name="BEx9BSIJN2O0MG8CXAMCAOADEMTO" hidden="1">#REF!</definedName>
    <definedName name="BEx9BU0BBJO3ITPCO4T9FIVEVJY7" hidden="1">#REF!</definedName>
    <definedName name="BEx9BYSYW7QCPXS2NAVLFAU5Y2Z2" hidden="1">#REF!</definedName>
    <definedName name="BEx9C590HJ2O31IWJB73C1HR74AI" hidden="1">#REF!</definedName>
    <definedName name="BEx9CCQRMYYOGIOYTOM73VKDIPS1" hidden="1">#REF!</definedName>
    <definedName name="BEx9CM6JVXIG9S6EAZMR899UW190" hidden="1">#REF!</definedName>
    <definedName name="BEx9D160NRGTDVT2ML4H9A7UKR4T" hidden="1">#REF!</definedName>
    <definedName name="BEx9D1BC9FT19KY0INAABNDBAMR1" hidden="1">#REF!</definedName>
    <definedName name="BEx9D1MB15VSARB7IKBMZYU0JJBI" hidden="1">#REF!</definedName>
    <definedName name="BEx9DN6ZMF18Q39MPMXSDJTZQNJ3" hidden="1">#REF!</definedName>
    <definedName name="BEx9DZXN85O544CD9O60K126YYAU" hidden="1">#REF!</definedName>
    <definedName name="BEx9E14TDNSEMI784W0OTIEQMWN6" hidden="1">#REF!</definedName>
    <definedName name="BEx9E14TGNBYGMDDG9NETDK4SYAW" hidden="1">#REF!</definedName>
    <definedName name="BEx9E2BZ2B1R41FMGJCJ7JLGLUAJ" hidden="1">#REF!</definedName>
    <definedName name="BEx9EG9KBJ77M8LEOR9ITOKN5KXY" hidden="1">#REF!</definedName>
    <definedName name="BEx9EL27NGDBCTVPW97K42QANS5K" hidden="1">#REF!</definedName>
    <definedName name="BEx9EMK6HAJJMVYZTN5AUIV7O1E6" hidden="1">#REF!</definedName>
    <definedName name="BEx9ENB8RPU9FA3QW16IGB6LK1CH" hidden="1">#REF!</definedName>
    <definedName name="BEx9EQLVZHYQ1TPX7WH3SOWXCZLE" hidden="1">#REF!</definedName>
    <definedName name="BEx9ETLU0EK5LGEM1QCNYN2S8O5F" hidden="1">#REF!</definedName>
    <definedName name="BEx9F0710LGLAU3161O0O346N58H" hidden="1">#REF!</definedName>
    <definedName name="BEx9F0Y2ESUNE3U7TQDLMPE9BO67" hidden="1">#REF!</definedName>
    <definedName name="BEx9F439L1R726MJFX2EP39XIBPY" hidden="1">#REF!</definedName>
    <definedName name="BEx9F5W18ZGFOKGRE8PR6T1MO6GT" hidden="1">#REF!</definedName>
    <definedName name="BEx9F78N4HY0XFGBQ4UJRD52L1EI" hidden="1">#REF!</definedName>
    <definedName name="BEx9FF16LOQP5QIR4UHW5EIFGQB8" hidden="1">#REF!</definedName>
    <definedName name="BEx9FJTSRCZ3ZXT3QVBJT5NF8T7V" hidden="1">#REF!</definedName>
    <definedName name="BEx9FRBEEYPS5HLS3XT34AKZN94G" hidden="1">#REF!</definedName>
    <definedName name="BEx9G5USBCNYNA7HGVW92D800SKX" hidden="1">#REF!</definedName>
    <definedName name="BEx9G7CPXG7HR6N6FHPU2DBBUIKG" hidden="1">#REF!</definedName>
    <definedName name="BEx9GDY4D8ZPQJCYFIMYM0V0C51Y" hidden="1">#REF!</definedName>
    <definedName name="BEx9GGY04V0ZWI6O9KZH4KSBB389" hidden="1">#REF!</definedName>
    <definedName name="BEx9GMC7TE8SDTCO5PHODBUF4SM1" hidden="1">#REF!</definedName>
    <definedName name="BEx9GMN0B495HEAOG6JQK9D7HUPC" hidden="1">#REF!</definedName>
    <definedName name="BEx9GNOPB6OZ2RH3FCDNJR38RJOS" hidden="1">#REF!</definedName>
    <definedName name="BEx9GUQALUWCD30UKUQGSWW8KBQ7" hidden="1">#REF!</definedName>
    <definedName name="BEx9GY6BVFQGCLMOWVT6PIC9WP5X" hidden="1">#REF!</definedName>
    <definedName name="BEx9GZ2P3FDHKXEBXX2VS0BG2NP2" hidden="1">#REF!</definedName>
    <definedName name="BEx9H04IB14E1437FF2OIRRWBSD7" hidden="1">#REF!</definedName>
    <definedName name="BEx9H5O1KDZJCW91Q29VRPY5YS6P" hidden="1">#REF!</definedName>
    <definedName name="BEx9H8YR0E906F1JXZMBX3LNT004" hidden="1">#REF!</definedName>
    <definedName name="BEx9I1QKLI6OOUPQLUQ0EF0355X6" hidden="1">#REF!</definedName>
    <definedName name="BEx9I8XIG7E5NB48QQHXP23FIN60" hidden="1">#REF!</definedName>
    <definedName name="BEx9IQRF01ATLVK0YE60ARKQJ68L" hidden="1">#REF!</definedName>
    <definedName name="BEx9IT5QNZWKM6YQ5WER0DC2PMMU" hidden="1">#REF!</definedName>
    <definedName name="BEx9IUICG3HZWG57MG3NXCEX4LQI" hidden="1">#REF!</definedName>
    <definedName name="BEx9IW5LYJF40GS78FJNXO9O667A" hidden="1">#REF!</definedName>
    <definedName name="BEx9IW5MFLXTVCJHVUZTUH93AXOS" hidden="1">#REF!</definedName>
    <definedName name="BEx9IXCSPSZC80YZUPRCYTG326KV" hidden="1">#REF!</definedName>
    <definedName name="BEx9IYUQSBZ0GG9ZT1QKX83F42F1" hidden="1">#REF!</definedName>
    <definedName name="BEx9IZR39NHDGOM97H4E6F81RTQW" hidden="1">#REF!</definedName>
    <definedName name="BEx9J6CH5E7YZPER7HXEIOIKGPCA" hidden="1">#REF!</definedName>
    <definedName name="BEx9JJTZKVUJAVPTRE0RAVTEH41G" hidden="1">#REF!</definedName>
    <definedName name="BEx9JLBYK239B3F841C7YG1GT7ST" hidden="1">#REF!</definedName>
    <definedName name="BExAW4IIW5D0MDY6TJ3G4FOLPYIR" hidden="1">#REF!</definedName>
    <definedName name="BExAWNP1B2E9Q88TW48NH41C0FTZ" hidden="1">#REF!</definedName>
    <definedName name="BExAWUFQXTIPQ308ERZPSVPTUMYN" hidden="1">#REF!</definedName>
    <definedName name="BExAWY6O96OQO2R036QK2DI37EKV" hidden="1">#REF!</definedName>
    <definedName name="BExAX410NB4F2XOB84OR2197H8M5" hidden="1">#REF!</definedName>
    <definedName name="BExAX8TNG8LQ5Q4904SAYQIPGBSV" hidden="1">#REF!</definedName>
    <definedName name="BExAX9KPAVIVUVU3XREDCV1BIYZL" hidden="1">#REF!</definedName>
    <definedName name="BExAXPB35BNVXZYF2XS6UP3LP0QH" hidden="1">#REF!</definedName>
    <definedName name="BExAXWSRVPK0GCZ2UFU10UOP01IY" hidden="1">#REF!</definedName>
    <definedName name="BExAY0EAT2LXR5MFGM0DLIB45PLO" hidden="1">#REF!</definedName>
    <definedName name="BExAY6JK0AK9EBIJSPEJNOIDE40W" hidden="1">#REF!</definedName>
    <definedName name="BExAYE6LNIEBR9DSNI5JGNITGKIT" hidden="1">#REF!</definedName>
    <definedName name="BExAYHMLXGGO25P8HYB2S75DEB4F" hidden="1">#REF!</definedName>
    <definedName name="BExAYKXAUWGDOPG952TEJ2UKZKWN" hidden="1">#REF!</definedName>
    <definedName name="BExAYP9TDTI2MBP6EYE0H39CPMXN" hidden="1">#REF!</definedName>
    <definedName name="BExAYPPWJPWDKU59O051WMGB7O0J" hidden="1">#REF!</definedName>
    <definedName name="BExAYR2JZCJBUH6F1LZC2A7JIVRJ" hidden="1">#REF!</definedName>
    <definedName name="BExAYTGVRD3DLKO75RFPMBKCIWB8" hidden="1">#REF!</definedName>
    <definedName name="BExAYY9H9COOT46HJLPVDLTO12UL" hidden="1">#REF!</definedName>
    <definedName name="BExAYYKAQA3KDMQ890FIE5M9SPBL" hidden="1">#REF!</definedName>
    <definedName name="BExAZ6SY0EU69GC3CWI5EOO0YLFG" hidden="1">#REF!</definedName>
    <definedName name="BExAZ6YEEBJV0PCKFE137K2Y3A8M" hidden="1">#REF!</definedName>
    <definedName name="BExAZAP844MJ4GSAIYNYHQ7FECC3" hidden="1">#REF!</definedName>
    <definedName name="BExAZCNEGB4JYHC8CZ51KTN890US" hidden="1">#REF!</definedName>
    <definedName name="BExAZFCI302YFYRDJYQDWQQL0Q0O" hidden="1">#REF!</definedName>
    <definedName name="BExAZJE2UOL40XUAU2RB53X5K20P" hidden="1">#REF!</definedName>
    <definedName name="BExAZLHLST9OP89R1HJMC1POQG8H" hidden="1">#REF!</definedName>
    <definedName name="BExAZMDYMIAA7RX1BMCKU1VLBRGY" hidden="1">#REF!</definedName>
    <definedName name="BExAZNL6BHI8DCQWXOX4I2P839UX" hidden="1">#REF!</definedName>
    <definedName name="BExAZRMWSONMCG9KDUM4KAQ7BONM" hidden="1">#REF!</definedName>
    <definedName name="BExAZSOJNQ5N3LM4XA17IH7NIY7G" hidden="1">#REF!</definedName>
    <definedName name="BExAZTFG4SJRG4TW6JXRF7N08JFI" hidden="1">#REF!</definedName>
    <definedName name="BExAZUS4A8OHDZK0MWAOCCCKTH73" hidden="1">#REF!</definedName>
    <definedName name="BExAZX6FECVK3E07KXM2XPYKGM6U" hidden="1">#REF!</definedName>
    <definedName name="BExB012NJ8GASTNNPBRRFTLHIOC9" hidden="1">#REF!</definedName>
    <definedName name="BExB072HHXVMUC0VYNGG48GRSH5Q" hidden="1">#REF!</definedName>
    <definedName name="BExB0FRDEYDEUEAB1W8KD6D965XA" hidden="1">#REF!</definedName>
    <definedName name="BExB0GIGLDV7P55ZR51C0HG15PA2" hidden="1">#REF!</definedName>
    <definedName name="BExB0KPCN7YJORQAYUCF4YKIKPMC" hidden="1">#REF!</definedName>
    <definedName name="BExB0VHQD6ORZS0MIC86QWHCE4UC" hidden="1">#REF!</definedName>
    <definedName name="BExB0WE4PI3NOBXXVO9CTEN4DIU2" hidden="1">#REF!</definedName>
    <definedName name="BExB0Z8O1CQF2CWFBBHE8SNISDAO" hidden="1">#REF!</definedName>
    <definedName name="BExB10QNIVITUYS55OAEKK3VLJFE" hidden="1">#REF!</definedName>
    <definedName name="BExB15ZDRY4CIJ911DONP0KCY9KU" hidden="1">#REF!</definedName>
    <definedName name="BExB16VQY0O0RLZYJFU3OFEONVTE" hidden="1">#REF!</definedName>
    <definedName name="BExB1FKNY2UO4W5FUGFHJOA2WFGG" hidden="1">#REF!</definedName>
    <definedName name="BExB1GMD0PIDGTFBGQOPRWQSP9I4" hidden="1">#REF!</definedName>
    <definedName name="BExB1HZ0FHGNOS2URJWFD5G55OMO" hidden="1">#REF!</definedName>
    <definedName name="BExB1Q29OO6LNFNT1EQLA3KYE7MX" hidden="1">#REF!</definedName>
    <definedName name="BExB1TNRV5EBWZEHYLHI76T0FVA7" hidden="1">#REF!</definedName>
    <definedName name="BExB1WI6M8I0EEP1ANUQZCFY24EV" hidden="1">#REF!</definedName>
    <definedName name="BExB203OWC9QZA3BYOKQ18L4FUJE" hidden="1">#REF!</definedName>
    <definedName name="BExB2CJHTU7C591BR4WRL5L2F2K6" hidden="1">#REF!</definedName>
    <definedName name="BExB2K1AV4PGNS1O6C7D7AO411AX" hidden="1">#REF!</definedName>
    <definedName name="BExB2O2UYHKI324YE324E1N7FVIB" hidden="1">#REF!</definedName>
    <definedName name="BExB2Q0VJ0MU2URO3JOVUAVHEI3V" hidden="1">#REF!</definedName>
    <definedName name="BExB30IP1DNKNQ6PZ5ERUGR5MK4Z" hidden="1">#REF!</definedName>
    <definedName name="BExB385QW2BSSBXS953SSQN2ISSW" hidden="1">#REF!</definedName>
    <definedName name="BExB3DEMEV5D9G8FDHD4NQ9X2YNT" hidden="1">#REF!</definedName>
    <definedName name="BExB3RXU8AJQ86I5RXEWLGGR7R7C" hidden="1">#REF!</definedName>
    <definedName name="BExB442RX0T3L6HUL6X5T21CENW6" hidden="1">#REF!</definedName>
    <definedName name="BExB4ADD0L7417CII901XTFKXD1J" hidden="1">#REF!</definedName>
    <definedName name="BExB4DYU06HCGRIPBSWRCXK804UM" hidden="1">#REF!</definedName>
    <definedName name="BExB4HEZO4E597Q5M4M10LT8TLY3" hidden="1">#REF!</definedName>
    <definedName name="BExB4X01APD3Z8ZW6MVX1P8NAO7G" hidden="1">#REF!</definedName>
    <definedName name="BExB4Z3EZBGYYI33U0KQ8NEIH8PY" hidden="1">#REF!</definedName>
    <definedName name="BExB4ZJOLU1PXBMG4TPCCLTRMNRE" hidden="1">#REF!</definedName>
    <definedName name="BExB4ZZSDPL4Q05BMVT5TUN0IGKT" hidden="1">#REF!</definedName>
    <definedName name="BExB55368XW7UX657ZSPC6BFE92S" hidden="1">#REF!</definedName>
    <definedName name="BExB57MZEPL2SA2ONPK66YFLZWJU" hidden="1">#REF!</definedName>
    <definedName name="BExB5833OAOJ22VK1YK47FHUSVK2" hidden="1">#REF!</definedName>
    <definedName name="BExB58JDIHS42JZT9DJJMKA8QFCO" hidden="1">#REF!</definedName>
    <definedName name="BExB58U5FQC5JWV9CGC83HLLZUZI" hidden="1">#REF!</definedName>
    <definedName name="BExB5EDO9XUKHF74X3HAU2WPPHZH" hidden="1">#REF!</definedName>
    <definedName name="BExB5EDOQKZIQXT13IG1KLCZ474G" hidden="1">#REF!</definedName>
    <definedName name="BExB5G6EH68AYEP1UT0GHUEL3SLN" hidden="1">#REF!</definedName>
    <definedName name="BExB5LVGGXMNUN3D3452G3J62MKF" hidden="1">#REF!</definedName>
    <definedName name="BExB5QYVEZWFE5DQVHAM760EV05X" hidden="1">#REF!</definedName>
    <definedName name="BExB5U9IRH14EMOE0YGIE3WIVLFS" hidden="1">#REF!</definedName>
    <definedName name="BExB5V5WWQYPK4GCSYZQALJYGC94" hidden="1">#REF!</definedName>
    <definedName name="BExB5VWYMOV6BAIH7XUBBVPU7MMD" hidden="1">#REF!</definedName>
    <definedName name="BExB610DZWIJP1B72U9QM42COH2B" hidden="1">#REF!</definedName>
    <definedName name="BExB64AX81KEVMGZDXB25NB459SW" hidden="1">#REF!</definedName>
    <definedName name="BExB6C3FUAKK9ML5T767NMWGA9YB" hidden="1">#REF!</definedName>
    <definedName name="BExB6C8X6JYRLKZKK17VE3QUNL3D" hidden="1">#REF!</definedName>
    <definedName name="BExB6HN3QRFPXM71MDUK21BKM7PF" hidden="1">#REF!</definedName>
    <definedName name="BExB6I39SKL5BMHHDD9EED7FQD9Z" hidden="1">#REF!</definedName>
    <definedName name="BExB6IZMHCZ3LB7N73KD90YB1HBZ" hidden="1">#REF!</definedName>
    <definedName name="BExB719SGNX4Y8NE6JEXC555K596" hidden="1">#REF!</definedName>
    <definedName name="BExB7265DCHKS7V2OWRBXCZTEIW9" hidden="1">#REF!</definedName>
    <definedName name="BExB74PS5P9G0P09Y6DZSCX0FLTJ" hidden="1">#REF!</definedName>
    <definedName name="BExB78RH79J0MIF7H8CAZ0CFE88Q" hidden="1">#REF!</definedName>
    <definedName name="BExB7ELT09HGDVO5BJC1ZY9D09GZ" hidden="1">#REF!</definedName>
    <definedName name="BExB7F7EIHG0MYMQYUVG9HIZPHMZ" hidden="1">#REF!</definedName>
    <definedName name="BExB806PAXX70XUTA3ZI7OORD78R" hidden="1">#REF!</definedName>
    <definedName name="BExB83199EQQS6I5HE7WADNCK8OE" hidden="1">#REF!</definedName>
    <definedName name="BExB8HF4UBVZKQCSRFRUQL2EE6VL" hidden="1">#REF!</definedName>
    <definedName name="BExB8HKHKZ1ORJZUYGG2M4VSCC39" hidden="1">#REF!</definedName>
    <definedName name="BExB8HV9YUS1Q77M9SNFRKDLU5HS" hidden="1">#REF!</definedName>
    <definedName name="BExB8QPH8DC5BESEVPSMBCWVN6PO" hidden="1">#REF!</definedName>
    <definedName name="BExB8U5N0D85YR8APKN3PPKG0FWP" hidden="1">#REF!</definedName>
    <definedName name="BExB93G413CK5DKO7925ZHSOBGIN" hidden="1">#REF!</definedName>
    <definedName name="BExB96LBXL1JW5A4PP93UJ9UDLKZ" hidden="1">#REF!</definedName>
    <definedName name="BExB9DHI5I2TJ2LXYPM98EE81L27" hidden="1">#REF!</definedName>
    <definedName name="BExB9G6LZG5OQUY0GZLHX066V3D4" hidden="1">#REF!</definedName>
    <definedName name="BExB9IFG9FW3RQUDIMDFKIYDB4HE" hidden="1">#REF!</definedName>
    <definedName name="BExB9NDIZ7LGMTL8351GRA6VK2K0" hidden="1">#REF!</definedName>
    <definedName name="BExB9Q2MZZHBGW8QQKVEYIMJBPIE" hidden="1">#REF!</definedName>
    <definedName name="BExBA1GON0EZRJ20UYPILAPLNQWM" hidden="1">#REF!</definedName>
    <definedName name="BExBA525BALJ5HMTDMMSM5WWJ1YW" hidden="1">#REF!</definedName>
    <definedName name="BExBA69ASGYRZW1G1DYIS9QRRTBN" hidden="1">#REF!</definedName>
    <definedName name="BExBA6K42582A14WFFWQ3Q8QQWB6" hidden="1">#REF!</definedName>
    <definedName name="BExBA8I5D4R8R2PYQ1K16TWGTOEP" hidden="1">#REF!</definedName>
    <definedName name="BExBA93PE0DGUUTA7LLSIGBIXWE5" hidden="1">#REF!</definedName>
    <definedName name="BExBABCQMR685CQ1SC8CECO7GTGB" hidden="1">#REF!</definedName>
    <definedName name="BExBAI8X0FKDQJ6YZJQDTTG4ZCWY" hidden="1">#REF!</definedName>
    <definedName name="BExBAKN7XIBAXCF9PCNVS038PCQO" hidden="1">#REF!</definedName>
    <definedName name="BExBAKXZ7PBW3DDKKA5MWC1ZUC7O" hidden="1">#REF!</definedName>
    <definedName name="BExBAO8NLXZXHO6KCIECSFCH3RR0" hidden="1">#REF!</definedName>
    <definedName name="BExBAOOT1KBSIEISN1ADL4RMY879" hidden="1">#REF!</definedName>
    <definedName name="BExBAVKX8Q09370X1GCZWJ4E91YJ" hidden="1">#REF!</definedName>
    <definedName name="BExBAX2X2ENJYO4QTR5VAIQ86L7B" hidden="1">#REF!</definedName>
    <definedName name="BExBAZ13D3F1DVJQ6YJ8JGUYEYJE" hidden="1">#REF!</definedName>
    <definedName name="BExBBMPCB1QOZY8WWEX4J21JDE6U" hidden="1">#REF!</definedName>
    <definedName name="BExBBU1QQWUE0YFG7O1TN0RFLSSG" hidden="1">#REF!</definedName>
    <definedName name="BExBBUCJQRR74Q7GPWDEZXYK2KJL" hidden="1">#REF!</definedName>
    <definedName name="BExBBV8XVMD9CKZY711T0BN7H3PM" hidden="1">#REF!</definedName>
    <definedName name="BExBC78HXWXHO3XAB6E8NVTBGLJS" hidden="1">#REF!</definedName>
    <definedName name="BExBCFH3SMGZ2IPHFB6BCM9O3W0H" hidden="1">#REF!</definedName>
    <definedName name="BExBCK9SCAABKOT9IP6TEPRR7YDT" hidden="1">#REF!</definedName>
    <definedName name="BExBCKKJFFT2RP50WNPKBT7X8PJ3" hidden="1">#REF!</definedName>
    <definedName name="BExBCKKJTIRKC1RZJRTK65HHLX4W" hidden="1">#REF!</definedName>
    <definedName name="BExBCLMEPAN3XXX174TU8SS0627Q" hidden="1">#REF!</definedName>
    <definedName name="BExBCRBEYR2KZ8FAQFZ2NHY13WIY" hidden="1">#REF!</definedName>
    <definedName name="BExBD4I559NXSV6J07Q343TKYMVJ" hidden="1">#REF!</definedName>
    <definedName name="BExBD9W8C0W9N6L1AFL18JP4H94W" hidden="1">#REF!</definedName>
    <definedName name="BExBDBZQLTX3OGFYGULQFK5WEZU5" hidden="1">#REF!</definedName>
    <definedName name="BExBDJS9TUEU8Z84IV59E5V4T8K6" hidden="1">#REF!</definedName>
    <definedName name="BExBDKOMSVH4XMH52CFJ3F028I9R" hidden="1">#REF!</definedName>
    <definedName name="BExBDSRXVZQ0W5WXQMP5XD00GRRL" hidden="1">#REF!</definedName>
    <definedName name="BExBDTJ0J7XEHB9OATXFF5I8FZBJ" hidden="1">#REF!</definedName>
    <definedName name="BExBDUVGK3E1J4JY9ZYTS7V14BLY" hidden="1">#REF!</definedName>
    <definedName name="BExBE0KGY14GSWOGPU4HSJRLD2UD" hidden="1">#REF!</definedName>
    <definedName name="BExBE162OSBKD30I7T1DKKPT3I9I" hidden="1">#REF!</definedName>
    <definedName name="BExBEC9ATLQZF86W1M3APSM4HEOH" hidden="1">#REF!</definedName>
    <definedName name="BExBEXU4CFCM1P5CTZ4NE14PBGDA" hidden="1">#REF!</definedName>
    <definedName name="BExBEYFQJE9YK12A6JBMRFKEC7RN" hidden="1">#REF!</definedName>
    <definedName name="BExBG1ED81J2O4A2S5F5Y3BPHMCR" hidden="1">#REF!</definedName>
    <definedName name="BExCRK0K58VDM9V35DGI6VK8C92V" hidden="1">#REF!</definedName>
    <definedName name="BExCRLIHS7466WFJ3RPIUGGXYESZ" hidden="1">#REF!</definedName>
    <definedName name="BExCRXSXMF4LHAQZHN64FXJPMVZ7" hidden="1">#REF!</definedName>
    <definedName name="BExCS1EDDUEAEWHVYXHIP9I1WCJH" hidden="1">#REF!</definedName>
    <definedName name="BExCS1P5QG0X3OTHKX07RALOE5T5" hidden="1">#REF!</definedName>
    <definedName name="BExCS7ZPMHFJ4UJDAL8CQOLSZ13B" hidden="1">#REF!</definedName>
    <definedName name="BExCS8W4NJUZH9S1CYB6XSDLEPBW" hidden="1">#REF!</definedName>
    <definedName name="BExCSAE1M6G20R41J0Y24YNN0YC1" hidden="1">#REF!</definedName>
    <definedName name="BExCSAOUZOYKHN7HV511TO8VDJ02" hidden="1">#REF!</definedName>
    <definedName name="BExCSJ2XVKHN6ULCF7JML0TCRKEO" hidden="1">#REF!</definedName>
    <definedName name="BExCSMOFTXSUEC1T46LR1UPYRCX5" hidden="1">#REF!</definedName>
    <definedName name="BExCSSDG3TM6TPKS19E9QYJEELZ6" hidden="1">#REF!</definedName>
    <definedName name="BExCSZV7U67UWXL2HKJNM5W1E4OO" hidden="1">#REF!</definedName>
    <definedName name="BExCT4NSDT61OCH04Y2QIFIOP75H" hidden="1">#REF!</definedName>
    <definedName name="BExCTHZWIPJVLE56GATEFKPIKLK2" hidden="1">#REF!</definedName>
    <definedName name="BExCTW8G3VCZ55S09HTUGXKB1P2M" hidden="1">#REF!</definedName>
    <definedName name="BExCTYS2KX0QANOLT8LGZ9WV3S3T" hidden="1">#REF!</definedName>
    <definedName name="BExCTZ2V6H9TT6LFGK3SADZ2TIGQ" hidden="1">#REF!</definedName>
    <definedName name="BExCTZZ9JNES4EDHW97NP0EGQALX" hidden="1">#REF!</definedName>
    <definedName name="BExCU0A1V6NMZQ9ASYJ8QIVQ5UR2" hidden="1">#REF!</definedName>
    <definedName name="BExCU2834920JBHSPCRC4UF80OLL" hidden="1">#REF!</definedName>
    <definedName name="BExCU8O54I3P3WRYWY1CRP3S78QY" hidden="1">#REF!</definedName>
    <definedName name="BExCUDRJO23YOKT8GPWOVQ4XEHF5" hidden="1">#REF!</definedName>
    <definedName name="BExCULEOALM7SEHVMQC4B4N25MRM" hidden="1">#REF!</definedName>
    <definedName name="BExCUPAXFR16YMWL30ME3F3BSRDZ" hidden="1">#REF!</definedName>
    <definedName name="BExCUR94DHCE47PUUWEMT5QZOYR2" hidden="1">#REF!</definedName>
    <definedName name="BExCV5HJSTBNPQZVGYJY9AZ4IJ26" hidden="1">#REF!</definedName>
    <definedName name="BExCV634L7SVHGB0UDDTRRQ2Q72H" hidden="1">#REF!</definedName>
    <definedName name="BExCVBXGSXT9FWJRG62PX9S1RK83" hidden="1">#REF!</definedName>
    <definedName name="BExCVHBNLOHNFS0JAV3I1XGPNH9W" hidden="1">#REF!</definedName>
    <definedName name="BExCVI86R31A2IOZIEBY1FJLVILD" hidden="1">#REF!</definedName>
    <definedName name="BExCVKGZXE0I9EIXKBZVSGSEY2RR" hidden="1">#REF!</definedName>
    <definedName name="BExCVNROVORCSNX9HKHKPHY0URS3" hidden="1">#REF!</definedName>
    <definedName name="BExCVPEZON7VV6NOWII8VZMONPCJ" hidden="1">#REF!</definedName>
    <definedName name="BExCVV44WY5807WGMTGKPW0GT256" hidden="1">#REF!</definedName>
    <definedName name="BExCVZ5PN4V6MRBZ04PZJW3GEF8S" hidden="1">#REF!</definedName>
    <definedName name="BExCW13R0GWJYGXZBNCPAHQN4NR2" hidden="1">#REF!</definedName>
    <definedName name="BExCW9Y5HWU4RJTNX74O6L24VGCK" hidden="1">#REF!</definedName>
    <definedName name="BExCWHADQJRXWFDGV2KMANWIY1YN" hidden="1">#REF!</definedName>
    <definedName name="BExCWPDPESGZS07QGBLSBWDNVJLZ" hidden="1">#REF!</definedName>
    <definedName name="BExCWTVKHIVCRHF8GC39KI58YM5K" hidden="1">#REF!</definedName>
    <definedName name="BExCX2KGRZBRVLZNM8SUSIE6A0RL" hidden="1">#REF!</definedName>
    <definedName name="BExCX3X451T70LZ1VF95L7W4Y4TM" hidden="1">#REF!</definedName>
    <definedName name="BExCX4NZ2N1OUGXM7EV0U7VULJMM" hidden="1">#REF!</definedName>
    <definedName name="BExCXILMURGYMAH6N5LF5DV6K3GM" hidden="1">#REF!</definedName>
    <definedName name="BExCXQUFBMXQ1650735H48B1AZT3" hidden="1">#REF!</definedName>
    <definedName name="BExCXYSBKJ9SZQD7XS2WUS6SVBJO" hidden="1">#REF!</definedName>
    <definedName name="BExCXZ8DGK5ZE8467LFEHX6JNQHJ" hidden="1">#REF!</definedName>
    <definedName name="BExCY2DQO9VLA77Q7EG3T0XNXX4F" hidden="1">#REF!</definedName>
    <definedName name="BExCY5Z7X93Z8XUOEASK50W08S36" hidden="1">#REF!</definedName>
    <definedName name="BExCY6VMJ68MX3C981R5Q0BX5791" hidden="1">#REF!</definedName>
    <definedName name="BExCYAH2SAZCPW6XCB7V7PMMCAWO" hidden="1">#REF!</definedName>
    <definedName name="BExCYDGYM1UGUNTB331L2E4L5F34" hidden="1">#REF!</definedName>
    <definedName name="BExCYN7KCKU1F6EXMNPQPTKNOT6A" hidden="1">#REF!</definedName>
    <definedName name="BExCYPRC5HJE6N2XQTHCT6NXGP8N" hidden="1">#REF!</definedName>
    <definedName name="BExCYQCX9ES8ZWW2L35B12WDNT73" hidden="1">#REF!</definedName>
    <definedName name="BExCYSLQY2CYU7DQ3QI07UGGS6OW" hidden="1">#REF!</definedName>
    <definedName name="BExCYUK0I3UEXZNFDW71G6Z6D8XR" hidden="1">#REF!</definedName>
    <definedName name="BExCZFZCXMLY5DWESYJ9NGTJYQ8M" hidden="1">#REF!</definedName>
    <definedName name="BExCZJ4P8WS0BDT31WDXI0ROE7D6" hidden="1">#REF!</definedName>
    <definedName name="BExCZKH6NI0EE02L995IFVBD1J59" hidden="1">#REF!</definedName>
    <definedName name="BExCZNRWARGGHWLSC1PEDZFLF3JV" hidden="1">#REF!</definedName>
    <definedName name="BExCZP9TBB61HISZ2U5QMQSO2LBE" hidden="1">#REF!</definedName>
    <definedName name="BExCZUD9FEOJBKDJ51Z3JON9LKJ8" hidden="1">#REF!</definedName>
    <definedName name="BExD0AUOVQT3UL53T2KUVJNGD0QF" hidden="1">#REF!</definedName>
    <definedName name="BExD0HALIN0JR4JTPGDEVAEE5EX5" hidden="1">#REF!</definedName>
    <definedName name="BExD0LCCDPG16YLY5WQSZF1XI5DA" hidden="1">#REF!</definedName>
    <definedName name="BExD0RMWSB4TRECEHTH6NN4K9DFZ" hidden="1">#REF!</definedName>
    <definedName name="BExD0U6KG10QGVDI1XSHK0J10A2V" hidden="1">#REF!</definedName>
    <definedName name="BExD0WQ6EQ2G82IAJI3FDQKGZH18" hidden="1">#REF!</definedName>
    <definedName name="BExD13RUIBGRXDL4QDZ305UKUR12" hidden="1">#REF!</definedName>
    <definedName name="BExD14DETV5R4OOTMAXD5NAKWRO3" hidden="1">#REF!</definedName>
    <definedName name="BExD1MI40YRCBI7KT4S9YHQJUO06" hidden="1">#REF!</definedName>
    <definedName name="BExD1OAU9OXQAZA4D70HP72CU6GB" hidden="1">#REF!</definedName>
    <definedName name="BExD1T8WPV0G6YOX7WMAIZD8XNBK" hidden="1">#REF!</definedName>
    <definedName name="BExD1Y1JV61416YA1XRQHKWPZIE7" hidden="1">#REF!</definedName>
    <definedName name="BExD2CFHIRMBKN5KXE5QP4XXEWFS" hidden="1">#REF!</definedName>
    <definedName name="BExD2DMHH1HWXQ9W0YYMDP8AAX8Q" hidden="1">#REF!</definedName>
    <definedName name="BExD2HTPC7IWBAU6OSQ67MQA8BYZ" hidden="1">#REF!</definedName>
    <definedName name="BExD2PWTVQ2CXNG6B7UDL8FIMXBH" hidden="1">#REF!</definedName>
    <definedName name="BExD2X9AQ03EX1AVVX44CXLXRPTI" hidden="1">#REF!</definedName>
    <definedName name="BExD2ZNL9MWJOEL2575KJZBDP2A6" hidden="1">#REF!</definedName>
    <definedName name="BExD34G79JRMB8BZRVN81P1H9MSB" hidden="1">#REF!</definedName>
    <definedName name="BExD35CL2NULPPEHAM954ETQIJA2" hidden="1">#REF!</definedName>
    <definedName name="BExD363H2VGFIQUCE6LS4AC5J0ZT" hidden="1">#REF!</definedName>
    <definedName name="BExD3A588E939V61P1XEW0FI5Q0S" hidden="1">#REF!</definedName>
    <definedName name="BExD3CJJDKVR9M18XI3WDZH80WL6" hidden="1">#REF!</definedName>
    <definedName name="BExD3ESD9WYJIB3TRDPJ1CKXRAVL" hidden="1">#REF!</definedName>
    <definedName name="BExD3F368X5S25MWSUNIV57RDB57" hidden="1">#REF!</definedName>
    <definedName name="BExD3I8JTNF4LTMFY6GRVDJ6VLGG" hidden="1">#REF!</definedName>
    <definedName name="BExD3IJ5IT335SOSNV9L85WKAOSI" hidden="1">#REF!</definedName>
    <definedName name="BExD3KBVUY57GMMQTOFEU6S6G1AY" hidden="1">#REF!</definedName>
    <definedName name="BExD3NMR7AW2Z6V8SC79VQR37NA6" hidden="1">#REF!</definedName>
    <definedName name="BExD3QXA2UQ2W4N7NYLUEOG40BZB" hidden="1">#REF!</definedName>
    <definedName name="BExD3U2N041TEJ7GCN005UTPHNXY" hidden="1">#REF!</definedName>
    <definedName name="BExD3VPY5VEI1LLQ4I16T16251DT" hidden="1">#REF!</definedName>
    <definedName name="BExD3XIUEZZ1KIHV7CPS7DKUGIN8" hidden="1">#REF!</definedName>
    <definedName name="BExD40O0CFTNJFOFMMM1KH0P7BUI" hidden="1">#REF!</definedName>
    <definedName name="BExD47UYINTJY1PDIW2S1FZ8ZMIO" hidden="1">#REF!</definedName>
    <definedName name="BExD4BR9HJ3MWWZ5KLVZWX9FJAUS" hidden="1">#REF!</definedName>
    <definedName name="BExD4F1WTKT3H0N9MF4H1LX7MBSY" hidden="1">#REF!</definedName>
    <definedName name="BExD4H5GQWXBS6LUL3TSP36DVO38" hidden="1">#REF!</definedName>
    <definedName name="BExD4JJSS3QDBLABCJCHD45SRNPI" hidden="1">#REF!</definedName>
    <definedName name="BExD4QQQ7V9LH5WWBJA3HKJXLVP6" hidden="1">#REF!</definedName>
    <definedName name="BExD4R1I0MKF033I5LPUYIMTZ6E8" hidden="1">#REF!</definedName>
    <definedName name="BExD50MT3M6XZLNUP9JL93EG6D9R" hidden="1">#REF!</definedName>
    <definedName name="BExD5EV7KDSVF1CJT38M4IBPFLPY" hidden="1">#REF!</definedName>
    <definedName name="BExD5FRK547OESJRYAW574DZEZ7J" hidden="1">#REF!</definedName>
    <definedName name="BExD5I5X2YA2YNCTCDSMEL4CWF4N" hidden="1">#REF!</definedName>
    <definedName name="BExD5QUSRFJWRQ1ZM50WYLCF74DF" hidden="1">#REF!</definedName>
    <definedName name="BExD5SSUIF6AJQHBHK8PNMFBPRYB" hidden="1">#REF!</definedName>
    <definedName name="BExD623C9LRX18BE0W2V6SZLQUXX" hidden="1">#REF!</definedName>
    <definedName name="BExD6CQA7UMJBXV7AIFAIHUF2ICX" hidden="1">#REF!</definedName>
    <definedName name="BExD6D18MCF5R8YJMPG21WE3GPJQ" hidden="1">#REF!</definedName>
    <definedName name="BExD6FKVK8WJWNYPVENR7Q8Q30PK" hidden="1">#REF!</definedName>
    <definedName name="BExD6GMP0LK8WKVWMIT1NNH8CHLF" hidden="1">#REF!</definedName>
    <definedName name="BExD6H2TE0WWAUIWVSSCLPZ6B88N" hidden="1">#REF!</definedName>
    <definedName name="BExD71LTOE015TV5RSAHM8NT8GVW" hidden="1">#REF!</definedName>
    <definedName name="BExD73USXVADC7EHGHVTQNCT06ZA" hidden="1">#REF!</definedName>
    <definedName name="BExD7GAIGULTB3YHM1OS9RBQOTEC" hidden="1">#REF!</definedName>
    <definedName name="BExD7IE1DHIS52UFDCTSKPJQNRD5" hidden="1">#REF!</definedName>
    <definedName name="BExD7IUBGUWHYC9UNZ1IY5XFYKQN" hidden="1">#REF!</definedName>
    <definedName name="BExD7JQOJ35HGL8U2OCEI2P2JT7I" hidden="1">#REF!</definedName>
    <definedName name="BExD7KSDKNDNH95NDT3S7GM3MUU2" hidden="1">#REF!</definedName>
    <definedName name="BExD8H5O087KQVWIVPUUID5VMGMS" hidden="1">#REF!</definedName>
    <definedName name="BExD8HLWJHFK6566YQLGOAPIWD7G" hidden="1">#REF!</definedName>
    <definedName name="BExD8OCLZMFN5K3VZYI4Q4ITVKUA" hidden="1">#REF!</definedName>
    <definedName name="BExD93C1R6LC0631ECHVFYH0R0PD" hidden="1">#REF!</definedName>
    <definedName name="BExD97TXIO0COVNN4OH3DEJ33YLM" hidden="1">#REF!</definedName>
    <definedName name="BExD99RZ1RFIMK6O1ZHSPJ68X9Y5" hidden="1">#REF!</definedName>
    <definedName name="BExD9ATSNNU6SJVYYUCUG2AFS57W" hidden="1">#REF!</definedName>
    <definedName name="BExD9JO1QOKHUKL6DOEKDLUBPPKZ" hidden="1">#REF!</definedName>
    <definedName name="BExD9L0ID3VSOU609GKWYTA5BFMA" hidden="1">#REF!</definedName>
    <definedName name="BExD9M7SEMG0JK2FUTTZXWIEBTKB" hidden="1">#REF!</definedName>
    <definedName name="BExD9MNYBYB1AICQL5165G472IE2" hidden="1">#REF!</definedName>
    <definedName name="BExD9PNSYT7GASEGUVL48MUQ02WO" hidden="1">#REF!</definedName>
    <definedName name="BExD9TK2MIWFH5SKUYU9ZKF4NPHQ" hidden="1">#REF!</definedName>
    <definedName name="BExDA23J1UL1EN1K0BLX2TKAX4U0" hidden="1">#REF!</definedName>
    <definedName name="BExDA6594R2INH5X2F55YRZSKRND" hidden="1">#REF!</definedName>
    <definedName name="BExDA6LD9061UULVKUUI4QP8SK13" hidden="1">#REF!</definedName>
    <definedName name="BExDAGMVMNLQ6QXASB9R6D8DIT12" hidden="1">#REF!</definedName>
    <definedName name="BExDAYBHU9ADLXI8VRC7F608RVGM" hidden="1">#REF!</definedName>
    <definedName name="BExDBDR1XR0FV0CYUCB2OJ7CJCZU" hidden="1">#REF!</definedName>
    <definedName name="BExDC7F818VN0S18ID7XRCRVYPJ4" hidden="1">#REF!</definedName>
    <definedName name="BExDCL7K96PC9VZYB70ZW3QPVIJE" hidden="1">#REF!</definedName>
    <definedName name="BExDCP3UZ3C2O4C1F7KMU0Z9U32N" hidden="1">#REF!</definedName>
    <definedName name="BExENU8ISP26W97JG63CN1XT9KB4" hidden="1">#REF!</definedName>
    <definedName name="BExEO14OTKLVDBTNB2ONGZ4YB20H" hidden="1">#REF!</definedName>
    <definedName name="BExEO80UUNTK4DX33Z5TYLM8NYZM" hidden="1">#REF!</definedName>
    <definedName name="BExEOBX3WECDMYCV9RLN49APTXMM" hidden="1">#REF!</definedName>
    <definedName name="BExEPN9VIYI0FVL0HLZQXJFO6TT0" hidden="1">#REF!</definedName>
    <definedName name="BExEPQPUOD4B6H60DKEB9159F7DR" hidden="1">#REF!</definedName>
    <definedName name="BExEPYT6VDSMR8MU2341Q5GM2Y9V" hidden="1">#REF!</definedName>
    <definedName name="BExEQ2ENYLMY8K1796XBB31CJHNN" hidden="1">#REF!</definedName>
    <definedName name="BExEQ2PFE4N40LEPGDPS90WDL6BN" hidden="1">#REF!</definedName>
    <definedName name="BExEQ2PFURT24NQYGYVE8NKX1EGA" hidden="1">#REF!</definedName>
    <definedName name="BExEQB8ZWXO6IIGOEPWTLOJGE2NR" hidden="1">#REF!</definedName>
    <definedName name="BExEQBZX0EL6LIKPY01197ACK65H" hidden="1">#REF!</definedName>
    <definedName name="BExEQDXZALJLD4OBF74IKZBR13SR" hidden="1">#REF!</definedName>
    <definedName name="BExEQFLE2RPWGMWQAI4JMKUEFRPT" hidden="1">#REF!</definedName>
    <definedName name="BExEQJHNJV9U65F5VGIGX0VM02VF" hidden="1">#REF!</definedName>
    <definedName name="BExEQTZAP8R69U31W4LKGTKKGKQE" hidden="1">#REF!</definedName>
    <definedName name="BExER2O72H1F9WV6S1J04C15PXX7" hidden="1">#REF!</definedName>
    <definedName name="BExERIPCI7N2NW7JRL59DVT0TTSU" hidden="1">#REF!</definedName>
    <definedName name="BExERRUIKIOATPZ9U4HQ0V52RJAU" hidden="1">#REF!</definedName>
    <definedName name="BExERSANFNM1O7T65PC5MJ301YET" hidden="1">#REF!</definedName>
    <definedName name="BExERU8P606C6QQZZL55U0ZQYQF1" hidden="1">#REF!</definedName>
    <definedName name="BExERWCEBKQRYWRQLYJ4UCMMKTHG" hidden="1">#REF!</definedName>
    <definedName name="BExERXE1QW042A2T25RI4DVUU59O" hidden="1">#REF!</definedName>
    <definedName name="BExES44RHHDL3V7FLV6M20834WF1" hidden="1">#REF!</definedName>
    <definedName name="BExES4A7VE2X3RYYTVRLKZD4I7WU" hidden="1">#REF!</definedName>
    <definedName name="BExESLYUFDACMPARVY264HKBCXLX" hidden="1">#REF!</definedName>
    <definedName name="BExESMKD95A649M0WRSG6CXXP326" hidden="1">#REF!</definedName>
    <definedName name="BExESR27ZXJG5VMY4PR9D940VS7T" hidden="1">#REF!</definedName>
    <definedName name="BExESVK1YRJM6UG6FBYOF9CNX29X" hidden="1">#REF!</definedName>
    <definedName name="BExESZ03KXL8DQ2591HLR56ZML94" hidden="1">#REF!</definedName>
    <definedName name="BExESZAW5N443NRTKIP59OEI1CR6" hidden="1">#REF!</definedName>
    <definedName name="BExET3HXQ60A4O2OLKX8QNXRI6LQ" hidden="1">#REF!</definedName>
    <definedName name="BExET4EAH366GROMVVMDCSUI1018" hidden="1">#REF!</definedName>
    <definedName name="BExETA3B1FCIOA80H94K90FWXQKE" hidden="1">#REF!</definedName>
    <definedName name="BExETAZOYT4CJIT8RRKC9F2HJG1D" hidden="1">#REF!</definedName>
    <definedName name="BExETB55BNG40G9YOI2H6UHIR9WU" hidden="1">#REF!</definedName>
    <definedName name="BExETF6QD5A9GEINE1KZRRC2LXWM" hidden="1">#REF!</definedName>
    <definedName name="BExETQ9XRXLUACN82805SPSPNKHI" hidden="1">#REF!</definedName>
    <definedName name="BExETR0YRMOR63E6DHLEHV9QVVON" hidden="1">#REF!</definedName>
    <definedName name="BExETVO51BGF7GGNGB21UD7OIF15" hidden="1">#REF!</definedName>
    <definedName name="BExETVTGY38YXYYF7N73OYN6FYY3" hidden="1">#REF!</definedName>
    <definedName name="BExETVTH8RADW05P2XUUV7V44TWW" hidden="1">#REF!</definedName>
    <definedName name="BExETW9PYUAV5QY6A4VCYZRIOUX4" hidden="1">#REF!</definedName>
    <definedName name="BExEUGNELLVZ7K2PYWP2TG8T65XQ" hidden="1">#REF!</definedName>
    <definedName name="BExEUHUG1NGJGB6F1UH5IKFZ9B9M" hidden="1">#REF!</definedName>
    <definedName name="BExEUNE4T242Y59C6MS28MXEUGCP" hidden="1">#REF!</definedName>
    <definedName name="BExEUNU7FYVTR4DD1D31SS7PNXX2" hidden="1">#REF!</definedName>
    <definedName name="BExEUOAHB0OT3BACAHNZ3B905C0P" hidden="1">#REF!</definedName>
    <definedName name="BExEV2TP7NA3ZR6RJGH5ER370OUM" hidden="1">#REF!</definedName>
    <definedName name="BExEV3Q7M5YTX3CY3QCP1SUIEP2E" hidden="1">#REF!</definedName>
    <definedName name="BExEV69USLNYO2QRJRC0J92XUF00" hidden="1">#REF!</definedName>
    <definedName name="BExEV6KNTQOCFD7GV726XQEVQ7R6" hidden="1">#REF!</definedName>
    <definedName name="BExEV6VGM4POO9QT9KH3QA3VYCWM" hidden="1">#REF!</definedName>
    <definedName name="BExEVCEYMOI0PGO7HAEOS9CVMU2O" hidden="1">#REF!</definedName>
    <definedName name="BExEVET98G3FU6QBF9LHYWSAMV0O" hidden="1">#REF!</definedName>
    <definedName name="BExEVNCUT0PDUYNJH7G6BSEWZOT2" hidden="1">#REF!</definedName>
    <definedName name="BExEVPGF4V5J0WQRZKUM8F9TTKZJ" hidden="1">#REF!</definedName>
    <definedName name="BExEVVLIEVWYRF2UUC1H0H5QU1CP" hidden="1">#REF!</definedName>
    <definedName name="BExEVWCKO8T84GW9Z3X47915XKSH" hidden="1">#REF!</definedName>
    <definedName name="BExEVZSJWMZ5L2ZE7AZC57CXKW6T" hidden="1">#REF!</definedName>
    <definedName name="BExEW0JL1GFFCXMDGW54CI7Y8FZN" hidden="1">#REF!</definedName>
    <definedName name="BExEW68M9WL8214QH9C7VCK7BN08" hidden="1">#REF!</definedName>
    <definedName name="BExEW8HFKH6F47KIHYBDRUEFZ2ZZ" hidden="1">#REF!</definedName>
    <definedName name="BExEWB6JHMITZPXHB6JATOCLLKLJ" hidden="1">#REF!</definedName>
    <definedName name="BExEWNBGQS1U2LW3W84T4LSJ9K00" hidden="1">#REF!</definedName>
    <definedName name="BExEWO7STL7HNZSTY8VQBPTX1WK6" hidden="1">#REF!</definedName>
    <definedName name="BExEWQ0M1N3KMKTDJ73H10QSG4W1" hidden="1">#REF!</definedName>
    <definedName name="BExEX43OR6NH8GF32YY2ZB6Y8WGP" hidden="1">#REF!</definedName>
    <definedName name="BExEX85F3OSW8NSCYGYPS9372Z1Q" hidden="1">#REF!</definedName>
    <definedName name="BExEX9HWY2G6928ZVVVQF77QCM2C" hidden="1">#REF!</definedName>
    <definedName name="BExEXBQWAYKMVBRJRHB8PFCSYFVN" hidden="1">#REF!</definedName>
    <definedName name="BExEXGE2TE9MQWLQVHL7XGQWL102" hidden="1">#REF!</definedName>
    <definedName name="BExEXRBZ0DI9E2UFLLKYWGN66B61" hidden="1">#REF!</definedName>
    <definedName name="BExEXW4FSOZ9C2SZSQIAA3W82I5K" hidden="1">#REF!</definedName>
    <definedName name="BExEXZ4H2ZUNEW5I6I74GK08QAQC" hidden="1">#REF!</definedName>
    <definedName name="BExEY42GK80HA9M84NTZ3NV9K2VI" hidden="1">#REF!</definedName>
    <definedName name="BExEYLG9FL9V1JPPNZ3FUDNSEJ4V" hidden="1">#REF!</definedName>
    <definedName name="BExEYOW8C1B3OUUCIGEC7L8OOW1Z" hidden="1">#REF!</definedName>
    <definedName name="BExEYPCI2LT224YS4M3T50V85FAG" hidden="1">#REF!</definedName>
    <definedName name="BExEYUQJXZT6N5HJH8ACJF6SRWEE" hidden="1">#REF!</definedName>
    <definedName name="BExEYYC7KLO4XJQW9GMGVVJQXF4C" hidden="1">#REF!</definedName>
    <definedName name="BExEZ1S6VZCG01ZPLBSS9Z1SBOJ2" hidden="1">#REF!</definedName>
    <definedName name="BExEZ6KV8TDKOO0Y66LSH9DCFW5M" hidden="1">#REF!</definedName>
    <definedName name="BExEZGBFNJR8DLPN0V11AU22L6WY" hidden="1">#REF!</definedName>
    <definedName name="BExEZVR61GWO1ZM3XHWUKRJJMQXV" hidden="1">#REF!</definedName>
    <definedName name="BExF02Y3V3QEPO2XLDSK47APK9XJ" hidden="1">#REF!</definedName>
    <definedName name="BExF03E824NHBODFUZ3PZ5HLF85X" hidden="1">#REF!</definedName>
    <definedName name="BExF09OS91RT7N7IW8JLMZ121ZP3" hidden="1">#REF!</definedName>
    <definedName name="BExF0D4SEQ7RRCAER8UQKUJ4HH0Q" hidden="1">#REF!</definedName>
    <definedName name="BExF0D4Z97PCG5JI9CC2TFB553AX" hidden="1">#REF!</definedName>
    <definedName name="BExF0DAB1PUE0V936NFEK68CCKTJ" hidden="1">#REF!</definedName>
    <definedName name="BExF0LOEHV42P2DV7QL8O7HOQ3N9" hidden="1">#REF!</definedName>
    <definedName name="BExF0QRT0ZP2578DKKC9SRW40F5L" hidden="1">#REF!</definedName>
    <definedName name="BExF0WRM9VO25RLSO03ZOCE8H7K5" hidden="1">#REF!</definedName>
    <definedName name="BExF0ZRI7W4RSLIDLHTSM0AWXO3S" hidden="1">#REF!</definedName>
    <definedName name="BExF19CT3MMZZ2T5EWMDNG3UOJ01" hidden="1">#REF!</definedName>
    <definedName name="BExF1C1VNHJBRW2XQKVSL1KSLFZ8" hidden="1">#REF!</definedName>
    <definedName name="BExF1M38U6NX17YJA8YU359B5Z4M" hidden="1">#REF!</definedName>
    <definedName name="BExF1MU4W3NPEY0OHRDWP5IANCBB" hidden="1">#REF!</definedName>
    <definedName name="BExF1MZN8MWMOKOARHJ1QAF9HPGT" hidden="1">#REF!</definedName>
    <definedName name="BExF1US4ZIQYSU5LBFYNRA9N0K2O" hidden="1">#REF!</definedName>
    <definedName name="BExF272JNPJCK1XLBG016XXBVFO8" hidden="1">#REF!</definedName>
    <definedName name="BExF2CWZN6E87RGTBMD4YQI2QT7R" hidden="1">#REF!</definedName>
    <definedName name="BExF2DYO1WQ7GMXSTAQRDBW1NSFG" hidden="1">#REF!</definedName>
    <definedName name="BExF2H9D3MC9XKLPZ6VIP4F7G4YN" hidden="1">#REF!</definedName>
    <definedName name="BExF2MSWNUY9Z6BZJQZ538PPTION" hidden="1">#REF!</definedName>
    <definedName name="BExF2QZYWHTYGUTTXR15CKCV3LS7" hidden="1">#REF!</definedName>
    <definedName name="BExF2T8Y6TSJ74RMSZOA9CEH4OZ6" hidden="1">#REF!</definedName>
    <definedName name="BExF31N3YM4F37EOOY8M8VI1KXN8" hidden="1">#REF!</definedName>
    <definedName name="BExF37C1YKBT79Z9SOJAG5MXQGTU" hidden="1">#REF!</definedName>
    <definedName name="BExF3A6HPA6DGYALZNHHJPMCUYZR" hidden="1">#REF!</definedName>
    <definedName name="BExF3GMJW5D7066GYKTMM3CVH1HE" hidden="1">#REF!</definedName>
    <definedName name="BExF3I9T44X7DV9HHV51DVDDPPZG" hidden="1">#REF!</definedName>
    <definedName name="BExF3IKLZ35F2D4DI7R7P7NZLVC3" hidden="1">#REF!</definedName>
    <definedName name="BExF3JMFX5DILOIFUDIO1HZUK875" hidden="1">#REF!</definedName>
    <definedName name="BExF3KIO2G9LJYXZ61H8PJJ6OQXV" hidden="1">#REF!</definedName>
    <definedName name="BExF3MGVCZHXDAUDZAGUYESZ3RC8" hidden="1">#REF!</definedName>
    <definedName name="BExF3NTC4BGZEM6B87TCFX277QCS" hidden="1">#REF!</definedName>
    <definedName name="BExF3Q2DOSQI9SIAXB522CN0WBZ7" hidden="1">#REF!</definedName>
    <definedName name="BExF3Q7NI90WT31QHYSJDIG0LLLJ" hidden="1">#REF!</definedName>
    <definedName name="BExF3QD55TIY1MSBSRK9TUJKBEWO" hidden="1">#REF!</definedName>
    <definedName name="BExF3QT8J6RIF1L3R700MBSKIOKW" hidden="1">#REF!</definedName>
    <definedName name="BExF42SSBVPMLK2UB3B7FPEIY9TU" hidden="1">#REF!</definedName>
    <definedName name="BExF4HXSWB50BKYPWA0HTT8W56H6" hidden="1">#REF!</definedName>
    <definedName name="BExF4J4Y60OUA8GY6YN8XVRUX80A" hidden="1">#REF!</definedName>
    <definedName name="BExF4KHF04IWW4LQ95FHQPFE4Y9K" hidden="1">#REF!</definedName>
    <definedName name="BExF4MVQM5Y0QRDLDFSKWWTF709C" hidden="1">#REF!</definedName>
    <definedName name="BExF4PVMZYV36E8HOYY06J81AMBI" hidden="1">#REF!</definedName>
    <definedName name="BExF4SF9NEX1FZE9N8EXT89PM54D" hidden="1">#REF!</definedName>
    <definedName name="BExF52GTGP8MHGII4KJ8TJGR8W8U" hidden="1">#REF!</definedName>
    <definedName name="BExF57K7L3UC1I2FSAWURR4SN0UN" hidden="1">#REF!</definedName>
    <definedName name="BExF5HR2GFV7O8LKG9SJ4BY78LYA" hidden="1">#REF!</definedName>
    <definedName name="BExF5ZFO2A29GHWR5ES64Z9OS16J" hidden="1">#REF!</definedName>
    <definedName name="BExF63S045JO7H2ZJCBTBVH3SUIF" hidden="1">#REF!</definedName>
    <definedName name="BExF642TEGTXCI9A61ZOONJCB0U1" hidden="1">#REF!</definedName>
    <definedName name="BExF67O951CF8UJF3KBDNR0E83C1" hidden="1">#REF!</definedName>
    <definedName name="BExF6EV7I35NVMIJGYTB6E24YVPA" hidden="1">#REF!</definedName>
    <definedName name="BExF6FGUF393KTMBT40S5BYAFG00" hidden="1">#REF!</definedName>
    <definedName name="BExF6GNYXWY8A0SY4PW1B6KJMMTM" hidden="1">#REF!</definedName>
    <definedName name="BExF6IB8K74Z0AFT05GPOKKZW7C9" hidden="1">#REF!</definedName>
    <definedName name="BExF6NUXJI11W2IAZNAM1QWC0459" hidden="1">#REF!</definedName>
    <definedName name="BExF6RR76KNVIXGJOVFO8GDILKGZ" hidden="1">#REF!</definedName>
    <definedName name="BExF6ZE8D5CMPJPRWT6S4HM56LPF" hidden="1">#REF!</definedName>
    <definedName name="BExF76FV8SF7AJK7B35AL7VTZF6D" hidden="1">#REF!</definedName>
    <definedName name="BExF7EOIMC1OYL1N7835KGOI0FIZ" hidden="1">#REF!</definedName>
    <definedName name="BExF7K88K7ASGV6RAOAGH52G04VR" hidden="1">#REF!</definedName>
    <definedName name="BExF7OVDRP3LHNAF2CX4V84CKKIR" hidden="1">#REF!</definedName>
    <definedName name="BExF7QO41X2A2SL8UXDNP99GY7U9" hidden="1">#REF!</definedName>
    <definedName name="BExF7QYWRJ8S4SID84VVXH3TN7X8" hidden="1">#REF!</definedName>
    <definedName name="BExF81GI8B8WBHXFTET68A9358BR" hidden="1">#REF!</definedName>
    <definedName name="BExGKN1EUJWHOYSSFY4XX6T9QVV5" hidden="1">#REF!</definedName>
    <definedName name="BExGL97US0Y3KXXASUTVR26XLT70" hidden="1">#REF!</definedName>
    <definedName name="BExGL9TEJAX73AMCXKXTMRO9T6QA" hidden="1">#REF!</definedName>
    <definedName name="BExGLBM5GKGBJDTZSMMBZBAVQ7N1" hidden="1">#REF!</definedName>
    <definedName name="BExGLC7R4C33RO0PID97ZPPVCW4M" hidden="1">#REF!</definedName>
    <definedName name="BExGLFIF7HCFSHNQHKEV6RY0WCO3" hidden="1">#REF!</definedName>
    <definedName name="BExGLPP9Z6SH15N8AV0F7H58S14K" hidden="1">#REF!</definedName>
    <definedName name="BExGLQATG820J44V2O4JEICPUUTR" hidden="1">#REF!</definedName>
    <definedName name="BExGLTARRL0J772UD2TXEYAVPY6E" hidden="1">#REF!</definedName>
    <definedName name="BExGLYE6RZTAAWHJBG2QFJPTDS2Q" hidden="1">#REF!</definedName>
    <definedName name="BExGM4DZ65OAQP7MA4LN6QMYZOFF" hidden="1">#REF!</definedName>
    <definedName name="BExGMCXCWEC9XNUOEMZ61TMI6CUO" hidden="1">#REF!</definedName>
    <definedName name="BExGMJDGIH0MEPC2TUSFUCY2ROTB" hidden="1">#REF!</definedName>
    <definedName name="BExGMKPW2HPKN0M0XKF3AZ8YP0D6" hidden="1">#REF!</definedName>
    <definedName name="BExGMOGUOL3NATNV0TIZH2J6DLLD" hidden="1">#REF!</definedName>
    <definedName name="BExGMP2F175LGL6QVSJGP6GKYHHA" hidden="1">#REF!</definedName>
    <definedName name="BExGMPIIP8GKML2VVA8OEFL43NCS" hidden="1">#REF!</definedName>
    <definedName name="BExGMZ3SRIXLXMWBVOXXV3M4U4YL" hidden="1">#REF!</definedName>
    <definedName name="BExGMZ3UBN48IXU1ZEFYECEMZ1IM" hidden="1">#REF!</definedName>
    <definedName name="BExGN4I0QATXNZCLZJM1KH1OIJQH" hidden="1">#REF!</definedName>
    <definedName name="BExGN9FZ2RWCMSY1YOBJKZMNIM9R" hidden="1">#REF!</definedName>
    <definedName name="BExGNDSIMTHOCXXG6QOGR6DA8SGG" hidden="1">#REF!</definedName>
    <definedName name="BExGNHOS7RBERG1J2M2HVGSRZL5G" hidden="1">#REF!</definedName>
    <definedName name="BExGNJ18W3Q55XAXY8XTFB80IVMV" hidden="1">#REF!</definedName>
    <definedName name="BExGNN2YQ9BDAZXT2GLCSAPXKIM7" hidden="1">#REF!</definedName>
    <definedName name="BExGNP6INLF5NZFP5ME6K7C9Y0NH" hidden="1">#REF!</definedName>
    <definedName name="BExGNSS0CKRPKHO25R3TDBEL2NHX" hidden="1">#REF!</definedName>
    <definedName name="BExGNYH0MO8NOVS85L15G0RWX4GW" hidden="1">#REF!</definedName>
    <definedName name="BExGNZO44DEG8CGIDYSEGDUQ531R" hidden="1">#REF!</definedName>
    <definedName name="BExGO22GMMPZVQY9RQ8MDKZDP5G3" hidden="1">#REF!</definedName>
    <definedName name="BExGO2O0V6UYDY26AX8OSN72F77N" hidden="1">#REF!</definedName>
    <definedName name="BExGO2YUBOVLYHY1QSIHRE1KLAFV" hidden="1">#REF!</definedName>
    <definedName name="BExGO70E2O70LF46V8T26YFPL4V8" hidden="1">#REF!</definedName>
    <definedName name="BExGOB25QJMQCQE76MRW9X58OIOO" hidden="1">#REF!</definedName>
    <definedName name="BExGODAZKJ9EXMQZNQR5YDBSS525" hidden="1">#REF!</definedName>
    <definedName name="BExGODR8ZSMUC11I56QHSZ686XV5" hidden="1">#REF!</definedName>
    <definedName name="BExGOXJDHUDPDT8I8IVGVW9J0R5Q" hidden="1">#REF!</definedName>
    <definedName name="BExGPAPYI1N5W3IH8H485BHSVOY3" hidden="1">#REF!</definedName>
    <definedName name="BExGPFO3GOKYO2922Y91GMQRCMOA" hidden="1">#REF!</definedName>
    <definedName name="BExGPHGT5KDOCMV2EFS4OVKTWBRD" hidden="1">#REF!</definedName>
    <definedName name="BExGPID72Y4Y619LWASUQZKZHJNC" hidden="1">#REF!</definedName>
    <definedName name="BExGPPENQIANVGLVQJ77DK5JPRTB" hidden="1">#REF!</definedName>
    <definedName name="BExGPSUUG7TL5F5PTYU6G4HPJV1B" hidden="1">#REF!</definedName>
    <definedName name="BExGQ1E950UYXYWQ84EZEQPWHVYY" hidden="1">#REF!</definedName>
    <definedName name="BExGQ1ZU4967P72AHF4V1D0FOL5C" hidden="1">#REF!</definedName>
    <definedName name="BExGQ36ZOMR9GV8T05M605MMOY3Y" hidden="1">#REF!</definedName>
    <definedName name="BExGQ4ZP0PPMLDNVBUG12W9FFVI9" hidden="1">#REF!</definedName>
    <definedName name="BExGQ61DTJ0SBFMDFBAK3XZ9O0ZO" hidden="1">#REF!</definedName>
    <definedName name="BExGQ6SG9XEOD0VMBAR22YPZWSTA" hidden="1">#REF!</definedName>
    <definedName name="BExGQ8FQN3FRAGH5H2V74848P5JX" hidden="1">#REF!</definedName>
    <definedName name="BExGQGJ1A7LNZUS8QSMOG8UNGLMK" hidden="1">#REF!</definedName>
    <definedName name="BExGQLBNZ35IK2VK33HJUAE4ADX2" hidden="1">#REF!</definedName>
    <definedName name="BExGQPO7ENFEQC0NC6MC9OZR2LHY" hidden="1">#REF!</definedName>
    <definedName name="BExGQX0H4EZMXBJTKJJE4ICJWN5O" hidden="1">#REF!</definedName>
    <definedName name="BExGR4CW3WRIID17GGX4MI9ZDHFE" hidden="1">#REF!</definedName>
    <definedName name="BExGR65GJX27MU2OL6NI5PB8XVB4" hidden="1">#REF!</definedName>
    <definedName name="BExGR6LQ97HETGS3CT96L4IK0JSH" hidden="1">#REF!</definedName>
    <definedName name="BExGR9ATP2LVT7B9OCPSLJ11H9SX" hidden="1">#REF!</definedName>
    <definedName name="BExGRILCZ3BMTGDY72B1Q9BUGW0J" hidden="1">#REF!</definedName>
    <definedName name="BExGRNZJ74Y6OYJB9F9Y9T3CAHOS" hidden="1">#REF!</definedName>
    <definedName name="BExGRPC5QJQ7UGQ4P7CFWVGRQGFW" hidden="1">#REF!</definedName>
    <definedName name="BExGRSMULUXOBEN8G0TK90PRKQ9O" hidden="1">#REF!</definedName>
    <definedName name="BExGRUKVVKDL8483WI70VN2QZDGD" hidden="1">#REF!</definedName>
    <definedName name="BExGS2IWR5DUNJ1U9PAKIV8CMBNI" hidden="1">#REF!</definedName>
    <definedName name="BExGS69P9FFTEOPDS0MWFKF45G47" hidden="1">#REF!</definedName>
    <definedName name="BExGS6F1JFHM5MUJ1RFO50WP6D05" hidden="1">#REF!</definedName>
    <definedName name="BExGSA5YB5ZGE4NHDVCZ55TQAJTL" hidden="1">#REF!</definedName>
    <definedName name="BExGSBYPYOBOB218ABCIM2X63GJ8" hidden="1">#REF!</definedName>
    <definedName name="BExGSCEUCQQVDEEKWJ677QTGUVTE" hidden="1">#REF!</definedName>
    <definedName name="BExGSQY65LH1PCKKM5WHDW83F35O" hidden="1">#REF!</definedName>
    <definedName name="BExGSYW1GKISF0PMUAK3XJK9PEW9" hidden="1">#REF!</definedName>
    <definedName name="BExGT0DZJB6LSF6L693UUB9EY1VQ" hidden="1">#REF!</definedName>
    <definedName name="BExGTEMKIEF46KBIDWCAOAN5U718" hidden="1">#REF!</definedName>
    <definedName name="BExGTGVFIF8HOQXR54SK065A8M4K" hidden="1">#REF!</definedName>
    <definedName name="BExGTIYX3OWPIINOGY1E4QQYSKHP" hidden="1">#REF!</definedName>
    <definedName name="BExGTKGUN0KUU3C0RL2LK98D8MEK" hidden="1">#REF!</definedName>
    <definedName name="BExGTV3U5SZUPLTWEMEY3IIN1L4L" hidden="1">#REF!</definedName>
    <definedName name="BExGTZ046J7VMUG4YPKFN2K8TWB7" hidden="1">#REF!</definedName>
    <definedName name="BExGTZ04EFFQ3Z3JMM0G35JYWUK3" hidden="1">#REF!</definedName>
    <definedName name="BExGU2G9OPRZRIU9YGF6NX9FUW0J" hidden="1">#REF!</definedName>
    <definedName name="BExGU6HTKLRZO8UOI3DTAM5RFDBA" hidden="1">#REF!</definedName>
    <definedName name="BExGUDDZXFFQHAF4UZF8ZB1HO7H6" hidden="1">#REF!</definedName>
    <definedName name="BExGUI6NCRHY7EAB6SK6EPPMWFG1" hidden="1">#REF!</definedName>
    <definedName name="BExGUIBXBRHGM97ZX6GBA4ZDQ79C" hidden="1">#REF!</definedName>
    <definedName name="BExGUM8D91UNPCOO4TKP9FGX85TF" hidden="1">#REF!</definedName>
    <definedName name="BExGUMDP0WYFBZL2MCB36WWJIC04" hidden="1">#REF!</definedName>
    <definedName name="BExGUQF9N9FKI7S0H30WUAEB5LPD" hidden="1">#REF!</definedName>
    <definedName name="BExGUR6BA03XPBK60SQUW197GJ5X" hidden="1">#REF!</definedName>
    <definedName name="BExGUVIP60TA4B7X2PFGMBFUSKGX" hidden="1">#REF!</definedName>
    <definedName name="BExGUVTIIWAK5T0F5FD428QDO46W" hidden="1">#REF!</definedName>
    <definedName name="BExGUZKF06F209XL1IZWVJEQ82EE" hidden="1">#REF!</definedName>
    <definedName name="BExGUZPWM950OZ8P1A3N86LXK97U" hidden="1">#REF!</definedName>
    <definedName name="BExGV2EVT380QHD4AP2RL9MR8L5L" hidden="1">#REF!</definedName>
    <definedName name="BExGVBUSKOI7KB24K40PTXJE6MER" hidden="1">#REF!</definedName>
    <definedName name="BExGVGSQSVWTL2MNI6TT8Y92W3KA" hidden="1">#REF!</definedName>
    <definedName name="BExGVHP63K0GSYU17R73XGX6W2U6" hidden="1">#REF!</definedName>
    <definedName name="BExGVN3DDSLKWSP9MVJS9QMNEUIK" hidden="1">#REF!</definedName>
    <definedName name="BExGVUVVMLOCR9DPVUZSQ141EE4J" hidden="1">#REF!</definedName>
    <definedName name="BExGVV6OOLDQ3TXZK51TTF3YX0WN" hidden="1">#REF!</definedName>
    <definedName name="BExGW0KVS7U0C87XFZ78QW991IEV" hidden="1">#REF!</definedName>
    <definedName name="BExGW0Q7QHE29TGNWAWQ6GR0V6TQ" hidden="1">#REF!</definedName>
    <definedName name="BExGW2Z7AMPG6H9EXA9ML6EZVGGA" hidden="1">#REF!</definedName>
    <definedName name="BExGWABG5VT5XO1A196RK61AXA8C" hidden="1">#REF!</definedName>
    <definedName name="BExGWEO0JDG84NYLEAV5NSOAGMJZ" hidden="1">#REF!</definedName>
    <definedName name="BExGWLEOC70Z8QAJTPT2PDHTNM4L" hidden="1">#REF!</definedName>
    <definedName name="BExGWNCXLCRTLBVMTXYJ5PHQI6SS" hidden="1">#REF!</definedName>
    <definedName name="BExGX4L8N6ERT0Q4EVVNA97EGD80" hidden="1">#REF!</definedName>
    <definedName name="BExGX5MWTL78XM0QCP4NT564ML39" hidden="1">#REF!</definedName>
    <definedName name="BExGX6U988MCFIGDA1282F92U9AA" hidden="1">#REF!</definedName>
    <definedName name="BExGX7FTB1CKAT5HUW6H531FIY6I" hidden="1">#REF!</definedName>
    <definedName name="BExGX9DVACJQIZ4GH6YAD2A7F70O" hidden="1">#REF!</definedName>
    <definedName name="BExGXCZBQISQ3IMF6DJH1OXNAQP8" hidden="1">#REF!</definedName>
    <definedName name="BExGXDVP2S2Y8Z8Q43I78RCIK3DD" hidden="1">#REF!</definedName>
    <definedName name="BExGXJ9W5JU7TT9S0BKL5Y6VVB39" hidden="1">#REF!</definedName>
    <definedName name="BExGXWB73RJ4BASBQTQ8EY0EC1EB" hidden="1">#REF!</definedName>
    <definedName name="BExGXZ0ABB43C7SMRKZHWOSU9EQX" hidden="1">#REF!</definedName>
    <definedName name="BExGY6SU3SYVCJ3AG2ITY59SAZ5A" hidden="1">#REF!</definedName>
    <definedName name="BExGY6YA4P5KMY2VHT0DYK3YTFAX" hidden="1">#REF!</definedName>
    <definedName name="BExGY8G88PVVRYHPHRPJZFSX6HSC" hidden="1">#REF!</definedName>
    <definedName name="BExGYC718HTZ80PNKYPVIYGRJVF6" hidden="1">#REF!</definedName>
    <definedName name="BExGYCNATXZY2FID93B17YWIPPRD" hidden="1">#REF!</definedName>
    <definedName name="BExGYGJJJ3BBCQAOA51WHP01HN73" hidden="1">#REF!</definedName>
    <definedName name="BExGYOS6TV2C72PLRFU8RP1I58GY" hidden="1">#REF!</definedName>
    <definedName name="BExGYXBM828PX0KPDVAZBWDL6MJZ" hidden="1">#REF!</definedName>
    <definedName name="BExGZJ78ZWZCVHZ3BKEKFJZ6MAEO" hidden="1">#REF!</definedName>
    <definedName name="BExGZOLH2QV73J3M9IWDDPA62TP4" hidden="1">#REF!</definedName>
    <definedName name="BExGZP1PWGFKVVVN4YDIS22DZPCR" hidden="1">#REF!</definedName>
    <definedName name="BExGZQUHCPM6G5U9OM8JU339JAG6" hidden="1">#REF!</definedName>
    <definedName name="BExH00FQKX09BD5WU4DB5KPXAUYA" hidden="1">#REF!</definedName>
    <definedName name="BExH00L21GZX5YJJGVMOAWBERLP5" hidden="1">#REF!</definedName>
    <definedName name="BExH02ZD6VAY1KQLAQYBBI6WWIZB" hidden="1">#REF!</definedName>
    <definedName name="BExH08Z6LQCGGSGSAILMHX4X7JMD" hidden="1">#REF!</definedName>
    <definedName name="BExH0KT9Z8HEVRRQRGQ8YHXRLIJA" hidden="1">#REF!</definedName>
    <definedName name="BExH0M0FDN12YBOCKL3XL2Z7T7Y8" hidden="1">#REF!</definedName>
    <definedName name="BExH0O9G06YPZ5TN9RYT326I1CP2" hidden="1">#REF!</definedName>
    <definedName name="BExH0PGM6RG0F3AAGULBIGOH91C2" hidden="1">#REF!</definedName>
    <definedName name="BExH0QIB3F0YZLM5XYHBCU5F0OVR" hidden="1">#REF!</definedName>
    <definedName name="BExH0RK5LJAAP7O67ZFB4RG6WPPL" hidden="1">#REF!</definedName>
    <definedName name="BExH0WNJAKTJRCKMTX8O4KNMIIJM" hidden="1">#REF!</definedName>
    <definedName name="BExH12Y4WX542WI3ZEM15AK4UM9J" hidden="1">#REF!</definedName>
    <definedName name="BExH18CCU7B8JWO8AWGEQRLWZG6J" hidden="1">#REF!</definedName>
    <definedName name="BExH1BN2H92IQKKP5IREFSS9FBF2" hidden="1">#REF!</definedName>
    <definedName name="BExH1FDTQXR9QQ31WDB7OPXU7MPT" hidden="1">#REF!</definedName>
    <definedName name="BExH1FOMEUIJNIDJAUY0ZQFBJSY9" hidden="1">#REF!</definedName>
    <definedName name="BExH1GA6TT290OTIZ8C3N610CYZ1" hidden="1">#REF!</definedName>
    <definedName name="BExH1I8E3HJSZLFRZZ1ZKX7TBJEP" hidden="1">#REF!</definedName>
    <definedName name="BExH1JFFHEBFX9BWJMNIA3N66R3Z" hidden="1">#REF!</definedName>
    <definedName name="BExH1XYRKX51T571O1SRBP9J1D98" hidden="1">#REF!</definedName>
    <definedName name="BExH1Z0GIUSVTF2H1G1I3PDGBNK2" hidden="1">#REF!</definedName>
    <definedName name="BExH225UTM6S9FW4MUDZS7F1PQSH" hidden="1">#REF!</definedName>
    <definedName name="BExH23271RF7AYZ542KHQTH68GQ7" hidden="1">#REF!</definedName>
    <definedName name="BExH2DP58R7D1BGUFBM2FHESVRF0" hidden="1">#REF!</definedName>
    <definedName name="BExH2GJQR4JALNB314RY0LDI49VH" hidden="1">#REF!</definedName>
    <definedName name="BExH2JZR49T7644JFVE7B3N7RZM9" hidden="1">#REF!</definedName>
    <definedName name="BExH2QVWL3AXHSB9EK2GQRD0DBRH" hidden="1">#REF!</definedName>
    <definedName name="BExH2WKXV8X5S2GSBBTWGI0NLNAH" hidden="1">#REF!</definedName>
    <definedName name="BExH2XS1UFYFGU0S0EBXX90W2WE8" hidden="1">#REF!</definedName>
    <definedName name="BExH2XS1X04DMUN544K5RU4XPDCI" hidden="1">#REF!</definedName>
    <definedName name="BExH2XS2TND9SB0GC295R4FP6K5Y" hidden="1">#REF!</definedName>
    <definedName name="BExH2ZA0SZ4SSITL50NA8LZ3OEX6" hidden="1">#REF!</definedName>
    <definedName name="BExH31Z3JNVJPESWKXHILGXZHP2M" hidden="1">#REF!</definedName>
    <definedName name="BExH3E9HZ3QJCDZW7WI7YACFQCHE" hidden="1">#REF!</definedName>
    <definedName name="BExH3IRB6764RQ5HBYRLH6XCT29X" hidden="1">#REF!</definedName>
    <definedName name="BExIG2U8V6RSB47SXLCQG3Q68YRO" hidden="1">#REF!</definedName>
    <definedName name="BExIGJBO8R13LV7CZ7C1YCP974NN" hidden="1">#REF!</definedName>
    <definedName name="BExIGWT86FPOEYTI8GXCGU5Y3KGK" hidden="1">#REF!</definedName>
    <definedName name="BExIHBHXA7E7VUTBVHXXXCH3A5CL" hidden="1">#REF!</definedName>
    <definedName name="BExIHBSOGRSH1GKS6GKBRAJ7GXFQ" hidden="1">#REF!</definedName>
    <definedName name="BExIHDFY73YM0AHAR2Z5OJTFKSL2" hidden="1">#REF!</definedName>
    <definedName name="BExIHPQCQTGEW8QOJVIQ4VX0P6DX" hidden="1">#REF!</definedName>
    <definedName name="BExII1KN91Q7DLW0UB7W2TJ5ACT9" hidden="1">#REF!</definedName>
    <definedName name="BExII50LI8I0CDOOZEMIVHVA2V95" hidden="1">#REF!</definedName>
    <definedName name="BExIINQWABWRGYDT02DOJQ5L7BQF" hidden="1">#REF!</definedName>
    <definedName name="BExIIXMY38TQD12CVV4S57L3I809" hidden="1">#REF!</definedName>
    <definedName name="BExIIY37NEVU2LGS1JE4VR9AN6W4" hidden="1">#REF!</definedName>
    <definedName name="BExIIYJAGXR8TPZ1KCYM7EGJ79UW" hidden="1">#REF!</definedName>
    <definedName name="BExIJ3160YCWGAVEU0208ZGXXG3P" hidden="1">#REF!</definedName>
    <definedName name="BExIJFGZJ5ED9D6KAY4PGQYLELAX" hidden="1">#REF!</definedName>
    <definedName name="BExIJQK80ZEKSTV62E59AYJYUNLI" hidden="1">#REF!</definedName>
    <definedName name="BExIJRLX3M0YQLU1D5Y9V7HM5QNM" hidden="1">#REF!</definedName>
    <definedName name="BExIJV22J0QA7286KNPMHO1ZUCB3" hidden="1">#REF!</definedName>
    <definedName name="BExIJVI6OC7B6ZE9V4PAOYZXKNER" hidden="1">#REF!</definedName>
    <definedName name="BExIJWK0NGTGQ4X7D5VIVXD14JHI" hidden="1">#REF!</definedName>
    <definedName name="BExIJWPCIYINEJUTXU74VK7WG031" hidden="1">#REF!</definedName>
    <definedName name="BExIKHTXPZR5A8OHB6HDP6QWDHAD" hidden="1">#REF!</definedName>
    <definedName name="BExIKMMJOETSAXJYY1SIKM58LMA2" hidden="1">#REF!</definedName>
    <definedName name="BExIKRF6AQ6VOO9KCIWSM6FY8M7D" hidden="1">#REF!</definedName>
    <definedName name="BExIKTYZESFT3LC0ASFMFKSE0D1X" hidden="1">#REF!</definedName>
    <definedName name="BExIKXVA6M8K0PTRYAGXS666L335" hidden="1">#REF!</definedName>
    <definedName name="BExIL0PMZ2SXK9R6MLP43KBU1J2P" hidden="1">#REF!</definedName>
    <definedName name="BExIL1WSMNNQQK98YHWHV5HVONIZ" hidden="1">#REF!</definedName>
    <definedName name="BExILAAXRTRAD18K74M6MGUEEPUM" hidden="1">#REF!</definedName>
    <definedName name="BExILG5F338C0FFLMVOKMKF8X5ZP" hidden="1">#REF!</definedName>
    <definedName name="BExILGQTQM0HOD0BJI90YO7GOIN3" hidden="1">#REF!</definedName>
    <definedName name="BExILPL7P2BNCD7MYCGTQ9F0R5JX" hidden="1">#REF!</definedName>
    <definedName name="BExILVVS4B1B4G7IO0LPUDWY9K8W" hidden="1">#REF!</definedName>
    <definedName name="BExIM9DBUB7ZGF4B20FVUO9QGOX2" hidden="1">#REF!</definedName>
    <definedName name="BExIMCTBZ4WAESGCDWJ64SB4F0L1" hidden="1">#REF!</definedName>
    <definedName name="BExIMGK9Z94TFPWWZFMD10HV0IF6" hidden="1">#REF!</definedName>
    <definedName name="BExIMPEGKG18TELVC33T4OQTNBWC" hidden="1">#REF!</definedName>
    <definedName name="BExIN4OR435DL1US13JQPOQK8GD5" hidden="1">#REF!</definedName>
    <definedName name="BExINI6A7H3KSFRFA6UBBDPKW37F" hidden="1">#REF!</definedName>
    <definedName name="BExINIMK8XC3JOBT2EXYFHHH52H0" hidden="1">#REF!</definedName>
    <definedName name="BExINLX401ZKEGWU168DS4JUM2J6" hidden="1">#REF!</definedName>
    <definedName name="BExINMYYJO1FTV1CZF6O5XCFAMQX" hidden="1">#REF!</definedName>
    <definedName name="BExINP2H4KI05FRFV5PKZFE00HKO" hidden="1">#REF!</definedName>
    <definedName name="BExINPTCEJ9RPDEBJEJH80NATGUQ" hidden="1">#REF!</definedName>
    <definedName name="BExINWEQMNJ70A6JRXC2LACBX1GX" hidden="1">#REF!</definedName>
    <definedName name="BExINZELVWYGU876QUUZCIMXPBQC" hidden="1">#REF!</definedName>
    <definedName name="BExIO9QZ59ZHRA8SX6QICH2AY8A2" hidden="1">#REF!</definedName>
    <definedName name="BExIOAHV525SMMGFDJFE7456JPBD" hidden="1">#REF!</definedName>
    <definedName name="BExIOCQUQHKUU1KONGSDOLQTQEIC" hidden="1">#REF!</definedName>
    <definedName name="BExIOFAGCDQQKALMX3V0KU94KUQO" hidden="1">#REF!</definedName>
    <definedName name="BExIOFL8Y5O61VLKTB4H20IJNWS1" hidden="1">#REF!</definedName>
    <definedName name="BExIOMBXRW5NS4ZPYX9G5QREZ5J6" hidden="1">#REF!</definedName>
    <definedName name="BExIORA3GK78T7C7SNBJJUONJ0LS" hidden="1">#REF!</definedName>
    <definedName name="BExIORFDXP4AVIEBLSTZ8ETSXMNM" hidden="1">#REF!</definedName>
    <definedName name="BExIOTZ5EFZ2NASVQ05RH15HRSW6" hidden="1">#REF!</definedName>
    <definedName name="BExIP8YNN6UUE1GZ223SWH7DLGKO" hidden="1">#REF!</definedName>
    <definedName name="BExIPAB4AOL592OJCC1CFAXTLF1A" hidden="1">#REF!</definedName>
    <definedName name="BExIPB25DKX4S2ZCKQN7KWSC3JBF" hidden="1">#REF!</definedName>
    <definedName name="BExIPCUX4I4S2N50TLMMLALYLH9S" hidden="1">#REF!</definedName>
    <definedName name="BExIPDLT8JYAMGE5HTN4D1YHZF3V" hidden="1">#REF!</definedName>
    <definedName name="BExIPG040Q08EWIWL6CAVR3GRI43" hidden="1">#REF!</definedName>
    <definedName name="BExIPKNFUDPDKOSH5GHDVNA8D66S" hidden="1">#REF!</definedName>
    <definedName name="BExIPVL5VEVK9Q7AYB7EC2VZWBEZ" hidden="1">#REF!</definedName>
    <definedName name="BExIQ1VS9A2FHVD9TUHKG9K8EVVP" hidden="1">#REF!</definedName>
    <definedName name="BExIQ3J19L30PSQ2CXNT6IHW0I7V" hidden="1">#REF!</definedName>
    <definedName name="BExIQ3OJ7M04XCY276IO0LJA5XUK" hidden="1">#REF!</definedName>
    <definedName name="BExIQ5S19ITB0NDRUN4XV7B905ED" hidden="1">#REF!</definedName>
    <definedName name="BExIQ810MMN2UN0EQ9CRQAFWA19X" hidden="1">#REF!</definedName>
    <definedName name="BExIQ9TMQT2EIXSVQW7GVSOAW2VJ" hidden="1">#REF!</definedName>
    <definedName name="BExIQBMDE1L6J4H27K1FMSHQKDSE" hidden="1">#REF!</definedName>
    <definedName name="BExIQE65LVXUOF3UZFO7SDHFJH22" hidden="1">#REF!</definedName>
    <definedName name="BExIQG9OO2KKBOWTMD1OXY36TEGA" hidden="1">#REF!</definedName>
    <definedName name="BExIQHWZ65ALA9VAFCJEGIL1145G" hidden="1">#REF!</definedName>
    <definedName name="BExIQX1XBB31HZTYEEVOBSE3C5A6" hidden="1">#REF!</definedName>
    <definedName name="BExIR2ALYRP9FW99DK2084J7IIDC" hidden="1">#REF!</definedName>
    <definedName name="BExIR8FQETPTQYW37DBVDWG3J4JW" hidden="1">#REF!</definedName>
    <definedName name="BExIRHKWQB1PP4ZLB0C3AVUBAFMD" hidden="1">#REF!</definedName>
    <definedName name="BExIRJTRJPQR3OTAGAV7JTA4VMPS" hidden="1">#REF!</definedName>
    <definedName name="BExIROH27RJOG6VI7ZHR0RZGAZZ4" hidden="1">#REF!</definedName>
    <definedName name="BExIRRBGTY01OQOI3U5SW59RFDFI" hidden="1">#REF!</definedName>
    <definedName name="BExIS4T0DRF57HYO7OGG72KBOFOI" hidden="1">#REF!</definedName>
    <definedName name="BExIS77BJDDK18PGI9DSEYZPIL7P" hidden="1">#REF!</definedName>
    <definedName name="BExIS8USL1T3Z97CZ30HJ98E2GXQ" hidden="1">#REF!</definedName>
    <definedName name="BExISC5B700MZUBFTQ9K4IKTF7HR" hidden="1">#REF!</definedName>
    <definedName name="BExISDHXS49S1H56ENBPRF1NLD5C" hidden="1">#REF!</definedName>
    <definedName name="BExISM1JLV54A21A164IURMPGUMU" hidden="1">#REF!</definedName>
    <definedName name="BExISRFKJYUZ4AKW44IJF7RF9Y90" hidden="1">#REF!</definedName>
    <definedName name="BExISSMVV57JAUB6CSGBMBFVNGWK" hidden="1">#REF!</definedName>
    <definedName name="BExIT16AD4HCD0WQCCA72AKLQHK1" hidden="1">#REF!</definedName>
    <definedName name="BExIT1MK8TBAK3SNP36A8FKDQSOK" hidden="1">#REF!</definedName>
    <definedName name="BExIT9PPVL7XGGIZS7G6QI6L7H9U" hidden="1">#REF!</definedName>
    <definedName name="BExITBNYANV2S8KD56GOGCKW393R" hidden="1">#REF!</definedName>
    <definedName name="BExITGB4FVAV0LE88D7JMX7FBYXI" hidden="1">#REF!</definedName>
    <definedName name="BExITI3TQ14K842P38QF0PNWSWNO" hidden="1">#REF!</definedName>
    <definedName name="BExIU9OGER4TPMETACWUEP1UENK0" hidden="1">#REF!</definedName>
    <definedName name="BExIUD4OJGH65NFNQ4VMCE3R4J1X" hidden="1">#REF!</definedName>
    <definedName name="BExIUQM0XWNNW3MJD26EOVIT7FSU" hidden="1">#REF!</definedName>
    <definedName name="BExIUTB5OAAXYW0OFMP0PS40SPOB" hidden="1">#REF!</definedName>
    <definedName name="BExIUUT2MHIOV6R3WHA0DPM1KBKY" hidden="1">#REF!</definedName>
    <definedName name="BExIUYPDT1AM6MWGWQS646PIZIWC" hidden="1">#REF!</definedName>
    <definedName name="BExIV0I2O9F8D1UK1SI8AEYR6U0A" hidden="1">#REF!</definedName>
    <definedName name="BExIV2LM38XPLRTWT0R44TMQ59E5" hidden="1">#REF!</definedName>
    <definedName name="BExIV3HY4S0YRV1F7XEMF2YHAR2I" hidden="1">#REF!</definedName>
    <definedName name="BExIV6HUZFRIFLXW2SICKGTAH1PV" hidden="1">#REF!</definedName>
    <definedName name="BExIVCXWL6H5LD9DHDIA4F5U9TQL" hidden="1">#REF!</definedName>
    <definedName name="BExIVEVYJ7KL8QNR5ZTOSD11I5A6" hidden="1">#REF!</definedName>
    <definedName name="BExIVJ30S9U8MA1TUBRND8DGF96D" hidden="1">#REF!</definedName>
    <definedName name="BExIVMOIPSEWSIHIDDLOXESQ28A0" hidden="1">#REF!</definedName>
    <definedName name="BExIVNVNJX9BYDLC88NG09YF5XQ6" hidden="1">#REF!</definedName>
    <definedName name="BExIVQVKLMGSRYT1LFZH0KUIA4OR" hidden="1">#REF!</definedName>
    <definedName name="BExIVYTFI35KNR2XSA6N8OJYUTUR" hidden="1">#REF!</definedName>
    <definedName name="BExIVZF05SNB8DE7VLQOFG9S41HS" hidden="1">#REF!</definedName>
    <definedName name="BExIWB3SY3WRIVIOF988DNNODBOA" hidden="1">#REF!</definedName>
    <definedName name="BExIWB99CG0H52LRD6QWPN4L6DV2" hidden="1">#REF!</definedName>
    <definedName name="BExIWG1W7XP9DFYYSZAIOSHM0QLQ" hidden="1">#REF!</definedName>
    <definedName name="BExIWH3KUK94B7833DD4TB0Y6KP9" hidden="1">#REF!</definedName>
    <definedName name="BExIWHZXYAALPLS8CSHZHJ82LBOH" hidden="1">#REF!</definedName>
    <definedName name="BExIWJY6FHR6KOO0P8U4IZ7VD42D" hidden="1">#REF!</definedName>
    <definedName name="BExIWKE9MGIDWORBI43AWTUNYFAN" hidden="1">#REF!</definedName>
    <definedName name="BExIWPHOYLSNGZKVD3RRKOEALEUG" hidden="1">#REF!</definedName>
    <definedName name="BExIWSHLD1QIZPL5ARLXOJ9Y2CAA" hidden="1">#REF!</definedName>
    <definedName name="BExIX34PM5DBTRHRQWP6PL6WIX88" hidden="1">#REF!</definedName>
    <definedName name="BExIX5OAP9KSUE5SIZCW9P39Q4WE" hidden="1">#REF!</definedName>
    <definedName name="BExIXGRJPVJMUDGSG7IHPXPNO69B" hidden="1">#REF!</definedName>
    <definedName name="BExIXGWVQ9WOO0NCJLXAU4PJPOPM" hidden="1">#REF!</definedName>
    <definedName name="BExIXLK6SEOTUWQVNLCH4SAKTVGQ" hidden="1">#REF!</definedName>
    <definedName name="BExIXM5R87ZL3FHALWZXYCPHGX3E" hidden="1">#REF!</definedName>
    <definedName name="BExIXN24YK8MIB3OZ905DHU9CDH1" hidden="1">#REF!</definedName>
    <definedName name="BExIXS036ZCKT2Z8XZKLZ8PFWQGL" hidden="1">#REF!</definedName>
    <definedName name="BExIXY5CF9PFM0P40AZ4U51TMWV0" hidden="1">#REF!</definedName>
    <definedName name="BExIYEXJBK8JDWIRSVV4RJSKZVV1" hidden="1">#REF!</definedName>
    <definedName name="BExIYFJ59KLIPRTGIHX9X07UVGT3" hidden="1">#REF!</definedName>
    <definedName name="BExIYHH7GZO6BU3DC4GRLH3FD3ZS" hidden="1">#REF!</definedName>
    <definedName name="BExIYHMPBTD67ZNUL9O76FZQHYPT" hidden="1">#REF!</definedName>
    <definedName name="BExIYI2RH0K4225XO970K2IQ1E79" hidden="1">#REF!</definedName>
    <definedName name="BExIYMPZ0KS2KOJFQAUQJ77L7701" hidden="1">#REF!</definedName>
    <definedName name="BExIYP9Q6FV9T0R9G3UDKLS4TTYX" hidden="1">#REF!</definedName>
    <definedName name="BExIYZGLDQ1TN7BIIN4RLDP31GIM" hidden="1">#REF!</definedName>
    <definedName name="BExIZ4K0EZJK6PW3L8SVKTJFSWW9" hidden="1">#REF!</definedName>
    <definedName name="BExIZAECOEZGBAO29QMV14E6XDIV" hidden="1">#REF!</definedName>
    <definedName name="BExIZHQR3N1546MQS83ZJ8I6SPZ3" hidden="1">#REF!</definedName>
    <definedName name="BExIZKVXYD5O2JBU81F2UFJZLLSI" hidden="1">#REF!</definedName>
    <definedName name="BExIZPZDHC8HGER83WHCZAHOX7LK" hidden="1">#REF!</definedName>
    <definedName name="BExIZQA5XCS39QKXMYR1MH2ZIGPS" hidden="1">#REF!</definedName>
    <definedName name="BExIZVDLRUNAL32D9KO9X7Y4PB3O" hidden="1">#REF!</definedName>
    <definedName name="BExIZY2PUZ0OF9YKK1B13IW0VS6G" hidden="1">#REF!</definedName>
    <definedName name="BExJ08KBRR2XMWW3VZMPSQKXHZUH" hidden="1">#REF!</definedName>
    <definedName name="BExJ0DYJWXGE7DA39PYL3WM05U9O" hidden="1">#REF!</definedName>
    <definedName name="BExJ0JYDEZPM2303TRBXOZ74M7N6" hidden="1">#REF!</definedName>
    <definedName name="BExJ0MY8SY5J5V50H3UKE78ODTVB" hidden="1">#REF!</definedName>
    <definedName name="BExJ0YC98G37ML4N8FLP8D95EFRF" hidden="1">#REF!</definedName>
    <definedName name="BExKCDYKAEV45AFXHVHZZ62E5BM3" hidden="1">#REF!</definedName>
    <definedName name="BExKCYXU0W2VQVDI3N3N37K2598P" hidden="1">#REF!</definedName>
    <definedName name="BExKDJX3Z1TS0WFDD9EAO42JHL9G" hidden="1">#REF!</definedName>
    <definedName name="BExKDK7WVA5I2WBACAZHAHN35D0I" hidden="1">#REF!</definedName>
    <definedName name="BExKDKO0W4AGQO1V7K6Q4VM750FT" hidden="1">#REF!</definedName>
    <definedName name="BExKDLF10G7W77J87QWH3ZGLUCLW" hidden="1">#REF!</definedName>
    <definedName name="BExKE2NDBQ14HOJH945N4W9ZZFJO" hidden="1">#REF!</definedName>
    <definedName name="BExKEFE0I3MT6ZLC4T1L9465HKTN" hidden="1">#REF!</definedName>
    <definedName name="BExKEK6O5BVJP4VY02FY7JNAZ6BT" hidden="1">#REF!</definedName>
    <definedName name="BExKEKXK6E6QX339ELPXDIRZSJE0" hidden="1">#REF!</definedName>
    <definedName name="BExKEMFI35R0D4WN4A59V9QH7I5S" hidden="1">#REF!</definedName>
    <definedName name="BExKEOOIBMP7N8033EY2CJYCBX6H" hidden="1">#REF!</definedName>
    <definedName name="BExKEW0RR5LA3VC46A2BEOOMQE56" hidden="1">#REF!</definedName>
    <definedName name="BExKF37PTJB4PE1PUQWG20ASBX4E" hidden="1">#REF!</definedName>
    <definedName name="BExKFA3VI1CZK21SM0N3LZWT9LA1" hidden="1">#REF!</definedName>
    <definedName name="BExKFBB29XXT9A2LVUXYSIVKPWGB" hidden="1">#REF!</definedName>
    <definedName name="BExKFINBFV5J2NFRCL4YUO3YF0ZE" hidden="1">#REF!</definedName>
    <definedName name="BExKFISRBFACTAMJSALEYMY66F6X" hidden="1">#REF!</definedName>
    <definedName name="BExKFOSK5DJ151C4E8544UWMYTOC" hidden="1">#REF!</definedName>
    <definedName name="BExKFWL3DE1V1VOVHAFYBE85QUB7" hidden="1">#REF!</definedName>
    <definedName name="BExKFXS9NDEWPZDVGLTMOM3CFO7N" hidden="1">#REF!</definedName>
    <definedName name="BExKFYJC4EVEV54F82K6VKP7Q3OU" hidden="1">#REF!</definedName>
    <definedName name="BExKG4IYHBKQQ8J8FN10GB2IKO33" hidden="1">#REF!</definedName>
    <definedName name="BExKGBVDO2JNJUFOFQMF0RJG03ZK" hidden="1">#REF!</definedName>
    <definedName name="BExKGF0L44S78D33WMQ1A75TRKB9" hidden="1">#REF!</definedName>
    <definedName name="BExKGFRN31B3G20LMQ4LRF879J68" hidden="1">#REF!</definedName>
    <definedName name="BExKGJD3U3ADZILP20U3EURP0UQP" hidden="1">#REF!</definedName>
    <definedName name="BExKGNK5YGKP0YHHTAAOV17Z9EIM" hidden="1">#REF!</definedName>
    <definedName name="BExKGQ3T3TWGZUSNVWJE1XWXHGRQ" hidden="1">#REF!</definedName>
    <definedName name="BExKGV77YH9YXIQTRKK2331QGYKF" hidden="1">#REF!</definedName>
    <definedName name="BExKH3FTZ5VGTB86W9M4AB39R0G8" hidden="1">#REF!</definedName>
    <definedName name="BExKH3FV5U5O6XZM7STS3NZKQFGJ" hidden="1">#REF!</definedName>
    <definedName name="BExKH3W5435VN8DZ68OCKI93SEO4" hidden="1">#REF!</definedName>
    <definedName name="BExKH9L4L5ZUAA98QAZ7DB7YH4QE" hidden="1">#REF!</definedName>
    <definedName name="BExKHAMUH8NR3HRV0V6FHJE3ROLN" hidden="1">#REF!</definedName>
    <definedName name="BExKHCFKOWFHO2WW0N7Y5XDXEWAO" hidden="1">#REF!</definedName>
    <definedName name="BExKHIVLONZ46HLMR50DEXKEUNEP" hidden="1">#REF!</definedName>
    <definedName name="BExKHPM9XA0ADDK7TUR0N38EXWEP" hidden="1">#REF!</definedName>
    <definedName name="BExKHQYXEM47TMIQRQVHE4T5LT8K" hidden="1">#REF!</definedName>
    <definedName name="BExKI4076KXCDE5KXL79KT36OKLO" hidden="1">#REF!</definedName>
    <definedName name="BExKI7AUWXBP1WBLFRIYSNQZDWCY" hidden="1">#REF!</definedName>
    <definedName name="BExKI7LO70WYISR7Q0Y1ZDWO9M3B" hidden="1">#REF!</definedName>
    <definedName name="BExKIF3EIT434ZQKMDXUBJCRLMK8" hidden="1">#REF!</definedName>
    <definedName name="BExKIGQV6TXIZG039HBOJU62WP2U" hidden="1">#REF!</definedName>
    <definedName name="BExKILE008SF3KTAN8WML3XKI1NZ" hidden="1">#REF!</definedName>
    <definedName name="BExKINSBB6RS7I489QHMCOMU4Z2X" hidden="1">#REF!</definedName>
    <definedName name="BExKINXMPEA03CETGL1VOW1XRJIR" hidden="1">#REF!</definedName>
    <definedName name="BExKITBU5LXLZYDJS3D3BAVWEY3U" hidden="1">#REF!</definedName>
    <definedName name="BExKIU87ZKSOC2DYZWFK6SAK9I8E" hidden="1">#REF!</definedName>
    <definedName name="BExKJ449HLYX2DJ9UF0H9GTPSQ73" hidden="1">#REF!</definedName>
    <definedName name="BExKJ5649R9IC0GKQD6QI2G7C99Q" hidden="1">#REF!</definedName>
    <definedName name="BExKJEB4FXIMV2AAE9S3FCGRK1R0" hidden="1">#REF!</definedName>
    <definedName name="BExKJELX2RUC8UEC56IZPYYZXHA7" hidden="1">#REF!</definedName>
    <definedName name="BExKJI7CV9I6ILFIZ3SVO4DGK64J" hidden="1">#REF!</definedName>
    <definedName name="BExKJINMXS61G2TZEXCJAWVV4F57" hidden="1">#REF!</definedName>
    <definedName name="BExKJK5ME8KB7HA0180L7OUZDDGV" hidden="1">#REF!</definedName>
    <definedName name="BExKJLY652HI5GNEEWQXOB08K2C1" hidden="1">#REF!</definedName>
    <definedName name="BExKJN5IF0VMDILJ5K8ZENF2QYV1" hidden="1">#REF!</definedName>
    <definedName name="BExKJUSJPFUIK20FTVAFJWR2OUYX" hidden="1">#REF!</definedName>
    <definedName name="BExKJXHNZTE5OMRQ1KTVM1DIQE9I" hidden="1">#REF!</definedName>
    <definedName name="BExKK8VP5RS3D0UXZVKA37C4SYBP" hidden="1">#REF!</definedName>
    <definedName name="BExKKIM9NPF6B3SPMPIQB27HQME4" hidden="1">#REF!</definedName>
    <definedName name="BExKKIX1BCBQ4R3K41QD8NTV0OV0" hidden="1">#REF!</definedName>
    <definedName name="BExKKJ2IHMOO66DQ0V2YABR4GV05" hidden="1">#REF!</definedName>
    <definedName name="BExKKQ3ZWADYV03YHMXDOAMU90EB" hidden="1">#REF!</definedName>
    <definedName name="BExKKUGD2HMJWQEYZ8H3X1BMXFS9" hidden="1">#REF!</definedName>
    <definedName name="BExKKX05KCZZZPKOR1NE5A8RGVT4" hidden="1">#REF!</definedName>
    <definedName name="BExKL3QUCLQLECGZM555PRF8EN56" hidden="1">#REF!</definedName>
    <definedName name="BExKL7CGLA62V9UQH9ZDEHIK8W4O" hidden="1">#REF!</definedName>
    <definedName name="BExKLD6S9L66QYREYHBE5J44OK7X" hidden="1">#REF!</definedName>
    <definedName name="BExKLEZK32L28GYJWVO63BZ5E1JD" hidden="1">#REF!</definedName>
    <definedName name="BExKLLKVVHT06LA55JB2FC871DC5" hidden="1">#REF!</definedName>
    <definedName name="BExKMKNALVJRCZS69GFJA4M1J08O" hidden="1">#REF!</definedName>
    <definedName name="BExKMMFZIDRFNSBCWVADJ4S2JE52" hidden="1">#REF!</definedName>
    <definedName name="BExKMRZJS845FERFW6HUXLFAOMYD" hidden="1">#REF!</definedName>
    <definedName name="BExKMS514WWPGUGRYGTH6XU97T8B" hidden="1">#REF!</definedName>
    <definedName name="BExKMUDV8AH8HQAD5HJVUW7GFDWU" hidden="1">#REF!</definedName>
    <definedName name="BExKMWBX4EH3EYJ07UFEM08NB40Z" hidden="1">#REF!</definedName>
    <definedName name="BExKN4Q70IU9OY91QRUSK3044MQD" hidden="1">#REF!</definedName>
    <definedName name="BExKNBGV2IR3S7M0BX4810KZB4V3" hidden="1">#REF!</definedName>
    <definedName name="BExKNCTBZTSY3MO42VU5PLV6YUHZ" hidden="1">#REF!</definedName>
    <definedName name="BExKNGV2YY749C42AQ2T9QNIE5C3" hidden="1">#REF!</definedName>
    <definedName name="BExKNH0F1WPNUEQITIUN5T4NDX9H" hidden="1">#REF!</definedName>
    <definedName name="BExKNV8UOHVWEHDJWI2WMJ9X6QHZ" hidden="1">#REF!</definedName>
    <definedName name="BExKNZLD7UATC1MYRNJD8H2NH4KU" hidden="1">#REF!</definedName>
    <definedName name="BExKNZQUKQQG2Y97R74G4O4BJP1L" hidden="1">#REF!</definedName>
    <definedName name="BExKO06X0EAD3ABEG1E8PWLDWHBA" hidden="1">#REF!</definedName>
    <definedName name="BExKO2AHHSGNI1AZOIOW21KPXKPE" hidden="1">#REF!</definedName>
    <definedName name="BExKO2FXWJWC5IZLDN8JHYILQJ2N" hidden="1">#REF!</definedName>
    <definedName name="BExKO438WZ8FKOU00NURGFMOYXWN" hidden="1">#REF!</definedName>
    <definedName name="BExKO551EZ73M80UFHBQE7BQVU4L" hidden="1">#REF!</definedName>
    <definedName name="BExKOBA4VTRV9YG31IM1PDDO3J9M" hidden="1">#REF!</definedName>
    <definedName name="BExKODIZGWW2EQD0FEYW6WK6XLCM" hidden="1">#REF!</definedName>
    <definedName name="BExKOPO2HPWVQGAKW8LOZMPIDEFG" hidden="1">#REF!</definedName>
    <definedName name="BExKP7SRQ3MN5BDYXV2XMBQNUH23" hidden="1">#REF!</definedName>
    <definedName name="BExKPEZP0QTKOTLIMMIFSVTHQEEK" hidden="1">#REF!</definedName>
    <definedName name="BExKPFFSVTL757PNITV8R9RN4452" hidden="1">#REF!</definedName>
    <definedName name="BExKPIL5ZWOXQAENH3VP3ZHA2N7N" hidden="1">#REF!</definedName>
    <definedName name="BExKPJHKPVROP9QX9BMBZMU2HEZ1" hidden="1">#REF!</definedName>
    <definedName name="BExKPLQJX0HJ8OTXBXH9IC9J2V0W" hidden="1">#REF!</definedName>
    <definedName name="BExKPN8C7GN36ZJZHLOB74LU6KT0" hidden="1">#REF!</definedName>
    <definedName name="BExKPX9VZ1J5021Q98K60HMPJU58" hidden="1">#REF!</definedName>
    <definedName name="BExKQGGEP203MUWSJVORTY7RFOFT" hidden="1">#REF!</definedName>
    <definedName name="BExKQJGAAWNM3NT19E9I0CQDBTU0" hidden="1">#REF!</definedName>
    <definedName name="BExKQM5GJ1ZN5REKFE7YVBQ0KXWF" hidden="1">#REF!</definedName>
    <definedName name="BExKQQ71278061G7ZFYGPWOMOMY2" hidden="1">#REF!</definedName>
    <definedName name="BExKQTXRG3ECU8NT47UR7643LO5G" hidden="1">#REF!</definedName>
    <definedName name="BExKQVL7HPOIZ4FHANDFMVOJLEPR" hidden="1">#REF!</definedName>
    <definedName name="BExKR3ZAJRYXZB4M7XZPK0I7E55W" hidden="1">#REF!</definedName>
    <definedName name="BExKR8RZSEHW184G0Z56B4EGNU72" hidden="1">#REF!</definedName>
    <definedName name="BExKRHM60KUPM7RGAAFRSKX4TMS5" hidden="1">#REF!</definedName>
    <definedName name="BExKRQB2LX164R610N3VXJPD3C1W" hidden="1">#REF!</definedName>
    <definedName name="BExKRVUSQ6PA7ZYQSTEQL3X7PB9P" hidden="1">#REF!</definedName>
    <definedName name="BExKRY3KZ7F7RB2KH8HXSQ85IEQO" hidden="1">#REF!</definedName>
    <definedName name="BExKS91CCVW1YKNE1EQ4MCE1E9JX" hidden="1">#REF!</definedName>
    <definedName name="BExKSA37DZTCK6H13HPIKR0ZFVL8" hidden="1">#REF!</definedName>
    <definedName name="BExKSB51O073JLM4PEU353GBBSMI" hidden="1">#REF!</definedName>
    <definedName name="BExKSC1EDUXA6RM44LZV6HMMHKLX" hidden="1">#REF!</definedName>
    <definedName name="BExKSFMOMSZYDE0WNC94F40S6636" hidden="1">#REF!</definedName>
    <definedName name="BExKSHQ9K79S8KYUWIV5M5LAHHF1" hidden="1">#REF!</definedName>
    <definedName name="BExKSJTWG9L3FCX8FLK4EMUJMF27" hidden="1">#REF!</definedName>
    <definedName name="BExKSU0MKNAVZYYPKCYTZDWQX4R8" hidden="1">#REF!</definedName>
    <definedName name="BExKSX60G1MUS689FXIGYP2F7C62" hidden="1">#REF!</definedName>
    <definedName name="BExKT2UZ7Y2VWF5NQE18SJRLD2RN" hidden="1">#REF!</definedName>
    <definedName name="BExKT3GJFNGAM09H5F615E36A38C" hidden="1">#REF!</definedName>
    <definedName name="BExKTD1UM9PTLYETG1RM502XDNC0" hidden="1">#REF!</definedName>
    <definedName name="BExKTJN26AY45CE6JUAX3OIL48F7" hidden="1">#REF!</definedName>
    <definedName name="BExKTQZGN8GI3XGSEXMPCCA3S19H" hidden="1">#REF!</definedName>
    <definedName name="BExKTUKYYU0F6TUW1RXV24LRAZFE" hidden="1">#REF!</definedName>
    <definedName name="BExKU3FBLHQBIUTN6XEZW5GC9OG1" hidden="1">#REF!</definedName>
    <definedName name="BExKU82I99FEUIZLODXJDOJC96CQ" hidden="1">#REF!</definedName>
    <definedName name="BExKUDM0DFSCM3D91SH0XLXJSL18" hidden="1">#REF!</definedName>
    <definedName name="BExKUHYKD9TJTMQOOBS4EX04FCEZ" hidden="1">#REF!</definedName>
    <definedName name="BExKULEKJLA77AUQPDUHSM94Y76Z" hidden="1">#REF!</definedName>
    <definedName name="BExKUXE506JSYMR4CV866RHRDYR9" hidden="1">#REF!</definedName>
    <definedName name="BExKV08R85MKI3MAX9E2HERNQUNL" hidden="1">#REF!</definedName>
    <definedName name="BExKV4AAUNNJL5JWD7PX6BFKVS6O" hidden="1">#REF!</definedName>
    <definedName name="BExKVDVK6HN74GQPTXICP9BFC8CF" hidden="1">#REF!</definedName>
    <definedName name="BExKVFZ3ZZGIC1QI8XN6BYFWN0ZY" hidden="1">#REF!</definedName>
    <definedName name="BExKVG4KGO28KPGTAFL1R8TTZ10N" hidden="1">#REF!</definedName>
    <definedName name="BExKW0CSH7DA02YSNV64PSEIXB2P" hidden="1">#REF!</definedName>
    <definedName name="BExM9NUG3Q31X01AI9ZJCZIX25CS" hidden="1">#REF!</definedName>
    <definedName name="BExM9OG182RP30MY23PG49LVPZ1C" hidden="1">#REF!</definedName>
    <definedName name="BExMA64MW1S18NH8DCKPCCEI5KCB" hidden="1">#REF!</definedName>
    <definedName name="BExMALEWFUEM8Y686IT03ECURUBR" hidden="1">#REF!</definedName>
    <definedName name="BExMAS0AQY7KMMTBTBPK0SWWDITB" hidden="1">#REF!</definedName>
    <definedName name="BExMAXJS82ZJ8RS22VLE0V0LDUII" hidden="1">#REF!</definedName>
    <definedName name="BExMB4QRS0R3MTB4CMUHFZ84LNZQ" hidden="1">#REF!</definedName>
    <definedName name="BExMB7AICZ233JKSCEUSR9RQXRS0" hidden="1">#REF!</definedName>
    <definedName name="BExMBC35WKQY5CWQJLV4D05O6971" hidden="1">#REF!</definedName>
    <definedName name="BExMBFTZV4Q1A5KG25C1N9PHQNSW" hidden="1">#REF!</definedName>
    <definedName name="BExMBFZFXQDH3H55R89930TFTU36" hidden="1">#REF!</definedName>
    <definedName name="BExMBK6ISK3U7KHZKUJXIDKGF6VW" hidden="1">#REF!</definedName>
    <definedName name="BExMBYPQDG9AYDQ5E8IECVFREPO6" hidden="1">#REF!</definedName>
    <definedName name="BExMC7PESEESXVMDCGGIP5LPMUGY" hidden="1">#REF!</definedName>
    <definedName name="BExMC8AZUTX8LG89K2JJR7ZG62XX" hidden="1">#REF!</definedName>
    <definedName name="BExMCA96YR10V72G2R0SCIKPZLIZ" hidden="1">#REF!</definedName>
    <definedName name="BExMCB5JU5I2VQDUBS4O42BTEVKI" hidden="1">#REF!</definedName>
    <definedName name="BExMCFSQFSEMPY5IXDIRKZDASDBR" hidden="1">#REF!</definedName>
    <definedName name="BExMCH58I9XOLK7WEE6VSJGYPJGL" hidden="1">#REF!</definedName>
    <definedName name="BExMCMZOEYWVOOJ98TBHTTCS7XB8" hidden="1">#REF!</definedName>
    <definedName name="BExMCS8EF2W3FS9QADNKREYSI8P0" hidden="1">#REF!</definedName>
    <definedName name="BExMCSU0KZGHALEL7N5DJBVL94K7" hidden="1">#REF!</definedName>
    <definedName name="BExMCUS7GSOM96J0HJ7EH0FFM2AC" hidden="1">#REF!</definedName>
    <definedName name="BExMCYTT6TVDWMJXO1NZANRTVNAN" hidden="1">#REF!</definedName>
    <definedName name="BExMD54CT1VTE5YGBM90H90NF28M" hidden="1">#REF!</definedName>
    <definedName name="BExMD5F6IAV108XYJLXUO9HD0IT6" hidden="1">#REF!</definedName>
    <definedName name="BExMDANV66W9T3XAXID40XFJ0J93" hidden="1">#REF!</definedName>
    <definedName name="BExMDGD1KQP7NNR78X2ZX4FCBQ1S" hidden="1">#REF!</definedName>
    <definedName name="BExMDIRDK0DI8P86HB7WPH8QWLSQ" hidden="1">#REF!</definedName>
    <definedName name="BExMDOWGDLP3BZZB4ZPI31VS10FP" hidden="1">#REF!</definedName>
    <definedName name="BExMDPI2FVMORSWDDCVAJ85WYAYO" hidden="1">#REF!</definedName>
    <definedName name="BExMDUWB7VWHFFR266QXO46BNV2S" hidden="1">#REF!</definedName>
    <definedName name="BExME2U47N8LZG0BPJ49ANY5QVV2" hidden="1">#REF!</definedName>
    <definedName name="BExME88DH5DUKMUFI9FNVECXFD2E" hidden="1">#REF!</definedName>
    <definedName name="BExME9A7MOGAK7YTTQYXP5DL6VYA" hidden="1">#REF!</definedName>
    <definedName name="BExMEOV9YFRY5C3GDLU60GIX10BY" hidden="1">#REF!</definedName>
    <definedName name="BExMEUK2Q5GZGZFZ77Z2IYUKOOYW" hidden="1">#REF!</definedName>
    <definedName name="BExMEWT36INWIP0VNS94NEP3WZ4U" hidden="1">#REF!</definedName>
    <definedName name="BExMEY09ESM4H2YGKEQQRYUD114R" hidden="1">#REF!</definedName>
    <definedName name="BExMF0UU4SBJHOJ4SG09QMF1TC7H" hidden="1">#REF!</definedName>
    <definedName name="BExMF2YDPQWGK3CSN8LJG16MLFQZ" hidden="1">#REF!</definedName>
    <definedName name="BExMF4G4IUPQY1Y5GEY5N3E04CL6" hidden="1">#REF!</definedName>
    <definedName name="BExMF9UIGYMOAQK0ELUWP0S0HZZY" hidden="1">#REF!</definedName>
    <definedName name="BExMFDLBSWFMRDYJ2DZETI3EXKN2" hidden="1">#REF!</definedName>
    <definedName name="BExMFLDTMRTCHKA37LQW67BG8D5C" hidden="1">#REF!</definedName>
    <definedName name="BExMFTH63LTWA2JYJTJYMT5K2OF2" hidden="1">#REF!</definedName>
    <definedName name="BExMFY4AG5T27EVMCCNE00GOAR66" hidden="1">#REF!</definedName>
    <definedName name="BExMGQQNOFER1MEVQ961XARTRIOB" hidden="1">#REF!</definedName>
    <definedName name="BExMH189E60TZBQFN2UWVA1UZA7X" hidden="1">#REF!</definedName>
    <definedName name="BExMH3H9TW5TJCNU5Z1EWXP3BAEP" hidden="1">#REF!</definedName>
    <definedName name="BExMH5A1B01SYXROP70DOKTQ5D6Z" hidden="1">#REF!</definedName>
    <definedName name="BExMHCGUJ8A3L31NU0XU0FGXE4P3" hidden="1">#REF!</definedName>
    <definedName name="BExMHOWPB34KPZ76M2KIX2C9R2VB" hidden="1">#REF!</definedName>
    <definedName name="BExMHSSYC6KVHA3QDTSYPN92TWMI" hidden="1">#REF!</definedName>
    <definedName name="BExMI3AJ9477KDL4T9DHET4LJJTW" hidden="1">#REF!</definedName>
    <definedName name="BExMI6QQ20XHD0NWJUN741B37182" hidden="1">#REF!</definedName>
    <definedName name="BExMI7MYDIMC9K16SBAFUY33RHK6" hidden="1">#REF!</definedName>
    <definedName name="BExMI8JB94SBD9EMNJEK7Y2T6GYU" hidden="1">#REF!</definedName>
    <definedName name="BExMI8OS85YTW3KYVE4YD0R7Z6UV" hidden="1">#REF!</definedName>
    <definedName name="BExMI9QNOMVZ44I3BFMGU1EL1RSY" hidden="1">#REF!</definedName>
    <definedName name="BExMIBOOZU40JS3F89OMPSRCE9MM" hidden="1">#REF!</definedName>
    <definedName name="BExMIIQ5MBWSIHTFWAQADXMZC22Q" hidden="1">#REF!</definedName>
    <definedName name="BExMIL4I2GE866I25CR5JBLJWJ6A" hidden="1">#REF!</definedName>
    <definedName name="BExMIRKIPF27SNO82SPFSB3T5U17" hidden="1">#REF!</definedName>
    <definedName name="BExMIV0KC8555D5E42ZGWG15Y0MO" hidden="1">#REF!</definedName>
    <definedName name="BExMIZT6AN7E6YMW2S87CTCN2UXH" hidden="1">#REF!</definedName>
    <definedName name="BExMJB76UESLVRD81AJBOB78JDTT" hidden="1">#REF!</definedName>
    <definedName name="BExMJI8OLFZQCGOW3F99ETW8A21E" hidden="1">#REF!</definedName>
    <definedName name="BExMJNC8ZFB9DRFOJ961ZAJ8U3A8" hidden="1">#REF!</definedName>
    <definedName name="BExMJTBV8A3D31W2IQHP9RDFPPHQ" hidden="1">#REF!</definedName>
    <definedName name="BExMK2RTXN4QJWEUNX002XK8VQP8" hidden="1">#REF!</definedName>
    <definedName name="BExMKBGQDUZ8AWXYHA3QVMSDVZ3D" hidden="1">#REF!</definedName>
    <definedName name="BExMKBM1467553LDFZRRKVSHN374" hidden="1">#REF!</definedName>
    <definedName name="BExMKGK5FJUC0AU8MABRGDC5ZM70" hidden="1">#REF!</definedName>
    <definedName name="BExMKP92JGBM5BJO174H9A4HQIB9" hidden="1">#REF!</definedName>
    <definedName name="BExMKPEDT6IOYLLC3KJKRZOETC3Y" hidden="1">#REF!</definedName>
    <definedName name="BExMKTW7R5SOV4PHAFGHU3W73DYE" hidden="1">#REF!</definedName>
    <definedName name="BExMKU7051J2W1RQXGZGE62NBRUZ" hidden="1">#REF!</definedName>
    <definedName name="BExMKUN3WPECJR2XRID2R7GZRGNX" hidden="1">#REF!</definedName>
    <definedName name="BExMKZ535P011X4TNV16GCOH4H21" hidden="1">#REF!</definedName>
    <definedName name="BExML3XQNDIMX55ZCHHXKUV3D6E6" hidden="1">#REF!</definedName>
    <definedName name="BExML5QGSWHLI18BGY4CGOTD3UWH" hidden="1">#REF!</definedName>
    <definedName name="BExML6BVFCV80776USR7X70HVRZT" hidden="1">#REF!</definedName>
    <definedName name="BExMLO5Z61RE85X8HHX2G4IU3AZW" hidden="1">#REF!</definedName>
    <definedName name="BExMLVI7UORSHM9FMO8S2EI0TMTS" hidden="1">#REF!</definedName>
    <definedName name="BExMM5UCOT2HSSN0ZIPZW55GSOVO" hidden="1">#REF!</definedName>
    <definedName name="BExMM8ZRS5RQ8H1H55RVPVTDL5NL" hidden="1">#REF!</definedName>
    <definedName name="BExMMH8EAZB09XXQ5X4LR0P4NHG9" hidden="1">#REF!</definedName>
    <definedName name="BExMMIQH5BABNZVCIQ7TBCQ10AY5" hidden="1">#REF!</definedName>
    <definedName name="BExMMNIZ2T7M22WECMUQXEF4NJ71" hidden="1">#REF!</definedName>
    <definedName name="BExMMPMIOU7BURTV0L1K6ACW9X73" hidden="1">#REF!</definedName>
    <definedName name="BExMMQ835AJDHS4B419SS645P67Q" hidden="1">#REF!</definedName>
    <definedName name="BExMMQIUVPCOBISTEJJYNCCLUCPY" hidden="1">#REF!</definedName>
    <definedName name="BExMMTIXETA5VAKBSOFDD5SRU887" hidden="1">#REF!</definedName>
    <definedName name="BExMMV0P6P5YS3C35G0JYYHI7992" hidden="1">#REF!</definedName>
    <definedName name="BExMNJLFWZBRN9PZF1IO9CYWV1B2" hidden="1">#REF!</definedName>
    <definedName name="BExMNKCJ0FA57YEUUAJE43U1QN5P" hidden="1">#REF!</definedName>
    <definedName name="BExMNKN5D1WEF2OOJVP6LZ6DLU3Y" hidden="1">#REF!</definedName>
    <definedName name="BExMNR38HMPLWAJRQ9MMS3ZAZ9IU" hidden="1">#REF!</definedName>
    <definedName name="BExMNRDZULKJMVY2VKIIRM2M5A1M" hidden="1">#REF!</definedName>
    <definedName name="BExMNVFKZIBQSCAH71DIF1CJG89T" hidden="1">#REF!</definedName>
    <definedName name="BExMNVVUQAGQY9SA29FGI7D7R5MN" hidden="1">#REF!</definedName>
    <definedName name="BExMO9IOWKTWHO8LQJJQI5P3INWY" hidden="1">#REF!</definedName>
    <definedName name="BExMOI29DOEK5R1A5QZPUDKF7N6T" hidden="1">#REF!</definedName>
    <definedName name="BExMONRAU0S904NLJHPI47RVQDBH" hidden="1">#REF!</definedName>
    <definedName name="BExMPAJ5AJAXGKGK3F6H3ODS6RF4" hidden="1">#REF!</definedName>
    <definedName name="BExMPD2X55FFBVJ6CBUKNPROIOEU" hidden="1">#REF!</definedName>
    <definedName name="BExMPGZ848E38FUH1JBQN97DGWAT" hidden="1">#REF!</definedName>
    <definedName name="BExMPMTICOSMQENOFKQ18K0ZT4S8" hidden="1">#REF!</definedName>
    <definedName name="BExMPMZ07II0R4KGWQQ7PGS3RZS4" hidden="1">#REF!</definedName>
    <definedName name="BExMPOBH04JMDO6Z8DMSEJZM4ANN" hidden="1">#REF!</definedName>
    <definedName name="BExMPSD77XQ3HA6A4FZOJK8G2JP3" hidden="1">#REF!</definedName>
    <definedName name="BExMQ4I3Q7F0BMPHSFMFW9TZ87UD" hidden="1">#REF!</definedName>
    <definedName name="BExMQ4SWDWI4N16AZ0T5CJ6HH8WC" hidden="1">#REF!</definedName>
    <definedName name="BExMQ71WHW50GVX45JU951AGPLFQ" hidden="1">#REF!</definedName>
    <definedName name="BExMQGXSLPT4A6N47LE6FBVHWBOF" hidden="1">#REF!</definedName>
    <definedName name="BExMQNZGFHW75W9HWRCR0FEF0XF0" hidden="1">#REF!</definedName>
    <definedName name="BExMQRKVQPDFPD0WQUA9QND8OV7P" hidden="1">#REF!</definedName>
    <definedName name="BExMQSBR7PL4KLB1Q4961QO45Y4G" hidden="1">#REF!</definedName>
    <definedName name="BExMR1MA4I1X77714ZEPUVC8W398" hidden="1">#REF!</definedName>
    <definedName name="BExMR8YQHA7N77HGHY4Y6R30I3XT" hidden="1">#REF!</definedName>
    <definedName name="BExMRENOIARWRYOIVPDIEBVNRDO7" hidden="1">#REF!</definedName>
    <definedName name="BExMRF3SCIUZL945WMMDCT29MTLN" hidden="1">#REF!</definedName>
    <definedName name="BExMRRJNUMGRSDD5GGKKGEIZ6FTS" hidden="1">#REF!</definedName>
    <definedName name="BExMRU3ACIU0RD2BNWO55LH5U2BR" hidden="1">#REF!</definedName>
    <definedName name="BExMRWC9LD1LDAVIUQHQWIYMK129" hidden="1">#REF!</definedName>
    <definedName name="BExMSBH3T898ERC4BT51ZURKDCH1" hidden="1">#REF!</definedName>
    <definedName name="BExMSQRCC40AP8BDUPL2I2DNC210" hidden="1">#REF!</definedName>
    <definedName name="BExO4J9LR712G00TVA82VNTG8O7H" hidden="1">#REF!</definedName>
    <definedName name="BExO55G2KVZ7MIJ30N827CLH0I2A" hidden="1">#REF!</definedName>
    <definedName name="BExO5A8PZD9EUHC5CMPU6N3SQ15L" hidden="1">#REF!</definedName>
    <definedName name="BExO5XMAHL7CY3X0B1OPKZ28DCJ5" hidden="1">#REF!</definedName>
    <definedName name="BExO66LZJKY4PTQVREELI6POS4AY" hidden="1">#REF!</definedName>
    <definedName name="BExO6LLHCYTF7CIVHKAO0NMET14Q" hidden="1">#REF!</definedName>
    <definedName name="BExO6NOZIPWELHV0XX25APL9UNOP" hidden="1">#REF!</definedName>
    <definedName name="BExO71MMHEBC11LG4HXDEQNHOII2" hidden="1">#REF!</definedName>
    <definedName name="BExO71S28H4XYOYYLAXOO93QV4TF" hidden="1">#REF!</definedName>
    <definedName name="BExO7BIP1737MIY7S6K4XYMTIO95" hidden="1">#REF!</definedName>
    <definedName name="BExO7OUQS3XTUQ2LDKGQ8AAQ3OJJ" hidden="1">#REF!</definedName>
    <definedName name="BExO85HMYXZJ7SONWBKKIAXMCI3C" hidden="1">#REF!</definedName>
    <definedName name="BExO863922O4PBGQMUNEQKGN3K96" hidden="1">#REF!</definedName>
    <definedName name="BExO89ZIOXN0HOKHY24F7HDZ87UT" hidden="1">#REF!</definedName>
    <definedName name="BExO8A4SWOKD9WI5E6DITCL3LZZC" hidden="1">#REF!</definedName>
    <definedName name="BExO8CDTBCABLEUD6PE2UM2EZ6C4" hidden="1">#REF!</definedName>
    <definedName name="BExO8UTAGQWDBQZEEF4HUNMLQCVU" hidden="1">#REF!</definedName>
    <definedName name="BExO937E20IHMGQOZMECL3VZC7OX" hidden="1">#REF!</definedName>
    <definedName name="BExO94UTJKQQ7TJTTJRTSR70YVJC" hidden="1">#REF!</definedName>
    <definedName name="BExO9EALFB2R8VULHML1AVRPHME0" hidden="1">#REF!</definedName>
    <definedName name="BExO9J3A438976RXIUX5U9SU5T55" hidden="1">#REF!</definedName>
    <definedName name="BExO9RS5RXFJ1911HL3CCK6M74EP" hidden="1">#REF!</definedName>
    <definedName name="BExO9SDRI1M6KMHXSG3AE5L0F2U3" hidden="1">#REF!</definedName>
    <definedName name="BExO9US253B9UNAYT7DWLMK2BO44" hidden="1">#REF!</definedName>
    <definedName name="BExO9V2U2YXAY904GYYGU6TD8Y7M" hidden="1">#REF!</definedName>
    <definedName name="BExOAAIG18X4V98C7122L5F65P5C" hidden="1">#REF!</definedName>
    <definedName name="BExOAQ3GKCT7YZW1EMVU3EILSZL2" hidden="1">#REF!</definedName>
    <definedName name="BExOATZQ6SF8DASYLBQ0Z6D2WPSC" hidden="1">#REF!</definedName>
    <definedName name="BExOB9KT2THGV4SPLDVFTFXS4B14" hidden="1">#REF!</definedName>
    <definedName name="BExOBEZ0IE2WBEYY3D3CMRI72N1K" hidden="1">#REF!</definedName>
    <definedName name="BExOBF9TFH4NSBTR7JD2Q1165NIU" hidden="1">#REF!</definedName>
    <definedName name="BExOBIPU8760ITY0C8N27XZ3KWEF" hidden="1">#REF!</definedName>
    <definedName name="BExOBM0I5L0MZ1G4H9MGMD87SBMZ" hidden="1">#REF!</definedName>
    <definedName name="BExOBOUXMP88KJY2BX2JLUJH5N0K" hidden="1">#REF!</definedName>
    <definedName name="BExOBP0FKQ4SVR59FB48UNLKCOR6" hidden="1">#REF!</definedName>
    <definedName name="BExOBTNR0XX9V82O76VVWUQABHT8" hidden="1">#REF!</definedName>
    <definedName name="BExOBYAVUCQ0IGM0Y6A75QHP0Q1A" hidden="1">#REF!</definedName>
    <definedName name="BExOC3UEHB1CZNINSQHZANWJYKR8" hidden="1">#REF!</definedName>
    <definedName name="BExOCBSF3XGO9YJ23LX2H78VOUR7" hidden="1">#REF!</definedName>
    <definedName name="BExOCEHJCLIUR23CB4TC9OEFJGFX" hidden="1">#REF!</definedName>
    <definedName name="BExOCKXFMOW6WPFEVX1I7R7FNDSS" hidden="1">#REF!</definedName>
    <definedName name="BExOCM4L30L6FV3N2PR4O6X8WY2M" hidden="1">#REF!</definedName>
    <definedName name="BExOCYEXOB95DH5NOB0M5NOYX398" hidden="1">#REF!</definedName>
    <definedName name="BExOD4ERMDMFD8X1016N4EXOUR0S" hidden="1">#REF!</definedName>
    <definedName name="BExOD55RS7BQUHRQ6H3USVGKR0P7" hidden="1">#REF!</definedName>
    <definedName name="BExODEWDDEABM4ZY3XREJIBZ8IVP" hidden="1">#REF!</definedName>
    <definedName name="BExODICDVVLFKWA22B3L0CKKTAZA" hidden="1">#REF!</definedName>
    <definedName name="BExODZFEIWV26E8RFU7XQYX1J458" hidden="1">#REF!</definedName>
    <definedName name="BExOE0S111KPTELH26PPXE94J3GJ" hidden="1">#REF!</definedName>
    <definedName name="BExOE5KH3JKKPZO401YAB3A11G1U" hidden="1">#REF!</definedName>
    <definedName name="BExOEBKG55EROA2VL360A06LKASE" hidden="1">#REF!</definedName>
    <definedName name="BExOEFWUBETCPIYF89P9SBDOI3X5" hidden="1">#REF!</definedName>
    <definedName name="BExOEL08MN74RQKVY0P43PFHPTVB" hidden="1">#REF!</definedName>
    <definedName name="BExOERG5LWXYYEN1DY1H2FWRJS9T" hidden="1">#REF!</definedName>
    <definedName name="BExOEV1S6JJVO5PP4BZ20SNGZR7D" hidden="1">#REF!</definedName>
    <definedName name="BExOEVNDLRXW33RF3AMMCDLTLROJ" hidden="1">#REF!</definedName>
    <definedName name="BExOEZOXV3VXUB6VGSS85GXATYAC" hidden="1">#REF!</definedName>
    <definedName name="BExOFDBSAZV60157PIDWCSSUN3MJ" hidden="1">#REF!</definedName>
    <definedName name="BExOFEDNCYI2TPTMQ8SJN3AW4YMF" hidden="1">#REF!</definedName>
    <definedName name="BExOFVLXVD6RVHSQO8KZOOACSV24" hidden="1">#REF!</definedName>
    <definedName name="BExOG2SW3XOGP9VAPQ3THV3VWV12" hidden="1">#REF!</definedName>
    <definedName name="BExOG45J81K4OPA40KW5VQU54KY3" hidden="1">#REF!</definedName>
    <definedName name="BExOGFE2SCL8HHT4DFAXKLUTJZOG" hidden="1">#REF!</definedName>
    <definedName name="BExOGH1IMADJCZMFDE6NMBBKO558" hidden="1">#REF!</definedName>
    <definedName name="BExOGT6D0LJ3C22RDW8COECKB1J5" hidden="1">#REF!</definedName>
    <definedName name="BExOGTMI1HT31M1RGWVRAVHAK7DE" hidden="1">#REF!</definedName>
    <definedName name="BExOGXO9JE5XSE9GC3I6O21UEKAO" hidden="1">#REF!</definedName>
    <definedName name="BExOH9ICQA5WPLVJIKJVPWUPKSYO" hidden="1">#REF!</definedName>
    <definedName name="BExOH9ICZ13C1LAW8OTYTR9S7ZP3" hidden="1">#REF!</definedName>
    <definedName name="BExOHGEJ8V8OXT32FSU173XLXBDH" hidden="1">#REF!</definedName>
    <definedName name="BExOHL75H3OT4WAKKPUXIVXWFVDS" hidden="1">#REF!</definedName>
    <definedName name="BExOHLHXXJL6363CC082M9M5VVXQ" hidden="1">#REF!</definedName>
    <definedName name="BExOHNAO5UDXSO73BK2ARHWKS90Y" hidden="1">#REF!</definedName>
    <definedName name="BExOHR1G1I9A9CI1HG94EWBLWNM2" hidden="1">#REF!</definedName>
    <definedName name="BExOHTQPP8LQ98L6PYUI6QW08YID" hidden="1">#REF!</definedName>
    <definedName name="BExOHUHN7UXHYAJFJJFU805UZ0NB" hidden="1">#REF!</definedName>
    <definedName name="BExOHX6Q6NJI793PGX59O5EKTP4G" hidden="1">#REF!</definedName>
    <definedName name="BExOI5VMTHH7Y8MQQ1N635CHYI0P" hidden="1">#REF!</definedName>
    <definedName name="BExOIEVCP4Y6VDS23AK84MCYYHRT" hidden="1">#REF!</definedName>
    <definedName name="BExOIFRP0HEHF5D7JSZ0X8ADJ79U" hidden="1">#REF!</definedName>
    <definedName name="BExOIHPQIXR0NDR5WD01BZKPKEO3" hidden="1">#REF!</definedName>
    <definedName name="BExOIM7L0Z3LSII9P7ZTV4KJ8RMA" hidden="1">#REF!</definedName>
    <definedName name="BExOIWJVMJ6MG6JC4SPD1L00OHU1" hidden="1">#REF!</definedName>
    <definedName name="BExOIYCN8Z4JK3OOG86KYUCV0ME8" hidden="1">#REF!</definedName>
    <definedName name="BExOJ3AKZ9BCBZT3KD8WMSLK6MN2" hidden="1">#REF!</definedName>
    <definedName name="BExOJ7XQK71I4YZDD29AKOOWZ47E" hidden="1">#REF!</definedName>
    <definedName name="BExOJAXS2THXXIJMV2F2LZKMI589" hidden="1">#REF!</definedName>
    <definedName name="BExOJDXKJ43BMD5CFWEMSU5R1BP9" hidden="1">#REF!</definedName>
    <definedName name="BExOJHZ9KOD9LEP7ES426LHOCXEY" hidden="1">#REF!</definedName>
    <definedName name="BExOJM0W6XGSW5MXPTTX0GNF6SFT" hidden="1">#REF!</definedName>
    <definedName name="BExOJQ7XL1X94G2GP88DSU6OTRKY" hidden="1">#REF!</definedName>
    <definedName name="BExOJXEUJJ9SYRJXKYYV2NCCDT2R" hidden="1">#REF!</definedName>
    <definedName name="BExOK0EQYM9JUMAGWOUN7QDH7VMZ" hidden="1">#REF!</definedName>
    <definedName name="BExOK10DBCM0O0CLRF8BB6EEWGB2" hidden="1">#REF!</definedName>
    <definedName name="BExOK45QZPFPJ08Z5BZOFLNGPHCZ" hidden="1">#REF!</definedName>
    <definedName name="BExOK4WM9O7QNG6O57FOASI5QSN1" hidden="1">#REF!</definedName>
    <definedName name="BExOK57E3HXBUDOQB4M87JK9OPNE" hidden="1">#REF!</definedName>
    <definedName name="BExOKJLBFD15HACQ01HQLY1U5SE2" hidden="1">#REF!</definedName>
    <definedName name="BExOKTXMJP351VXKH8VT6SXUNIMF" hidden="1">#REF!</definedName>
    <definedName name="BExOKU8GMLOCNVORDE329819XN67" hidden="1">#REF!</definedName>
    <definedName name="BExOL0Z3Z7IAMHPB91EO2MF49U57" hidden="1">#REF!</definedName>
    <definedName name="BExOL7KH12VAR0LG741SIOJTLWFD" hidden="1">#REF!</definedName>
    <definedName name="BExOLGUYDBS2V3UOK4DVPUW5JZN7" hidden="1">#REF!</definedName>
    <definedName name="BExOLICXFHJLILCJVFMJE5MGGWKR" hidden="1">#REF!</definedName>
    <definedName name="BExOLOI0WJS3QC12I3ISL0D9AWOF" hidden="1">#REF!</definedName>
    <definedName name="BExOLQ5A7IWI0W12J7315E7LBI0O" hidden="1">#REF!</definedName>
    <definedName name="BExOLYZNG5RBD0BTS1OEZJNU92Q5" hidden="1">#REF!</definedName>
    <definedName name="BExOM136CSOYSV2NE3NAU04Z4414" hidden="1">#REF!</definedName>
    <definedName name="BExOM3HIJ3UZPOKJI68KPBJAHPDC" hidden="1">#REF!</definedName>
    <definedName name="BExOM5QC0I90GVJG1G7NFAIINKAQ" hidden="1">#REF!</definedName>
    <definedName name="BExOMKPURE33YQ3K1JG9NVQD4W49" hidden="1">#REF!</definedName>
    <definedName name="BExOMP7NGCLUNFK50QD2LPKRG078" hidden="1">#REF!</definedName>
    <definedName name="BExOMPNX2853XA8AUM0BLA7CS86A" hidden="1">#REF!</definedName>
    <definedName name="BExOMU0A6XMY48SZRYL4WQZD13BI" hidden="1">#REF!</definedName>
    <definedName name="BExOMVT0HSNC59DJP4CLISASGHKL" hidden="1">#REF!</definedName>
    <definedName name="BExON0AX35F2SI0UCVMGWGVIUNI3" hidden="1">#REF!</definedName>
    <definedName name="BExON1I19LN0T10YIIYC5NE9UGMR" hidden="1">#REF!</definedName>
    <definedName name="BExON41U4296DV3DPG6I5EF3OEYF" hidden="1">#REF!</definedName>
    <definedName name="BExONB3A7CO4YD8RB41PHC93BQ9M" hidden="1">#REF!</definedName>
    <definedName name="BExONFQH6UUXF8V0GI4BRIST9RFO" hidden="1">#REF!</definedName>
    <definedName name="BExONIL31DZWU7IFVN3VV0XTXJA1" hidden="1">#REF!</definedName>
    <definedName name="BExONJ1BU17R0F5A2UP1UGJBOGKS" hidden="1">#REF!</definedName>
    <definedName name="BExONKZDHE8SS0P4YRLGEQR9KYHF" hidden="1">#REF!</definedName>
    <definedName name="BExONNZ9VMHVX3J6NLNJY7KZA61O" hidden="1">#REF!</definedName>
    <definedName name="BExONRQ1BAA4F3TXP2MYQ4YCZ09S" hidden="1">#REF!</definedName>
    <definedName name="BExONU4ENMND8RLZX0L5EHPYQQSB" hidden="1">#REF!</definedName>
    <definedName name="BExONXPUEU6ZRSIX4PDJ1DXY679I" hidden="1">#REF!</definedName>
    <definedName name="BExOO0KEG2WL5WKKMHN0S2UTIUNG" hidden="1">#REF!</definedName>
    <definedName name="BExOO1WWIZSGB0YTGKESB45TSVMZ" hidden="1">#REF!</definedName>
    <definedName name="BExOO4B8FPAFYPHCTYTX37P1TQM5" hidden="1">#REF!</definedName>
    <definedName name="BExOOIULUDOJRMYABWV5CCL906X6" hidden="1">#REF!</definedName>
    <definedName name="BExOOJLIWKJW5S7XWJXD8TYV5HQ9" hidden="1">#REF!</definedName>
    <definedName name="BExOOQ1JVWQ9LYXD0V94BRXKTA1I" hidden="1">#REF!</definedName>
    <definedName name="BExOOTN0KTXJCL7E476XBN1CJ553" hidden="1">#REF!</definedName>
    <definedName name="BExOOVVUJIJNAYDICUUQQ9O7O3TW" hidden="1">#REF!</definedName>
    <definedName name="BExOP9DDU5MZJKWGFT0MKL44YKIV" hidden="1">#REF!</definedName>
    <definedName name="BExOP9DEBV5W5P4Q25J3XCJBP5S9" hidden="1">#REF!</definedName>
    <definedName name="BExOPFNYRBL0BFM23LZBJTADNOE4" hidden="1">#REF!</definedName>
    <definedName name="BExOPINVFSIZMCVT9YGT2AODVCX3" hidden="1">#REF!</definedName>
    <definedName name="BExOQ1JN4SAC44RTMZIGHSW023WA" hidden="1">#REF!</definedName>
    <definedName name="BExOQ256YMF115DJL3KBPNKABJ90" hidden="1">#REF!</definedName>
    <definedName name="BExQ19DEUOLC11IW32E2AMVZLFF1" hidden="1">#REF!</definedName>
    <definedName name="BExQ1OCW3L24TN0BYVRE2NE3IK1O" hidden="1">#REF!</definedName>
    <definedName name="BExQ29C73XR33S3668YYSYZAIHTG" hidden="1">#REF!</definedName>
    <definedName name="BExQ2FS228IUDUP2023RA1D4AO4C" hidden="1">#REF!</definedName>
    <definedName name="BExQ2L0XYWLY9VPZWXYYFRIRQRJ1" hidden="1">#REF!</definedName>
    <definedName name="BExQ2M841F5Z1BQYR8DG5FKK0LIU" hidden="1">#REF!</definedName>
    <definedName name="BExQ2STHO7AXYTS1VPPHQMX1WT30" hidden="1">#REF!</definedName>
    <definedName name="BExQ2XWXHMQMQ99FF9293AEQHABB" hidden="1">#REF!</definedName>
    <definedName name="BExQ300G8I8TK45A0MVHV15422EU" hidden="1">#REF!</definedName>
    <definedName name="BExQ305RBEODGNAETZ0EZQLLDZZD" hidden="1">#REF!</definedName>
    <definedName name="BExQ37SZQJSC2C73FY2IJY852LVP" hidden="1">#REF!</definedName>
    <definedName name="BExQ39R28MXSG2SEV956F0KZ20AN" hidden="1">#REF!</definedName>
    <definedName name="BExQ3D1P3M5Z3HLMEZ17E0BLEE4U" hidden="1">#REF!</definedName>
    <definedName name="BExQ3EZX6BA2WHKI84SG78UPRTSE" hidden="1">#REF!</definedName>
    <definedName name="BExQ3KOX6620WUSBG7PGACNC936P" hidden="1">#REF!</definedName>
    <definedName name="BExQ3O4W7QF8BOXTUT4IOGF6YKUD" hidden="1">#REF!</definedName>
    <definedName name="BExQ3PXOWSN8561ZR8IEY8ZASI3B" hidden="1">#REF!</definedName>
    <definedName name="BExQ3TZF04IPY0B0UG9CQQ5736UA" hidden="1">#REF!</definedName>
    <definedName name="BExQ42IU9MNDYLODP41DL6YTZMAR" hidden="1">#REF!</definedName>
    <definedName name="BExQ42O4PHH156IHXSW0JAYAC0NJ" hidden="1">#REF!</definedName>
    <definedName name="BExQ452HF7N1HYPXJXQ8WD6SOWUV" hidden="1">#REF!</definedName>
    <definedName name="BExQ4BTBSHPHVEDRCXC2ROW8PLFC" hidden="1">#REF!</definedName>
    <definedName name="BExQ4DGKF54SRKQUTUT4B1CZSS62" hidden="1">#REF!</definedName>
    <definedName name="BExQ4T74LQ5PYTV1MUQUW75A4BDY" hidden="1">#REF!</definedName>
    <definedName name="BExQ4XJHD7EJCNH7S1MJDZJ2MNWG" hidden="1">#REF!</definedName>
    <definedName name="BExQ5039ZCEWBUJHU682G4S89J03" hidden="1">#REF!</definedName>
    <definedName name="BExQ56Z9W6YHZHRXOFFI8EFA7CDI" hidden="1">#REF!</definedName>
    <definedName name="BExQ58MP5FO5Q5CIXVMMYWWPEFW3" hidden="1">#REF!</definedName>
    <definedName name="BExQ5KX3Z668H1KUCKZ9J24HUQ1F" hidden="1">#REF!</definedName>
    <definedName name="BExQ5SPMSOCJYLAY20NB5A6O32RE" hidden="1">#REF!</definedName>
    <definedName name="BExQ5UICMGTMK790KTLK49MAGXRC" hidden="1">#REF!</definedName>
    <definedName name="BExQ5YUUK9FD0QGTY4WD0W90O7OL" hidden="1">#REF!</definedName>
    <definedName name="BExQ62WGBSDPG7ZU34W0N8X45R3X" hidden="1">#REF!</definedName>
    <definedName name="BExQ63793YQ9BH7JLCNRIATIGTRG" hidden="1">#REF!</definedName>
    <definedName name="BExQ6CN1EF2UPZ57ZYMGK8TUJQSS" hidden="1">#REF!</definedName>
    <definedName name="BExQ6FSF8BMWVLJI7Y7MKPG9SU5O" hidden="1">#REF!</definedName>
    <definedName name="BExQ6M2YXJ8AMRJF3QGHC40ADAHZ" hidden="1">#REF!</definedName>
    <definedName name="BExQ6M8B0X44N9TV56ATUVHGDI00" hidden="1">#REF!</definedName>
    <definedName name="BExQ6POH065GV0I74XXVD0VUPBJW" hidden="1">#REF!</definedName>
    <definedName name="BExQ6WV9KPSMXPPLGZ3KK4WNYTHU" hidden="1">#REF!</definedName>
    <definedName name="BExQ7541G92R52ECOIYO6UXIWJJ4" hidden="1">#REF!</definedName>
    <definedName name="BExQ783XTMM2A9I3UKCFWJH1PP2N" hidden="1">#REF!</definedName>
    <definedName name="BExQ79LX01ZPQB8EGD1ZHR2VK2H3" hidden="1">#REF!</definedName>
    <definedName name="BExQ7B3V9MGDK2OIJ61XXFBFLJFZ" hidden="1">#REF!</definedName>
    <definedName name="BExQ7CB046NVPF9ZXDGA7OXOLSLX" hidden="1">#REF!</definedName>
    <definedName name="BExQ7IWDCGGOO1HTJ97YGO1CK3R9" hidden="1">#REF!</definedName>
    <definedName name="BExQ7JNFIEGS2HKNBALH3Q2N5G7Z" hidden="1">#REF!</definedName>
    <definedName name="BExQ7MY3U2Z1IZ71U5LJUD00VVB4" hidden="1">#REF!</definedName>
    <definedName name="BExQ7XL2Q1GVUFL1F9KK0K0EXMWG" hidden="1">#REF!</definedName>
    <definedName name="BExQ8469L3ZRZ3KYZPYMSJIDL7Y5" hidden="1">#REF!</definedName>
    <definedName name="BExQ84MJB94HL3BWRN50M4NCB6Z0" hidden="1">#REF!</definedName>
    <definedName name="BExQ8583ZE00NW7T9OF11OT9IA14" hidden="1">#REF!</definedName>
    <definedName name="BExQ8A0RPE3IMIFIZLUE7KD2N21W" hidden="1">#REF!</definedName>
    <definedName name="BExQ8ABK6H1ADV2R2OYT8NFFYG2N" hidden="1">#REF!</definedName>
    <definedName name="BExQ8DM90XJ6GCJIK9LC5O82I2TJ" hidden="1">#REF!</definedName>
    <definedName name="BExQ8G0K46ZORA0QVQTDI7Z8LXGF" hidden="1">#REF!</definedName>
    <definedName name="BExQ8O3WEU8HNTTGKTW5T0QSKCLP" hidden="1">#REF!</definedName>
    <definedName name="BExQ8ZCEDBOBJA3D9LDP5TU2WYGR" hidden="1">#REF!</definedName>
    <definedName name="BExQ94LAW6MAQBWY25WTBFV5PPZJ" hidden="1">#REF!</definedName>
    <definedName name="BExQ968K8V66L55PCVI3B4VR4FW6" hidden="1">#REF!</definedName>
    <definedName name="BExQ97QIPOSSRK978N8P234Y1XA4" hidden="1">#REF!</definedName>
    <definedName name="BExQ9DFHXLBKBS9DWH05G83SL12Z" hidden="1">#REF!</definedName>
    <definedName name="BExQ9E6FBAXTHGF3RXANFIA77GXP" hidden="1">#REF!</definedName>
    <definedName name="BExQ9J4ID0TGFFFJSQ9PFAMXOYZ1" hidden="1">#REF!</definedName>
    <definedName name="BExQ9KX9734KIAK7IMRLHCPYDHO2" hidden="1">#REF!</definedName>
    <definedName name="BExQ9L81FF4I7816VTPFBDWVU4CW" hidden="1">#REF!</definedName>
    <definedName name="BExQ9M4E2ACZOWWWP1JJIQO8AHUM" hidden="1">#REF!</definedName>
    <definedName name="BExQ9TBCP5IJKSQLYEBE6FQLF16I" hidden="1">#REF!</definedName>
    <definedName name="BExQ9UTANMJCK7LJ4OQMD6F2Q01L" hidden="1">#REF!</definedName>
    <definedName name="BExQ9ZLYHWABXAA9NJDW8ZS0UQ9P" hidden="1">#REF!</definedName>
    <definedName name="BExQ9ZWQ19KSRZNZNPY6ZNWEST1J" hidden="1">#REF!</definedName>
    <definedName name="BExQA324HSCK40ENJUT9CS9EC71B" hidden="1">#REF!</definedName>
    <definedName name="BExQA55GY0STSNBWQCWN8E31ZXCS" hidden="1">#REF!</definedName>
    <definedName name="BExQA7URC7M82I0T9RUF90GCS15S" hidden="1">#REF!</definedName>
    <definedName name="BExQA9HZIN9XEMHEEVHT99UU9Z82" hidden="1">#REF!</definedName>
    <definedName name="BExQAELFYH92K8CJL155181UDORO" hidden="1">#REF!</definedName>
    <definedName name="BExQAG8PP8R5NJKNQD1U4QOSD6X5" hidden="1">#REF!</definedName>
    <definedName name="BExQAVTR32SDHZQ69KNYF6UXXKS2" hidden="1">#REF!</definedName>
    <definedName name="BExQBBETZJ7LHJ9CLAL3GEKQFEGR" hidden="1">#REF!</definedName>
    <definedName name="BExQBDICMZTSA1X73TMHNO4JSFLN" hidden="1">#REF!</definedName>
    <definedName name="BExQBEER6CRCRPSSL61S0OMH57ZA" hidden="1">#REF!</definedName>
    <definedName name="BExQBFR753FNBMC27WEQJT8UKANJ" hidden="1">#REF!</definedName>
    <definedName name="BExQBIGGY5TXI2FJVVZSLZ0LTZYH" hidden="1">#REF!</definedName>
    <definedName name="BExQBM1RUSIQ85LLMM2159BYDPIP" hidden="1">#REF!</definedName>
    <definedName name="BExQBOWE543K7PGA5S7SVU2QKPM3" hidden="1">#REF!</definedName>
    <definedName name="BExQBPSOZ47V81YAEURP0NQJNTJH" hidden="1">#REF!</definedName>
    <definedName name="BExQC5TWT21CGBKD0IHAXTIN2QB8" hidden="1">#REF!</definedName>
    <definedName name="BExQC94JL9F5GW4S8DQCAF4WB2DA" hidden="1">#REF!</definedName>
    <definedName name="BExQCKTD8AT0824LGWREXM1B5D1X" hidden="1">#REF!</definedName>
    <definedName name="BExQCQ7KF4HVXSD72FF3DJGNNO3M" hidden="1">#REF!</definedName>
    <definedName name="BExQCRPJXI0WNJUFFAC39C0PFUFK" hidden="1">#REF!</definedName>
    <definedName name="BExQD571YWOXKR2SX85K5MKQ0AO2" hidden="1">#REF!</definedName>
    <definedName name="BExQDB6VCHN8PNX8EA6JNIEQ2JC2" hidden="1">#REF!</definedName>
    <definedName name="BExQDE1B6U2Q9B73KBENABP71YM1" hidden="1">#REF!</definedName>
    <definedName name="BExQDGQCN7ZW41QDUHOBJUGQAX40" hidden="1">#REF!</definedName>
    <definedName name="BExQED8ZZUEH0WRNOHXI7V9TVC8K" hidden="1">#REF!</definedName>
    <definedName name="BExQEF1PIJIB9J24OB0M4X1WLBB0" hidden="1">#REF!</definedName>
    <definedName name="BExQEMUA4HEFM4OVO8M8MA8PIAW1" hidden="1">#REF!</definedName>
    <definedName name="BExQEP38QPDKB85WG2WOL17IMB5S" hidden="1">#REF!</definedName>
    <definedName name="BExQEQ4XZQFIKUXNU9H7WE7AMZ1U" hidden="1">#REF!</definedName>
    <definedName name="BExQF1OEB07CRAP6ALNNMJNJ3P2D" hidden="1">#REF!</definedName>
    <definedName name="BExQF8KKL224NYD20XYLLM2RE7EW" hidden="1">#REF!</definedName>
    <definedName name="BExQF9X2AQPFJZTCHTU5PTTR0JAH" hidden="1">#REF!</definedName>
    <definedName name="BExQFAINO9ODQZX6NSM8EBTRD04E" hidden="1">#REF!</definedName>
    <definedName name="BExQFC0M9KKFMQKPLPEO2RQDB7MM" hidden="1">#REF!</definedName>
    <definedName name="BExQFEEV7627R8TYZCM28C6V6WHE" hidden="1">#REF!</definedName>
    <definedName name="BExQFEK8NUD04X2OBRA275ADPSDL" hidden="1">#REF!</definedName>
    <definedName name="BExQFGYIWDR4W0YF7XR6E4EWWJ02" hidden="1">#REF!</definedName>
    <definedName name="BExQFPNFKA36IAPS22LAUMBDI4KE" hidden="1">#REF!</definedName>
    <definedName name="BExQFPSWEMA8WBUZ4WK20LR13VSU" hidden="1">#REF!</definedName>
    <definedName name="BExQFVSPOSCCPF1TLJPIWYWYB8A9" hidden="1">#REF!</definedName>
    <definedName name="BExQFWJQXNQAW6LUMOEDS6KMJMYL" hidden="1">#REF!</definedName>
    <definedName name="BExQG8TYRD2G42UA5ZPCRLNKUDMX" hidden="1">#REF!</definedName>
    <definedName name="BExQG9A8OZ31BDN5QEGQGWG59A43" hidden="1">#REF!</definedName>
    <definedName name="BExQGGBQ2CMSPV4NV4RA7NMBQER6" hidden="1">#REF!</definedName>
    <definedName name="BExQGO48J9MPCDQ96RBB9UN9AIGT" hidden="1">#REF!</definedName>
    <definedName name="BExQGSBB6MJWDW7AYWA0MSFTXKRR" hidden="1">#REF!</definedName>
    <definedName name="BExQH0UURAJ13AVO5UI04HSRGVYW" hidden="1">#REF!</definedName>
    <definedName name="BExQH5I0FUT0822E2ITR6M5724UF" hidden="1">#REF!</definedName>
    <definedName name="BExQH6ZZY0NR8SE48PSI9D0CU1TC" hidden="1">#REF!</definedName>
    <definedName name="BExQH9P2MCXAJOVEO4GFQT6MNW22" hidden="1">#REF!</definedName>
    <definedName name="BExQHCZSBYUY8OKKJXFYWKBBM6AH" hidden="1">#REF!</definedName>
    <definedName name="BExQHML1J3V7M9VZ3S2S198637RP" hidden="1">#REF!</definedName>
    <definedName name="BExQHPKXZ1K33V2F90NZIQRZYIAW" hidden="1">#REF!</definedName>
    <definedName name="BExQHRDNW8YFGT2B35K9CYSS1VAI" hidden="1">#REF!</definedName>
    <definedName name="BExQHRZ9FBLUG6G6CC88UZA6V39L" hidden="1">#REF!</definedName>
    <definedName name="BExQHVF9KD06AG2RXUQJ9X4PVGX4" hidden="1">#REF!</definedName>
    <definedName name="BExQHZBHVN2L4HC7ACTR73T5OCV0" hidden="1">#REF!</definedName>
    <definedName name="BExQI3O3BBL6MXZNJD1S3UD8WBUU" hidden="1">#REF!</definedName>
    <definedName name="BExQI7431UOEBYKYPVVMNXBZ2ZP2" hidden="1">#REF!</definedName>
    <definedName name="BExQI85V9TNLDJT5LTRZS10Y26SG" hidden="1">#REF!</definedName>
    <definedName name="BExQI9ICYVAAXE7L1BQSE1VWSQA9" hidden="1">#REF!</definedName>
    <definedName name="BExQIAPKHVEV8CU1L3TTHJW67FJ5" hidden="1">#REF!</definedName>
    <definedName name="BExQIAV02RGEQG6AF0CWXU3MS9BZ" hidden="1">#REF!</definedName>
    <definedName name="BExQIBB4I3Z6AUU0HYV1DHRS13M4" hidden="1">#REF!</definedName>
    <definedName name="BExQIBWPAXU7HJZLKGJZY3EB7MIS" hidden="1">#REF!</definedName>
    <definedName name="BExQIHLP9AT969BKBF22IGW76GLI" hidden="1">#REF!</definedName>
    <definedName name="BExQIS8O6R36CI01XRY9ISM99TW9" hidden="1">#REF!</definedName>
    <definedName name="BExQIVJB9MJ25NDUHTCVMSODJY2C" hidden="1">#REF!</definedName>
    <definedName name="BExQIWAEMVTWAU39DWIXT17K2A9Z" hidden="1">#REF!</definedName>
    <definedName name="BExQJ72T8UR0U461ZLEGOOEPCDIG" hidden="1">#REF!</definedName>
    <definedName name="BExQJAZ2QDORCR0K8PR9VHQZ4Y3P" hidden="1">#REF!</definedName>
    <definedName name="BExQJBF7LAX128WR7VTMJC88ZLPG" hidden="1">#REF!</definedName>
    <definedName name="BExQJEVCKX6KZHNCLYXY7D0MX5KN" hidden="1">#REF!</definedName>
    <definedName name="BExQJJYSDX8B0J1QGF2HL071KKA3" hidden="1">#REF!</definedName>
    <definedName name="BExQK1HV6SQQ7CP8H8IUKI9TYXTD" hidden="1">#REF!</definedName>
    <definedName name="BExQK3LE5CSBW1E4H4KHW548FL2R" hidden="1">#REF!</definedName>
    <definedName name="BExQKG6LD6PLNDGNGO9DJXY865BR" hidden="1">#REF!</definedName>
    <definedName name="BExQKUKG8I4CGS9QYSD0H7NHP4JN" hidden="1">#REF!</definedName>
    <definedName name="BExQL2NSE8OYZFXQH8A23RMVMFW7" hidden="1">#REF!</definedName>
    <definedName name="BExQL4GJ3LZJL6JDEHT7UDXW90TV" hidden="1">#REF!</definedName>
    <definedName name="BExQLE1TOW3A287TQB0AVWENT8O1" hidden="1">#REF!</definedName>
    <definedName name="BExRYOYB4A3E5F6MTROY69LR0PMG" hidden="1">#REF!</definedName>
    <definedName name="BExRYZLA9EW71H4SXQR525S72LLP" hidden="1">#REF!</definedName>
    <definedName name="BExRZ66M8G9FQ0VFP077QSZBSOA5" hidden="1">#REF!</definedName>
    <definedName name="BExRZ8FMQQL46I8AQWU17LRNZD5T" hidden="1">#REF!</definedName>
    <definedName name="BExRZIRRIXRUMZ5GOO95S7460BMP" hidden="1">#REF!</definedName>
    <definedName name="BExRZJTNBKKPK7SB4LA31O3OH6PO" hidden="1">#REF!</definedName>
    <definedName name="BExRZK9RAHMM0ZLTNSK7A4LDC42D" hidden="1">#REF!</definedName>
    <definedName name="BExRZNF461H0WDF36L3U0UQSJGZB" hidden="1">#REF!</definedName>
    <definedName name="BExRZOGSR69INI6GAEPHDWSNK5Q4" hidden="1">#REF!</definedName>
    <definedName name="BExS0ASQBKRTPDWFK0KUDFOS9LE5" hidden="1">#REF!</definedName>
    <definedName name="BExS0GHQUF6YT0RU3TKDEO8CSJYB" hidden="1">#REF!</definedName>
    <definedName name="BExS0K8IHC45I78DMZBOJ1P13KQA" hidden="1">#REF!</definedName>
    <definedName name="BExS0L4WP69XXUFHED98XIEPB593" hidden="1">#REF!</definedName>
    <definedName name="BExS0Z2O2N4AJXFEPN87NU9ZGAHG" hidden="1">#REF!</definedName>
    <definedName name="BExS15IJV0WW662NXQUVT3FGP4ST" hidden="1">#REF!</definedName>
    <definedName name="BExS18T8TBNEPF4AU1VJ268XLF3L" hidden="1">#REF!</definedName>
    <definedName name="BExS194110MR25BYJI3CJ2EGZ8XT" hidden="1">#REF!</definedName>
    <definedName name="BExS1BNVGNSGD4EP90QL8WXYWZ66" hidden="1">#REF!</definedName>
    <definedName name="BExS1UE39N6NCND7MAARSBWXS6HU" hidden="1">#REF!</definedName>
    <definedName name="BExS226HTWL5WVC76MP5A1IBI8WD" hidden="1">#REF!</definedName>
    <definedName name="BExS26OI2QNNAH2WMDD95Z400048" hidden="1">#REF!</definedName>
    <definedName name="BExS2D4EI622QRKZKVDPRE66M4XA" hidden="1">#REF!</definedName>
    <definedName name="BExS2DF6B4ZUF3VZLI4G6LJ3BF38" hidden="1">#REF!</definedName>
    <definedName name="BExS2GKEA6VM3PDWKD7XI0KRUHTW" hidden="1">#REF!</definedName>
    <definedName name="BExS2I2HVU314TXI2DYFRY8XV913" hidden="1">#REF!</definedName>
    <definedName name="BExS2QB5FS5LYTFYO4BROTWG3OV5" hidden="1">#REF!</definedName>
    <definedName name="BExS2TLU1HONYV6S3ZD9T12D7CIG" hidden="1">#REF!</definedName>
    <definedName name="BExS2WLQUVBRZJWQTWUU4CYDY4IN" hidden="1">#REF!</definedName>
    <definedName name="BExS2YJQV4NUX6135T90Z1Y5R26Q" hidden="1">#REF!</definedName>
    <definedName name="BExS318UV9I2FXPQQWUKKX00QLPJ" hidden="1">#REF!</definedName>
    <definedName name="BExS3LBS0SMTHALVM4NRI1BAV1NP" hidden="1">#REF!</definedName>
    <definedName name="BExS3MTQ75VBXDGEBURP6YT8RROE" hidden="1">#REF!</definedName>
    <definedName name="BExS3OMGYO0DFN5186UFKEXZ2RX3" hidden="1">#REF!</definedName>
    <definedName name="BExS3SDERJ27OER67TIGOVZU13A2" hidden="1">#REF!</definedName>
    <definedName name="BExS3STIH9SFG0R6H30P191QZE98" hidden="1">#REF!</definedName>
    <definedName name="BExS46R5WDNU5KL04FKY5LHJUCB8" hidden="1">#REF!</definedName>
    <definedName name="BExS4ASWKM93XA275AXHYP8AG6SU" hidden="1">#REF!</definedName>
    <definedName name="BExS4IANBC4RO7HIK0MZZ2RPQU78" hidden="1">#REF!</definedName>
    <definedName name="BExS4JN3Y6SVBKILQK0R9HS45Y52" hidden="1">#REF!</definedName>
    <definedName name="BExS4P6S41O6Z6BED77U3GD9PNH1" hidden="1">#REF!</definedName>
    <definedName name="BExS4PXPURUHFBOKYFJD5J1J2RXC" hidden="1">#REF!</definedName>
    <definedName name="BExS4T32HD3YGJ91HTJ2IGVX6V4O" hidden="1">#REF!</definedName>
    <definedName name="BExS51H0N51UT0FZOPZRCF1GU063" hidden="1">#REF!</definedName>
    <definedName name="BExS54X72TJFC41FJK72MLRR2OO7" hidden="1">#REF!</definedName>
    <definedName name="BExS59F0PA1V2ZC7S5TN6IT41SXP" hidden="1">#REF!</definedName>
    <definedName name="BExS5L3TGB8JVW9ROYWTKYTUPW27" hidden="1">#REF!</definedName>
    <definedName name="BExS6GKQ96EHVLYWNJDWXZXUZW90" hidden="1">#REF!</definedName>
    <definedName name="BExS6ITKSZFRR01YD5B0F676SYN7" hidden="1">#REF!</definedName>
    <definedName name="BExS6N0LI574IAC89EFW6CLTCQ33" hidden="1">#REF!</definedName>
    <definedName name="BExS6N0NEF7XCTT5R600QZ71A44O" hidden="1">#REF!</definedName>
    <definedName name="BExS6WRDBF3ST86ZOBBUL3GTCR11" hidden="1">#REF!</definedName>
    <definedName name="BExS6XNRKR0C3MTA0LV5B60UB908" hidden="1">#REF!</definedName>
    <definedName name="BExS73NELZEK2MDOLXO2Q7H3EG71" hidden="1">#REF!</definedName>
    <definedName name="BExS7DJF6AXTWAJD7K4ZCD7L6BHV" hidden="1">#REF!</definedName>
    <definedName name="BExS7GOTHHOK287MX2RC853NWQAL" hidden="1">#REF!</definedName>
    <definedName name="BExS7TKQYLRZGM93UY3ZJZJBQNFJ" hidden="1">#REF!</definedName>
    <definedName name="BExS7Y2LNGVHSIBKC7C3R6X4LDR6" hidden="1">#REF!</definedName>
    <definedName name="BExS81TE0EY44Y3W2M4Z4MGNP5OM" hidden="1">#REF!</definedName>
    <definedName name="BExS81YPDZDVJJVS15HV2HDXAC3Y" hidden="1">#REF!</definedName>
    <definedName name="BExS82PRVNUTEKQZS56YT2DVF6C2" hidden="1">#REF!</definedName>
    <definedName name="BExS83BCNFAV6DRCB1VTUF96491J" hidden="1">#REF!</definedName>
    <definedName name="BExS86GKM9ISCSNZD15BQ5E5L6A5" hidden="1">#REF!</definedName>
    <definedName name="BExS89GGRJ55EK546SM31UGE2K8T" hidden="1">#REF!</definedName>
    <definedName name="BExS8BPG5A0GR5AO1U951NDGGR0L" hidden="1">#REF!</definedName>
    <definedName name="BExS8CGI0JXFUBD41VFLI0SZSV8F" hidden="1">#REF!</definedName>
    <definedName name="BExS8D22FXVQKOEJP01LT0CDI3PS" hidden="1">#REF!</definedName>
    <definedName name="BExS8EEJOZFBUWZDOM3O25AJRUVU" hidden="1">#REF!</definedName>
    <definedName name="BExS8GSUS17UY50TEM2AWF36BR9Z" hidden="1">#REF!</definedName>
    <definedName name="BExS8HJRBVG0XI6PWA9KTMJZMQXK" hidden="1">#REF!</definedName>
    <definedName name="BExS8NE9HUZJH13OXLREOV1BX0OZ" hidden="1">#REF!</definedName>
    <definedName name="BExS8R51C8RM2FS6V6IRTYO9GA4A" hidden="1">#REF!</definedName>
    <definedName name="BExS8WDX408F60MH1X9B9UZ2H4R7" hidden="1">#REF!</definedName>
    <definedName name="BExS8X4UTVOFE2YEVLO8LTKMSI3A" hidden="1">#REF!</definedName>
    <definedName name="BExS8Z2W2QEC3MH0BZIYLDFQNUIP" hidden="1">#REF!</definedName>
    <definedName name="BExS92DKGRFFCIA9C0IXDOLO57EP" hidden="1">#REF!</definedName>
    <definedName name="BExS98OB4321YCHLCQ022PXKTT2W" hidden="1">#REF!</definedName>
    <definedName name="BExS9C9N8GFISC6HUERJ0EI06GB2" hidden="1">#REF!</definedName>
    <definedName name="BExS9D6619QNINF06KHZHYUAH0S9" hidden="1">#REF!</definedName>
    <definedName name="BExS9DX13CACP3J8JDREK30JB1SQ" hidden="1">#REF!</definedName>
    <definedName name="BExS9FPRS2KRRCS33SE6WFNF5GYL" hidden="1">#REF!</definedName>
    <definedName name="BExS9M5VN3VE822UH6TLACVY24CJ" hidden="1">#REF!</definedName>
    <definedName name="BExS9WI0A6PSEB8N9GPXF2Z7MWHM" hidden="1">#REF!</definedName>
    <definedName name="BExS9XJPZ07ND34OHX60QD382FV6" hidden="1">#REF!</definedName>
    <definedName name="BExSA4AJLEEN4R7HU4FRSMYR17TR" hidden="1">#REF!</definedName>
    <definedName name="BExSA5HP306TN9XJS0TU619DLRR7" hidden="1">#REF!</definedName>
    <definedName name="BExSAAVWQOOIA6B3JHQVGP08HFEM" hidden="1">#REF!</definedName>
    <definedName name="BExSAFJ3IICU2M7QPVE4ARYMXZKX" hidden="1">#REF!</definedName>
    <definedName name="BExSAH6ID8OHX379UXVNGFO8J6KQ" hidden="1">#REF!</definedName>
    <definedName name="BExSAQBHIXGQRNIRGCJMBXUPCZQA" hidden="1">#REF!</definedName>
    <definedName name="BExSAUTCT4P7JP57NOR9MTX33QJZ" hidden="1">#REF!</definedName>
    <definedName name="BExSAY9CA9TFXQ9M9FBJRGJO9T9E" hidden="1">#REF!</definedName>
    <definedName name="BExSB4JYKQ3MINI7RAYK5M8BLJDC" hidden="1">#REF!</definedName>
    <definedName name="BExSBCY73CG3Q15P5BDLDT994XRL" hidden="1">#REF!</definedName>
    <definedName name="BExSBMOS41ZRLWYLOU29V6Y7YORR" hidden="1">#REF!</definedName>
    <definedName name="BExSBPZG22WAMZYIF7CZ686E8X80" hidden="1">#REF!</definedName>
    <definedName name="BExSBRBXXQMBU1TYDW1BXTEVEPRU" hidden="1">#REF!</definedName>
    <definedName name="BExSC54998WTZ21DSL0R8UN0Y9JH" hidden="1">#REF!</definedName>
    <definedName name="BExSC60N7WR9PJSNC9B7ORCX9NGY" hidden="1">#REF!</definedName>
    <definedName name="BExSCE99EZTILTTCE4NJJF96OYYM" hidden="1">#REF!</definedName>
    <definedName name="BExSCFWOMYELUEPWVJIRGIQZH5BV" hidden="1">#REF!</definedName>
    <definedName name="BExSCHUQZ2HFEWS54X67DIS8OSXZ" hidden="1">#REF!</definedName>
    <definedName name="BExSCOG41SKKG4GYU76WRWW1CTE6" hidden="1">#REF!</definedName>
    <definedName name="BExSCVC9P86YVFMRKKUVRV29MZXZ" hidden="1">#REF!</definedName>
    <definedName name="BExSD233CH4MU9ZMGNRF97ZV7KWU" hidden="1">#REF!</definedName>
    <definedName name="BExSD2U0F3BN6IN9N4R2DTTJG15H" hidden="1">#REF!</definedName>
    <definedName name="BExSD6A6NY15YSMFH51ST6XJY429" hidden="1">#REF!</definedName>
    <definedName name="BExSD9VH6PF6RQ135VOEE08YXPAW" hidden="1">#REF!</definedName>
    <definedName name="BExSDI9QWFD49GEZWZ3KOGM27XRB" hidden="1">#REF!</definedName>
    <definedName name="BExSDP5Y04WWMX2WWRITWOX8R5I9" hidden="1">#REF!</definedName>
    <definedName name="BExSDSGM203BJTNS9MKCBX453HMD" hidden="1">#REF!</definedName>
    <definedName name="BExSDT20XUFXTDM37M148AXAP7HN" hidden="1">#REF!</definedName>
    <definedName name="BExSDYLOWNTKCY92LFEDAV8LO7D3" hidden="1">#REF!</definedName>
    <definedName name="BExSE277VXZ807WBUB6A1UGQ1SF9" hidden="1">#REF!</definedName>
    <definedName name="BExSE3EDSP4UL6G0I3DZ5SBHMUBU" hidden="1">#REF!</definedName>
    <definedName name="BExSEEHK1VLWD7JBV9SVVVIKQZ3I" hidden="1">#REF!</definedName>
    <definedName name="BExSEITYG8XAMWJ1C8VKU1MB4TEO" hidden="1">#REF!</definedName>
    <definedName name="BExSEJKZLX37P3V33TRTFJ30BFRK" hidden="1">#REF!</definedName>
    <definedName name="BExSEKXG1AW54E28IG5EODEM0JJV" hidden="1">#REF!</definedName>
    <definedName name="BExSEO84KVM8R2IV5MFH0XI3IZSN" hidden="1">#REF!</definedName>
    <definedName name="BExSEP9UVOAI6TMXKNK587PQ3328" hidden="1">#REF!</definedName>
    <definedName name="BExSERIU9MUGR4NPZAUJCVXUZ74I" hidden="1">#REF!</definedName>
    <definedName name="BExSF07QFLZCO4P6K6QF05XG7PH1" hidden="1">#REF!</definedName>
    <definedName name="BExSFJ8ZAGQ63A4MVMZRQWLVRGQ5" hidden="1">#REF!</definedName>
    <definedName name="BExSFKQRST2S9KXWWLCXYLKSF4G1" hidden="1">#REF!</definedName>
    <definedName name="BExSFOHO6VZ5Y463KL3XYTZBVE3P" hidden="1">#REF!</definedName>
    <definedName name="BExSFY2ZJOYUEYBX21QZ7AMN2WK1" hidden="1">#REF!</definedName>
    <definedName name="BExSFYDRRTAZVPXRWUF5PDQ97WFF" hidden="1">#REF!</definedName>
    <definedName name="BExSFZVPFTXA3F0IJ2NGH1GXX9R7" hidden="1">#REF!</definedName>
    <definedName name="BExSG2Q34XRC1K28H4XG6PQM3FTW" hidden="1">#REF!</definedName>
    <definedName name="BExSG90Q4ZUU2IPGDYOM169NJV9S" hidden="1">#REF!</definedName>
    <definedName name="BExSG9X3DU845PNXYJGGLBQY2UHG" hidden="1">#REF!</definedName>
    <definedName name="BExSGE45J27MDUUNXW7Z8Q33UAON" hidden="1">#REF!</definedName>
    <definedName name="BExSGE9LY91Q0URHB4YAMX0UAMYI" hidden="1">#REF!</definedName>
    <definedName name="BExSGLB2URTLBCKBB4Y885W925F2" hidden="1">#REF!</definedName>
    <definedName name="BExSGNEL2G0PC04ATVS20W5179EK" hidden="1">#REF!</definedName>
    <definedName name="BExSGOAYG73SFWOPAQV80P710GID" hidden="1">#REF!</definedName>
    <definedName name="BExSGOWJHRW7FWKLO2EHUOOGHNAF" hidden="1">#REF!</definedName>
    <definedName name="BExSGOWJTAP41ZV5Q23H7MI9C76W" hidden="1">#REF!</definedName>
    <definedName name="BExSGR5JQVX2HQ0PKCGZNSSUM1RV" hidden="1">#REF!</definedName>
    <definedName name="BExSGT3MKX7YVLVP6YLL6KVO8UGV" hidden="1">#REF!</definedName>
    <definedName name="BExSGVHX69GJZHD99DKE4RZ042B1" hidden="1">#REF!</definedName>
    <definedName name="BExSGZJO4J4ZO04E2N2ECVYS9DEZ" hidden="1">#REF!</definedName>
    <definedName name="BExSHAHFHS7MMNJR8JPVABRGBVIT" hidden="1">#REF!</definedName>
    <definedName name="BExSHGH88QZWW4RNAX4YKAZ5JEBL" hidden="1">#REF!</definedName>
    <definedName name="BExSHOKK1OO3CX9Z28C58E5J1D9W" hidden="1">#REF!</definedName>
    <definedName name="BExSHQD8KYLTQGDXIRKCHQQ7MKIH" hidden="1">#REF!</definedName>
    <definedName name="BExSHVGPIAHXI97UBLI9G4I4M29F" hidden="1">#REF!</definedName>
    <definedName name="BExSI0K2YL3HTCQAD8A7TR4QCUR6" hidden="1">#REF!</definedName>
    <definedName name="BExSIFUDNRWXWIWNGCCFOOD8WIAZ" hidden="1">#REF!</definedName>
    <definedName name="BExTTZNS2PBCR93C9IUW49UZ4I6T" hidden="1">#REF!</definedName>
    <definedName name="BExTU2YFQ25JQ6MEMRHHN66VLTPJ" hidden="1">#REF!</definedName>
    <definedName name="BExTU75IOII1V5O0C9X2VAYYVJUG" hidden="1">#REF!</definedName>
    <definedName name="BExTUA5F7V4LUIIAM17J3A8XF3JE" hidden="1">#REF!</definedName>
    <definedName name="BExTUBY3AA9B91YRRWFOT21LUL8Q" hidden="1">#REF!</definedName>
    <definedName name="BExTUJ53ANGZ3H1KDK4CR4Q0OD6P" hidden="1">#REF!</definedName>
    <definedName name="BExTUKXSZBM7C57G6NGLWGU4WOHY" hidden="1">#REF!</definedName>
    <definedName name="BExTUNC5INBE8Y5OA5GQUTXX6QJW" hidden="1">#REF!</definedName>
    <definedName name="BExTUSQCFFYZCDNHWHADBC2E1ZP1" hidden="1">#REF!</definedName>
    <definedName name="BExTUV4NQDZVAENZPSZGF7A3DDFN" hidden="1">#REF!</definedName>
    <definedName name="BExTUVFGOJEYS28JURA5KHQFDU5J" hidden="1">#REF!</definedName>
    <definedName name="BExTUW10U40QCYGHM5NJ3YR1O5SP" hidden="1">#REF!</definedName>
    <definedName name="BExTUWXFQHINU66YG82BI20ATMB5" hidden="1">#REF!</definedName>
    <definedName name="BExTUY9WNSJ91GV8CP0SKJTEIV82" hidden="1">#REF!</definedName>
    <definedName name="BExTV67VIM8PV6KO253M4DUBJQLC" hidden="1">#REF!</definedName>
    <definedName name="BExTVELZCF2YA5L6F23BYZZR6WHF" hidden="1">#REF!</definedName>
    <definedName name="BExTVGPIQZ99YFXUC8OONUX5BD42" hidden="1">#REF!</definedName>
    <definedName name="BExTVQG4F5RF0LZXG06AZ6EU1GQ3" hidden="1">#REF!</definedName>
    <definedName name="BExTVZQLP9VFLEYQ9280W13X7E8K" hidden="1">#REF!</definedName>
    <definedName name="BExTWB4LA1PODQOH4LDTHQKBN16K" hidden="1">#REF!</definedName>
    <definedName name="BExTWI0Q8AWXUA3ZN7I5V3QK2KM1" hidden="1">#REF!</definedName>
    <definedName name="BExTWJTIA3WUW1PUWXAOP9O8NKLZ" hidden="1">#REF!</definedName>
    <definedName name="BExTWW95OX07FNA01WF5MSSSFQLX" hidden="1">#REF!</definedName>
    <definedName name="BExTX005F4GLW03J0PLPRPMI1SEG" hidden="1">#REF!</definedName>
    <definedName name="BExTX476KI0RNB71XI5TYMANSGBG" hidden="1">#REF!</definedName>
    <definedName name="BExTXBJFKNSCUO7IOL6CSKERP06D" hidden="1">#REF!</definedName>
    <definedName name="BExTXDMZDQ9U1FD9T7F79J29SYYN" hidden="1">#REF!</definedName>
    <definedName name="BExTXJ6HBAIXMMWKZTJNFDYVZCAY" hidden="1">#REF!</definedName>
    <definedName name="BExTXT812NQT8GAEGH738U29BI0D" hidden="1">#REF!</definedName>
    <definedName name="BExTXWIP2TFPTQ76NHFOB72NICRZ" hidden="1">#REF!</definedName>
    <definedName name="BExTY5T62H651VC86QM4X7E28JVA" hidden="1">#REF!</definedName>
    <definedName name="BExTYB7EHGVTJ4RSYOXWSG87U5WI" hidden="1">#REF!</definedName>
    <definedName name="BExTYC93RS0KNKFOD35WG37LS9LY" hidden="1">#REF!</definedName>
    <definedName name="BExTYKCEFJ83LZM95M1V7CSFQVEA" hidden="1">#REF!</definedName>
    <definedName name="BExTYPLA9N640MFRJJQPKXT7P88M" hidden="1">#REF!</definedName>
    <definedName name="BExTYW1794M1TLJ2QQQCEEUZN18F" hidden="1">#REF!</definedName>
    <definedName name="BExTZ7F71SNTOX4LLZCK5R9VUMIJ" hidden="1">#REF!</definedName>
    <definedName name="BExTZ80SWE36T1QSIIPJU7NJ65JL" hidden="1">#REF!</definedName>
    <definedName name="BExTZ869RSO739T4Q78JLOVO7G0C" hidden="1">#REF!</definedName>
    <definedName name="BExTZ8X5G9S3PA4FPSNK7T69W7QT" hidden="1">#REF!</definedName>
    <definedName name="BExTZ97Y0RMR8V5BI9F2H4MFB77O" hidden="1">#REF!</definedName>
    <definedName name="BExTZK5PMCAXJL4DUIGL6H9Y8U4C" hidden="1">#REF!</definedName>
    <definedName name="BExTZKB6L5SXV5UN71YVTCBEIGWY" hidden="1">#REF!</definedName>
    <definedName name="BExTZLICVKK4NBJFEGL270GJ2VQO" hidden="1">#REF!</definedName>
    <definedName name="BExTZO2596CBZKPI7YNA1QQNPAIJ" hidden="1">#REF!</definedName>
    <definedName name="BExTZY8TDV4U7FQL7O10G6VKWKPJ" hidden="1">#REF!</definedName>
    <definedName name="BExU02QNT4LT7H9JPUC4FXTLVGZT" hidden="1">#REF!</definedName>
    <definedName name="BExU0BFJJQO1HJZKI14QGOQ6JROO" hidden="1">#REF!</definedName>
    <definedName name="BExU0FH5WTGW8MRFUFMDDSMJ6YQ5" hidden="1">#REF!</definedName>
    <definedName name="BExU0GDOIL9U33QGU9ZU3YX3V1I4" hidden="1">#REF!</definedName>
    <definedName name="BExU0HKTO8WJDQDWRTUK5TETM3HS" hidden="1">#REF!</definedName>
    <definedName name="BExU0MTJQPE041ZN7H8UKGV6MZT7" hidden="1">#REF!</definedName>
    <definedName name="BExU0ZUUFYHLUK4M4E8GLGIBBNT0" hidden="1">#REF!</definedName>
    <definedName name="BExU147D6RPG6ZVTSXRKFSVRHSBG" hidden="1">#REF!</definedName>
    <definedName name="BExU16R10W1SOAPNG4CDJ01T7JRE" hidden="1">#REF!</definedName>
    <definedName name="BExU17CKOR3GNIHDNVLH9L1IOJS9" hidden="1">#REF!</definedName>
    <definedName name="BExU1DXYI5DAD9DSFIEAUOB5XFZ9" hidden="1">#REF!</definedName>
    <definedName name="BExU1GXUTLRPJN4MRINLAPHSZQFG" hidden="1">#REF!</definedName>
    <definedName name="BExU1IL9AOHFO85BZB6S60DK3N8H" hidden="1">#REF!</definedName>
    <definedName name="BExU1LAEKWJ0U6NP9G2AC9CTBYH6" hidden="1">#REF!</definedName>
    <definedName name="BExU1NOPS09CLFZL1O31RAF9BQNQ" hidden="1">#REF!</definedName>
    <definedName name="BExU1PH9MOEX1JZVZ3D5M9DXB191" hidden="1">#REF!</definedName>
    <definedName name="BExU1QZEEKJA35IMEOLOJ3ODX0ZA" hidden="1">#REF!</definedName>
    <definedName name="BExU1VRURIWWVJ95O40WA23LMTJD" hidden="1">#REF!</definedName>
    <definedName name="BExU2A0FXVBDX9LO3VWEXB4TLFT0" hidden="1">#REF!</definedName>
    <definedName name="BExU2LEH667H33V81XVEZUP2O0UQ" hidden="1">#REF!</definedName>
    <definedName name="BExU2M5CK6XK55UIHDVYRXJJJRI4" hidden="1">#REF!</definedName>
    <definedName name="BExU2TXVT25ZTOFQAF6CM53Z1RLF" hidden="1">#REF!</definedName>
    <definedName name="BExU2XZLYIU19G7358W5T9E87AFR" hidden="1">#REF!</definedName>
    <definedName name="BExU2ZXMKRBQEX0CT3ZPZ3UFZP1G" hidden="1">#REF!</definedName>
    <definedName name="BExU35XHF1K1XEQUSZ292S5T61YA" hidden="1">#REF!</definedName>
    <definedName name="BExU38S1U5IC1T5A3P2TZU5OV0LN" hidden="1">#REF!</definedName>
    <definedName name="BExU3B66MCKJFSKT3HL8B5EJGVX0" hidden="1">#REF!</definedName>
    <definedName name="BExU3FDFDB2NVPYUR5V7OA3HF474" hidden="1">#REF!</definedName>
    <definedName name="BExU3R7J076KUCCEUGKAYMANTUT5" hidden="1">#REF!</definedName>
    <definedName name="BExU3UNI9NR1RNZR07NSLSZMDOQQ" hidden="1">#REF!</definedName>
    <definedName name="BExU401R18N6XKZKL7CNFOZQCM14" hidden="1">#REF!</definedName>
    <definedName name="BExU42QVGY7TK39W1BIN6CDRG2OE" hidden="1">#REF!</definedName>
    <definedName name="BExU431LXP7LIUNGJB9OSXEANFGX" hidden="1">#REF!</definedName>
    <definedName name="BExU47OZMS6TCWMEHHF0UCSFLLPI" hidden="1">#REF!</definedName>
    <definedName name="BExU4D36E8TXN0M8KSNGEAFYP4DQ" hidden="1">#REF!</definedName>
    <definedName name="BExU4G31RRVLJ3AC6E1FNEFMXM3O" hidden="1">#REF!</definedName>
    <definedName name="BExU4GDVLPUEWBA4MRYRTQAUNO7B" hidden="1">#REF!</definedName>
    <definedName name="BExU4H4RAMAX0XVAWT5WFYQNPAL3" hidden="1">#REF!</definedName>
    <definedName name="BExU4I148DA7PRCCISLWQ6ABXFK6" hidden="1">#REF!</definedName>
    <definedName name="BExU4L101H2KQHVKCKQ4PBAWZV6K" hidden="1">#REF!</definedName>
    <definedName name="BExU4LML14Q7KDTYIKJWXF68W7X1" hidden="1">#REF!</definedName>
    <definedName name="BExU4NA00RRRBGRT6TOB0MXZRCRZ" hidden="1">#REF!</definedName>
    <definedName name="BExU529I6YHVOG83TJHWSILIQU1S" hidden="1">#REF!</definedName>
    <definedName name="BExU57YCIKPRD8QWL6EU0YR3NG3J" hidden="1">#REF!</definedName>
    <definedName name="BExU5DSTBWXLN6E59B757KRWRI6E" hidden="1">#REF!</definedName>
    <definedName name="BExU5JSMO03X9M4WIRPP8JPSMQKJ" hidden="1">#REF!</definedName>
    <definedName name="BExU5TDWM8NNDHYPQ7OQODTQ368A" hidden="1">#REF!</definedName>
    <definedName name="BExU5X4OX1V1XHS6WSSORVQPP6Z3" hidden="1">#REF!</definedName>
    <definedName name="BExU5XVPARTFMRYHNUTBKDIL4UJN" hidden="1">#REF!</definedName>
    <definedName name="BExU66KMFBAP8JCVG9VM1RD1TNFF" hidden="1">#REF!</definedName>
    <definedName name="BExU68IOM3CB3TACNAE9565TW7SH" hidden="1">#REF!</definedName>
    <definedName name="BExU6AM82KN21E82HMWVP3LWP9IL" hidden="1">#REF!</definedName>
    <definedName name="BExU6FEU1MRHU98R9YOJC5OKUJ6L" hidden="1">#REF!</definedName>
    <definedName name="BExU6KIAJ663Y8W8QMU4HCF183DF" hidden="1">#REF!</definedName>
    <definedName name="BExU6KT19B4PG6SHXFBGBPLM66KT" hidden="1">#REF!</definedName>
    <definedName name="BExU6PAVKIOAIMQ9XQIHHF1SUAGO" hidden="1">#REF!</definedName>
    <definedName name="BExU6SLKTWV0YINVLTI6BCG9ANZM" hidden="1">#REF!</definedName>
    <definedName name="BExU6WXXC7SSQDMHSLUN5C2V4IYX" hidden="1">#REF!</definedName>
    <definedName name="BExU73387E74XE8A9UKZLZNJYY65" hidden="1">#REF!</definedName>
    <definedName name="BExU76ZHCJM8I7VSICCMSTC33O6U" hidden="1">#REF!</definedName>
    <definedName name="BExU7BBTUF8BQ42DSGM94X5TG5GF" hidden="1">#REF!</definedName>
    <definedName name="BExU7HH4EAHFQHT4AXKGWAWZP3I0" hidden="1">#REF!</definedName>
    <definedName name="BExU7L7WPQSA0ELXZ0I86V33QCCJ" hidden="1">#REF!</definedName>
    <definedName name="BExU7MF1ZVPDHOSMCAXOSYICHZ4I" hidden="1">#REF!</definedName>
    <definedName name="BExU7O2BJ6D5YCKEL6FD2EFCWYRX" hidden="1">#REF!</definedName>
    <definedName name="BExU7Q0JS9YIUKUPNSSAIDK2KJAV" hidden="1">#REF!</definedName>
    <definedName name="BExU80I6AE5OU7P7F5V7HWIZBJ4P" hidden="1">#REF!</definedName>
    <definedName name="BExU86NB26MCPYIISZ36HADONGT2" hidden="1">#REF!</definedName>
    <definedName name="BExU885EZZNSZV3GP298UJ8LB7OL" hidden="1">#REF!</definedName>
    <definedName name="BExU8FSAUP9TUZ1NO9WXK80QPHWV" hidden="1">#REF!</definedName>
    <definedName name="BExU8KFLAN778MBN93NYZB0FV30G" hidden="1">#REF!</definedName>
    <definedName name="BExU8PZC6845UUDFG9M8FTC3P3DK" hidden="1">#REF!</definedName>
    <definedName name="BExU8UX9JX3XLB47YZ8GFXE0V7R2" hidden="1">#REF!</definedName>
    <definedName name="BExU8WVGMRSFNWCNHODQ9JQCMZB0" hidden="1">#REF!</definedName>
    <definedName name="BExU96M1J7P9DZQ3S9H0C12KGYTW" hidden="1">#REF!</definedName>
    <definedName name="BExU9F05OR1GZ3057R6UL3WPEIYI" hidden="1">#REF!</definedName>
    <definedName name="BExU9GCSO5YILIKG6VAHN13DL75K" hidden="1">#REF!</definedName>
    <definedName name="BExU9KJOZLO15N11MJVN782NFGJ0" hidden="1">#REF!</definedName>
    <definedName name="BExU9LG29XU2K1GNKRO4438JYQZE" hidden="1">#REF!</definedName>
    <definedName name="BExU9RW36I5Z6JIXUIUB3PJH86LT" hidden="1">#REF!</definedName>
    <definedName name="BExU9WU19DJ2VAGISPFEGDWWOO4V" hidden="1">#REF!</definedName>
    <definedName name="BExUA28AO7OWDG3H23Q0CL4B7BHW" hidden="1">#REF!</definedName>
    <definedName name="BExUA34N2C083NSTAHQGZZ3BCYGK" hidden="1">#REF!</definedName>
    <definedName name="BExUA5O923FFNEBY8BPO1TU3QGBM" hidden="1">#REF!</definedName>
    <definedName name="BExUA6Q4K25VH452AQ3ZIRBCMS61" hidden="1">#REF!</definedName>
    <definedName name="BExUAFV4JMBSM2SKBQL9NHL0NIBS" hidden="1">#REF!</definedName>
    <definedName name="BExUAMWQODKBXMRH1QCMJLJBF8M7" hidden="1">#REF!</definedName>
    <definedName name="BExUAPR6Y32097JKJCTGC4C6EGE9" hidden="1">#REF!</definedName>
    <definedName name="BExUARUP0MX710TNZSAA01HUEAVC" hidden="1">#REF!</definedName>
    <definedName name="BExUAX8WS5OPVLCDXRGKTU2QMTFO" hidden="1">#REF!</definedName>
    <definedName name="BExUB1FYAZ433NX9GD7WGACX5IZD" hidden="1">#REF!</definedName>
    <definedName name="BExUB8HLEXSBVPZ5AXNQEK96F1N4" hidden="1">#REF!</definedName>
    <definedName name="BExUBCDVZIEA7YT0LPSMHL5ZSERQ" hidden="1">#REF!</definedName>
    <definedName name="BExUBDA8WU087BUIMXC1U1CKA2RA" hidden="1">#REF!</definedName>
    <definedName name="BExUBKXBUCN760QYU7Q8GESBWOQH" hidden="1">#REF!</definedName>
    <definedName name="BExUBL83ED0P076RN9RJ8P1MZ299" hidden="1">#REF!</definedName>
    <definedName name="BExUC1EPS2CZ5CKFA0AQRIVRSHS8" hidden="1">#REF!</definedName>
    <definedName name="BExUC623BDYEODBN0N4DO6PJQ7NU" hidden="1">#REF!</definedName>
    <definedName name="BExUC8WH8TCKBB5313JGYYQ1WFLT" hidden="1">#REF!</definedName>
    <definedName name="BExUCAP7GOSYPHMQKK6719YLSDIQ" hidden="1">#REF!</definedName>
    <definedName name="BExUCFCDK6SPH86I6STXX8X3WMC4" hidden="1">#REF!</definedName>
    <definedName name="BExUCKL98JB87L3I6T6IFSWJNYAB" hidden="1">#REF!</definedName>
    <definedName name="BExUCLC6AQ5KR6LXSAXV4QQ8ASVG" hidden="1">#REF!</definedName>
    <definedName name="BExUD4IOJ12X3PJG5WXNNGDRCKAP" hidden="1">#REF!</definedName>
    <definedName name="BExUD9WX9BWK72UWVSLYZJLAY5VY" hidden="1">#REF!</definedName>
    <definedName name="BExUDEV0CYVO7Y5IQQBEJ6FUY9S6" hidden="1">#REF!</definedName>
    <definedName name="BExUDWOXQGIZW0EAIIYLQUPXF8YV" hidden="1">#REF!</definedName>
    <definedName name="BExUDXAIC17W1FUU8Z10XUAVB7CS" hidden="1">#REF!</definedName>
    <definedName name="BExUE5OMY7OAJQ9WR8C8HG311ORP" hidden="1">#REF!</definedName>
    <definedName name="BExUEFKOQWXXGRNLAOJV2BJ66UB8" hidden="1">#REF!</definedName>
    <definedName name="BExUEJGX3OQQP5KFRJSRCZ70EI9V" hidden="1">#REF!</definedName>
    <definedName name="BExUEKDB2RWXF3WMTZ6JSBCHNSDT" hidden="1">#REF!</definedName>
    <definedName name="BExUEYR71COFS2X8PDNU21IPMQEU" hidden="1">#REF!</definedName>
    <definedName name="BExVPRLJ9I6RX45EDVFSQGCPJSOK" hidden="1">#REF!</definedName>
    <definedName name="BExVRFU8RWFT8A80ZVAW185SG2G6" hidden="1">#REF!</definedName>
    <definedName name="BExVSJ3NHETBAIZTZQSM8LAVT76V" hidden="1">#REF!</definedName>
    <definedName name="BExVSL787C8E4HFQZ2NVLT35I2XV" hidden="1">#REF!</definedName>
    <definedName name="BExVSTFTVV14SFGHQUOJL5SQ5TX9" hidden="1">#REF!</definedName>
    <definedName name="BExVT017S14M5X928ARKQ2GNUFE0" hidden="1">#REF!</definedName>
    <definedName name="BExVT3MPE8LQ5JFN3HQIFKSQ80U4" hidden="1">#REF!</definedName>
    <definedName name="BExVT7TRK3NZHPME2TFBXOF1WBR9" hidden="1">#REF!</definedName>
    <definedName name="BExVT9H0R0T7WGQAAC0HABMG54YM" hidden="1">#REF!</definedName>
    <definedName name="BExVTAO57POUXSZQJQ6MABMZQA13" hidden="1">#REF!</definedName>
    <definedName name="BExVTCMDDEDGLUIMUU6BSFHEWTOP" hidden="1">#REF!</definedName>
    <definedName name="BExVTCMDQMLKRA2NQR72XU6Y54IK" hidden="1">#REF!</definedName>
    <definedName name="BExVTCRV8FQ5U9OYWWL44N6KFNHU" hidden="1">#REF!</definedName>
    <definedName name="BExVTNESHPVG0A0KZ7BRX26MS0PF" hidden="1">#REF!</definedName>
    <definedName name="BExVTTJVTNRSBHBTUZ78WG2JM5MK" hidden="1">#REF!</definedName>
    <definedName name="BExVTXLMYR87BC04D1ERALPUFVPG" hidden="1">#REF!</definedName>
    <definedName name="BExVUL9V3H8ZF6Y72LQBBN639YAA" hidden="1">#REF!</definedName>
    <definedName name="BExVUZT95UAU8XG5X9XSE25CHQGA" hidden="1">#REF!</definedName>
    <definedName name="BExVV5T14N2HZIK7HQ4P2KG09U0J" hidden="1">#REF!</definedName>
    <definedName name="BExVV7R410VYLADLX9LNG63ID6H1" hidden="1">#REF!</definedName>
    <definedName name="BExVVAAVDXGWAVI6J2W0BCU58MBM" hidden="1">#REF!</definedName>
    <definedName name="BExVVCEED4JEKF59OV0G3T4XFMFO" hidden="1">#REF!</definedName>
    <definedName name="BExVVPFO2J7FMSRPD36909HN4BZJ" hidden="1">#REF!</definedName>
    <definedName name="BExVVQ19AQ3VCARJOC38SF7OYE9Y" hidden="1">#REF!</definedName>
    <definedName name="BExVVQ19TAECID45CS4HXT1RD3AQ" hidden="1">#REF!</definedName>
    <definedName name="BExVVYKOYB7OX8Y0B4UIUF79PVDO" hidden="1">#REF!</definedName>
    <definedName name="BExVW3YV5XGIVJ97UUPDJGJ2P15B" hidden="1">#REF!</definedName>
    <definedName name="BExVW5X571GEYR5SCU1Z2DHKWM79" hidden="1">#REF!</definedName>
    <definedName name="BExVW6YTKA098AF57M4PHNQ54XMH" hidden="1">#REF!</definedName>
    <definedName name="BExVWHRDIJBRFANMKJFY05BHP7RS" hidden="1">#REF!</definedName>
    <definedName name="BExVWINKCH0V0NUWH363SMXAZE62" hidden="1">#REF!</definedName>
    <definedName name="BExVWYU8EK669NP172GEIGCTVPPA" hidden="1">#REF!</definedName>
    <definedName name="BExVX3XN2DRJKL8EDBIG58RYQ36R" hidden="1">#REF!</definedName>
    <definedName name="BExVXBA38Z5WNQUH39HHZ2SAMC1T" hidden="1">#REF!</definedName>
    <definedName name="BExVXDZ63PUART77BBR5SI63TPC6" hidden="1">#REF!</definedName>
    <definedName name="BExVXHKI6LFYMGWISMPACMO247HL" hidden="1">#REF!</definedName>
    <definedName name="BExVXK9SK580O7MYHVNJ3V911ALP" hidden="1">#REF!</definedName>
    <definedName name="BExVXLX2BZ5EF2X6R41BTKRJR1NM" hidden="1">#REF!</definedName>
    <definedName name="BExVXYT01U5IPYA7E44FWS6KCEFC" hidden="1">#REF!</definedName>
    <definedName name="BExVY11V7U1SAY4QKYE0PBSPD7LW" hidden="1">#REF!</definedName>
    <definedName name="BExVY1SV37DL5YU59HS4IG3VBCP4" hidden="1">#REF!</definedName>
    <definedName name="BExVY3WFGJKSQA08UF9NCMST928Y" hidden="1">#REF!</definedName>
    <definedName name="BExVY954UOEVQEIC5OFO4NEWVKAQ" hidden="1">#REF!</definedName>
    <definedName name="BExVYHDYIV5397LC02V4FEP8VD6W" hidden="1">#REF!</definedName>
    <definedName name="BExVYO4NFDGC4ZOGHANQWX5CH4BT" hidden="1">#REF!</definedName>
    <definedName name="BExVYOVIZDA18YIQ0A30Q052PCAK" hidden="1">#REF!</definedName>
    <definedName name="BExVYPS2R6B75R1EFIUJ6G5TE4Q4" hidden="1">#REF!</definedName>
    <definedName name="BExVYQIXPEM6J4JVP78BRHIC05PV" hidden="1">#REF!</definedName>
    <definedName name="BExVYVGWN7SONLVDH9WJ2F1JS264" hidden="1">#REF!</definedName>
    <definedName name="BExVZ40HNAZRM8JHYYNQ7F6A4GU0" hidden="1">#REF!</definedName>
    <definedName name="BExVZ7WRO17PYILJEJGPQCO5IL66" hidden="1">#REF!</definedName>
    <definedName name="BExVZ9EO732IK6MNMG17Y1EFTJQC" hidden="1">#REF!</definedName>
    <definedName name="BExVZB1Y5J4UL2LKK0363EU7GIJ1" hidden="1">#REF!</definedName>
    <definedName name="BExVZGQXYK2ICC9JSNFPRHBD5KNU" hidden="1">#REF!</definedName>
    <definedName name="BExVZJQVO5LQ0BJH5JEN5NOBIAF6" hidden="1">#REF!</definedName>
    <definedName name="BExVZNXWS91RD7NXV5NE2R3C8WW7" hidden="1">#REF!</definedName>
    <definedName name="BExW008AGT1ZRN5DFG4YOH5F7G47" hidden="1">#REF!</definedName>
    <definedName name="BExW0386REQRCQCVT9BCX80UPTRY" hidden="1">#REF!</definedName>
    <definedName name="BExW0FYP4WXY71CYUG40SUBG9UWU" hidden="1">#REF!</definedName>
    <definedName name="BExW0MPJNQOJ7D6U780WU5XBL97X" hidden="1">#REF!</definedName>
    <definedName name="BExW0RI61B4VV0ARXTFVBAWRA1C5" hidden="1">#REF!</definedName>
    <definedName name="BExW0Y8T85LBE0WS6FPX6ILTX9ON" hidden="1">#REF!</definedName>
    <definedName name="BExW1BVUYQTKMOR56MW7RVRX4L1L" hidden="1">#REF!</definedName>
    <definedName name="BExW1F1220628FOMTW5UAATHRJHK" hidden="1">#REF!</definedName>
    <definedName name="BExW1PTHB0NZUF0GTD2J1UUL693E" hidden="1">#REF!</definedName>
    <definedName name="BExW1TKA0Z9OP2DTG50GZR5EG8C7" hidden="1">#REF!</definedName>
    <definedName name="BExW1U0JLKQ094DW5MMOI8UHO09V" hidden="1">#REF!</definedName>
    <definedName name="BExW1VNZHNB5P9V6232N0DQCE0WE" hidden="1">#REF!</definedName>
    <definedName name="BExW1WK6J1TDP29S3QDPTYZJBLIW" hidden="1">#REF!</definedName>
    <definedName name="BExW283NP9D366XFPXLGSCI5UB0L" hidden="1">#REF!</definedName>
    <definedName name="BExW2H3C8WJSBW5FGTFKVDVJC4CL" hidden="1">#REF!</definedName>
    <definedName name="BExW2MSCKPGF5K3I7TL4KF5ISUOL" hidden="1">#REF!</definedName>
    <definedName name="BExW2SMO90FU9W8DVVES6Q4E6BZR" hidden="1">#REF!</definedName>
    <definedName name="BExW36V9N91OHCUMGWJQL3I5P4JK" hidden="1">#REF!</definedName>
    <definedName name="BExW39V04HTFFQE7DAW9MAJT0NNF" hidden="1">#REF!</definedName>
    <definedName name="BExW3ECU6QPMV99AITCPHAG0CGYK" hidden="1">#REF!</definedName>
    <definedName name="BExW3EIBA1J9Q9NA9VCGZGRS8WV7" hidden="1">#REF!</definedName>
    <definedName name="BExW3FEO8FI8N6AGQKYEG4SQVJWB" hidden="1">#REF!</definedName>
    <definedName name="BExW3GB28STOMJUSZEIA7YKYNS4Y" hidden="1">#REF!</definedName>
    <definedName name="BExW3T1K638HT5E0Y8MMK108P5JT" hidden="1">#REF!</definedName>
    <definedName name="BExW3U3D6FTAFTK3Q7DSA9FY454Q" hidden="1">#REF!</definedName>
    <definedName name="BExW4217ZHL9VO39POSTJOD090WU" hidden="1">#REF!</definedName>
    <definedName name="BExW4GPW71EBF8XPS2QGVQHBCDX3" hidden="1">#REF!</definedName>
    <definedName name="BExW4JKC5837JBPCOJV337ZVYYY3" hidden="1">#REF!</definedName>
    <definedName name="BExW4O2DBZGV8KGBO9EB4BAXIH4Y" hidden="1">#REF!</definedName>
    <definedName name="BExW4QR9FV9MP5K610THBSM51RYO" hidden="1">#REF!</definedName>
    <definedName name="BExW4Z029R9E19ZENN3WEA3VDAD1" hidden="1">#REF!</definedName>
    <definedName name="BExW53SPLW3K0Y0ZVTM4NYF1B2YH" hidden="1">#REF!</definedName>
    <definedName name="BExW591F7X34FVKJ2OUT09PFUW1B" hidden="1">#REF!</definedName>
    <definedName name="BExW5AZNT6IAZGNF2C879ODHY1B8" hidden="1">#REF!</definedName>
    <definedName name="BExW5F6OUXHEWQU5VYE7W7P8DD78" hidden="1">#REF!</definedName>
    <definedName name="BExW5WPU27WD4NWZOT0ZEJIDLX5J" hidden="1">#REF!</definedName>
    <definedName name="BExW5YD97EMSUYC4KDEFH1FB4FY3" hidden="1">#REF!</definedName>
    <definedName name="BExW5Z469DSRWTA6T0KVLA7SMIPL" hidden="1">#REF!</definedName>
    <definedName name="BExW62ETJAPBX5X53FTGUCHZXI2K" hidden="1">#REF!</definedName>
    <definedName name="BExW660AV1TUV2XNUPD65RZR3QOO" hidden="1">#REF!</definedName>
    <definedName name="BExW66LVVZK656PQY1257QMHP2AY" hidden="1">#REF!</definedName>
    <definedName name="BExW6EJPHAP1TWT380AZLXNHR22P" hidden="1">#REF!</definedName>
    <definedName name="BExW6G1PJ38H10DVLL8WPQ736OEB" hidden="1">#REF!</definedName>
    <definedName name="BExW794A74Z5F2K8LVQLD6VSKXUE" hidden="1">#REF!</definedName>
    <definedName name="BExW7Q1TQ8E6G4WYYNSOMV43S95R" hidden="1">#REF!</definedName>
    <definedName name="BExW7XZTFZV0N9YM9S4PM74A5X2O" hidden="1">#REF!</definedName>
    <definedName name="BExW8K0SSIPSKBVP06IJ71600HJZ" hidden="1">#REF!</definedName>
    <definedName name="BExW8T0GVY3ZYO4ACSBLHS8SH895" hidden="1">#REF!</definedName>
    <definedName name="BExW8YEP73JMMU9HZ08PM4WHJQZ4" hidden="1">#REF!</definedName>
    <definedName name="BExW937AT53OZQRHNWQZ5BVH24IE" hidden="1">#REF!</definedName>
    <definedName name="BExW95LN5N0LYFFVP7GJEGDVDLF0" hidden="1">#REF!</definedName>
    <definedName name="BExW967733Q8RAJOHR2GJ3HO8JIW" hidden="1">#REF!</definedName>
    <definedName name="BExW9POK1KIOI0ALS5MZIKTDIYMA" hidden="1">#REF!</definedName>
    <definedName name="BExXLDE6PN4ESWT3LXJNQCY94NE4" hidden="1">#REF!</definedName>
    <definedName name="BExXLQVPK2H3IF0NDDA5CT612EUK" hidden="1">#REF!</definedName>
    <definedName name="BExXLR6IO70TYTACKQH9M5PGV24J" hidden="1">#REF!</definedName>
    <definedName name="BExXM065WOLYRYHGHOJE0OOFXA4M" hidden="1">#REF!</definedName>
    <definedName name="BExXM3GUNXVDM82KUR17NNUMQCNI" hidden="1">#REF!</definedName>
    <definedName name="BExXMA28M8SH7MKIGETSDA72WUIZ" hidden="1">#REF!</definedName>
    <definedName name="BExXMOLHIAHDLFSA31PUB36SC3I9" hidden="1">#REF!</definedName>
    <definedName name="BExXMT8T5Z3M2JBQN65X2LKH0YQI" hidden="1">#REF!</definedName>
    <definedName name="BExXN1XNO7H60M9X1E7EVWFJDM5N" hidden="1">#REF!</definedName>
    <definedName name="BExXN1XOOOY51EZQ6II0LWEU2OYT" hidden="1">#REF!</definedName>
    <definedName name="BExXN22ZOTIW49GPLWFYKVM90FNZ" hidden="1">#REF!</definedName>
    <definedName name="BExXN6QAP8UJQVN4R4BQKPP4QK35" hidden="1">#REF!</definedName>
    <definedName name="BExXNBOA39T2X6Y5Y5GZ5DDNA1AX" hidden="1">#REF!</definedName>
    <definedName name="BExXNBZ1BRDK73S9XPRR1645KLVB" hidden="1">#REF!</definedName>
    <definedName name="BExXND6872VJ3M2PGT056WQMWBHD" hidden="1">#REF!</definedName>
    <definedName name="BExXNPM24UN2PGVL9D1TUBFRIKR4" hidden="1">#REF!</definedName>
    <definedName name="BExXNWCR6WOY5G3VTC96QCIFQE0E" hidden="1">#REF!</definedName>
    <definedName name="BExXNWYB165VO9MHARCL5WLCHWS0" hidden="1">#REF!</definedName>
    <definedName name="BExXO278QHQN8JDK5425EJ615ECC" hidden="1">#REF!</definedName>
    <definedName name="BExXO4QVV7YZ6L5A7WZEMIA5AZOV" hidden="1">#REF!</definedName>
    <definedName name="BExXOBHOP0WGFHI2Y9AO4L440UVQ" hidden="1">#REF!</definedName>
    <definedName name="BExXOHHHX25B8F97636QMXFUDZQK" hidden="1">#REF!</definedName>
    <definedName name="BExXOHSAD2NSHOLLMZ2JWA4I3I1R" hidden="1">#REF!</definedName>
    <definedName name="BExXOJKWIJ6IFTV1RHIWHR91EZMW" hidden="1">#REF!</definedName>
    <definedName name="BExXP80B5FGA00JCM7UXKPI3PB7Y" hidden="1">#REF!</definedName>
    <definedName name="BExXP85M4WXYVN1UVHUTOEKEG5XS" hidden="1">#REF!</definedName>
    <definedName name="BExXPELOTHOAG0OWILLAH94OZV5J" hidden="1">#REF!</definedName>
    <definedName name="BExXPOSJRLJNYPU01QNNQ5URXP2U" hidden="1">#REF!</definedName>
    <definedName name="BExXPS31W1VD2NMIE4E37LHVDF0L" hidden="1">#REF!</definedName>
    <definedName name="BExXPZKYEMVF5JOC14HYOOYQK6JK" hidden="1">#REF!</definedName>
    <definedName name="BExXQ89PA10X79WBWOEP1AJX1OQM" hidden="1">#REF!</definedName>
    <definedName name="BExXQCGQGGYSI0LTRVR73MUO50AW" hidden="1">#REF!</definedName>
    <definedName name="BExXQEEXFHDQ8DSRAJSB5ET6J004" hidden="1">#REF!</definedName>
    <definedName name="BExXQH41O5HZAH8BO6HCFY8YC3TU" hidden="1">#REF!</definedName>
    <definedName name="BExXQJIEF5R3QQ6D8HO3NGPU0IQC" hidden="1">#REF!</definedName>
    <definedName name="BExXQRAVW0KPQXIJ59NG6UGTZB59" hidden="1">#REF!</definedName>
    <definedName name="BExXQU00K9ER4I1WM7T9J0W1E7ZC" hidden="1">#REF!</definedName>
    <definedName name="BExXQU00KOR7XLM8B13DGJ1MIQDY" hidden="1">#REF!</definedName>
    <definedName name="BExXQUG48Q1ISN53FE4MRROM0HSJ" hidden="1">#REF!</definedName>
    <definedName name="BExXQXG18PS8HGBOS03OSTQ0KEYC" hidden="1">#REF!</definedName>
    <definedName name="BExXQXQT4OAFQT5B0YB3USDJOJOB" hidden="1">#REF!</definedName>
    <definedName name="BExXR3FSEXAHSXEQNJORWFCPX86N" hidden="1">#REF!</definedName>
    <definedName name="BExXR3W3FKYQBLR299HO9RZ70C43" hidden="1">#REF!</definedName>
    <definedName name="BExXR46U23CRRBV6IZT982MAEQKI" hidden="1">#REF!</definedName>
    <definedName name="BExXR6A8W3ND3XDZXBMQZ1VCAXHG" hidden="1">#REF!</definedName>
    <definedName name="BExXR7HKNHT37B4OOA9K9191PP22" hidden="1">#REF!</definedName>
    <definedName name="BExXR8OKAVX7O70V5IYG2PRKXSTI" hidden="1">#REF!</definedName>
    <definedName name="BExXRA6N6XCLQM6XDV724ZIH6G93" hidden="1">#REF!</definedName>
    <definedName name="BExXRABZ1CNKCG6K1MR6OUFHF7J9" hidden="1">#REF!</definedName>
    <definedName name="BExXRBOFETC0OTJ6WY3VPMFH03VB" hidden="1">#REF!</definedName>
    <definedName name="BExXRD13K1S9Y3JGR7CXSONT7RJZ" hidden="1">#REF!</definedName>
    <definedName name="BExXRIFB4QQ87QIGA9AG0NXP577K" hidden="1">#REF!</definedName>
    <definedName name="BExXRIQ2JF2CVTRDQX2D9SPH7FTN" hidden="1">#REF!</definedName>
    <definedName name="BExXRO4A6VUH1F4XV8N1BRJ4896W" hidden="1">#REF!</definedName>
    <definedName name="BExXRO9N1SNJZGKD90P4K7FU1J0P" hidden="1">#REF!</definedName>
    <definedName name="BExXROF2MWDZ7IFXX27XOJ79Q86E" hidden="1">#REF!</definedName>
    <definedName name="BExXRV5QP3Z0KAQ1EQT9JYT2FV0L" hidden="1">#REF!</definedName>
    <definedName name="BExXRZ20LZZCW8LVGDK0XETOTSAI" hidden="1">#REF!</definedName>
    <definedName name="BExXS4R1GKUJQX6MHUIUN4S3SCAS" hidden="1">#REF!</definedName>
    <definedName name="BExXS63O4OMWMNXXAODZQFSDG33N" hidden="1">#REF!</definedName>
    <definedName name="BExXSBSP1TOY051HSPEPM0AEIO2M" hidden="1">#REF!</definedName>
    <definedName name="BExXSC8RFK5D68FJD2HI4K66SA6I" hidden="1">#REF!</definedName>
    <definedName name="BExXSCP0AZ5MYCC2UFG2GLBCV1CC" hidden="1">#REF!</definedName>
    <definedName name="BExXSNHC88W4UMXEOIOOATJAIKZO" hidden="1">#REF!</definedName>
    <definedName name="BExXSTBS08WIA9TLALV3UQ2Z3MRG" hidden="1">#REF!</definedName>
    <definedName name="BExXSVQ2WOJJ73YEO8Q2FK60V4G8" hidden="1">#REF!</definedName>
    <definedName name="BExXTER5A2EQ14KN6J0MVATIHVKN" hidden="1">#REF!</definedName>
    <definedName name="BExXTHLRNL82GN7KZY3TOLO508N7" hidden="1">#REF!</definedName>
    <definedName name="BExXTL72MKEQSQH9L2OTFLU8DM2B" hidden="1">#REF!</definedName>
    <definedName name="BExXTM3M4RTCRSX7VGAXGQNPP668" hidden="1">#REF!</definedName>
    <definedName name="BExXTOCF78J7WY6FOVBRY1N2RBBR" hidden="1">#REF!</definedName>
    <definedName name="BExXTP3GYO6Z9RTKKT10XA0UTV3T" hidden="1">#REF!</definedName>
    <definedName name="BExXTRN4AFX9QW6YC4HNGBBD5R08" hidden="1">#REF!</definedName>
    <definedName name="BExXTV8M7YIG5C64O046DN613ZRO" hidden="1">#REF!</definedName>
    <definedName name="BExXTVDXQ7ZX3THNLFJXFAONW0AI" hidden="1">#REF!</definedName>
    <definedName name="BExXTZKZ4CG92ZQLIRKEXXH9BFIR" hidden="1">#REF!</definedName>
    <definedName name="BExXU4J2BM2964GD5UZHM752Q4NS" hidden="1">#REF!</definedName>
    <definedName name="BExXU6XDTT7RM93KILIDEYPA9XKF" hidden="1">#REF!</definedName>
    <definedName name="BExXU8VLZA7WLPZ3RAQZGNERUD26" hidden="1">#REF!</definedName>
    <definedName name="BExXUB9RSLSCNN5ETLXY72DAPZZM" hidden="1">#REF!</definedName>
    <definedName name="BExXUFRM82XQIN2T8KGLDQL1IBQW" hidden="1">#REF!</definedName>
    <definedName name="BExXUQEQBF6FI240ZGIF9YXZSRAU" hidden="1">#REF!</definedName>
    <definedName name="BExXUX02UQ8LJPBZ4YBORILFR0W0" hidden="1">#REF!</definedName>
    <definedName name="BExXUYND6EJO7CJ5KRICV4O1JNWK" hidden="1">#REF!</definedName>
    <definedName name="BExXV6FWG4H3S2QEUJZYIXILNGJ7" hidden="1">#REF!</definedName>
    <definedName name="BExXVK87BMMO6LHKV0CFDNIQVIBS" hidden="1">#REF!</definedName>
    <definedName name="BExXVKZ9WXPGL6IVY6T61IDD771I" hidden="1">#REF!</definedName>
    <definedName name="BExXVLA319WCSEOVHB05KDUSU054" hidden="1">#REF!</definedName>
    <definedName name="BExXVTTG5YRCSTI0UL141BKR36SU" hidden="1">#REF!</definedName>
    <definedName name="BExXVYWX74VKI8BDDSX9U85460MB" hidden="1">#REF!</definedName>
    <definedName name="BExXW27MMXHXUXX78SDTBE1JYTHT" hidden="1">#REF!</definedName>
    <definedName name="BExXW2YIM2MYBSHRIX0RP9D4PRMN" hidden="1">#REF!</definedName>
    <definedName name="BExXWBNE4KTFSXKVSRF6WX039WPB" hidden="1">#REF!</definedName>
    <definedName name="BExXWFP5AYE7EHYTJWBZSQ8PQ0YX" hidden="1">#REF!</definedName>
    <definedName name="BExXWIUCR0LXM58OVKZT2APLVTIA" hidden="1">#REF!</definedName>
    <definedName name="BExXWTXJEA32DLC6QKN10QB955JT" hidden="1">#REF!</definedName>
    <definedName name="BExXWVFIBQT8OY1O41FRFPFGXQHK" hidden="1">#REF!</definedName>
    <definedName name="BExXWWXHBZHA9J3N8K47F84X0M0L" hidden="1">#REF!</definedName>
    <definedName name="BExXXBM521DL8R4ZX7NZ3DBCUOR5" hidden="1">#REF!</definedName>
    <definedName name="BExXXC7OZI33XZ03NRMEP7VRLQK4" hidden="1">#REF!</definedName>
    <definedName name="BExXXH5N3NKBQ7BCJPJTBF8CYM2Q" hidden="1">#REF!</definedName>
    <definedName name="BExXXI7HHXLBLUEW7EQ73TALJF48" hidden="1">#REF!</definedName>
    <definedName name="BExXXKWLM4D541BH6O8GOJMHFHMW" hidden="1">#REF!</definedName>
    <definedName name="BExXXNR17I6P4FQZPQF2ZXDFYB6C" hidden="1">#REF!</definedName>
    <definedName name="BExXXPPA1Q87XPI97X0OXCPBPDON" hidden="1">#REF!</definedName>
    <definedName name="BExXXVUDA98IZTQ6MANKU4MTTDVR" hidden="1">#REF!</definedName>
    <definedName name="BExXXZQNZY6IZI45DJXJK0MQZWA7" hidden="1">#REF!</definedName>
    <definedName name="BExXY5QFG6QP94SFT3935OBM8Y4K" hidden="1">#REF!</definedName>
    <definedName name="BExXY7TYEBFXRYUYIFHTN65RJ8EW" hidden="1">#REF!</definedName>
    <definedName name="BExXYLBHANUXC5FCTDDTGOVD3GQS" hidden="1">#REF!</definedName>
    <definedName name="BExXYMNYAYH3WA2ZCFAYKZID9ZCI" hidden="1">#REF!</definedName>
    <definedName name="BExXYYT12SVN2VDMLVNV4P3ISD8T" hidden="1">#REF!</definedName>
    <definedName name="BExXYZ3SPSRCWM4YHTPZDCOLZPHR" hidden="1">#REF!</definedName>
    <definedName name="BExXZFVV4YB42AZ3H1I40YG3JAPU" hidden="1">#REF!</definedName>
    <definedName name="BExXZG1CQE1M9TDJ99253H6JVGIH" hidden="1">#REF!</definedName>
    <definedName name="BExXZHJ9T2JELF12CHHGD54J1B0C" hidden="1">#REF!</definedName>
    <definedName name="BExXZNJ2X1TK2LRK5ZY3MX49H5T7" hidden="1">#REF!</definedName>
    <definedName name="BExXZOVPCEP495TQSON6PSRQ8XCY" hidden="1">#REF!</definedName>
    <definedName name="BExXZXKH7NBARQQAZM69Z57IH1MM" hidden="1">#REF!</definedName>
    <definedName name="BExY07WSDH5QEVM7BJXJK2ZRAI1O" hidden="1">#REF!</definedName>
    <definedName name="BExY09PJJWYWGWWLX3YT8EVK0YV4" hidden="1">#REF!</definedName>
    <definedName name="BExY0C3UBVC4M59JIRXVQ8OWAJC1" hidden="1">#REF!</definedName>
    <definedName name="BExY0ENH6ZXHW155XIGS0F46T43M" hidden="1">#REF!</definedName>
    <definedName name="BExY0IEEUB9SRGD9I14IDCPO5GV4" hidden="1">#REF!</definedName>
    <definedName name="BExY0LEAAM7MUGBRLXD6KXBOHZ6S" hidden="1">#REF!</definedName>
    <definedName name="BExY0OE8GFHMLLTEAFIOQTOPEVPB" hidden="1">#REF!</definedName>
    <definedName name="BExY0OJHW85S0VKBA8T4HTYPYBOS" hidden="1">#REF!</definedName>
    <definedName name="BExY0T1E034D7XAXNC6F7540LLIE" hidden="1">#REF!</definedName>
    <definedName name="BExY0XTZLHN49J2JH94BYTKBJLT3" hidden="1">#REF!</definedName>
    <definedName name="BExY11FH9TXHERUYGG8FE50U7H7J" hidden="1">#REF!</definedName>
    <definedName name="BExY180UKNW5NIAWD6ZUYTFEH8QS" hidden="1">#REF!</definedName>
    <definedName name="BExY1DPTV4LSY9MEOUGXF8X052NA" hidden="1">#REF!</definedName>
    <definedName name="BExY1GK9ELBEKDD7O6HR6DUO8YGO" hidden="1">#REF!</definedName>
    <definedName name="BExY1NWOXXFV9GGZ3PX444LZ8TVX" hidden="1">#REF!</definedName>
    <definedName name="BExY1UCL0RND63LLSM9X5SFRG117" hidden="1">#REF!</definedName>
    <definedName name="BExY1WAT3937L08HLHIRQHMP2A3H" hidden="1">#REF!</definedName>
    <definedName name="BExY1YEBOSLMID7LURP8QB46AI91" hidden="1">#REF!</definedName>
    <definedName name="BExY236UB98PA9PNCHMCSZYCHJBD" hidden="1">#REF!</definedName>
    <definedName name="BExY2FS4LFX9OHOTQT7SJ2PXAC25" hidden="1">#REF!</definedName>
    <definedName name="BExY2GDPCZPVU0IQ6IJIB1YQQRQ6" hidden="1">#REF!</definedName>
    <definedName name="BExY2GTSZ3VA9TXLY7KW1LIAKJ61" hidden="1">#REF!</definedName>
    <definedName name="BExY2IXBR1SGYZH08T7QHKEFS8HA" hidden="1">#REF!</definedName>
    <definedName name="BExY2Q4B5FUDA5VU4VRUHX327QN0" hidden="1">#REF!</definedName>
    <definedName name="BExY2S7TM2NG7A1NFYPWIFAIKUCO" hidden="1">#REF!</definedName>
    <definedName name="BExY2Z3ZGRGD12RWANJZ8DFQO776" hidden="1">#REF!</definedName>
    <definedName name="BExY30WPXLJ01P42XKBSUF8KNOOK" hidden="1">#REF!</definedName>
    <definedName name="BExY3297KIB0C8Z1G99OS1MCEGTO" hidden="1">#REF!</definedName>
    <definedName name="BExY3HOSK7YI364K15OX70AVR6F1" hidden="1">#REF!</definedName>
    <definedName name="BExY3I526B4VA8JBTKXWE3FGVT0D" hidden="1">#REF!</definedName>
    <definedName name="BExY3I52TZR3GXQ9HDVDNIYLIGEH" hidden="1">#REF!</definedName>
    <definedName name="BExY3T89AUR83SOAZZ3OMDEJDQ39" hidden="1">#REF!</definedName>
    <definedName name="BExY3WZ7VO2K6TYCHDY754FY24AA" hidden="1">#REF!</definedName>
    <definedName name="BExY4BIG95HDDO6MY6WBUSWJIOLR" hidden="1">#REF!</definedName>
    <definedName name="BExY4MG771JQ84EMIVB6HQGGHZY7" hidden="1">#REF!</definedName>
    <definedName name="BExY4PWCSFB8P3J3TBQB2MD67263" hidden="1">#REF!</definedName>
    <definedName name="BExY4RP3BE6KYZDIKQZO4U4DIT33" hidden="1">#REF!</definedName>
    <definedName name="BExY4RZW3KK11JLYBA4DWZ92M6LQ" hidden="1">#REF!</definedName>
    <definedName name="BExY4XOVTTNVZ577RLIEC7NZQFIX" hidden="1">#REF!</definedName>
    <definedName name="BExY50JAF5CG01GTHAUS7I4ZLUDC" hidden="1">#REF!</definedName>
    <definedName name="BExY53J7EXFEOFTRNAHLK7IH3ACB" hidden="1">#REF!</definedName>
    <definedName name="BExY5515SJTJS3VM80M3YYR0WF37" hidden="1">#REF!</definedName>
    <definedName name="BExY5515WE39FQ3EG5QHG67V9C0O" hidden="1">#REF!</definedName>
    <definedName name="BExY5986WNAD8NFCPXC9TVLBU4FG" hidden="1">#REF!</definedName>
    <definedName name="BExY5DF9MS25IFNWGJ1YAS5MDN8R" hidden="1">#REF!</definedName>
    <definedName name="BExY5ERVGL3UM2MGT8LJ0XPKTZEK" hidden="1">#REF!</definedName>
    <definedName name="BExY5EX6NJFK8W754ZVZDN5DS04K" hidden="1">#REF!</definedName>
    <definedName name="BExY5S3XD1NJT109CV54IFOHVLQ6" hidden="1">#REF!</definedName>
    <definedName name="BExY5W088PPAPLSMR2P7FV2CRDCT" hidden="1">#REF!</definedName>
    <definedName name="BExY6KA6BQ6H4SH5EMJBVF8UR4ZY" hidden="1">#REF!</definedName>
    <definedName name="BExY6KVS1MMZ2R34PGEFR2BMTU9W" hidden="1">#REF!</definedName>
    <definedName name="BExY6Q9YY7LW745GP7CYOGGSPHGE" hidden="1">#REF!</definedName>
    <definedName name="BExY6R6BYIQZ4OR1E7YI0OVOC08W" hidden="1">#REF!</definedName>
    <definedName name="BExZIA3C8LKJTEH3MKQ57KJH5TA2" hidden="1">#REF!</definedName>
    <definedName name="BExZIGDWFIOPMMVCRWX45OIJ5AP3" hidden="1">#REF!</definedName>
    <definedName name="BExZIIHH3QNQE3GFMHEE4UMHY6WQ" hidden="1">#REF!</definedName>
    <definedName name="BExZIYO22G5UXOB42GDLYGVRJ6U7" hidden="1">#REF!</definedName>
    <definedName name="BExZJ7I9T8XU4MZRKJ1VVU76V2LZ" hidden="1">#REF!</definedName>
    <definedName name="BExZJMY170JCUU1RWASNZ1HJPRTA" hidden="1">#REF!</definedName>
    <definedName name="BExZJOQR77H0P4SUKVYACDCFBBXO" hidden="1">#REF!</definedName>
    <definedName name="BExZJS6RG34ODDY9HMZ0O34MEMSB" hidden="1">#REF!</definedName>
    <definedName name="BExZK34NR4BAD7HJAP7SQ926UQP3" hidden="1">#REF!</definedName>
    <definedName name="BExZK3FGPHH5H771U7D5XY7XBS6E" hidden="1">#REF!</definedName>
    <definedName name="BExZK46CVVS9X1BZ6LLL71016ENT" hidden="1">#REF!</definedName>
    <definedName name="BExZK52PZLTP1F04T09MP30BVT7H" hidden="1">#REF!</definedName>
    <definedName name="BExZKHYORG3O8C772XPFHM1N8T80" hidden="1">#REF!</definedName>
    <definedName name="BExZKJRF2IRR57DG9CLC7MSHWNNN" hidden="1">#REF!</definedName>
    <definedName name="BExZKV5GYXO0X760SBD9TWTIQHGI" hidden="1">#REF!</definedName>
    <definedName name="BExZKZCGNEA9IPON37A91L4H4H17" hidden="1">#REF!</definedName>
    <definedName name="BExZL6E4YVXRUN7ZGF2BIGIXFR8K" hidden="1">#REF!</definedName>
    <definedName name="BExZLF2ZTA4EPN0GHO7C5O8DZ1SN" hidden="1">#REF!</definedName>
    <definedName name="BExZLGVLMKTPFXG42QYT0PO81G7F" hidden="1">#REF!</definedName>
    <definedName name="BExZLHRYQQ7BYD3VQWHVTZGYGRCT" hidden="1">#REF!</definedName>
    <definedName name="BExZLKMK7LRK14S09WLMH7MXSQXM" hidden="1">#REF!</definedName>
    <definedName name="BExZM503X0NZBS0FF22LK2RGG6GP" hidden="1">#REF!</definedName>
    <definedName name="BExZM7JVLG0W8EG5RBU915U3SKBY" hidden="1">#REF!</definedName>
    <definedName name="BExZM85FOVUFF110XMQ9O2ODSJUK" hidden="1">#REF!</definedName>
    <definedName name="BExZMF1MMTZ1TA14PZ8ASSU2CBSP" hidden="1">#REF!</definedName>
    <definedName name="BExZMH54ZU6X4KM0375X9K5VJDZN" hidden="1">#REF!</definedName>
    <definedName name="BExZMKL5YQZD7F0FUCSVFGLPFK52" hidden="1">#REF!</definedName>
    <definedName name="BExZMOC3VNZALJM71X2T6FV91GTB" hidden="1">#REF!</definedName>
    <definedName name="BExZMRHA7TTR9QKJOMONHRVY3YOF" hidden="1">#REF!</definedName>
    <definedName name="BExZMXH39OB0I43XEL3K11U3G9PM" hidden="1">#REF!</definedName>
    <definedName name="BExZMZQ3RBKDHT5GLFNLS52OSJA0" hidden="1">#REF!</definedName>
    <definedName name="BExZN2F7Y2J2L2LN5WZRG949MS4A" hidden="1">#REF!</definedName>
    <definedName name="BExZN847WUWKRYTZWG9TCQZJS3OL" hidden="1">#REF!</definedName>
    <definedName name="BExZNA2ALK6RDWFAXZQCL9TWRDCF" hidden="1">#REF!</definedName>
    <definedName name="BExZNH3VISFF4NQI11BZDP5IQ7VG" hidden="1">#REF!</definedName>
    <definedName name="BExZNJYCFYVMAOI62GB2BABK1ELE" hidden="1">#REF!</definedName>
    <definedName name="BExZNLGAA6ATMJW0Y28J4OI5W27I" hidden="1">#REF!</definedName>
    <definedName name="BExZNP7916CH3QP4VCZEULUIKKS5" hidden="1">#REF!</definedName>
    <definedName name="BExZNV707LIU6Z5H6QI6H67LHTI1" hidden="1">#REF!</definedName>
    <definedName name="BExZNVCBKB930QQ9QW7KSGOZ0V1M" hidden="1">#REF!</definedName>
    <definedName name="BExZNW8QJ18X0RSGFDWAE9ZSDX39" hidden="1">#REF!</definedName>
    <definedName name="BExZNZDWRS6Q40L8OCWFEIVI0A1O" hidden="1">#REF!</definedName>
    <definedName name="BExZOBO9NYLGVJQ31LVQ9XS2ZT4N" hidden="1">#REF!</definedName>
    <definedName name="BExZOETNB1CJ3Y2RKLI1ZK0S8Z6H" hidden="1">#REF!</definedName>
    <definedName name="BExZOREMVSK4E5VSWM838KHUB8AI" hidden="1">#REF!</definedName>
    <definedName name="BExZOVR745T5P1KS9NV2PXZPZVRG" hidden="1">#REF!</definedName>
    <definedName name="BExZOZSWGLSY2XYVRIS6VSNJDSGD" hidden="1">#REF!</definedName>
    <definedName name="BExZP7AIJKLM6C6CSUIIFAHFBNX2" hidden="1">#REF!</definedName>
    <definedName name="BExZPALCPOH27L4MUPX2RFT3F8OM" hidden="1">#REF!</definedName>
    <definedName name="BExZPQ0XY507N8FJMVPKCTK8HC9H" hidden="1">#REF!</definedName>
    <definedName name="BExZPXTHEWEN48J9E5ARSA8IGRBI" hidden="1">#REF!</definedName>
    <definedName name="BExZQ37OVBR25U32CO2YYVPZOMR5" hidden="1">#REF!</definedName>
    <definedName name="BExZQ3NT7H06VO0AR48WHZULZB93" hidden="1">#REF!</definedName>
    <definedName name="BExZQ5RCYU1R0DUT1MFN99S1C408" hidden="1">#REF!</definedName>
    <definedName name="BExZQ7PJU07SEJMDX18U9YVDC2GU" hidden="1">#REF!</definedName>
    <definedName name="BExZQAJXQ5IJ5RB71EDSPGTRO5HC" hidden="1">#REF!</definedName>
    <definedName name="BExZQBLTKPF3O4MCH6L4LE544FQB" hidden="1">#REF!</definedName>
    <definedName name="BExZQIHTGHK7OOI2Y2PN3JYBY82I" hidden="1">#REF!</definedName>
    <definedName name="BExZQJJMGU5MHQOILGXGJPAQI5XI" hidden="1">#REF!</definedName>
    <definedName name="BExZQL1M2EX5YEQBMNQKVD747N3I" hidden="1">#REF!</definedName>
    <definedName name="BExZQPDYUBJL0C1OME996KHU23N5" hidden="1">#REF!</definedName>
    <definedName name="BExZQXBYEBN28QUH1KOVW6KKA5UM" hidden="1">#REF!</definedName>
    <definedName name="BExZQZKT146WEN8FTVZ7Y5TSB8L5" hidden="1">#REF!</definedName>
    <definedName name="BExZR485AKBH93YZ08CMUC3WROED" hidden="1">#REF!</definedName>
    <definedName name="BExZR7TL98P2PPUVGIZYR5873DWW" hidden="1">#REF!</definedName>
    <definedName name="BExZRAYSYOXAM1PBW1EF6YAZ9RU3" hidden="1">#REF!</definedName>
    <definedName name="BExZRGD1603X5ACFALUUDKCD7X48" hidden="1">#REF!</definedName>
    <definedName name="BExZRMSYHFOP8FFWKKUSBHU85J81" hidden="1">#REF!</definedName>
    <definedName name="BExZRP1X6UVLN1UOLHH5VF4STP1O" hidden="1">#REF!</definedName>
    <definedName name="BExZRQ930U6OCYNV00CH5I0Q4LPE" hidden="1">#REF!</definedName>
    <definedName name="BExZRQP7JLKS45QOGATXS7MK5GUZ" hidden="1">#REF!</definedName>
    <definedName name="BExZRW8W514W8OZ72YBONYJ64GXF" hidden="1">#REF!</definedName>
    <definedName name="BExZRWJP2BUVFJPO8U8ATQEP0LZU" hidden="1">#REF!</definedName>
    <definedName name="BExZSI9USDLZAN8LI8M4YYQL24GZ" hidden="1">#REF!</definedName>
    <definedName name="BExZSLKO175YAM0RMMZH1FPXL4V2" hidden="1">#REF!</definedName>
    <definedName name="BExZSS0LA2JY4ZLJ1Z5YCMLJJZCH" hidden="1">#REF!</definedName>
    <definedName name="BExZSTNUWCRNCL22SMKXKFSLCJ0O" hidden="1">#REF!</definedName>
    <definedName name="BExZSYRA4NR7K6RLC3I81QSG5SQR" hidden="1">#REF!</definedName>
    <definedName name="BExZT6JSZ8CBS0SB3T07N3LMAX7M" hidden="1">#REF!</definedName>
    <definedName name="BExZTAQV2QVSZY5Y3VCCWUBSBW9P" hidden="1">#REF!</definedName>
    <definedName name="BExZTHSI2FX56PWRSNX9H5EWTZFO" hidden="1">#REF!</definedName>
    <definedName name="BExZTJL3HVBFY139H6CJHEQCT1EL" hidden="1">#REF!</definedName>
    <definedName name="BExZTLOL8OPABZI453E0KVNA1GJS" hidden="1">#REF!</definedName>
    <definedName name="BExZTOTZ9F2ZI18DZM8GW39VDF1N" hidden="1">#REF!</definedName>
    <definedName name="BExZTT6J3X0TOX0ZY6YPLUVMCW9X" hidden="1">#REF!</definedName>
    <definedName name="BExZTW6ECBRA0BBITWBQ8R93RMCL" hidden="1">#REF!</definedName>
    <definedName name="BExZU2BHYAOKSCBM3C5014ZF6IXS" hidden="1">#REF!</definedName>
    <definedName name="BExZU2RMJTXOCS0ROPMYPE6WTD87" hidden="1">#REF!</definedName>
    <definedName name="BExZUBRAHA9DNEGONEZEB2TDVFC2" hidden="1">#REF!</definedName>
    <definedName name="BExZUF7G8FENTJKH9R1XUWXM6CWD" hidden="1">#REF!</definedName>
    <definedName name="BExZUNARUJBIZ08VCAV3GEVBIR3D" hidden="1">#REF!</definedName>
    <definedName name="BExZUSZT5496UMBP4LFSLTR1GVEW" hidden="1">#REF!</definedName>
    <definedName name="BExZUT54340I38GVCV79EL116WR0" hidden="1">#REF!</definedName>
    <definedName name="BExZUXC66MK2SXPXCLD8ZSU0BMTY" hidden="1">#REF!</definedName>
    <definedName name="BExZUYDULCX65H9OZ9JHPBNKF3MI" hidden="1">#REF!</definedName>
    <definedName name="BExZV2QD5ZDK3AGDRULLA7JB46C3" hidden="1">#REF!</definedName>
    <definedName name="BExZVBQ29OM0V8XAL3HL0JIM0MMU" hidden="1">#REF!</definedName>
    <definedName name="BExZVKV2XCPCINW1KP8Q1FI6KDNG" hidden="1">#REF!</definedName>
    <definedName name="BExZVLM4T9ORS4ZWHME46U4Q103C" hidden="1">#REF!</definedName>
    <definedName name="BExZVM7OZWPPRH5YQW50EYMMIW1A" hidden="1">#REF!</definedName>
    <definedName name="BExZVMYK7BAH6AGIAEXBE1NXDZ5Z" hidden="1">#REF!</definedName>
    <definedName name="BExZVPYGX2C5OSHMZ6F0KBKZ6B1S" hidden="1">#REF!</definedName>
    <definedName name="BExZW3LHTS7PFBNTYM95N8J5AFYQ" hidden="1">#REF!</definedName>
    <definedName name="BExZW472V5ADKCFHIKAJ6D4R8MU4" hidden="1">#REF!</definedName>
    <definedName name="BExZW5UARC8W9AQNLJX2I5WQWS5F" hidden="1">#REF!</definedName>
    <definedName name="BExZW7HRGN6A9YS41KI2B2UUMJ7X" hidden="1">#REF!</definedName>
    <definedName name="BExZW8ZPNV43UXGOT98FDNIBQHZY" hidden="1">#REF!</definedName>
    <definedName name="BExZWKZ5N3RDXU8MZ8HQVYYD8O0F" hidden="1">#REF!</definedName>
    <definedName name="BExZWMBRUCPO6F4QT5FNX8JRFL7V" hidden="1">#REF!</definedName>
    <definedName name="BExZWQO5171HT1OZ6D6JZBHEW4JG" hidden="1">#REF!</definedName>
    <definedName name="BExZWSMC9T48W74GFGQCIUJ8ZPP3" hidden="1">#REF!</definedName>
    <definedName name="BExZWUF2V4HY3HI8JN9ZVPRWK1H3" hidden="1">#REF!</definedName>
    <definedName name="BExZWX45URTK9KYDJHEXL1OTZ833" hidden="1">#REF!</definedName>
    <definedName name="BExZX0EWQEZO86WDAD9A4EAEZ012" hidden="1">#REF!</definedName>
    <definedName name="BExZX2T6ZT2DZLYSDJJBPVIT5OK2" hidden="1">#REF!</definedName>
    <definedName name="BExZXOJDELULNLEH7WG0OYJT0NJ4" hidden="1">#REF!</definedName>
    <definedName name="BExZXOOTRNUK8LGEAZ8ZCFW9KXQ1" hidden="1">#REF!</definedName>
    <definedName name="BExZXT6JOXNKEDU23DKL8XZAJZIH" hidden="1">#REF!</definedName>
    <definedName name="BExZXUTYW1HWEEZ1LIX4OQWC7HL1" hidden="1">#REF!</definedName>
    <definedName name="BExZXY4NKQL9QD76YMQJ15U1C2G8" hidden="1">#REF!</definedName>
    <definedName name="BExZXYQ7U5G08FQGUIGYT14QCBOF" hidden="1">#REF!</definedName>
    <definedName name="BExZY02V77YJBMODJSWZOYCMPS5X" hidden="1">#REF!</definedName>
    <definedName name="BExZY3DEOYNIHRV56IY5LJXZK8RU" hidden="1">#REF!</definedName>
    <definedName name="BExZY49QRZIR6CA41LFA9LM6EULU" hidden="1">#REF!</definedName>
    <definedName name="BExZYTG2G7W27YATTETFDDCZ0C4U" hidden="1">#REF!</definedName>
    <definedName name="BExZYYOZMC36ROQDWLR5Z17WKHCR" hidden="1">#REF!</definedName>
    <definedName name="BExZZ2FQA9A8C7CJKMEFQ9VPSLCE" hidden="1">#REF!</definedName>
    <definedName name="BExZZ7ZGXIMA3OVYAWY3YQSK64LF" hidden="1">#REF!</definedName>
    <definedName name="BExZZ8FKEIFG203MU6SEJ69MINCD" hidden="1">#REF!</definedName>
    <definedName name="BExZZCHAVHW8C2H649KRGVQ0WVRT" hidden="1">#REF!</definedName>
    <definedName name="BExZZTK54OTLF2YB68BHGOS27GEN" hidden="1">#REF!</definedName>
    <definedName name="BExZZXB3JQQG4SIZS4MRU6NNW7HI" hidden="1">#REF!</definedName>
    <definedName name="BExZZZEMIIFKMLLV4DJKX5TB9R5V" hidden="1">#REF!</definedName>
    <definedName name="BOOKADJ">#REF!</definedName>
    <definedName name="Camas" hidden="1">{#N/A,#N/A,FALSE,"Summary";#N/A,#N/A,FALSE,"SmPlants";#N/A,#N/A,FALSE,"Utah";#N/A,#N/A,FALSE,"Idaho";#N/A,#N/A,FALSE,"Lewis River";#N/A,#N/A,FALSE,"NrthUmpq";#N/A,#N/A,FALSE,"KlamRog"}</definedName>
    <definedName name="cap">[16]Readings!$B$2</definedName>
    <definedName name="CBWorkbookPriority" hidden="1">-2060790043</definedName>
    <definedName name="cgf" hidden="1">{"PRINT",#N/A,TRUE,"APPA";"PRINT",#N/A,TRUE,"APS";"PRINT",#N/A,TRUE,"BHPL";"PRINT",#N/A,TRUE,"BHPL2";"PRINT",#N/A,TRUE,"CDWR";"PRINT",#N/A,TRUE,"EWEB";"PRINT",#N/A,TRUE,"LADWP";"PRINT",#N/A,TRUE,"NEVBASE"}</definedName>
    <definedName name="Check">#REF!</definedName>
    <definedName name="Classification">'[10]Func Study'!$AB$251</definedName>
    <definedName name="COMADJ">#REF!</definedName>
    <definedName name="combined1" hidden="1">{"YTD-Total",#N/A,TRUE,"Provision";"YTD-Utility",#N/A,TRUE,"Prov Utility";"YTD-NonUtility",#N/A,TRUE,"Prov NonUtility"}</definedName>
    <definedName name="COMP">#REF!</definedName>
    <definedName name="COMPACTUAL">#REF!</definedName>
    <definedName name="COMPT">#REF!</definedName>
    <definedName name="COMPWEATHER">#REF!</definedName>
    <definedName name="copy" hidden="1">#REF!</definedName>
    <definedName name="COSFacVal">[10]Inputs!$R$5</definedName>
    <definedName name="_xlnm.Database">[17]Invoice!#REF!</definedName>
    <definedName name="DATE">[18]Jan!#REF!</definedName>
    <definedName name="DEC">[15]Backup!#REF!</definedName>
    <definedName name="DECT">#REF!</definedName>
    <definedName name="DELETE01" hidden="1">{#N/A,#N/A,FALSE,"Coversheet";#N/A,#N/A,FALSE,"QA"}</definedName>
    <definedName name="DELETE02" hidden="1">{#N/A,#N/A,FALSE,"Schedule F";#N/A,#N/A,FALSE,"Schedule G"}</definedName>
    <definedName name="Delete06" hidden="1">{#N/A,#N/A,FALSE,"Coversheet";#N/A,#N/A,FALSE,"QA"}</definedName>
    <definedName name="Delete09" hidden="1">{#N/A,#N/A,FALSE,"Coversheet";#N/A,#N/A,FALSE,"QA"}</definedName>
    <definedName name="Delete1" hidden="1">{#N/A,#N/A,FALSE,"Coversheet";#N/A,#N/A,FALSE,"QA"}</definedName>
    <definedName name="Delete10" hidden="1">{#N/A,#N/A,FALSE,"Schedule F";#N/A,#N/A,FALSE,"Schedule G"}</definedName>
    <definedName name="Delete21" hidden="1">{#N/A,#N/A,FALSE,"Coversheet";#N/A,#N/A,FALSE,"QA"}</definedName>
    <definedName name="Demand">[9]Inputs!$D$8</definedName>
    <definedName name="Demand2">[19]Inputs!$D$11</definedName>
    <definedName name="DFIT" hidden="1">{#N/A,#N/A,FALSE,"Coversheet";#N/A,#N/A,FALSE,"QA"}</definedName>
    <definedName name="Dis">'[10]Func Study'!$AB$250</definedName>
    <definedName name="DisFac">'[10]Func Dist Factor Table'!$A$11:$G$25</definedName>
    <definedName name="Dist_factor">#REF!</definedName>
    <definedName name="DistPeakMethod">[12]Inputs!#REF!</definedName>
    <definedName name="dsd" hidden="1">[20]Inputs!#REF!</definedName>
    <definedName name="DUDE" localSheetId="2" hidden="1">#REF!</definedName>
    <definedName name="DUDE" hidden="1">#REF!</definedName>
    <definedName name="ee" hidden="1">{#N/A,#N/A,FALSE,"Month ";#N/A,#N/A,FALSE,"YTD";#N/A,#N/A,FALSE,"12 mo ended"}</definedName>
    <definedName name="energy">[16]Readings!$B$3</definedName>
    <definedName name="Engy">[9]Inputs!$D$9</definedName>
    <definedName name="Engy2">[19]Inputs!$D$12</definedName>
    <definedName name="enrgy" hidden="1">{#N/A,#N/A,FALSE,"Bgt";#N/A,#N/A,FALSE,"Act";#N/A,#N/A,FALSE,"Chrt Data";#N/A,#N/A,FALSE,"Bus Result";#N/A,#N/A,FALSE,"Main Charts";#N/A,#N/A,FALSE,"P&amp;L Ttl";#N/A,#N/A,FALSE,"P&amp;L C_Ttl";#N/A,#N/A,FALSE,"P&amp;L C_Oct";#N/A,#N/A,FALSE,"P&amp;L C_Sep";#N/A,#N/A,FALSE,"1996";#N/A,#N/A,FALSE,"Data"}</definedName>
    <definedName name="error" hidden="1">{#N/A,#N/A,FALSE,"Coversheet";#N/A,#N/A,FALSE,"QA"}</definedName>
    <definedName name="Estimate" hidden="1">{#N/A,#N/A,FALSE,"Summ";#N/A,#N/A,FALSE,"General"}</definedName>
    <definedName name="ex" hidden="1">{#N/A,#N/A,FALSE,"Summ";#N/A,#N/A,FALSE,"General"}</definedName>
    <definedName name="extra2" hidden="1">{#N/A,#N/A,FALSE,"Loans";#N/A,#N/A,FALSE,"Program Costs";#N/A,#N/A,FALSE,"Measures";#N/A,#N/A,FALSE,"Net Lost Rev";#N/A,#N/A,FALSE,"Incentive"}</definedName>
    <definedName name="extra3" hidden="1">{#N/A,#N/A,FALSE,"Loans";#N/A,#N/A,FALSE,"Program Costs";#N/A,#N/A,FALSE,"Measures";#N/A,#N/A,FALSE,"Net Lost Rev";#N/A,#N/A,FALSE,"Incentive"}</definedName>
    <definedName name="extra4" hidden="1">{#N/A,#N/A,FALSE,"Loans";#N/A,#N/A,FALSE,"Program Costs";#N/A,#N/A,FALSE,"Measures";#N/A,#N/A,FALSE,"Net Lost Rev";#N/A,#N/A,FALSE,"Incentive"}</definedName>
    <definedName name="extra5" hidden="1">{#N/A,#N/A,FALSE,"Loans";#N/A,#N/A,FALSE,"Program Costs";#N/A,#N/A,FALSE,"Measures";#N/A,#N/A,FALSE,"Net Lost Rev";#N/A,#N/A,FALSE,"Incentive"}</definedName>
    <definedName name="f101top">#REF!</definedName>
    <definedName name="f104top">#REF!</definedName>
    <definedName name="f138top">#REF!</definedName>
    <definedName name="f140top">#REF!</definedName>
    <definedName name="Factorck">'[10]COS Factor Table'!$O$15:$O$113</definedName>
    <definedName name="FactorType">[13]Variables!$AK$2:$AL$12</definedName>
    <definedName name="FACTP">#REF!</definedName>
    <definedName name="FactSum">'[10]COS Factor Table'!$A$14:$O$113</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hidden="1">{#N/A,#N/A,FALSE,"Month ";#N/A,#N/A,FALSE,"YTD";#N/A,#N/A,FALSE,"12 mo ended"}</definedName>
    <definedName name="FEB">[15]Backup!#REF!</definedName>
    <definedName name="FEBT">#REF!</definedName>
    <definedName name="ffff" hidden="1">{#N/A,#N/A,FALSE,"Coversheet";#N/A,#N/A,FALSE,"QA"}</definedName>
    <definedName name="fffgf" hidden="1">{#N/A,#N/A,FALSE,"Coversheet";#N/A,#N/A,FALSE,"QA"}</definedName>
    <definedName name="foo" hidden="1">{#N/A,#N/A,FALSE,"Bgt";#N/A,#N/A,FALSE,"Act";#N/A,#N/A,FALSE,"Chrt Data";#N/A,#N/A,FALSE,"Bus Result";#N/A,#N/A,FALSE,"Main Charts";#N/A,#N/A,FALSE,"P&amp;L Ttl";#N/A,#N/A,FALSE,"P&amp;L C_Ttl";#N/A,#N/A,FALSE,"P&amp;L C_Oct";#N/A,#N/A,FALSE,"P&amp;L C_Sep";#N/A,#N/A,FALSE,"1996";#N/A,#N/A,FALSE,"Data"}</definedName>
    <definedName name="FranchiseTax">[14]Variables!$D$26</definedName>
    <definedName name="friend" hidden="1">{"PRINT",#N/A,TRUE,"APPA";"PRINT",#N/A,TRUE,"APS";"PRINT",#N/A,TRUE,"BHPL";"PRINT",#N/A,TRUE,"BHPL2";"PRINT",#N/A,TRUE,"CDWR";"PRINT",#N/A,TRUE,"EWEB";"PRINT",#N/A,TRUE,"LADWP";"PRINT",#N/A,TRUE,"NEVBASE"}</definedName>
    <definedName name="Func">'[10]Func Factor Table'!$A$10:$H$77</definedName>
    <definedName name="Func_Ftrs">#REF!</definedName>
    <definedName name="Func_GTD_Percents">#REF!</definedName>
    <definedName name="Func_MC">#REF!</definedName>
    <definedName name="Func_Percents">#REF!</definedName>
    <definedName name="Func_Rev_Req1">#REF!</definedName>
    <definedName name="Func_Rev_Req2">#REF!</definedName>
    <definedName name="Func_Revenue">#REF!</definedName>
    <definedName name="Function">'[10]Func Study'!$AB$250</definedName>
    <definedName name="GREATER10MW">#REF!</definedName>
    <definedName name="GTD_Percents">#REF!</definedName>
    <definedName name="HEIGHT">#REF!</definedName>
    <definedName name="helllo" hidden="1">{#N/A,#N/A,FALSE,"Pg 6b CustCount_Gas";#N/A,#N/A,FALSE,"QA";#N/A,#N/A,FALSE,"Report";#N/A,#N/A,FALSE,"forecast"}</definedName>
    <definedName name="Hello" hidden="1">{#N/A,#N/A,FALSE,"Pg 6a CustCount_Electric";#N/A,#N/A,FALSE,"QA";"monthly",#N/A,FALSE,"Elect_Cust#Avg";"Year To Date",#N/A,FALSE,"Elect_Cust#Avg";"Rollling 12 months ended",#N/A,FALSE,"Elect_Cust#Avg";"Budget Month",#N/A,FALSE,"Electric";"Budget YTD",#N/A,FALSE,"Electric";"Budget 12 months",#N/A,FALSE,"Electric"}</definedName>
    <definedName name="HELP" hidden="1">{#N/A,#N/A,FALSE,"Coversheet";#N/A,#N/A,FALSE,"QA"}</definedName>
    <definedName name="HROptim" hidden="1">{#N/A,#N/A,FALSE,"Summary";#N/A,#N/A,FALSE,"SmPlants";#N/A,#N/A,FALSE,"Utah";#N/A,#N/A,FALSE,"Idaho";#N/A,#N/A,FALSE,"Lewis River";#N/A,#N/A,FALSE,"NrthUmpq";#N/A,#N/A,FALSE,"KlamRog"}</definedName>
    <definedName name="HTML_CodePage" hidden="1">1252</definedName>
    <definedName name="HTML_Control" hidden="1">{"'Sheet1'!$A$1:$J$121"}</definedName>
    <definedName name="HTML_Description" hidden="1">""</definedName>
    <definedName name="HTML_Email" hidden="1">""</definedName>
    <definedName name="HTML_Header" hidden="1">"Sheet1"</definedName>
    <definedName name="HTML_LastUpdate" hidden="1">"10/21/99"</definedName>
    <definedName name="HTML_LineAfter" hidden="1">FALSE</definedName>
    <definedName name="HTML_LineBefore" hidden="1">FALSE</definedName>
    <definedName name="HTML_Name" hidden="1">"Paulette Peoples"</definedName>
    <definedName name="HTML_OBDlg2" hidden="1">TRUE</definedName>
    <definedName name="HTML_OBDlg4" hidden="1">TRUE</definedName>
    <definedName name="HTML_OS" hidden="1">0</definedName>
    <definedName name="HTML_PathFile" hidden="1">"\\Bhincres01\groups\Mkt_Dev\EXECMKTR\RIGS\RigBible\Web NA.htm"</definedName>
    <definedName name="HTML_Title" hidden="1">"Total North America"</definedName>
    <definedName name="ID_0303_RVN_data">#REF!</definedName>
    <definedName name="IDcontractsRVN">#REF!</definedName>
    <definedName name="income_satement_ytd" hidden="1">{#N/A,#N/A,FALSE,"monthly";#N/A,#N/A,FALSE,"year to date";#N/A,#N/A,FALSE,"12_months_IS";#N/A,#N/A,FALSE,"balance sheet";#N/A,#N/A,FALSE,"op_revenues_12m";#N/A,#N/A,FALSE,"op_revenues_ytd";#N/A,#N/A,FALSE,"op_revenues_cm"}</definedName>
    <definedName name="INDADJ">#REF!</definedName>
    <definedName name="INPUT">[21]Summary!#REF!</definedName>
    <definedName name="Instructions">#REF!</definedName>
    <definedName name="inventory" hidden="1">{#N/A,#N/A,FALSE,"Summary";#N/A,#N/A,FALSE,"SmPlants";#N/A,#N/A,FALSE,"Utah";#N/A,#N/A,FALSE,"Idaho";#N/A,#N/A,FALSE,"Lewis River";#N/A,#N/A,FALSE,"NrthUmpq";#N/A,#N/A,FALSE,"KlamRog"}</definedName>
    <definedName name="ISytd" hidden="1">{#N/A,#N/A,FALSE,"monthly";#N/A,#N/A,FALSE,"year to date";#N/A,#N/A,FALSE,"12_months_IS";#N/A,#N/A,FALSE,"balance sheet";#N/A,#N/A,FALSE,"op_revenues_12m";#N/A,#N/A,FALSE,"op_revenues_ytd";#N/A,#N/A,FALSE,"op_revenues_cm"}</definedName>
    <definedName name="JAN">[15]Backup!#REF!</definedName>
    <definedName name="Jane" hidden="1">{#N/A,#N/A,FALSE,"Expenditures";#N/A,#N/A,FALSE,"Property Placed In-Service";#N/A,#N/A,FALSE,"Removals";#N/A,#N/A,FALSE,"Retirements";#N/A,#N/A,FALSE,"CWIP Balances";#N/A,#N/A,FALSE,"CWIP_Expend_Ratios";#N/A,#N/A,FALSE,"CWIP_Yr_End"}</definedName>
    <definedName name="JANT">#REF!</definedName>
    <definedName name="jfkljsdkljiejgr" hidden="1">{#N/A,#N/A,FALSE,"Summ";#N/A,#N/A,FALSE,"General"}</definedName>
    <definedName name="jjj">[22]Inputs!$N$18</definedName>
    <definedName name="JUL">[15]Backup!#REF!</definedName>
    <definedName name="JULT">#REF!</definedName>
    <definedName name="JUN">[15]Backup!#REF!</definedName>
    <definedName name="junk" hidden="1">{"PRINT",#N/A,TRUE,"APPA";"PRINT",#N/A,TRUE,"APS";"PRINT",#N/A,TRUE,"BHPL";"PRINT",#N/A,TRUE,"BHPL2";"PRINT",#N/A,TRUE,"CDWR";"PRINT",#N/A,TRUE,"EWEB";"PRINT",#N/A,TRUE,"LADWP";"PRINT",#N/A,TRUE,"NEVBASE"}</definedName>
    <definedName name="junk1"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nk5" hidden="1">{"PRINT",#N/A,TRUE,"APPA";"PRINT",#N/A,TRUE,"APS";"PRINT",#N/A,TRUE,"BHPL";"PRINT",#N/A,TRUE,"BHPL2";"PRINT",#N/A,TRUE,"CDWR";"PRINT",#N/A,TRUE,"EWEB";"PRINT",#N/A,TRUE,"LADWP";"PRINT",#N/A,TRUE,"NEVBASE"}</definedName>
    <definedName name="JUNT">#REF!</definedName>
    <definedName name="Jurisdiction">[13]Variables!$AK$15</definedName>
    <definedName name="JurisNumber">[13]Variables!$AL$15</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eep"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ABORMOD">#REF!</definedName>
    <definedName name="LABORROLL">#REF!</definedName>
    <definedName name="limcount" hidden="1">1</definedName>
    <definedName name="Line_Ext_Credit">#REF!</definedName>
    <definedName name="LinkCos">'[10]JAM Download'!$K$4</definedName>
    <definedName name="ListOffset" hidden="1">1</definedName>
    <definedName name="LOG">[15]Backup!#REF!</definedName>
    <definedName name="lookup" hidden="1">{#N/A,#N/A,FALSE,"Coversheet";#N/A,#N/A,FALSE,"QA"}</definedName>
    <definedName name="LOSS">[15]Backup!#REF!</definedName>
    <definedName name="MACTIT">#REF!</definedName>
    <definedName name="MAR">[15]Backup!#REF!</definedName>
    <definedName name="MART">#REF!</definedName>
    <definedName name="Master" hidden="1">{#N/A,#N/A,FALSE,"Actual";#N/A,#N/A,FALSE,"Normalized";#N/A,#N/A,FALSE,"Electric Actual";#N/A,#N/A,FALSE,"Electric Normalized"}</definedName>
    <definedName name="MAY">[15]Backup!#REF!</definedName>
    <definedName name="MAYT">#REF!</definedName>
    <definedName name="MCtoREV">#REF!</definedName>
    <definedName name="MEN">[1]Jan!#REF!</definedName>
    <definedName name="Menu_Begin">#REF!</definedName>
    <definedName name="Menu_Caption">#REF!</definedName>
    <definedName name="Menu_Large">#REF!</definedName>
    <definedName name="Menu_Name">#REF!</definedName>
    <definedName name="Menu_OnAction">#REF!</definedName>
    <definedName name="Menu_Parent">#REF!</definedName>
    <definedName name="Menu_Small">#REF!</definedName>
    <definedName name="Method">[9]Inputs!$C$6</definedName>
    <definedName name="Miller" hidden="1">{#N/A,#N/A,FALSE,"Expenditures";#N/A,#N/A,FALSE,"Property Placed In-Service";#N/A,#N/A,FALSE,"CWIP Balances"}</definedName>
    <definedName name="mmm" hidden="1">{"PRINT",#N/A,TRUE,"APPA";"PRINT",#N/A,TRUE,"APS";"PRINT",#N/A,TRUE,"BHPL";"PRINT",#N/A,TRUE,"BHPL2";"PRINT",#N/A,TRUE,"CDWR";"PRINT",#N/A,TRUE,"EWEB";"PRINT",#N/A,TRUE,"LADWP";"PRINT",#N/A,TRUE,"NEVBASE"}</definedName>
    <definedName name="MONTH">[15]Backup!#REF!</definedName>
    <definedName name="monthlist">[23]Table!$R$2:$S$13</definedName>
    <definedName name="monthtotals">'[23]WA SBC'!$D$40:$O$40</definedName>
    <definedName name="MTKWH">#REF!</definedName>
    <definedName name="MTR_YR3">[24]Variables!$E$14</definedName>
    <definedName name="MTREV">#REF!</definedName>
    <definedName name="MULT">#REF!</definedName>
    <definedName name="Net_to_Gross_Factor">[10]Inputs!$G$8</definedName>
    <definedName name="NetToGross">[14]Variables!$D$23</definedName>
    <definedName name="new" hidden="1">{#N/A,#N/A,FALSE,"Summ";#N/A,#N/A,FALSE,"General"}</definedName>
    <definedName name="NEWMO1">[1]Jan!#REF!</definedName>
    <definedName name="NEWMO2">[1]Jan!#REF!</definedName>
    <definedName name="NEWMONTH">[1]Jan!#REF!</definedName>
    <definedName name="NORMALIZE">#REF!</definedName>
    <definedName name="NOV">[15]Backup!#REF!</definedName>
    <definedName name="NOVT">#REF!</definedName>
    <definedName name="NPC">[12]Inputs!$N$18</definedName>
    <definedName name="NUM">#REF!</definedName>
    <definedName name="OCT">[15]Backup!#REF!</definedName>
    <definedName name="OCTT">#REF!</definedName>
    <definedName name="OHSch10YR"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NE">[1]Jan!#REF!</definedName>
    <definedName name="option">'[25]Dist Misc'!$F$120</definedName>
    <definedName name="others" hidden="1">{"Factors Pages 1-2",#N/A,FALSE,"Factors";"Factors Page 3",#N/A,FALSE,"Factors";"Factors Page 4",#N/A,FALSE,"Factors";"Factors Page 5",#N/A,FALSE,"Factors";"Factors Pages 8-27",#N/A,FALSE,"Factors"}</definedName>
    <definedName name="p" hidden="1">{#N/A,#N/A,FALSE,"Pg 6a CustCount_Electric";#N/A,#N/A,FALSE,"QA";"monthly",#N/A,FALSE,"Elect_Cust#Avg";"Year To Date",#N/A,FALSE,"Elect_Cust#Avg";"Rollling 12 months ended",#N/A,FALSE,"Elect_Cust#Avg";"Budget Month",#N/A,FALSE,"Electric";"Budget YTD",#N/A,FALSE,"Electric";"Budget 12 months",#N/A,FALSE,"Electric"}</definedName>
    <definedName name="Page1">#REF!</definedName>
    <definedName name="Page110">#REF!</definedName>
    <definedName name="Page120">#REF!</definedName>
    <definedName name="Page2">#REF!</definedName>
    <definedName name="PAGE3">#REF!</definedName>
    <definedName name="Page4">#REF!</definedName>
    <definedName name="Page5">#REF!</definedName>
    <definedName name="Page6">#REF!</definedName>
    <definedName name="Page62">[26]TransInvest!#REF!</definedName>
    <definedName name="page65">#REF!</definedName>
    <definedName name="page66">#REF!</definedName>
    <definedName name="page67">#REF!</definedName>
    <definedName name="page68">#REF!</definedName>
    <definedName name="page69">#REF!</definedName>
    <definedName name="Page7">#REF!</definedName>
    <definedName name="page8">#REF!</definedName>
    <definedName name="PALL">#REF!</definedName>
    <definedName name="PBLOCK">#REF!</definedName>
    <definedName name="PBLOCKWZ">#REF!</definedName>
    <definedName name="PCOMP">#REF!</definedName>
    <definedName name="PCOMPOSITES">#REF!</definedName>
    <definedName name="PCOMPWZ">#REF!</definedName>
    <definedName name="PeakMethod">[9]Inputs!$T$5</definedName>
    <definedName name="pete" hidden="1">{#N/A,#N/A,FALSE,"Bgt";#N/A,#N/A,FALSE,"Act";#N/A,#N/A,FALSE,"Chrt Data";#N/A,#N/A,FALSE,"Bus Result";#N/A,#N/A,FALSE,"Main Charts";#N/A,#N/A,FALSE,"P&amp;L Ttl";#N/A,#N/A,FALSE,"P&amp;L C_Ttl";#N/A,#N/A,FALSE,"P&amp;L C_Oct";#N/A,#N/A,FALSE,"P&amp;L C_Sep";#N/A,#N/A,FALSE,"1996";#N/A,#N/A,FALSE,"Data"}</definedName>
    <definedName name="PMAC">[15]Backup!#REF!</definedName>
    <definedName name="PRESENT">#REF!</definedName>
    <definedName name="PRICCHNG">#REF!</definedName>
    <definedName name="PricingInfo" hidden="1">[27]Inputs!#REF!</definedName>
    <definedName name="_xlnm.Print_Area" localSheetId="0">'Attachment B'!$A$1:$Q$73</definedName>
    <definedName name="_xlnm.Print_Area" localSheetId="2">'Attachment D'!$B$1:$T$49</definedName>
    <definedName name="PTABLES">#REF!</definedName>
    <definedName name="PTDMOD">#REF!</definedName>
    <definedName name="PTDROLL">#REF!</definedName>
    <definedName name="PTMOD">#REF!</definedName>
    <definedName name="PTROLL">#REF!</definedName>
    <definedName name="PWORKBACK">#REF!</definedName>
    <definedName name="q" hidden="1">{#N/A,#N/A,FALSE,"Coversheet";#N/A,#N/A,FALSE,"QA"}</definedName>
    <definedName name="qqq" hidden="1">{#N/A,#N/A,FALSE,"schA"}</definedName>
    <definedName name="Query1">#REF!</definedName>
    <definedName name="Rates">[28]Codes!$A$1:$C$500</definedName>
    <definedName name="RC_ADJ">#REF!</definedName>
    <definedName name="RESADJ">#REF!</definedName>
    <definedName name="ResourceSupplier">[14]Variables!$D$28</definedName>
    <definedName name="retail" hidden="1">{#N/A,#N/A,FALSE,"Loans";#N/A,#N/A,FALSE,"Program Costs";#N/A,#N/A,FALSE,"Measures";#N/A,#N/A,FALSE,"Net Lost Rev";#N/A,#N/A,FALSE,"Incentive"}</definedName>
    <definedName name="retail_CC" localSheetId="2"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2" hidden="1">{#N/A,#N/A,FALSE,"Loans";#N/A,#N/A,FALSE,"Program Costs";#N/A,#N/A,FALSE,"Measures";#N/A,#N/A,FALSE,"Net Lost Rev";#N/A,#N/A,FALSE,"Incentive"}</definedName>
    <definedName name="retail_CC1" hidden="1">{#N/A,#N/A,FALSE,"Loans";#N/A,#N/A,FALSE,"Program Costs";#N/A,#N/A,FALSE,"Measures";#N/A,#N/A,FALSE,"Net Lost Rev";#N/A,#N/A,FALSE,"Incentive"}</definedName>
    <definedName name="REV_SCHD">#REF!</definedName>
    <definedName name="RevClass">[28]Codes!$F$2:$G$10</definedName>
    <definedName name="Revenue_by_month_take_2">#REF!</definedName>
    <definedName name="RevenueCheck">#REF!</definedName>
    <definedName name="RevReqSettle">#REF!</definedName>
    <definedName name="REVVSTRS">#REF!</definedName>
    <definedName name="RISFORM">#REF!</definedName>
    <definedName name="rrr" hidden="1">{"PRINT",#N/A,TRUE,"APPA";"PRINT",#N/A,TRUE,"APS";"PRINT",#N/A,TRUE,"BHPL";"PRINT",#N/A,TRUE,"BHPL2";"PRINT",#N/A,TRUE,"CDWR";"PRINT",#N/A,TRUE,"EWEB";"PRINT",#N/A,TRUE,"LADWP";"PRINT",#N/A,TRUE,"NEVBASE"}</definedName>
    <definedName name="SAPBEXhrIndnt" hidden="1">"Wide"</definedName>
    <definedName name="SAPBEXrevision" hidden="1">1</definedName>
    <definedName name="SAPBEXsysID" hidden="1">"BWP"</definedName>
    <definedName name="SAPBEXwbID" hidden="1">"45EQYSCWE9WJMGB34OOD1BOQZ"</definedName>
    <definedName name="SAPsysID" hidden="1">"708C5W7SBKP804JT78WJ0JNKI"</definedName>
    <definedName name="SAPwbID" hidden="1">"ARS"</definedName>
    <definedName name="SCH33CUSTS">#REF!</definedName>
    <definedName name="SCH48ADJ">#REF!</definedName>
    <definedName name="SCH98NOR">#REF!</definedName>
    <definedName name="SCHED47">#REF!</definedName>
    <definedName name="Schedule">[12]Inputs!$N$14</definedName>
    <definedName name="sdlfhsdlhfkl" hidden="1">{#N/A,#N/A,FALSE,"Summ";#N/A,#N/A,FALSE,"General"}</definedName>
    <definedName name="se">#REF!</definedName>
    <definedName name="SECOND">[1]Jan!#REF!</definedName>
    <definedName name="SEP">[15]Backup!#REF!</definedName>
    <definedName name="SEPT">#REF!</definedName>
    <definedName name="SERVICES_3">#REF!</definedName>
    <definedName name="seven" hidden="1">{#N/A,#N/A,FALSE,"CRPT";#N/A,#N/A,FALSE,"TREND";#N/A,#N/A,FALSE,"%Curve"}</definedName>
    <definedName name="sg">#REF!</definedName>
    <definedName name="shit" hidden="1">{"PRINT",#N/A,TRUE,"APPA";"PRINT",#N/A,TRUE,"APS";"PRINT",#N/A,TRUE,"BHPL";"PRINT",#N/A,TRUE,"BHPL2";"PRINT",#N/A,TRUE,"CDWR";"PRINT",#N/A,TRUE,"EWEB";"PRINT",#N/A,TRUE,"LADWP";"PRINT",#N/A,TRUE,"NEVBASE"}</definedName>
    <definedName name="six" hidden="1">{#N/A,#N/A,FALSE,"Drill Sites";"WP 212",#N/A,FALSE,"MWAG EOR";"WP 213",#N/A,FALSE,"MWAG EOR";#N/A,#N/A,FALSE,"Misc. Facility";#N/A,#N/A,FALSE,"WWTP"}</definedName>
    <definedName name="SpecMaint" hidden="1">{#N/A,#N/A,FALSE,"Summary";#N/A,#N/A,FALSE,"SmPlants";#N/A,#N/A,FALSE,"Utah";#N/A,#N/A,FALSE,"Idaho";#N/A,#N/A,FALSE,"Lewis River";#N/A,#N/A,FALSE,"NrthUmpq";#N/A,#N/A,FALSE,"KlamRog"}</definedName>
    <definedName name="spippw" hidden="1">{#N/A,#N/A,FALSE,"Actual";#N/A,#N/A,FALSE,"Normalized";#N/A,#N/A,FALSE,"Electric Actual";#N/A,#N/A,FALSE,"Electric Normalized"}</definedName>
    <definedName name="ss" hidden="1">{"PRINT",#N/A,TRUE,"APPA";"PRINT",#N/A,TRUE,"APS";"PRINT",#N/A,TRUE,"BHPL";"PRINT",#N/A,TRUE,"BHPL2";"PRINT",#N/A,TRUE,"CDWR";"PRINT",#N/A,TRUE,"EWEB";"PRINT",#N/A,TRUE,"LADWP";"PRINT",#N/A,TRUE,"NEVBASE"}</definedName>
    <definedName name="standard1" hidden="1">{"YTD-Total",#N/A,FALSE,"Provision"}</definedName>
    <definedName name="START">[1]Jan!#REF!</definedName>
    <definedName name="SUM_TAB1">#REF!</definedName>
    <definedName name="SUM_TAB2">#REF!</definedName>
    <definedName name="SUM_TAB3">#REF!</definedName>
    <definedName name="t" hidden="1">{#N/A,#N/A,FALSE,"CESTSUM";#N/A,#N/A,FALSE,"est sum A";#N/A,#N/A,FALSE,"est detail A"}</definedName>
    <definedName name="TABLE_1">#REF!</definedName>
    <definedName name="TABLE_2">#REF!</definedName>
    <definedName name="TABLE_3">#REF!</definedName>
    <definedName name="TABLE_4">#REF!</definedName>
    <definedName name="TABLE_4_A">#REF!</definedName>
    <definedName name="TABLE_5">#REF!</definedName>
    <definedName name="TABLE_6">#REF!</definedName>
    <definedName name="TABLE_7">#REF!</definedName>
    <definedName name="TABLE1">#REF!</definedName>
    <definedName name="TABLE2">#REF!</definedName>
    <definedName name="TABLEA" localSheetId="2">'Attachment D'!$B$2:$X$46</definedName>
    <definedName name="TABLEA">#REF!</definedName>
    <definedName name="TABLEONE">#REF!</definedName>
    <definedName name="TargetROR">[9]Inputs!$G$29</definedName>
    <definedName name="TDMOD">#REF!</definedName>
    <definedName name="TDROLL">#REF!</definedName>
    <definedName name="tem" hidden="1">{#N/A,#N/A,FALSE,"Summ";#N/A,#N/A,FALSE,"General"}</definedName>
    <definedName name="TEMP" hidden="1">{#N/A,#N/A,FALSE,"Summ";#N/A,#N/A,FALSE,"General"}</definedName>
    <definedName name="Temp1" hidden="1">{#N/A,#N/A,FALSE,"CESTSUM";#N/A,#N/A,FALSE,"est sum A";#N/A,#N/A,FALSE,"est detail A"}</definedName>
    <definedName name="temp2" hidden="1">{#N/A,#N/A,FALSE,"CESTSUM";#N/A,#N/A,FALSE,"est sum A";#N/A,#N/A,FALSE,"est detail A"}</definedName>
    <definedName name="TEMPADJ">#REF!</definedName>
    <definedName name="Test">#REF!</definedName>
    <definedName name="Test1">#REF!</definedName>
    <definedName name="Test2">#REF!</definedName>
    <definedName name="Test3">#REF!</definedName>
    <definedName name="Test4">#REF!</definedName>
    <definedName name="Test5">#REF!</definedName>
    <definedName name="TestPeriod">[10]Inputs!$C$5</definedName>
    <definedName name="TotalRateBase">'[10]G+T+D+R+M'!$H$58</definedName>
    <definedName name="tr" hidden="1">{#N/A,#N/A,FALSE,"CESTSUM";#N/A,#N/A,FALSE,"est sum A";#N/A,#N/A,FALSE,"est detail A"}</definedName>
    <definedName name="Transfer" hidden="1">#REF!</definedName>
    <definedName name="Transfers" hidden="1">#REF!</definedName>
    <definedName name="TRANSM_2">[29]Transm2!$A$1:$M$461:'[29]10 Yr FC'!$M$47</definedName>
    <definedName name="u" hidden="1">{#N/A,#N/A,FALSE,"Summ";#N/A,#N/A,FALSE,"General"}</definedName>
    <definedName name="UAACT115S">'[12]Functional Study'!#REF!</definedName>
    <definedName name="UAcct103">'[10]Func Study'!$AB$1613</definedName>
    <definedName name="UAcct105Dnpg">'[10]Func Study'!$AB$2010</definedName>
    <definedName name="UAcct105S">'[10]Func Study'!$AB$2005</definedName>
    <definedName name="UAcct105Seu">'[10]Func Study'!$AB$2009</definedName>
    <definedName name="UAcct105Snppo">'[10]Func Study'!$AB$2008</definedName>
    <definedName name="UAcct105Snpps">'[10]Func Study'!$AB$2006</definedName>
    <definedName name="UAcct105Snpt">'[10]Func Study'!$AB$2007</definedName>
    <definedName name="UAcct1081390">'[10]Func Study'!$AB$2451</definedName>
    <definedName name="UAcct1081390Rcl">'[10]Func Study'!$AB$2450</definedName>
    <definedName name="UAcct1081399">'[10]Func Study'!$AB$2459</definedName>
    <definedName name="UAcct1081399Rcl">'[10]Func Study'!$AB$2458</definedName>
    <definedName name="UAcct108360">'[10]Func Study'!$AB$2355</definedName>
    <definedName name="UAcct108361">'[10]Func Study'!$AB$2359</definedName>
    <definedName name="UAcct108362">'[10]Func Study'!$AB$2363</definedName>
    <definedName name="UAcct108364">'[10]Func Study'!$AB$2367</definedName>
    <definedName name="UAcct108365">'[10]Func Study'!$AB$2371</definedName>
    <definedName name="UAcct108366">'[10]Func Study'!$AB$2375</definedName>
    <definedName name="UAcct108367">'[10]Func Study'!$AB$2379</definedName>
    <definedName name="UAcct108368">'[10]Func Study'!$AB$2383</definedName>
    <definedName name="UAcct108369">'[10]Func Study'!$AB$2387</definedName>
    <definedName name="UAcct108370">'[10]Func Study'!$AB$2391</definedName>
    <definedName name="UAcct108371">'[10]Func Study'!$AB$2395</definedName>
    <definedName name="UAcct108372">'[10]Func Study'!$AB$2399</definedName>
    <definedName name="UAcct108373">'[10]Func Study'!$AB$2403</definedName>
    <definedName name="UAcct108D">'[10]Func Study'!$AB$2415</definedName>
    <definedName name="UAcct108D00">'[10]Func Study'!$AB$2407</definedName>
    <definedName name="UAcct108Ds">'[10]Func Study'!$AB$2411</definedName>
    <definedName name="UAcct108Ep">'[10]Func Study'!$AB$2327</definedName>
    <definedName name="UAcct108Gpcn">'[10]Func Study'!$AB$2429</definedName>
    <definedName name="UAcct108Gps">'[10]Func Study'!$AB$2425</definedName>
    <definedName name="UAcct108Gpse">'[10]Func Study'!$AB$2431</definedName>
    <definedName name="UAcct108Gpsg">'[10]Func Study'!$AB$2428</definedName>
    <definedName name="UAcct108Gpsgp">'[10]Func Study'!$AB$2426</definedName>
    <definedName name="UAcct108Gpsgu">'[10]Func Study'!$AB$2427</definedName>
    <definedName name="UAcct108Gpso">'[10]Func Study'!$AB$2430</definedName>
    <definedName name="UACCT108GPSSGCH">'[10]Func Study'!$AB$2434</definedName>
    <definedName name="UACCT108GPSSGCT">'[10]Func Study'!$AB$2433</definedName>
    <definedName name="UAcct108Hp">'[10]Func Study'!$AB$2313</definedName>
    <definedName name="UAcct108Mp">'[10]Func Study'!$AB$2444</definedName>
    <definedName name="UAcct108Np">'[10]Func Study'!$AB$2305</definedName>
    <definedName name="UAcct108Op">'[10]Func Study'!$AB$2322</definedName>
    <definedName name="UACCT108OPSSCCT">'[10]Func Study'!$AB$2321</definedName>
    <definedName name="UAcct108Sp">'[10]Func Study'!$AB$2299</definedName>
    <definedName name="UACCT108SPSSGCH">'[10]Func Study'!$AB$2298</definedName>
    <definedName name="UAcct108Tp">'[10]Func Study'!$AB$2346</definedName>
    <definedName name="UAcct111Clg">'[10]Func Study'!$AB$2487</definedName>
    <definedName name="UAcct111Clgsou">'[10]Func Study'!$AB$2485</definedName>
    <definedName name="UAcct111Clh">'[10]Func Study'!$AB$2493</definedName>
    <definedName name="UAcct111Cls">'[10]Func Study'!$AB$2478</definedName>
    <definedName name="UAcct111Ipcn">'[10]Func Study'!$AB$2502</definedName>
    <definedName name="UAcct111Ips">'[10]Func Study'!$AB$2497</definedName>
    <definedName name="UAcct111Ipse">'[10]Func Study'!$AB$2500</definedName>
    <definedName name="UAcct111Ipsg">'[10]Func Study'!$AB$2501</definedName>
    <definedName name="UAcct111Ipsgp">'[10]Func Study'!$AB$2498</definedName>
    <definedName name="UAcct111Ipsgu">'[10]Func Study'!$AB$2499</definedName>
    <definedName name="UAcct111Ipso">'[10]Func Study'!$AB$2506</definedName>
    <definedName name="UACCT111IPSSGCH">'[10]Func Study'!$AB$2505</definedName>
    <definedName name="UACCT111IPSSGCT">'[10]Func Study'!$AB$2504</definedName>
    <definedName name="UAcct114">'[10]Func Study'!$AB$2017</definedName>
    <definedName name="UACCT115">'[12]Functional Study'!#REF!</definedName>
    <definedName name="UACCT115DGP">'[12]Functional Study'!#REF!</definedName>
    <definedName name="UACCT115SG">'[12]Functional Study'!#REF!</definedName>
    <definedName name="UAcct120">'[10]Func Study'!$AB$2021</definedName>
    <definedName name="UAcct124">'[10]Func Study'!$AB$2026</definedName>
    <definedName name="UAcct141">'[10]Func Study'!$AB$2173</definedName>
    <definedName name="UAcct151">'[10]Func Study'!$AB$2049</definedName>
    <definedName name="Uacct151SSECT">'[10]Func Study'!$AB$2047</definedName>
    <definedName name="UAcct154">'[10]Func Study'!$AB$2083</definedName>
    <definedName name="Uacct154SSGCT">'[10]Func Study'!$AB$2080</definedName>
    <definedName name="UAcct163">'[10]Func Study'!$AB$2093</definedName>
    <definedName name="UAcct165">'[10]Func Study'!$AB$2108</definedName>
    <definedName name="UAcct165Gps">'[10]Func Study'!$AB$2104</definedName>
    <definedName name="UAcct182">'[10]Func Study'!$AB$2033</definedName>
    <definedName name="UAcct18222">'[10]Func Study'!$AB$2163</definedName>
    <definedName name="UAcct182M">'[10]Func Study'!$AB$2118</definedName>
    <definedName name="UAcct182MSSGCH">'[10]Func Study'!$AB$2113</definedName>
    <definedName name="UAcct186">'[10]Func Study'!$AB$2041</definedName>
    <definedName name="UAcct1869">'[10]Func Study'!$AB$2168</definedName>
    <definedName name="UAcct186M">'[10]Func Study'!$AB$2129</definedName>
    <definedName name="UAcct190">'[10]Func Study'!$AB$2243</definedName>
    <definedName name="UAcct190Baddebt">'[10]Func Study'!$AB$2237</definedName>
    <definedName name="UAcct190Dop">'[10]Func Study'!$AB$2235</definedName>
    <definedName name="UAcct2281">'[10]Func Study'!$AB$2191</definedName>
    <definedName name="UAcct2282">'[10]Func Study'!$AB$2195</definedName>
    <definedName name="UAcct2283">'[10]Func Study'!$AB$2200</definedName>
    <definedName name="UACCT22841SG">'[10]Func Study'!$AB$2205</definedName>
    <definedName name="UAcct22842">'[10]Func Study'!$AB$2211</definedName>
    <definedName name="UAcct22842Trojd">'[9]Func Study'!#REF!</definedName>
    <definedName name="UAcct235">'[10]Func Study'!$AB$2187</definedName>
    <definedName name="UACCT235CN">'[10]Func Study'!$AB$2186</definedName>
    <definedName name="UAcct252">'[10]Func Study'!$AB$2219</definedName>
    <definedName name="UAcct25316">'[10]Func Study'!$AB$2057</definedName>
    <definedName name="UAcct25317">'[10]Func Study'!$AB$2061</definedName>
    <definedName name="UAcct25318">'[10]Func Study'!$AB$2098</definedName>
    <definedName name="UAcct25319">'[10]Func Study'!$AB$2065</definedName>
    <definedName name="uacct25398">'[10]Func Study'!$AB$2222</definedName>
    <definedName name="UAcct25399">'[10]Func Study'!$AB$2230</definedName>
    <definedName name="UACCT254SO">'[10]Func Study'!$AB$2202</definedName>
    <definedName name="UAcct255">'[10]Func Study'!$AB$2284</definedName>
    <definedName name="UAcct281">'[10]Func Study'!$AB$2249</definedName>
    <definedName name="UAcct282">'[10]Func Study'!$AB$2259</definedName>
    <definedName name="UAcct282Cn">'[10]Func Study'!$AB$2256</definedName>
    <definedName name="UAcct282So">'[10]Func Study'!$AB$2255</definedName>
    <definedName name="UAcct283">'[10]Func Study'!$AB$2271</definedName>
    <definedName name="UAcct283So">'[10]Func Study'!$AB$2265</definedName>
    <definedName name="UAcct301S">'[10]Func Study'!$AB$1964</definedName>
    <definedName name="UAcct301Sg">'[10]Func Study'!$AB$1966</definedName>
    <definedName name="UAcct301So">'[10]Func Study'!$AB$1965</definedName>
    <definedName name="UAcct302S">'[10]Func Study'!$AB$1969</definedName>
    <definedName name="UAcct302Sg">'[10]Func Study'!$AB$1970</definedName>
    <definedName name="UAcct302Sgp">'[10]Func Study'!$AB$1971</definedName>
    <definedName name="UAcct302Sgu">'[10]Func Study'!$AB$1972</definedName>
    <definedName name="UAcct303Cn">'[10]Func Study'!$AB$1980</definedName>
    <definedName name="UAcct303S">'[10]Func Study'!$AB$1976</definedName>
    <definedName name="UAcct303Se">'[10]Func Study'!$AB$1979</definedName>
    <definedName name="UAcct303Sg">'[10]Func Study'!$AB$1977</definedName>
    <definedName name="UAcct303Sgu">'[10]Func Study'!$AB$1981</definedName>
    <definedName name="UAcct303So">'[10]Func Study'!$AB$1978</definedName>
    <definedName name="UACCT303SSGCH">'[10]Func Study'!$AB$1983</definedName>
    <definedName name="UAcct310">'[10]Func Study'!$AB$1414</definedName>
    <definedName name="UAcct310JBG">'[10]Func Study'!$AB$1413</definedName>
    <definedName name="UAcct311">'[10]Func Study'!$AB$1421</definedName>
    <definedName name="UAcct311JBG">'[10]Func Study'!$AB$1420</definedName>
    <definedName name="UAcct312">'[10]Func Study'!$AB$1428</definedName>
    <definedName name="UAcct312JBG">'[10]Func Study'!$AB$1427</definedName>
    <definedName name="UAcct314">'[10]Func Study'!$AB$1435</definedName>
    <definedName name="UAcct314JBG">'[10]Func Study'!$AB$1434</definedName>
    <definedName name="UAcct315">'[10]Func Study'!$AB$1442</definedName>
    <definedName name="UAcct315JBG">'[10]Func Study'!$AB$1441</definedName>
    <definedName name="UAcct316">'[10]Func Study'!$AB$1450</definedName>
    <definedName name="UAcct316JBG">'[10]Func Study'!$AB$1449</definedName>
    <definedName name="UAcct320">'[10]Func Study'!$AB$1466</definedName>
    <definedName name="UAcct321">'[10]Func Study'!$AB$1471</definedName>
    <definedName name="UAcct322">'[10]Func Study'!$AB$1476</definedName>
    <definedName name="UAcct323">'[10]Func Study'!$AB$1481</definedName>
    <definedName name="UAcct324">'[10]Func Study'!$AB$1486</definedName>
    <definedName name="UAcct325">'[10]Func Study'!$AB$1491</definedName>
    <definedName name="UAcct33">'[10]Func Study'!$AB$295</definedName>
    <definedName name="UAcct330">'[10]Func Study'!$AB$1508</definedName>
    <definedName name="UAcct331">'[10]Func Study'!$AB$1513</definedName>
    <definedName name="UAcct332">'[10]Func Study'!$AB$1518</definedName>
    <definedName name="UAcct333">'[10]Func Study'!$AB$1523</definedName>
    <definedName name="UAcct334">'[10]Func Study'!$AB$1528</definedName>
    <definedName name="UAcct335">'[10]Func Study'!$AB$1533</definedName>
    <definedName name="UAcct336">'[10]Func Study'!$AB$1539</definedName>
    <definedName name="UAcct340Dgu">'[10]Func Study'!$AB$1564</definedName>
    <definedName name="UAcct340Sgu">'[10]Func Study'!$AB$1565</definedName>
    <definedName name="UAcct341Dgu">'[10]Func Study'!$AB$1569</definedName>
    <definedName name="UAcct341Sgu">'[10]Func Study'!$AB$1570</definedName>
    <definedName name="UAcct342Dgu">'[10]Func Study'!$AB$1574</definedName>
    <definedName name="UAcct342Sgu">'[10]Func Study'!$AB$1575</definedName>
    <definedName name="UAcct343">'[10]Func Study'!$AB$1584</definedName>
    <definedName name="UAcct344S">'[10]Func Study'!$AB$1587</definedName>
    <definedName name="UAcct344Sgp">'[10]Func Study'!$AB$1588</definedName>
    <definedName name="UAcct345Dgu">'[10]Func Study'!$AB$1594</definedName>
    <definedName name="UAcct345Sgu">'[10]Func Study'!$AB$1595</definedName>
    <definedName name="UAcct346">'[10]Func Study'!$AB$1601</definedName>
    <definedName name="UAcct350">'[10]Func Study'!$AB$1628</definedName>
    <definedName name="UAcct352">'[10]Func Study'!$AB$1635</definedName>
    <definedName name="UAcct353">'[10]Func Study'!$AB$1641</definedName>
    <definedName name="UAcct354">'[10]Func Study'!$AB$1647</definedName>
    <definedName name="UAcct355">'[10]Func Study'!$AB$1654</definedName>
    <definedName name="UAcct356">'[10]Func Study'!$AB$1660</definedName>
    <definedName name="UAcct357">'[10]Func Study'!$AB$1666</definedName>
    <definedName name="UAcct358">'[10]Func Study'!$AB$1672</definedName>
    <definedName name="UAcct359">'[10]Func Study'!$AB$1678</definedName>
    <definedName name="UAcct360">'[10]Func Study'!$AB$1698</definedName>
    <definedName name="UAcct361">'[10]Func Study'!$AB$1704</definedName>
    <definedName name="UAcct362">'[10]Func Study'!$AB$1710</definedName>
    <definedName name="UAcct368">'[10]Func Study'!$AB$1744</definedName>
    <definedName name="UAcct369">'[10]Func Study'!$AB$1751</definedName>
    <definedName name="UAcct370">'[10]Func Study'!$AB$1762</definedName>
    <definedName name="UAcct372A">'[10]Func Study'!$AB$1775</definedName>
    <definedName name="UAcct372Dp">'[10]Func Study'!$AB$1773</definedName>
    <definedName name="UAcct372Ds">'[10]Func Study'!$AB$1774</definedName>
    <definedName name="UAcct373">'[10]Func Study'!$AB$1782</definedName>
    <definedName name="UAcct389Cn">'[10]Func Study'!$AB$1800</definedName>
    <definedName name="UAcct389S">'[10]Func Study'!$AB$1799</definedName>
    <definedName name="UAcct389Sg">'[10]Func Study'!$AB$1802</definedName>
    <definedName name="UAcct389Sgu">'[10]Func Study'!$AB$1801</definedName>
    <definedName name="UAcct389So">'[10]Func Study'!$AB$1803</definedName>
    <definedName name="UAcct390Cn">'[10]Func Study'!$AB$1810</definedName>
    <definedName name="UAcct390JBG">'[10]Func Study'!$AB$1812</definedName>
    <definedName name="UAcct390L">'[10]Func Study'!$AB$1927</definedName>
    <definedName name="UACCT390LRCL">'[10]Func Study'!$AB$1929</definedName>
    <definedName name="UAcct390S">'[10]Func Study'!$AB$1807</definedName>
    <definedName name="UAcct390Sgp">'[10]Func Study'!$AB$1808</definedName>
    <definedName name="UAcct390Sgu">'[10]Func Study'!$AB$1809</definedName>
    <definedName name="UAcct390Sop">'[10]Func Study'!$AB$1811</definedName>
    <definedName name="UAcct390Sou">'[10]Func Study'!$AB$1813</definedName>
    <definedName name="UAcct391Cn">'[10]Func Study'!$AB$1820</definedName>
    <definedName name="UACCT391JBE">'[10]Func Study'!$AB$1825</definedName>
    <definedName name="UAcct391S">'[10]Func Study'!$AB$1817</definedName>
    <definedName name="UAcct391Sg">'[10]Func Study'!$AB$1821</definedName>
    <definedName name="UAcct391Sgp">'[10]Func Study'!$AB$1818</definedName>
    <definedName name="UAcct391Sgu">'[10]Func Study'!$AB$1819</definedName>
    <definedName name="UAcct391So">'[10]Func Study'!$AB$1823</definedName>
    <definedName name="UACCT391SSGCH">'[10]Func Study'!$AB$1824</definedName>
    <definedName name="UAcct392Cn">'[10]Func Study'!$AB$1832</definedName>
    <definedName name="UAcct392L">'[10]Func Study'!$AB$1935</definedName>
    <definedName name="UAcct392Lrcl">'[10]Func Study'!$AB$1937</definedName>
    <definedName name="UAcct392S">'[10]Func Study'!$AB$1829</definedName>
    <definedName name="UAcct392Se">'[10]Func Study'!$AB$1834</definedName>
    <definedName name="UAcct392Sg">'[10]Func Study'!$AB$1831</definedName>
    <definedName name="UAcct392Sgp">'[10]Func Study'!$AB$1835</definedName>
    <definedName name="UAcct392Sgu">'[10]Func Study'!$AB$1833</definedName>
    <definedName name="UAcct392So">'[10]Func Study'!$AB$1830</definedName>
    <definedName name="UACCT392SSGCH">'[10]Func Study'!$AB$1836</definedName>
    <definedName name="UAcct393S">'[10]Func Study'!$AB$1841</definedName>
    <definedName name="UAcct393Sg">'[10]Func Study'!$AB$1845</definedName>
    <definedName name="UAcct393Sgp">'[10]Func Study'!$AB$1842</definedName>
    <definedName name="UAcct393Sgu">'[10]Func Study'!$AB$1843</definedName>
    <definedName name="UAcct393So">'[10]Func Study'!$AB$1844</definedName>
    <definedName name="UACCT393SSGCT">'[10]Func Study'!$AB$1846</definedName>
    <definedName name="UAcct394S">'[10]Func Study'!$AB$1850</definedName>
    <definedName name="UAcct394Se">'[10]Func Study'!$AB$1854</definedName>
    <definedName name="UAcct394Sg">'[10]Func Study'!$AB$1855</definedName>
    <definedName name="UAcct394Sgp">'[10]Func Study'!$AB$1851</definedName>
    <definedName name="UAcct394Sgu">'[10]Func Study'!$AB$1852</definedName>
    <definedName name="UAcct394So">'[10]Func Study'!$AB$1853</definedName>
    <definedName name="UACCT394SSGCH">'[10]Func Study'!$AB$1856</definedName>
    <definedName name="UAcct395S">'[10]Func Study'!$AB$1861</definedName>
    <definedName name="UAcct395Se">'[10]Func Study'!$AB$1865</definedName>
    <definedName name="UAcct395Sg">'[10]Func Study'!$AB$1866</definedName>
    <definedName name="UAcct395Sgp">'[10]Func Study'!$AB$1862</definedName>
    <definedName name="UAcct395Sgu">'[10]Func Study'!$AB$1863</definedName>
    <definedName name="UAcct395So">'[10]Func Study'!$AB$1864</definedName>
    <definedName name="UACCT395SSGCH">'[10]Func Study'!$AB$1867</definedName>
    <definedName name="UAcct396S">'[10]Func Study'!$AB$1872</definedName>
    <definedName name="UAcct396Se">'[10]Func Study'!$AB$1877</definedName>
    <definedName name="UAcct396Sg">'[10]Func Study'!$AB$1874</definedName>
    <definedName name="UAcct396Sgp">'[10]Func Study'!$AB$1873</definedName>
    <definedName name="UAcct396Sgu">'[10]Func Study'!$AB$1876</definedName>
    <definedName name="UAcct396So">'[10]Func Study'!$AB$1875</definedName>
    <definedName name="UACCT396SSGCH">'[10]Func Study'!$AB$1879</definedName>
    <definedName name="UACCT396SSGCT">'[10]Func Study'!$AB$1878</definedName>
    <definedName name="UAcct397Cn">'[10]Func Study'!$AB$1890</definedName>
    <definedName name="UAcct397JBG">'[10]Func Study'!$AB$1893</definedName>
    <definedName name="UAcct397S">'[10]Func Study'!$AB$1886</definedName>
    <definedName name="UAcct397Se">'[10]Func Study'!$AB$1892</definedName>
    <definedName name="UAcct397Sg">'[10]Func Study'!$AB$1891</definedName>
    <definedName name="UAcct397Sgp">'[10]Func Study'!$AB$1887</definedName>
    <definedName name="UAcct397Sgu">'[10]Func Study'!$AB$1888</definedName>
    <definedName name="UAcct397So">'[10]Func Study'!$AB$1889</definedName>
    <definedName name="UAcct398Cn">'[10]Func Study'!$AB$1902</definedName>
    <definedName name="UAcct398S">'[10]Func Study'!$AB$1899</definedName>
    <definedName name="UAcct398Se">'[10]Func Study'!$AB$1904</definedName>
    <definedName name="UAcct398Sg">'[10]Func Study'!$AB$1905</definedName>
    <definedName name="UAcct398Sgp">'[10]Func Study'!$AB$1900</definedName>
    <definedName name="UAcct398Sgu">'[10]Func Study'!$AB$1901</definedName>
    <definedName name="UAcct398So">'[10]Func Study'!$AB$1903</definedName>
    <definedName name="UACCT398SSGCT">'[10]Func Study'!$AB$1906</definedName>
    <definedName name="UAcct399">'[10]Func Study'!$AB$1913</definedName>
    <definedName name="UAcct399G">'[10]Func Study'!$AB$1955</definedName>
    <definedName name="UAcct399L">'[10]Func Study'!$AB$1917</definedName>
    <definedName name="UAcct399Lrcl">'[10]Func Study'!$AB$1919</definedName>
    <definedName name="UAcct403360">'[10]Func Study'!$AB$1090</definedName>
    <definedName name="UAcct403361">'[10]Func Study'!$AB$1091</definedName>
    <definedName name="UAcct403362">'[10]Func Study'!$AB$1092</definedName>
    <definedName name="UAcct403364">'[10]Func Study'!$AB$1094</definedName>
    <definedName name="UAcct403365">'[10]Func Study'!$AB$1095</definedName>
    <definedName name="UAcct403366">'[10]Func Study'!$AB$1096</definedName>
    <definedName name="UAcct403367">'[10]Func Study'!$AB$1097</definedName>
    <definedName name="UAcct403368">'[10]Func Study'!$AB$1098</definedName>
    <definedName name="UAcct403369">'[10]Func Study'!$AB$1099</definedName>
    <definedName name="UAcct403370">'[10]Func Study'!$AB$1100</definedName>
    <definedName name="UAcct403371">'[10]Func Study'!$AB$1101</definedName>
    <definedName name="UAcct403372">'[10]Func Study'!$AB$1102</definedName>
    <definedName name="UAcct403373">'[10]Func Study'!$AB$1103</definedName>
    <definedName name="UAcct403Ep">'[10]Func Study'!$AB$1130</definedName>
    <definedName name="UAcct403Gpcn">'[10]Func Study'!$AB$1111</definedName>
    <definedName name="UAcct403GPDGP">'[10]Func Study'!$AB$1108</definedName>
    <definedName name="UAcct403GPDGU">'[10]Func Study'!$AB$1109</definedName>
    <definedName name="UAcct403GPJBG">'[10]Func Study'!$AB$1115</definedName>
    <definedName name="UAcct403Gps">'[10]Func Study'!$AB$1107</definedName>
    <definedName name="UAcct403Gpsg">'[10]Func Study'!$AB$1112</definedName>
    <definedName name="UAcct403Gpso">'[10]Func Study'!$AB$1113</definedName>
    <definedName name="UAcct403Gv0">'[10]Func Study'!$AB$1121</definedName>
    <definedName name="UAcct403Hp">'[10]Func Study'!$AB$1072</definedName>
    <definedName name="UACCT403JBE">'[10]Func Study'!$AB$1116</definedName>
    <definedName name="UAcct403Mp">'[10]Func Study'!$AB$1125</definedName>
    <definedName name="UAcct403Np">'[10]Func Study'!$AB$1065</definedName>
    <definedName name="UAcct403Op">'[10]Func Study'!$AB$1080</definedName>
    <definedName name="UAcct403OPCAGE">'[10]Func Study'!$AB$1078</definedName>
    <definedName name="UAcct403Sp">'[10]Func Study'!$AB$1061</definedName>
    <definedName name="UAcct403SPJBG">'[10]Func Study'!$AB$1058</definedName>
    <definedName name="UAcct403Tp">'[10]Func Study'!$AB$1087</definedName>
    <definedName name="UAcct404330">'[10]Func Study'!$AB$1177</definedName>
    <definedName name="UACCT404GP">'[10]Func Study'!$AB$1146</definedName>
    <definedName name="UACCT404GPCN">'[10]Func Study'!$AB$1143</definedName>
    <definedName name="UACCT404GPSO">'[10]Func Study'!$AB$1141</definedName>
    <definedName name="UAcct404Ipcn">'[10]Func Study'!$AB$1158</definedName>
    <definedName name="UAcct404IPJBG">'[10]Func Study'!$AB$1163</definedName>
    <definedName name="UAcct404Ips">'[10]Func Study'!$AB$1154</definedName>
    <definedName name="UAcct404Ipse">'[10]Func Study'!$AB$1155</definedName>
    <definedName name="UAcct404Ipsg">'[10]Func Study'!$AB$1156</definedName>
    <definedName name="UAcct404Ipsg1">'[10]Func Study'!$AB$1159</definedName>
    <definedName name="UAcct404Ipsg2">'[10]Func Study'!$AB$1160</definedName>
    <definedName name="UAcct404Ipso">'[10]Func Study'!$AB$1157</definedName>
    <definedName name="UAcct404M">'[10]Func Study'!$AB$1168</definedName>
    <definedName name="UACCT404OP">'[10]Func Study'!$AB$1172</definedName>
    <definedName name="UACCT404SP">'[10]Func Study'!$AB$1151</definedName>
    <definedName name="UAcct405">'[10]Func Study'!$AB$1185</definedName>
    <definedName name="UAcct406">'[10]Func Study'!$AB$1193</definedName>
    <definedName name="UAcct407">'[10]Func Study'!$AB$1202</definedName>
    <definedName name="UAcct408">'[10]Func Study'!$AB$1221</definedName>
    <definedName name="UAcct408S">'[10]Func Study'!$AB$1213</definedName>
    <definedName name="UAcct41010">'[10]Func Study'!$AB$1294</definedName>
    <definedName name="UAcct41011">'[10]Func Study'!$AB$1309</definedName>
    <definedName name="UACCT41020">'[11]Functional Study'!#REF!</definedName>
    <definedName name="UACCT41020BADDEBT">'[11]Functional Study'!#REF!</definedName>
    <definedName name="UACCT41020DITEXP">'[11]Functional Study'!#REF!</definedName>
    <definedName name="UACCT41020DNPU">'[11]Functional Study'!#REF!</definedName>
    <definedName name="UACCT41020S">'[11]Functional Study'!#REF!</definedName>
    <definedName name="UACCT41020SE">'[11]Functional Study'!#REF!</definedName>
    <definedName name="UACCT41020SG">'[11]Functional Study'!#REF!</definedName>
    <definedName name="UACCT41020SGCT">'[11]Functional Study'!#REF!</definedName>
    <definedName name="UACCT41020SGPP">'[11]Functional Study'!#REF!</definedName>
    <definedName name="UACCT41020SO">'[11]Functional Study'!#REF!</definedName>
    <definedName name="UACCT41020TROJP">'[11]Functional Study'!#REF!</definedName>
    <definedName name="UACCT4102SNPD">'[11]Functional Study'!#REF!</definedName>
    <definedName name="UAcct41110">'[10]Func Study'!$AB$1325</definedName>
    <definedName name="UAcct41111">'[11]Functional Study'!#REF!</definedName>
    <definedName name="UAcct41111Baddebt">'[11]Functional Study'!#REF!</definedName>
    <definedName name="UAcct41111Dgp">'[11]Functional Study'!#REF!</definedName>
    <definedName name="UAcct41111Dgu">'[11]Functional Study'!#REF!</definedName>
    <definedName name="UAcct41111Ditexp">'[11]Functional Study'!#REF!</definedName>
    <definedName name="UAcct41111Dnpp">'[11]Functional Study'!#REF!</definedName>
    <definedName name="UAcct41111Dnptp">'[11]Functional Study'!#REF!</definedName>
    <definedName name="UAcct41111S">'[11]Functional Study'!#REF!</definedName>
    <definedName name="UAcct41111Se">'[11]Functional Study'!#REF!</definedName>
    <definedName name="UAcct41111Sg">'[11]Functional Study'!#REF!</definedName>
    <definedName name="UAcct41111Sgpp">'[11]Functional Study'!#REF!</definedName>
    <definedName name="UAcct41111So">'[11]Functional Study'!#REF!</definedName>
    <definedName name="UAcct41111Trojp">'[11]Functional Study'!#REF!</definedName>
    <definedName name="UAcct41140">'[10]Func Study'!$AB$1232</definedName>
    <definedName name="UAcct41141">'[10]Func Study'!$AB$1237</definedName>
    <definedName name="UAcct41160">'[10]Func Study'!$AB$369</definedName>
    <definedName name="UAcct41170">'[10]Func Study'!$AB$374</definedName>
    <definedName name="UAcct4118">'[10]Func Study'!$AB$378</definedName>
    <definedName name="UAcct41181">'[10]Func Study'!$AB$381</definedName>
    <definedName name="UAcct4194">'[10]Func Study'!$AB$385</definedName>
    <definedName name="UAcct421">'[10]Func Study'!$AB$394</definedName>
    <definedName name="UAcct4311">'[10]Func Study'!$AB$401</definedName>
    <definedName name="UAcct442Se">'[10]Func Study'!$AB$259</definedName>
    <definedName name="UAcct442Sg">'[10]Func Study'!$AB$260</definedName>
    <definedName name="UAcct447">'[10]Func Study'!$AB$281</definedName>
    <definedName name="UAcct447CAEE">'[8]Func Study'!#REF!</definedName>
    <definedName name="UAcct447CAGE">'[8]Func Study'!#REF!</definedName>
    <definedName name="UAcct447Dgu">'[9]Func Study'!#REF!</definedName>
    <definedName name="UACCT447NPC">'[10]Func Study'!$AB$289</definedName>
    <definedName name="UACCT447NPCCAEW">'[10]Func Study'!$AB$286</definedName>
    <definedName name="UACCT447NPCCAGW">'[10]Func Study'!$AB$287</definedName>
    <definedName name="UACCT447NPCDGP">'[10]Func Study'!$AB$288</definedName>
    <definedName name="UAcct447S">'[10]Func Study'!$AB$280</definedName>
    <definedName name="UAcct448S">'[10]Func Study'!$AB$274</definedName>
    <definedName name="UAcct448So">'[10]Func Study'!$AB$275</definedName>
    <definedName name="UAcct449">'[10]Func Study'!$AB$294</definedName>
    <definedName name="UAcct450">'[10]Func Study'!$AB$304</definedName>
    <definedName name="UAcct450S">'[10]Func Study'!$AB$302</definedName>
    <definedName name="UAcct450So">'[10]Func Study'!$AB$303</definedName>
    <definedName name="UAcct451S">'[10]Func Study'!$AB$307</definedName>
    <definedName name="UAcct451Sg">'[10]Func Study'!$AB$308</definedName>
    <definedName name="UAcct451So">'[10]Func Study'!$AB$309</definedName>
    <definedName name="UAcct453">'[10]Func Study'!$AB$315</definedName>
    <definedName name="UAcct453CAGE">'[8]Func Study'!#REF!</definedName>
    <definedName name="UAcct453CAGW">'[8]Func Study'!#REF!</definedName>
    <definedName name="UAcct454">'[10]Func Study'!$AB$322</definedName>
    <definedName name="UAcct454JBG">'[10]Func Study'!$AB$319</definedName>
    <definedName name="UAcct454S">'[10]Func Study'!$AB$318</definedName>
    <definedName name="UAcct454Sg">'[10]Func Study'!$AB$320</definedName>
    <definedName name="UAcct454So">'[10]Func Study'!$AB$321</definedName>
    <definedName name="UAcct456">'[10]Func Study'!$AB$332</definedName>
    <definedName name="UAcct456CAEW">'[10]Func Study'!$AB$331</definedName>
    <definedName name="UAcct456S">'[10]Func Study'!$AB$325</definedName>
    <definedName name="UAcct456So">'[10]Func Study'!$AB$329</definedName>
    <definedName name="UAcct500">'[10]Func Study'!$AB$416</definedName>
    <definedName name="UAcct500JBG">'[10]Func Study'!$AB$414</definedName>
    <definedName name="UAcct501">'[10]Func Study'!$AB$423</definedName>
    <definedName name="UAcct501CAEW">'[10]Func Study'!$AB$420</definedName>
    <definedName name="UAcct501JBE">'[10]Func Study'!$AB$421</definedName>
    <definedName name="UACCT501NPCCAEW">'[10]Func Study'!$AB$426</definedName>
    <definedName name="UAcct502">'[10]Func Study'!$AB$433</definedName>
    <definedName name="UAcct502CAGE">'[10]Func Study'!$AB$431</definedName>
    <definedName name="UAcct502JBG">'[8]Func Study'!#REF!</definedName>
    <definedName name="UAcct503">'[10]Func Study'!$AB$437</definedName>
    <definedName name="UACCT503NPC">'[10]Func Study'!$AB$443</definedName>
    <definedName name="UAcct505">'[10]Func Study'!$AB$449</definedName>
    <definedName name="UAcct505CAGE">'[10]Func Study'!$AB$447</definedName>
    <definedName name="UAcct505JBG">'[8]Func Study'!#REF!</definedName>
    <definedName name="UAcct506">'[10]Func Study'!$AB$455</definedName>
    <definedName name="UAcct506CAGE">'[10]Func Study'!$AB$452</definedName>
    <definedName name="UAcct506JBG">'[8]Func Study'!#REF!</definedName>
    <definedName name="UAcct507">'[10]Func Study'!$AB$464</definedName>
    <definedName name="UAcct507CAGE">'[10]Func Study'!$AB$462</definedName>
    <definedName name="UAcct507JBG">'[8]Func Study'!#REF!</definedName>
    <definedName name="UAcct510">'[10]Func Study'!$AB$469</definedName>
    <definedName name="UAcct510CAGE">'[10]Func Study'!$AB$467</definedName>
    <definedName name="UAcct510JBG">'[8]Func Study'!#REF!</definedName>
    <definedName name="UAcct511">'[10]Func Study'!$AB$474</definedName>
    <definedName name="UAcct511CAGE">'[10]Func Study'!$AB$472</definedName>
    <definedName name="UAcct511JBG">'[8]Func Study'!#REF!</definedName>
    <definedName name="UAcct512">'[10]Func Study'!$AB$479</definedName>
    <definedName name="UAcct512CAGE">'[10]Func Study'!$AB$477</definedName>
    <definedName name="UAcct512JBG">'[8]Func Study'!#REF!</definedName>
    <definedName name="UAcct513">'[10]Func Study'!$AB$484</definedName>
    <definedName name="UAcct513CAGE">'[10]Func Study'!$AB$482</definedName>
    <definedName name="UAcct513JBG">'[8]Func Study'!#REF!</definedName>
    <definedName name="UAcct514">'[10]Func Study'!$AB$489</definedName>
    <definedName name="UAcct514CAGE">'[10]Func Study'!$AB$487</definedName>
    <definedName name="UAcct514JBG">'[8]Func Study'!#REF!</definedName>
    <definedName name="UAcct517">'[10]Func Study'!$AB$498</definedName>
    <definedName name="UAcct518">'[10]Func Study'!$AB$502</definedName>
    <definedName name="UAcct519">'[10]Func Study'!$AB$507</definedName>
    <definedName name="UAcct520">'[10]Func Study'!$AB$511</definedName>
    <definedName name="UAcct523">'[10]Func Study'!$AB$515</definedName>
    <definedName name="UAcct524">'[10]Func Study'!$AB$519</definedName>
    <definedName name="UAcct528">'[10]Func Study'!$AB$523</definedName>
    <definedName name="UAcct529">'[10]Func Study'!$AB$527</definedName>
    <definedName name="UAcct530">'[10]Func Study'!$AB$531</definedName>
    <definedName name="UAcct531">'[10]Func Study'!$AB$535</definedName>
    <definedName name="UAcct532">'[10]Func Study'!$AB$539</definedName>
    <definedName name="UAcct535">'[10]Func Study'!$AB$551</definedName>
    <definedName name="UAcct536">'[10]Func Study'!$AB$555</definedName>
    <definedName name="UAcct537">'[10]Func Study'!$AB$559</definedName>
    <definedName name="UAcct538">'[10]Func Study'!$AB$563</definedName>
    <definedName name="UAcct539">'[10]Func Study'!$AB$568</definedName>
    <definedName name="UAcct540">'[10]Func Study'!$AB$572</definedName>
    <definedName name="UAcct541">'[10]Func Study'!$AB$576</definedName>
    <definedName name="UAcct542">'[10]Func Study'!$AB$580</definedName>
    <definedName name="UAcct543">'[10]Func Study'!$AB$584</definedName>
    <definedName name="UAcct544">'[10]Func Study'!$AB$588</definedName>
    <definedName name="UAcct545">'[10]Func Study'!$AB$592</definedName>
    <definedName name="UAcct546">'[10]Func Study'!$AB$606</definedName>
    <definedName name="UAcct546CAGE">'[10]Func Study'!$AB$605</definedName>
    <definedName name="UAcct547CAEW">'[10]Func Study'!$AB$610</definedName>
    <definedName name="UACCT547NPCCAEW">'[10]Func Study'!$AB$613</definedName>
    <definedName name="UAcct547Se">'[10]Func Study'!$AB$609</definedName>
    <definedName name="UAcct548">'[10]Func Study'!$AB$621</definedName>
    <definedName name="UACCT548CAGE">'[10]Func Study'!$AB$620</definedName>
    <definedName name="UAcct549">'[10]Func Study'!$AB$626</definedName>
    <definedName name="Uacct549CAGE">'[10]Func Study'!$AB$625</definedName>
    <definedName name="UAcct5506SE">'[8]Func Study'!#REF!</definedName>
    <definedName name="UAcct551CAGE">'[10]Func Study'!$AB$634</definedName>
    <definedName name="UACCT551SG">'[10]Func Study'!$AB$635</definedName>
    <definedName name="UACCT552CAGE">'[10]Func Study'!$AB$640</definedName>
    <definedName name="UAcct552SG">'[10]Func Study'!$AB$639</definedName>
    <definedName name="UACCT553CAGE">'[10]Func Study'!$AB$646</definedName>
    <definedName name="UAcct553SG">'[10]Func Study'!$AB$645</definedName>
    <definedName name="UACCT554CAGE">'[10]Func Study'!$AB$651</definedName>
    <definedName name="UAcct554SG">'[10]Func Study'!$AB$650</definedName>
    <definedName name="UAcct555CAEE">'[8]Func Study'!#REF!</definedName>
    <definedName name="UAcct555CAEW">'[10]Func Study'!$AB$665</definedName>
    <definedName name="UAcct555CAGE">'[8]Func Study'!#REF!</definedName>
    <definedName name="UAcct555CAGW">'[10]Func Study'!$AB$664</definedName>
    <definedName name="UACCT555DGP">'[10]Func Study'!$AB$670</definedName>
    <definedName name="UACCT555NPCCAEW">'[10]Func Study'!$AB$669</definedName>
    <definedName name="UACCT555NPCCAGW">'[10]Func Study'!$AB$668</definedName>
    <definedName name="UAcct555S">'[10]Func Study'!$AB$663</definedName>
    <definedName name="UAcct555Se">'[10]Func Study'!$AB$665</definedName>
    <definedName name="UACCT555SG">'[10]Func Study'!$AB$664</definedName>
    <definedName name="UAcct556">'[10]Func Study'!$AB$676</definedName>
    <definedName name="UAcct557">'[10]Func Study'!$AB$685</definedName>
    <definedName name="UAcct560">'[10]Func Study'!$AB$715</definedName>
    <definedName name="UAcct561">'[10]Func Study'!$AB$720</definedName>
    <definedName name="UAcct562">'[10]Func Study'!$AB$726</definedName>
    <definedName name="UAcct563">'[10]Func Study'!$AB$731</definedName>
    <definedName name="UAcct564">'[10]Func Study'!$AB$735</definedName>
    <definedName name="UAcct565">'[10]Func Study'!$AB$739</definedName>
    <definedName name="UACCT565NPC">'[10]Func Study'!$AB$744</definedName>
    <definedName name="UACCT565NPCCAGW">'[10]Func Study'!$AB$742</definedName>
    <definedName name="UAcct566">'[10]Func Study'!$AB$748</definedName>
    <definedName name="UAcct567">'[10]Func Study'!$AB$752</definedName>
    <definedName name="UAcct568">'[10]Func Study'!$AB$756</definedName>
    <definedName name="UAcct569">'[10]Func Study'!$AB$760</definedName>
    <definedName name="UAcct570">'[10]Func Study'!$AB$765</definedName>
    <definedName name="UAcct571">'[10]Func Study'!$AB$770</definedName>
    <definedName name="UAcct572">'[10]Func Study'!$AB$774</definedName>
    <definedName name="UAcct573">'[10]Func Study'!$AB$778</definedName>
    <definedName name="UAcct580">'[10]Func Study'!$AB$791</definedName>
    <definedName name="UAcct581">'[10]Func Study'!$AB$796</definedName>
    <definedName name="UAcct582">'[10]Func Study'!$AB$801</definedName>
    <definedName name="UAcct583">'[10]Func Study'!$AB$806</definedName>
    <definedName name="UAcct584">'[10]Func Study'!$AB$811</definedName>
    <definedName name="UAcct585">'[10]Func Study'!$AB$816</definedName>
    <definedName name="UAcct586">'[10]Func Study'!$AB$821</definedName>
    <definedName name="UAcct587">'[10]Func Study'!$AB$826</definedName>
    <definedName name="UAcct588">'[10]Func Study'!$AB$831</definedName>
    <definedName name="UAcct589">'[10]Func Study'!$AB$836</definedName>
    <definedName name="UAcct590">'[10]Func Study'!$AB$841</definedName>
    <definedName name="UAcct591">'[10]Func Study'!$AB$846</definedName>
    <definedName name="UAcct592">'[10]Func Study'!$AB$851</definedName>
    <definedName name="UAcct593">'[10]Func Study'!$AB$856</definedName>
    <definedName name="UAcct594">'[10]Func Study'!$AB$861</definedName>
    <definedName name="UAcct595">'[10]Func Study'!$AB$866</definedName>
    <definedName name="UAcct596">'[10]Func Study'!$AB$876</definedName>
    <definedName name="UAcct597">'[10]Func Study'!$AB$881</definedName>
    <definedName name="UAcct598">'[10]Func Study'!$AB$886</definedName>
    <definedName name="UAcct901">'[10]Func Study'!$AB$898</definedName>
    <definedName name="UAcct902">'[10]Func Study'!$AB$903</definedName>
    <definedName name="UAcct903">'[10]Func Study'!$AB$908</definedName>
    <definedName name="UAcct904">'[10]Func Study'!$AB$914</definedName>
    <definedName name="Uacct904SG">'[12]Functional Study'!#REF!</definedName>
    <definedName name="UAcct905">'[10]Func Study'!$AB$919</definedName>
    <definedName name="UAcct907">'[10]Func Study'!$AB$933</definedName>
    <definedName name="UAcct908">'[10]Func Study'!$AB$938</definedName>
    <definedName name="UAcct909">'[10]Func Study'!$AB$943</definedName>
    <definedName name="UAcct910">'[10]Func Study'!$AB$948</definedName>
    <definedName name="UAcct911">'[10]Func Study'!$AB$959</definedName>
    <definedName name="UAcct912">'[10]Func Study'!$AB$964</definedName>
    <definedName name="UAcct913">'[10]Func Study'!$AB$969</definedName>
    <definedName name="UAcct916">'[10]Func Study'!$AB$974</definedName>
    <definedName name="UAcct920">'[10]Func Study'!$AB$985</definedName>
    <definedName name="UAcct920Cn">'[10]Func Study'!$AB$983</definedName>
    <definedName name="UAcct921">'[10]Func Study'!$AB$991</definedName>
    <definedName name="UAcct921Cn">'[10]Func Study'!$AB$989</definedName>
    <definedName name="UAcct923">'[10]Func Study'!$AB$997</definedName>
    <definedName name="UAcct923CAGW">'[10]Func Study'!$AB$995</definedName>
    <definedName name="UAcct924">'[10]Func Study'!$AB$1001</definedName>
    <definedName name="UAcct925">'[10]Func Study'!$AB$1005</definedName>
    <definedName name="UAcct926">'[10]Func Study'!$AB$1011</definedName>
    <definedName name="UAcct927">'[10]Func Study'!$AB$1016</definedName>
    <definedName name="UAcct928">'[10]Func Study'!$AB$1023</definedName>
    <definedName name="UAcct929">'[10]Func Study'!$AB$1028</definedName>
    <definedName name="UAcct930">'[10]Func Study'!$AB$1034</definedName>
    <definedName name="UAcct931">'[10]Func Study'!$AB$1039</definedName>
    <definedName name="UAcct935">'[10]Func Study'!$AB$1045</definedName>
    <definedName name="UAcctAGA">'[10]Func Study'!$AB$296</definedName>
    <definedName name="UAcctcwc">'[10]Func Study'!$AB$2136</definedName>
    <definedName name="UAcctd00">'[10]Func Study'!$AB$1786</definedName>
    <definedName name="UAcctdfa">'[10]Func Study'!#REF!</definedName>
    <definedName name="UAcctdfad">'[10]Func Study'!#REF!</definedName>
    <definedName name="UAcctdfap">'[10]Func Study'!#REF!</definedName>
    <definedName name="UAcctdfat">'[10]Func Study'!#REF!</definedName>
    <definedName name="UAcctds0">'[10]Func Study'!$AB$1790</definedName>
    <definedName name="UACCTECDDGP">'[10]Func Study'!$AB$687</definedName>
    <definedName name="UACCTECDMC">'[10]Func Study'!$AB$689</definedName>
    <definedName name="UACCTECDS">'[10]Func Study'!$AB$691</definedName>
    <definedName name="UACCTECDSG1">'[10]Func Study'!$AB$688</definedName>
    <definedName name="UACCTECDSG2">'[10]Func Study'!$AB$690</definedName>
    <definedName name="UACCTECDSG3">'[10]Func Study'!$AB$692</definedName>
    <definedName name="UAcctfit">'[10]Func Study'!$AB$1395</definedName>
    <definedName name="UAcctg00">'[10]Func Study'!$AB$1947</definedName>
    <definedName name="UAccth00">'[10]Func Study'!$AB$1545</definedName>
    <definedName name="UAccti00">'[10]Func Study'!$AB$1993</definedName>
    <definedName name="UAcctn00">'[10]Func Study'!$AB$1496</definedName>
    <definedName name="UAccto00">'[10]Func Study'!$AB$1606</definedName>
    <definedName name="UAcctowc">'[10]Func Study'!$AB$2149</definedName>
    <definedName name="UACCTOWCSSECH">'[10]Func Study'!$AB$2148</definedName>
    <definedName name="UAccts00">'[10]Func Study'!$AB$1455</definedName>
    <definedName name="UAcctsttax">'[10]Func Study'!$AB$1377</definedName>
    <definedName name="UAcctt00">'[10]Func Study'!$AB$1682</definedName>
    <definedName name="UNBILREV">#REF!</definedName>
    <definedName name="UncollectibleAccounts">[14]Variables!$D$25</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tGrossReceipts">[14]Variables!$D$29</definedName>
    <definedName name="v" hidden="1">{#N/A,#N/A,FALSE,"Coversheet";#N/A,#N/A,FALSE,"QA"}</definedName>
    <definedName name="ValidAccount">[13]Variables!$AK$43:$AK$369</definedName>
    <definedName name="Value" hidden="1">{#N/A,#N/A,FALSE,"Summ";#N/A,#N/A,FALSE,"General"}</definedName>
    <definedName name="VAR">[15]Backup!#REF!</definedName>
    <definedName name="VARIABLE">[21]Summary!#REF!</definedName>
    <definedName name="VOUCHER">#REF!</definedName>
    <definedName name="w" hidden="1">[30]Inputs!#REF!</definedName>
    <definedName name="WaRevenueTax">[14]Variables!$D$27</definedName>
    <definedName name="we" hidden="1">{#N/A,#N/A,FALSE,"Pg 6b CustCount_Gas";#N/A,#N/A,FALSE,"QA";#N/A,#N/A,FALSE,"Report";#N/A,#N/A,FALSE,"forecast"}</definedName>
    <definedName name="WEATHER">#REF!</definedName>
    <definedName name="WEATHRNORM">#REF!</definedName>
    <definedName name="WH" hidden="1">{#N/A,#N/A,FALSE,"Coversheet";#N/A,#N/A,FALSE,"QA"}</definedName>
    <definedName name="WIDTH">#REF!</definedName>
    <definedName name="WinterPeak">'[31]Load Data'!$D$9:$H$12,'[31]Load Data'!$D$20:$H$22</definedName>
    <definedName name="WORK1">#REF!</definedName>
    <definedName name="WORK2">#REF!</definedName>
    <definedName name="WORK3">#REF!</definedName>
    <definedName name="wrn.1._.Bi._.Monthly._.CR." hidden="1">{#N/A,#N/A,FALSE,"Drill Sites";"WP 212",#N/A,FALSE,"MWAG EOR";"WP 213",#N/A,FALSE,"MWAG EOR";#N/A,#N/A,FALSE,"Misc. Facility";#N/A,#N/A,FALSE,"WWTP"}</definedName>
    <definedName name="wrn.10_day._.Package." hidden="1">{#N/A,#N/A,FALSE,"Balance_Sheet";#N/A,#N/A,FALSE,"income_statement_monthly";#N/A,#N/A,FALSE,"income_statement_Quarter";#N/A,#N/A,FALSE,"income_statement_ytd";#N/A,#N/A,FALSE,"income_statement_12Months"}</definedName>
    <definedName name="wrn.1996._.Hydro._.5._.Year._.Forecast._.Budget." hidden="1">{#N/A,#N/A,FALSE,"Summary";#N/A,#N/A,FALSE,"SmPlants";#N/A,#N/A,FALSE,"Utah";#N/A,#N/A,FALSE,"Idaho";#N/A,#N/A,FALSE,"Lewis River";#N/A,#N/A,FALSE,"NrthUmpq";#N/A,#N/A,FALSE,"KlamRog"}</definedName>
    <definedName name="wrn.AAI." hidden="1">{#N/A,#N/A,FALSE,"CRPT";#N/A,#N/A,FALSE,"TREND";#N/A,#N/A,FALSE,"%Curve"}</definedName>
    <definedName name="wrn.AAI._.Report." hidden="1">{#N/A,#N/A,FALSE,"CRPT";#N/A,#N/A,FALSE,"TREND";#N/A,#N/A,FALSE,"% CURVE"}</definedName>
    <definedName name="wrn.Adj._.Back_Up." hidden="1">{"Page 3.4.1",#N/A,FALSE,"Totals";"Page 3.4.2",#N/A,FALSE,"Totals"}</definedName>
    <definedName name="wrn.ALL." hidden="1">{#N/A,#N/A,FALSE,"Summary EPS";#N/A,#N/A,FALSE,"1st Qtr Electric";#N/A,#N/A,FALSE,"1st Qtr Australia";#N/A,#N/A,FALSE,"1st Qtr Telecom";#N/A,#N/A,FALSE,"1st QTR Other"}</definedName>
    <definedName name="wrn.All._.BSs._.and._.JEs." hidden="1">{#N/A,#N/A,FALSE,"Top level";#N/A,#N/A,FALSE,"Top level JEs";#N/A,#N/A,FALSE,"PHI";#N/A,#N/A,FALSE,"PHI JEs";#N/A,#N/A,FALSE,"PacifiCorp";#N/A,#N/A,FALSE,"PacifiCorp JEs";#N/A,#N/A,FALSE,"PGHC";#N/A,#N/A,FALSE,"PGHC JEs";#N/A,#N/A,FALSE,"Domestic"}</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hidden="1">{#N/A,#N/A,FALSE,"cover";#N/A,#N/A,FALSE,"lead sheet";#N/A,#N/A,FALSE,"Adj backup";#N/A,#N/A,FALSE,"t Accounts"}</definedName>
    <definedName name="wrn.Anvil." hidden="1">{#N/A,#N/A,FALSE,"CRPT";#N/A,#N/A,FALSE,"PCS ";#N/A,#N/A,FALSE,"TREND";#N/A,#N/A,FALSE,"% CURVE";#N/A,#N/A,FALSE,"FWICALC";#N/A,#N/A,FALSE,"CONTINGENCY";#N/A,#N/A,FALSE,"7616 Fab";#N/A,#N/A,FALSE,"7616 NSK"}</definedName>
    <definedName name="wrn.BUS._.RPT." hidden="1">{#N/A,#N/A,FALSE,"P&amp;L Ttl";#N/A,#N/A,FALSE,"P&amp;L C_Ttl New";#N/A,#N/A,FALSE,"Bus Res";#N/A,#N/A,FALSE,"Chrts";#N/A,#N/A,FALSE,"pcf";#N/A,#N/A,FALSE,"pcr ";#N/A,#N/A,FALSE,"Exp Stmt ";#N/A,#N/A,FALSE,"Exp Stmt BU";#N/A,#N/A,FALSE,"Cap";#N/A,#N/A,FALSE,"IT Ytd"}</definedName>
    <definedName name="wrn.Combined._.YTD." hidden="1">{"YTD-Total",#N/A,TRUE,"Provision";"YTD-Utility",#N/A,TRUE,"Prov Utility";"YTD-NonUtility",#N/A,TRUE,"Prov NonUtility"}</definedName>
    <definedName name="wrn.ConsolGrossGrp." hidden="1">{"Conol gross povision grouped",#N/A,FALSE,"Consol Gross";"Consol Gross Grouped",#N/A,FALSE,"Consol Gross"}</definedName>
    <definedName name="wrn.Cover." hidden="1">{#N/A,#N/A,TRUE,"Cover";#N/A,#N/A,TRUE,"Contents"}</definedName>
    <definedName name="wrn.CoverContents." hidden="1">{#N/A,#N/A,FALSE,"Cover";#N/A,#N/A,FALSE,"Contents"}</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hidden="1">{#N/A,#N/A,FALSE,"Pg 6b CustCount_Gas";#N/A,#N/A,FALSE,"QA";#N/A,#N/A,FALSE,"Report";#N/A,#N/A,FALSE,"forecast"}</definedName>
    <definedName name="wrn.ECR." hidden="1">{#N/A,#N/A,FALSE,"schA"}</definedName>
    <definedName name="wrn.El._.Paso._.Offshore." hidden="1">{#N/A,#N/A,TRUE,"EPEsum";#N/A,#N/A,TRUE,"Approve1";#N/A,#N/A,TRUE,"Approve2";#N/A,#N/A,TRUE,"Approve3";#N/A,#N/A,TRUE,"EPE1";#N/A,#N/A,TRUE,"EPE2";#N/A,#N/A,TRUE,"CashCompare";#N/A,#N/A,TRUE,"XIRR";#N/A,#N/A,TRUE,"EPEloan";#N/A,#N/A,TRUE,"GraphEPE";#N/A,#N/A,TRUE,"OrgChart";#N/A,#N/A,TRUE,"SA08B"}</definedName>
    <definedName name="wrn.ESTIMATE." hidden="1">{#N/A,#N/A,FALSE,"CESTSUM";#N/A,#N/A,FALSE,"est sum A";#N/A,#N/A,FALSE,"est detail A"}</definedName>
    <definedName name="wrn.Exec._.Summary." hidden="1">{#N/A,#N/A,FALSE,"Output Ass";#N/A,#N/A,FALSE,"Sum Tot";#N/A,#N/A,FALSE,"Ex Sum Year";#N/A,#N/A,FALSE,"Sum Qtr"}</definedName>
    <definedName name="wrn.Factors._.Tab._.10." hidden="1">{"Factors Pages 1-2",#N/A,FALSE,"Factors";"Factors Page 3",#N/A,FALSE,"Factors";"Factors Page 4",#N/A,FALSE,"Factors";"Factors Page 5",#N/A,FALSE,"Factors";"Factors Pages 8-27",#N/A,FALSE,"Factors"}</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Full._.View." hidden="1">{"FullView",#N/A,FALSE,"Consltd-For contngcy"}</definedName>
    <definedName name="wrn.Fundamental." hidden="1">{#N/A,#N/A,TRUE,"CoverPage";#N/A,#N/A,TRUE,"Gas";#N/A,#N/A,TRUE,"Power";#N/A,#N/A,TRUE,"Historical DJ Mthly Prices"}</definedName>
    <definedName name="wrn.Fundamental2" hidden="1">{#N/A,#N/A,TRUE,"CoverPage";#N/A,#N/A,TRUE,"Gas";#N/A,#N/A,TRUE,"Power";#N/A,#N/A,TRUE,"Historical DJ Mthly Prices"}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IEO." hidden="1">{#N/A,#N/A,FALSE,"SUMMARY";#N/A,#N/A,FALSE,"AE7616";#N/A,#N/A,FALSE,"AE7617";#N/A,#N/A,FALSE,"AE7618";#N/A,#N/A,FALSE,"AE7619"}</definedName>
    <definedName name="wrn.Incentive._.Overhead." hidden="1">{#N/A,#N/A,FALSE,"Coversheet";#N/A,#N/A,FALSE,"QA"}</definedName>
    <definedName name="wrn.life." hidden="1">{"life_te",#N/A,TRUE,"life";"duration_te",#N/A,TRUE,"duration";"life_ab",#N/A,TRUE,"life";"duration_ab",#N/A,TRUE,"duration";"life_fed_tax",#N/A,TRUE,"life";"duration_tax",#N/A,TRUE,"duration";"life_tax",#N/A,TRUE,"life";"life_fed",#N/A,TRUE,"life";"duration_cd_fed",#N/A,TRUE,"duration"}</definedName>
    <definedName name="wrn.limit_reports." hidden="1">{#N/A,#N/A,FALSE,"Schedule F";#N/A,#N/A,FALSE,"Schedule G"}</definedName>
    <definedName name="wrn.MARGIN_WO_QTR." hidden="1">{#N/A,#N/A,FALSE,"Month ";#N/A,#N/A,FALSE,"YTD";#N/A,#N/A,FALSE,"12 mo ended"}</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Open._.Issues._.Only." hidden="1">{"Open issues Only",#N/A,FALSE,"TIMELINE"}</definedName>
    <definedName name="wrn.OR._.Carrying._.Charge._.JV." localSheetId="2"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2"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hidden="1">{#N/A,#N/A,FALSE,"Bgt";#N/A,#N/A,FALSE,"Act";#N/A,#N/A,FALSE,"Chrt Data";#N/A,#N/A,FALSE,"Bus Result";#N/A,#N/A,FALSE,"Main Charts";#N/A,#N/A,FALSE,"P&amp;L Ttl";#N/A,#N/A,FALSE,"P&amp;L C_Ttl";#N/A,#N/A,FALSE,"P&amp;L C_Oct";#N/A,#N/A,FALSE,"P&amp;L C_Sep";#N/A,#N/A,FALSE,"1996";#N/A,#N/A,FALSE,"Data"}</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 hidden="1">{#N/A,#N/A,FALSE,"Consltd-For contngcy";"PaymentView",#N/A,FALSE,"Consltd-For contngcy"}</definedName>
    <definedName name="wrn.PFSreconview." hidden="1">{"PFS recon view",#N/A,FALSE,"Hyperion Proof"}</definedName>
    <definedName name="wrn.PGHCreconview." hidden="1">{"PGHC recon view",#N/A,FALSE,"Hyperion Proof"}</definedName>
    <definedName name="wrn.PHI._.all._.other._.months." hidden="1">{#N/A,#N/A,FALSE,"PHI MTD";#N/A,#N/A,FALSE,"PHI YTD"}</definedName>
    <definedName name="wrn.PHI._.only." hidden="1">{#N/A,#N/A,FALSE,"PHI"}</definedName>
    <definedName name="wrn.PHI._.Sept._.Dec._.March." hidden="1">{#N/A,#N/A,FALSE,"PHI MTD";#N/A,#N/A,FALSE,"PHI QTD";#N/A,#N/A,FALSE,"PHI YTD"}</definedName>
    <definedName name="wrn.PPMCoCodeView." hidden="1">{"PPM Co Code View",#N/A,FALSE,"Comp Codes"}</definedName>
    <definedName name="wrn.PPMreconview." hidden="1">{"PPM Recon View",#N/A,FALSE,"Hyperion Proof"}</definedName>
    <definedName name="wrn.PRINT._.SOURCE._.DATA." hidden="1">{"DATA_SET",#N/A,FALSE,"HOURLY SPREAD"}</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hidden="1">{#N/A,#N/A,FALSE,"Cover";#N/A,#N/A,FALSE,"ProjectSelector";#N/A,#N/A,FALSE,"ProjectTable";#N/A,#N/A,FALSE,"SanGorgonio";#N/A,#N/A,FALSE,"Tehachapi";#N/A,#N/A,FALSE,"Results";#N/A,#N/A,FALSE,"ReplaceForecast"}</definedName>
    <definedName name="wrn.Project._.Services." hidden="1">{#N/A,#N/A,FALSE,"BASE";#N/A,#N/A,FALSE,"LOOPS";#N/A,#N/A,FALSE,"PLC"}</definedName>
    <definedName name="wrn.ProofElectricOnly." hidden="1">{"Electric Only",#N/A,FALSE,"Hyperion Proof"}</definedName>
    <definedName name="wrn.ProofTotal." hidden="1">{"Proof Total",#N/A,FALSE,"Hyperion Proof"}</definedName>
    <definedName name="wrn.Reformat._.only." hidden="1">{#N/A,#N/A,FALSE,"Dec 1999 mapping"}</definedName>
    <definedName name="wrn.SALES._.VAR._.95._.BUDGET." hidden="1">{"PRINT",#N/A,TRUE,"APPA";"PRINT",#N/A,TRUE,"APS";"PRINT",#N/A,TRUE,"BHPL";"PRINT",#N/A,TRUE,"BHPL2";"PRINT",#N/A,TRUE,"CDWR";"PRINT",#N/A,TRUE,"EWEB";"PRINT",#N/A,TRUE,"LADWP";"PRINT",#N/A,TRUE,"NEVBASE"}</definedName>
    <definedName name="wrn.SCHEDULE." hidden="1">{#N/A,#N/A,FALSE,"7617 Fab";#N/A,#N/A,FALSE,"7617 NSK"}</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hidden="1">{#N/A,#N/A,TRUE,"Section1";#N/A,#N/A,TRUE,"SumF";#N/A,#N/A,TRUE,"FigExchange";#N/A,#N/A,TRUE,"Escalation";#N/A,#N/A,TRUE,"GraphEscalate";#N/A,#N/A,TRUE,"Scenarios"}</definedName>
    <definedName name="wrn.Section2." hidden="1">{#N/A,#N/A,TRUE,"Section2";#N/A,#N/A,TRUE,"OverPymt";#N/A,#N/A,TRUE,"Energy";#N/A,#N/A,TRUE,"EnergyDiff1";#N/A,#N/A,TRUE,"EnergyDiff2";#N/A,#N/A,TRUE,"CapPerformance";#N/A,#N/A,TRUE,"BonusPerformance";#N/A,#N/A,TRUE,"BonusFormula";#N/A,#N/A,TRUE,"GraphPymt"}</definedName>
    <definedName name="wrn.Section2TotalProjectCost." hidden="1">{#N/A,#N/A,TRUE,"Section2";#N/A,#N/A,TRUE,"TPCestimate";#N/A,#N/A,TRUE,"SumTPC";#N/A,#N/A,TRUE,"ConstrLoan";#N/A,#N/A,TRUE,"FigBalance";#N/A,#N/A,TRUE,"DEV27air";#N/A,#N/A,TRUE,"Graph27air";#N/A,#N/A,TRUE,"PreOp"}</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hidden="1">{#N/A,#N/A,TRUE,"Section3";#N/A,#N/A,TRUE,"Tax";#N/A,#N/A,TRUE,"Dividend";#N/A,#N/A,TRUE,"Depreciation";#N/A,#N/A,TRUE,"Balance";#N/A,#N/A,TRUE,"SaleGain";#N/A,#N/A,TRUE,"RevExp";#N/A,#N/A,TRUE,"PIG";#N/A,#N/A,TRUE,"GraphPlant"}</definedName>
    <definedName name="wrn.Section4." hidden="1">{#N/A,#N/A,TRUE,"Section4";#N/A,#N/A,TRUE,"Tariffwksht";#N/A,#N/A,TRUE,"TariffINFO";#N/A,#N/A,TRUE,"Generation";#N/A,#N/A,TRUE,"PPAsum";#N/A,#N/A,TRUE,"PPApayments";#N/A,#N/A,TRUE,"RevExp";#N/A,#N/A,TRUE,"GraphRevenue";#N/A,#N/A,TRUE,"GraphRevExp"}</definedName>
    <definedName name="wrn.Section4Revenue." hidden="1">{#N/A,#N/A,TRUE,"Section4";#N/A,#N/A,TRUE,"PPAtable";#N/A,#N/A,TRUE,"RFPtable";#N/A,#N/A,TRUE,"RevCap";#N/A,#N/A,TRUE,"RevOther";#N/A,#N/A,TRUE,"RevGas";#N/A,#N/A,TRUE,"GraphRev"}</definedName>
    <definedName name="wrn.Section5." hidden="1">{#N/A,#N/A,TRUE,"Section5";#N/A,#N/A,TRUE,"Coal";#N/A,#N/A,TRUE,"Fuel";#N/A,#N/A,TRUE,"OMwksht";#N/A,#N/A,TRUE,"VOM";#N/A,#N/A,TRUE,"FOM";#N/A,#N/A,TRUE,"Debt";#N/A,#N/A,TRUE,"LoanSchedules";#N/A,#N/A,TRUE,"GraphExp";#N/A,#N/A,TRUE,"Conversions"}</definedName>
    <definedName name="wrn.Section6Equipment." hidden="1">{#N/A,#N/A,TRUE,"Section6";#N/A,#N/A,TRUE,"OHcycles";#N/A,#N/A,TRUE,"OHtiming";#N/A,#N/A,TRUE,"OHcosts";#N/A,#N/A,TRUE,"GTdegradation";#N/A,#N/A,TRUE,"GTperformance";#N/A,#N/A,TRUE,"GraphEquip"}</definedName>
    <definedName name="wrn.Section7DebtService." hidden="1">{#N/A,#N/A,TRUE,"Section7";#N/A,#N/A,TRUE,"DebtService";#N/A,#N/A,TRUE,"LoanSchedules";#N/A,#N/A,TRUE,"GraphDebt"}</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LB." hidden="1">{#N/A,#N/A,FALSE,"SUMMARY";#N/A,#N/A,FALSE,"AE7616";#N/A,#N/A,FALSE,"AE7617";#N/A,#N/A,FALSE,"AE7618";#N/A,#N/A,FALSE,"AE7619";#N/A,#N/A,FALSE,"Target Materials"}</definedName>
    <definedName name="wrn.Small._.Tools._.Overhead." hidden="1">{#N/A,#N/A,FALSE,"2002 Small Tool OH";#N/A,#N/A,FALSE,"QA"}</definedName>
    <definedName name="wrn.SponsorSection." hidden="1">{#N/A,#N/A,TRUE,"Cover";#N/A,#N/A,TRUE,"Contents";#N/A,#N/A,TRUE,"Organization";#N/A,#N/A,TRUE,"SumSponsor";#N/A,#N/A,TRUE,"Plant1";#N/A,#N/A,TRUE,"Plant2";#N/A,#N/A,TRUE,"Sponsors";#N/A,#N/A,TRUE,"ElPaso1";#N/A,#N/A,TRUE,"GraphSponsor"}</definedName>
    <definedName name="wrn.Standard." hidden="1">{"YTD-Total",#N/A,FALSE,"Provision"}</definedName>
    <definedName name="wrn.Standard._.NonUtility._.Only." hidden="1">{"YTD-NonUtility",#N/A,FALSE,"Prov NonUtility"}</definedName>
    <definedName name="wrn.Standard._.Utility._.Only." hidden="1">{"YTD-Utility",#N/A,FALSE,"Prov Utility"}</definedName>
    <definedName name="wrn.Summary." hidden="1">{#N/A,#N/A,FALSE,"Sum Qtr";#N/A,#N/A,FALSE,"Oper Sum";#N/A,#N/A,FALSE,"Land Sales";#N/A,#N/A,FALSE,"Finance";#N/A,#N/A,FALSE,"Oper Ass"}</definedName>
    <definedName name="wrn.Summary._.View." hidden="1">{#N/A,#N/A,FALSE,"Consltd-For contngcy"}</definedName>
    <definedName name="wrn.Total._.Summary." hidden="1">{"Total Summary",#N/A,FALSE,"Summary"}</definedName>
    <definedName name="wrn.UK._.Conversion._.Only." hidden="1">{#N/A,#N/A,FALSE,"Dec 1999 UK Continuing Ops"}</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hidden="1">{#N/A,#N/A,FALSE,"Expenditures";#N/A,#N/A,FALSE,"Property Placed In-Service";#N/A,#N/A,FALSE,"Removals";#N/A,#N/A,FALSE,"Retirements";#N/A,#N/A,FALSE,"CWIP Balances";#N/A,#N/A,FALSE,"CWIP_Expend_Ratios";#N/A,#N/A,FALSE,"CWIP_Yr_End"}</definedName>
    <definedName name="wrn.USIM_Data_Abbrev3." hidden="1">{#N/A,#N/A,FALSE,"Expenditures";#N/A,#N/A,FALSE,"Property Placed In-Service";#N/A,#N/A,FALSE,"CWIP Balances"}</definedName>
    <definedName name="wrn.VERIFY." hidden="1">{#N/A,#N/A,FALSE,"income statement verification";#N/A,#N/A,FALSE,"balance sheet verification";#N/A,#N/A,FALSE,"income statement verificati (2)";#N/A,#N/A,FALSE,"balance sheet verification (2)";#N/A,#N/A,FALSE,"income statement verificati (3)";#N/A,#N/A,FALSE,"balance sheet verification (3)"}</definedName>
    <definedName name="wrn.YearEnd." hidden="1">{"Factors Pages 1-2",#N/A,FALSE,"Variables";"Factors Page 3",#N/A,FALSE,"Variables";"Factors Page 4",#N/A,FALSE,"Variables";"Factors Page 5",#N/A,FALSE,"Variables";"YE Pages 7-26",#N/A,FALSE,"Variables"}</definedName>
    <definedName name="www" hidden="1">{#N/A,#N/A,FALSE,"schA"}</definedName>
    <definedName name="x">'[32]Weather Present'!$K$7</definedName>
    <definedName name="xx" hidden="1">{#N/A,#N/A,FALSE,"Balance_Sheet";#N/A,#N/A,FALSE,"income_statement_monthly";#N/A,#N/A,FALSE,"income_statement_Quarter";#N/A,#N/A,FALSE,"income_statement_ytd";#N/A,#N/A,FALSE,"income_statement_12Months"}</definedName>
    <definedName name="y" localSheetId="2" hidden="1">#REF!</definedName>
    <definedName name="y" hidden="1">#REF!</definedName>
    <definedName name="Year">#REF!</definedName>
    <definedName name="YEFactors">[13]Factors!$S$3:$AG$99</definedName>
    <definedName name="yuf" hidden="1">{#N/A,#N/A,FALSE,"Summ";#N/A,#N/A,FALSE,"General"}</definedName>
    <definedName name="z" localSheetId="2" hidden="1">#REF!</definedName>
    <definedName name="z" hidden="1">#REF!</definedName>
    <definedName name="Z_01844156_6462_4A28_9785_1A86F4D0C834_.wvu.PrintTitles" hidden="1">#REF!</definedName>
    <definedName name="ZA">'[33] annual balance '!#REF!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5" i="2" l="1"/>
  <c r="G26" i="2" s="1"/>
  <c r="M16" i="2"/>
  <c r="E16" i="2"/>
  <c r="C16" i="2"/>
  <c r="M15" i="2"/>
  <c r="E15" i="2"/>
  <c r="C15" i="2"/>
  <c r="Y15" i="2" s="1"/>
  <c r="M14" i="2"/>
  <c r="E14" i="2"/>
  <c r="C14" i="2"/>
  <c r="Y14" i="2" s="1"/>
  <c r="Y13" i="2"/>
  <c r="M13" i="2"/>
  <c r="E13" i="2"/>
  <c r="C13" i="2"/>
  <c r="S42" i="1"/>
  <c r="N42" i="1"/>
  <c r="T39" i="1"/>
  <c r="Q39" i="1"/>
  <c r="T38" i="1"/>
  <c r="Q38" i="1"/>
  <c r="T37" i="1"/>
  <c r="Q37" i="1"/>
  <c r="T36" i="1"/>
  <c r="Q36" i="1"/>
  <c r="J42" i="1"/>
  <c r="H42" i="1"/>
  <c r="T35" i="1"/>
  <c r="Q35" i="1"/>
  <c r="L42" i="1"/>
  <c r="N32" i="1"/>
  <c r="T29" i="1"/>
  <c r="Q29" i="1"/>
  <c r="T28" i="1"/>
  <c r="Q28" i="1"/>
  <c r="T27" i="1"/>
  <c r="Q27" i="1"/>
  <c r="T26" i="1"/>
  <c r="Q26" i="1"/>
  <c r="Q25" i="1"/>
  <c r="J32" i="1"/>
  <c r="H32" i="1"/>
  <c r="T24" i="1"/>
  <c r="Q24" i="1"/>
  <c r="Q23" i="1" s="1"/>
  <c r="T23" i="1"/>
  <c r="T22" i="1"/>
  <c r="Q22" i="1"/>
  <c r="L32" i="1"/>
  <c r="S19" i="1"/>
  <c r="N19" i="1"/>
  <c r="T19" i="1" s="1"/>
  <c r="H19" i="1"/>
  <c r="B19" i="1"/>
  <c r="T16" i="1"/>
  <c r="Q16" i="1"/>
  <c r="L19" i="1"/>
  <c r="J19" i="1"/>
  <c r="H44" i="1" l="1"/>
  <c r="H48" i="1" s="1"/>
  <c r="L44" i="1"/>
  <c r="L48" i="1" s="1"/>
  <c r="J44" i="1"/>
  <c r="J48" i="1" s="1"/>
  <c r="P42" i="1"/>
  <c r="N44" i="1"/>
  <c r="N48" i="1" s="1"/>
  <c r="P19" i="1"/>
  <c r="Q19" i="1" s="1"/>
  <c r="T42" i="1"/>
  <c r="G22" i="2"/>
  <c r="I13" i="2" s="1"/>
  <c r="B23" i="1"/>
  <c r="P32" i="1"/>
  <c r="Q32" i="1" s="1"/>
  <c r="B22" i="1"/>
  <c r="B26" i="1" l="1"/>
  <c r="B27" i="1"/>
  <c r="I14" i="2"/>
  <c r="I19" i="2"/>
  <c r="I22" i="2" s="1"/>
  <c r="B24" i="1"/>
  <c r="I20" i="2"/>
  <c r="B25" i="1"/>
  <c r="Q42" i="1"/>
  <c r="P44" i="1"/>
  <c r="I16" i="2"/>
  <c r="K16" i="2" s="1"/>
  <c r="I15" i="2"/>
  <c r="P48" i="1" l="1"/>
  <c r="Q48" i="1" s="1"/>
  <c r="Q44" i="1"/>
  <c r="B28" i="1"/>
  <c r="O16" i="2"/>
  <c r="S16" i="2"/>
  <c r="U16" i="2" s="1"/>
  <c r="Y16" i="2" s="1"/>
  <c r="W16" i="2" l="1"/>
  <c r="S25" i="1"/>
  <c r="B29" i="1"/>
  <c r="S32" i="1" l="1"/>
  <c r="T25" i="1"/>
  <c r="B35" i="1"/>
  <c r="B36" i="1" s="1"/>
  <c r="B32" i="1"/>
  <c r="B37" i="1" l="1"/>
  <c r="B38" i="1" s="1"/>
  <c r="B39" i="1" s="1"/>
  <c r="B42" i="1" s="1"/>
  <c r="B44" i="1" s="1"/>
  <c r="T32" i="1"/>
  <c r="S44" i="1"/>
  <c r="S48" i="1" l="1"/>
  <c r="T48" i="1" s="1"/>
  <c r="T44" i="1"/>
</calcChain>
</file>

<file path=xl/sharedStrings.xml><?xml version="1.0" encoding="utf-8"?>
<sst xmlns="http://schemas.openxmlformats.org/spreadsheetml/2006/main" count="348" uniqueCount="159">
  <si>
    <t xml:space="preserve"> </t>
  </si>
  <si>
    <t>PACIFIC POWER &amp; LIGHT COMPANY</t>
  </si>
  <si>
    <t>STATE OF WASHINGTON</t>
  </si>
  <si>
    <t>PROPOSED SCHEDULE 93 - DECOUPLING REVENUE ADJUSTMENT CALCULATION IMPACT</t>
  </si>
  <si>
    <t>ON REVENUES FROM ELECTRIC SALES TO ULTIMATE CONSUMERS</t>
  </si>
  <si>
    <t>12 MONTHS ENDED JUNE 2015</t>
  </si>
  <si>
    <t>Present</t>
  </si>
  <si>
    <t>Curr.</t>
  </si>
  <si>
    <t>Base</t>
  </si>
  <si>
    <t>Line</t>
  </si>
  <si>
    <t>Sch.</t>
  </si>
  <si>
    <t>Avg.</t>
  </si>
  <si>
    <t>Revenues</t>
  </si>
  <si>
    <t>Increase</t>
  </si>
  <si>
    <t xml:space="preserve">Proposed </t>
  </si>
  <si>
    <t>No.</t>
  </si>
  <si>
    <t>Description</t>
  </si>
  <si>
    <t>Cust.</t>
  </si>
  <si>
    <t>MWH</t>
  </si>
  <si>
    <t>($000)</t>
  </si>
  <si>
    <t>%</t>
  </si>
  <si>
    <t>(1)</t>
  </si>
  <si>
    <t>(2)</t>
  </si>
  <si>
    <t>(3)</t>
  </si>
  <si>
    <t>(4)</t>
  </si>
  <si>
    <t>(5)</t>
  </si>
  <si>
    <t>(7)</t>
  </si>
  <si>
    <t>(8)</t>
  </si>
  <si>
    <t>(6)</t>
  </si>
  <si>
    <t>(7)/(5)</t>
  </si>
  <si>
    <t>(6)/(5)</t>
  </si>
  <si>
    <t>Residential</t>
  </si>
  <si>
    <t>Residential Service</t>
  </si>
  <si>
    <t>16/17/18</t>
  </si>
  <si>
    <t xml:space="preserve">  Total Residential</t>
  </si>
  <si>
    <t>Commercial &amp; Industrial</t>
  </si>
  <si>
    <t>Small General Service</t>
  </si>
  <si>
    <t>Partial Requirements Service</t>
  </si>
  <si>
    <t>Large General Service &lt;1,000 kW</t>
  </si>
  <si>
    <t>Agricultural Pumping Service</t>
  </si>
  <si>
    <t>40</t>
  </si>
  <si>
    <t>Partial Requirements Service =&gt; 1,000 kW</t>
  </si>
  <si>
    <t>Large General Service =&gt; 1,000 kW</t>
  </si>
  <si>
    <t>Large General Service =&gt; 30,000 kW</t>
  </si>
  <si>
    <t>48</t>
  </si>
  <si>
    <t>Recreational Field Lighting</t>
  </si>
  <si>
    <t>54</t>
  </si>
  <si>
    <t xml:space="preserve">  Total Commercial &amp; Industrial</t>
  </si>
  <si>
    <t>Public Street Lighting</t>
  </si>
  <si>
    <t>Outdoor Area Lighting Service</t>
  </si>
  <si>
    <t>15</t>
  </si>
  <si>
    <t>Street Lighting Service</t>
  </si>
  <si>
    <t>51</t>
  </si>
  <si>
    <t xml:space="preserve">  Total Public Street Lighting</t>
  </si>
  <si>
    <t>Total Sales to Standard Tariff Customers</t>
  </si>
  <si>
    <t>Total AGA</t>
  </si>
  <si>
    <t>Total Sales to Ultimate Consumers</t>
  </si>
  <si>
    <t>Pacific Power &amp; Light Company</t>
  </si>
  <si>
    <t>State of Washington</t>
  </si>
  <si>
    <t>Proposed Schedule 93 - Decoupling Revenue Adjustment Calculation</t>
  </si>
  <si>
    <t>For Rates Effective February 1, 2018</t>
  </si>
  <si>
    <t>Surcharge/</t>
  </si>
  <si>
    <t>Proposed</t>
  </si>
  <si>
    <t>Allowed</t>
  </si>
  <si>
    <t>Adjusted</t>
  </si>
  <si>
    <t>Capped</t>
  </si>
  <si>
    <t>(Surcredit)</t>
  </si>
  <si>
    <t>Deferral</t>
  </si>
  <si>
    <t>Year 1</t>
  </si>
  <si>
    <t>Decoupled</t>
  </si>
  <si>
    <t>Application of</t>
  </si>
  <si>
    <t>± 2.5 %</t>
  </si>
  <si>
    <t>Deferral Trigger</t>
  </si>
  <si>
    <t>Exceeds</t>
  </si>
  <si>
    <t>Rate/</t>
  </si>
  <si>
    <t>Remaining in</t>
  </si>
  <si>
    <t>Cumulative Deferral</t>
  </si>
  <si>
    <t>Revenue</t>
  </si>
  <si>
    <t xml:space="preserve"> Excess Earnings</t>
  </si>
  <si>
    <t>Met?</t>
  </si>
  <si>
    <t>Cap</t>
  </si>
  <si>
    <t>Cap?</t>
  </si>
  <si>
    <t>kWh</t>
  </si>
  <si>
    <t>Balancing Account</t>
  </si>
  <si>
    <t>Class</t>
  </si>
  <si>
    <t>(A)</t>
  </si>
  <si>
    <t>(B)</t>
  </si>
  <si>
    <t>(C)</t>
  </si>
  <si>
    <t>(D)</t>
  </si>
  <si>
    <t>(E)</t>
  </si>
  <si>
    <t>(F)</t>
  </si>
  <si>
    <t>(G)</t>
  </si>
  <si>
    <t>(H)</t>
  </si>
  <si>
    <t>(I)</t>
  </si>
  <si>
    <t>(J)</t>
  </si>
  <si>
    <t>Schedule 16/18</t>
  </si>
  <si>
    <t>Schedule 24</t>
  </si>
  <si>
    <t>Schedule 36</t>
  </si>
  <si>
    <t>Schedule 40</t>
  </si>
  <si>
    <t>Non Decoupled</t>
  </si>
  <si>
    <t>Schedule 48/47</t>
  </si>
  <si>
    <t>Lighting</t>
  </si>
  <si>
    <t>Total</t>
  </si>
  <si>
    <t>50% of Excess Earnings</t>
  </si>
  <si>
    <t>Washington Decoupling Mechanism Calculation</t>
  </si>
  <si>
    <t>Base for 9/15/16</t>
  </si>
  <si>
    <t>ACTUAL 12 mo ending</t>
  </si>
  <si>
    <t>Calendar Year 2016</t>
  </si>
  <si>
    <t>Calendar Year 2017</t>
  </si>
  <si>
    <t>Deferral Period 1</t>
  </si>
  <si>
    <t>Line No.</t>
  </si>
  <si>
    <t>Calculation</t>
  </si>
  <si>
    <t>September 15-30</t>
  </si>
  <si>
    <t>October</t>
  </si>
  <si>
    <t>November</t>
  </si>
  <si>
    <t>December</t>
  </si>
  <si>
    <t>January</t>
  </si>
  <si>
    <t>February</t>
  </si>
  <si>
    <t>March</t>
  </si>
  <si>
    <t>April</t>
  </si>
  <si>
    <t>May</t>
  </si>
  <si>
    <t>June</t>
  </si>
  <si>
    <t>(9)</t>
  </si>
  <si>
    <t>(10)</t>
  </si>
  <si>
    <t>(11)</t>
  </si>
  <si>
    <t>(12)</t>
  </si>
  <si>
    <t>(13)</t>
  </si>
  <si>
    <t>(14)</t>
  </si>
  <si>
    <t>(15)</t>
  </si>
  <si>
    <t>(16)</t>
  </si>
  <si>
    <t>SCH. 16 - Residential</t>
  </si>
  <si>
    <t>Avg Customers</t>
  </si>
  <si>
    <t>Decoupled Revenue per Customer</t>
  </si>
  <si>
    <t>Allowed Decoupled Revenue</t>
  </si>
  <si>
    <t>(1)*(2)</t>
  </si>
  <si>
    <t>Actual kWh</t>
  </si>
  <si>
    <t>Decoupled Revenue per kWh Rate</t>
  </si>
  <si>
    <t>Actual Decoupled Revenue</t>
  </si>
  <si>
    <t>(4)*(5)</t>
  </si>
  <si>
    <t>Deferral - (Surcharge)/Sur-credit</t>
  </si>
  <si>
    <t>(6)-(3)</t>
  </si>
  <si>
    <t>Interest on Deferral*</t>
  </si>
  <si>
    <t>(7)+(8)</t>
  </si>
  <si>
    <t xml:space="preserve">2.5 % Deferral Trigger </t>
  </si>
  <si>
    <t>Trigger Threshold met?</t>
  </si>
  <si>
    <t>NO</t>
  </si>
  <si>
    <t>5% Cap</t>
  </si>
  <si>
    <t>5% Cap met?</t>
  </si>
  <si>
    <t>SCH. 24 - Small General Service (&lt;100 kW)</t>
  </si>
  <si>
    <t>Interest on Deferral</t>
  </si>
  <si>
    <t>SCH. 36 - Large General Service (&gt;100 kW, &lt;1,000 kW)</t>
  </si>
  <si>
    <t>SCH. 40 - Irrigation</t>
  </si>
  <si>
    <t>YES</t>
  </si>
  <si>
    <t>*Monthly FERC rate</t>
  </si>
  <si>
    <t>(K)</t>
  </si>
  <si>
    <t>(L)</t>
  </si>
  <si>
    <t>Earnings in Excess of Authorized Return on Equity *</t>
  </si>
  <si>
    <t>* Commission Basis Report (CBR) operating results for 12 months ending June 30, 2017.</t>
  </si>
  <si>
    <t>Note:</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</si>
</sst>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_)"/>
    <numFmt numFmtId="166" formatCode="_(&quot;$&quot;* #,##0_);_(&quot;$&quot;* \(#,##0\);_(&quot;$&quot;* &quot;-&quot;??_);_(@_)"/>
    <numFmt numFmtId="167" formatCode="0.00000000000000%"/>
    <numFmt numFmtId="168" formatCode="mmm\-yyyy"/>
    <numFmt numFmtId="169" formatCode="_(* #,##0_);_(* \(#,##0\);_(* &quot;-&quot;??_);_(@_)"/>
    <numFmt numFmtId="170" formatCode="_(* #,##0.00_);_(* \(#,##0.00\);_(* &quot;-&quot;_);_(@_)"/>
    <numFmt numFmtId="171" formatCode="_(&quot;$&quot;* #,##0.00000_);_(&quot;$&quot;* \(#,##0.00000\);_(&quot;$&quot;* &quot;-&quot;??_);_(@_)"/>
  </numFmts>
  <fonts count="28">
    <font>
      <sz val="11"/>
      <color theme="1"/>
      <name val="Calibri"/>
      <family val="2"/>
      <scheme val="minor"/>
    </font>
    <font>
      <sz val="11"/>
      <color theme="1"/>
      <name val="Calibri"/>
      <family val="2"/>
      <scheme val="minor"/>
    </font>
    <font>
      <sz val="12"/>
      <name val="Times New Roman"/>
      <family val="1"/>
    </font>
    <font>
      <b/>
      <sz val="14"/>
      <name val="Times New Roman"/>
      <family val="1"/>
    </font>
    <font>
      <b/>
      <sz val="14"/>
      <color indexed="8"/>
      <name val="Times New Roman"/>
      <family val="1"/>
    </font>
    <font>
      <sz val="12"/>
      <color indexed="8"/>
      <name val="Times New Roman"/>
      <family val="1"/>
    </font>
    <font>
      <b/>
      <sz val="11"/>
      <name val="TimesNewRomanPS"/>
    </font>
    <font>
      <sz val="11"/>
      <name val="TimesNewRomanPS"/>
    </font>
    <font>
      <b/>
      <sz val="11"/>
      <color indexed="8"/>
      <name val="TimesNewRomanPS"/>
    </font>
    <font>
      <sz val="10"/>
      <name val="Arial"/>
      <family val="2"/>
    </font>
    <font>
      <sz val="11"/>
      <name val="Times New Roman"/>
      <family val="1"/>
    </font>
    <font>
      <b/>
      <sz val="12"/>
      <color indexed="8"/>
      <name val="Times New Roman"/>
      <family val="1"/>
    </font>
    <font>
      <b/>
      <sz val="11"/>
      <name val="Times New Roman"/>
      <family val="1"/>
    </font>
    <font>
      <sz val="12"/>
      <color indexed="56"/>
      <name val="Times New Roman"/>
      <family val="1"/>
    </font>
    <font>
      <sz val="12"/>
      <color indexed="12"/>
      <name val="Times New Roman"/>
      <family val="1"/>
    </font>
    <font>
      <b/>
      <sz val="12"/>
      <color theme="1"/>
      <name val="Times New Roman"/>
      <family val="1"/>
    </font>
    <font>
      <sz val="12"/>
      <color theme="1"/>
      <name val="Times New Roman"/>
      <family val="1"/>
    </font>
    <font>
      <u/>
      <sz val="12"/>
      <color theme="1"/>
      <name val="Times New Roman"/>
      <family val="1"/>
    </font>
    <font>
      <sz val="10"/>
      <name val="SWISS"/>
    </font>
    <font>
      <b/>
      <sz val="12"/>
      <name val="Calibri"/>
      <family val="2"/>
      <scheme val="minor"/>
    </font>
    <font>
      <sz val="12"/>
      <name val="Calibri"/>
      <family val="2"/>
      <scheme val="minor"/>
    </font>
    <font>
      <sz val="12"/>
      <color theme="1"/>
      <name val="Calibri"/>
      <family val="2"/>
      <scheme val="minor"/>
    </font>
    <font>
      <b/>
      <sz val="16"/>
      <name val="Calibri"/>
      <family val="2"/>
      <scheme val="minor"/>
    </font>
    <font>
      <b/>
      <i/>
      <sz val="12"/>
      <name val="Calibri"/>
      <family val="2"/>
      <scheme val="minor"/>
    </font>
    <font>
      <sz val="12"/>
      <name val="Arial MT"/>
    </font>
    <font>
      <b/>
      <sz val="11"/>
      <name val="Calibri"/>
      <family val="2"/>
      <scheme val="minor"/>
    </font>
    <font>
      <i/>
      <sz val="12"/>
      <name val="Calibri"/>
      <family val="2"/>
      <scheme val="minor"/>
    </font>
    <font>
      <b/>
      <sz val="12"/>
      <color rgb="FFFF000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92D050"/>
        <bgColor indexed="64"/>
      </patternFill>
    </fill>
  </fills>
  <borders count="11">
    <border>
      <left/>
      <right/>
      <top/>
      <bottom/>
      <diagonal/>
    </border>
    <border>
      <left/>
      <right/>
      <top/>
      <bottom style="thin">
        <color indexed="8"/>
      </bottom>
      <diagonal/>
    </border>
    <border>
      <left/>
      <right/>
      <top/>
      <bottom style="thin">
        <color indexed="64"/>
      </bottom>
      <diagonal/>
    </border>
    <border>
      <left/>
      <right/>
      <top/>
      <bottom style="double">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6">
    <xf numFmtId="0" fontId="0" fillId="0" borderId="0"/>
    <xf numFmtId="43" fontId="1" fillId="0" borderId="0" applyFont="0" applyFill="0" applyBorder="0" applyAlignment="0" applyProtection="0"/>
    <xf numFmtId="0" fontId="2" fillId="0" borderId="0"/>
    <xf numFmtId="0" fontId="2" fillId="0" borderId="0"/>
    <xf numFmtId="9" fontId="9" fillId="0" borderId="0" applyFont="0" applyFill="0" applyBorder="0" applyAlignment="0" applyProtection="0"/>
    <xf numFmtId="0" fontId="2" fillId="0" borderId="0"/>
    <xf numFmtId="0" fontId="10" fillId="0" borderId="0"/>
    <xf numFmtId="43" fontId="9" fillId="0" borderId="0" applyFont="0" applyFill="0" applyBorder="0" applyAlignment="0" applyProtection="0"/>
    <xf numFmtId="44" fontId="9" fillId="0" borderId="0" applyFont="0" applyFill="0" applyBorder="0" applyAlignment="0" applyProtection="0"/>
    <xf numFmtId="41" fontId="18" fillId="0" borderId="0" applyFont="0" applyFill="0" applyBorder="0" applyAlignment="0" applyProtection="0"/>
    <xf numFmtId="0" fontId="1" fillId="0" borderId="0"/>
    <xf numFmtId="9" fontId="1" fillId="0" borderId="0" applyFont="0" applyFill="0" applyBorder="0" applyAlignment="0" applyProtection="0"/>
    <xf numFmtId="0" fontId="24" fillId="0" borderId="0"/>
    <xf numFmtId="43" fontId="9" fillId="0" borderId="0" applyFont="0" applyFill="0" applyBorder="0" applyAlignment="0" applyProtection="0"/>
    <xf numFmtId="44" fontId="2" fillId="0" borderId="0" applyFont="0" applyFill="0" applyBorder="0" applyAlignment="0" applyProtection="0"/>
    <xf numFmtId="0" fontId="10" fillId="0" borderId="0"/>
  </cellStyleXfs>
  <cellXfs count="187">
    <xf numFmtId="0" fontId="0" fillId="0" borderId="0" xfId="0"/>
    <xf numFmtId="0" fontId="2" fillId="0" borderId="0" xfId="2" applyFill="1"/>
    <xf numFmtId="0" fontId="3" fillId="0" borderId="0" xfId="2" applyFont="1" applyFill="1"/>
    <xf numFmtId="0" fontId="4" fillId="0" borderId="0" xfId="2" applyFont="1" applyFill="1"/>
    <xf numFmtId="0" fontId="5" fillId="0" borderId="0" xfId="2" applyFont="1" applyFill="1"/>
    <xf numFmtId="0" fontId="2" fillId="0" borderId="0" xfId="2" applyFont="1" applyFill="1"/>
    <xf numFmtId="0" fontId="6" fillId="0" borderId="0" xfId="2" applyFont="1" applyFill="1" applyAlignment="1"/>
    <xf numFmtId="0" fontId="6" fillId="0" borderId="0" xfId="2" quotePrefix="1" applyFont="1" applyFill="1" applyAlignment="1"/>
    <xf numFmtId="0" fontId="6" fillId="0" borderId="0" xfId="2" quotePrefix="1" applyFont="1" applyFill="1" applyAlignment="1">
      <alignment horizontal="center"/>
    </xf>
    <xf numFmtId="0" fontId="2" fillId="0" borderId="0" xfId="2" applyFill="1" applyBorder="1"/>
    <xf numFmtId="0" fontId="6" fillId="0" borderId="0" xfId="2" applyFont="1" applyFill="1" applyBorder="1" applyAlignment="1">
      <alignment horizontal="center"/>
    </xf>
    <xf numFmtId="0" fontId="7" fillId="0" borderId="0" xfId="2" applyFont="1" applyFill="1" applyBorder="1" applyAlignment="1">
      <alignment horizontal="center"/>
    </xf>
    <xf numFmtId="0" fontId="2" fillId="0" borderId="0" xfId="2" applyFont="1" applyFill="1" applyAlignment="1">
      <alignment horizontal="center"/>
    </xf>
    <xf numFmtId="0" fontId="2" fillId="0" borderId="0" xfId="2" applyFont="1" applyFill="1" applyBorder="1" applyAlignment="1">
      <alignment horizontal="left"/>
    </xf>
    <xf numFmtId="0" fontId="2" fillId="0" borderId="0" xfId="2" applyFont="1" applyFill="1" applyBorder="1" applyAlignment="1"/>
    <xf numFmtId="0" fontId="5" fillId="0" borderId="0" xfId="2" applyFont="1" applyFill="1" applyAlignment="1">
      <alignment horizontal="center"/>
    </xf>
    <xf numFmtId="0" fontId="2" fillId="0" borderId="0" xfId="2" applyFont="1" applyFill="1" applyBorder="1" applyAlignment="1">
      <alignment horizontal="center"/>
    </xf>
    <xf numFmtId="0" fontId="2" fillId="0" borderId="0" xfId="2" quotePrefix="1" applyFont="1" applyFill="1" applyBorder="1" applyAlignment="1">
      <alignment horizontal="center"/>
    </xf>
    <xf numFmtId="0" fontId="2" fillId="0" borderId="0" xfId="2" applyFill="1" applyAlignment="1">
      <alignment horizontal="center"/>
    </xf>
    <xf numFmtId="5" fontId="2" fillId="0" borderId="0" xfId="3" applyNumberFormat="1" applyBorder="1" applyAlignment="1">
      <alignment horizontal="center"/>
    </xf>
    <xf numFmtId="0" fontId="2" fillId="0" borderId="0" xfId="2" quotePrefix="1" applyFont="1" applyFill="1" applyAlignment="1">
      <alignment horizontal="center"/>
    </xf>
    <xf numFmtId="0" fontId="2" fillId="0" borderId="0" xfId="2" applyFill="1" applyBorder="1" applyAlignment="1">
      <alignment horizontal="center"/>
    </xf>
    <xf numFmtId="0" fontId="2" fillId="0" borderId="1" xfId="2" applyFill="1" applyBorder="1" applyAlignment="1">
      <alignment horizontal="center"/>
    </xf>
    <xf numFmtId="0" fontId="5" fillId="0" borderId="1" xfId="2" applyFont="1" applyFill="1" applyBorder="1" applyAlignment="1">
      <alignment horizontal="center"/>
    </xf>
    <xf numFmtId="0" fontId="5" fillId="0" borderId="0" xfId="2" applyFont="1" applyFill="1" applyBorder="1" applyAlignment="1">
      <alignment horizontal="center"/>
    </xf>
    <xf numFmtId="0" fontId="2" fillId="0" borderId="2" xfId="2" applyFont="1" applyFill="1" applyBorder="1" applyAlignment="1">
      <alignment horizontal="center"/>
    </xf>
    <xf numFmtId="6" fontId="2" fillId="0" borderId="1" xfId="2" quotePrefix="1" applyNumberFormat="1" applyFont="1" applyFill="1" applyBorder="1" applyAlignment="1">
      <alignment horizontal="center"/>
    </xf>
    <xf numFmtId="5" fontId="2" fillId="0" borderId="2" xfId="3" quotePrefix="1" applyNumberFormat="1" applyBorder="1" applyAlignment="1">
      <alignment horizontal="center"/>
    </xf>
    <xf numFmtId="6" fontId="2" fillId="0" borderId="0" xfId="2" quotePrefix="1" applyNumberFormat="1" applyFont="1" applyFill="1" applyBorder="1" applyAlignment="1">
      <alignment horizontal="center"/>
    </xf>
    <xf numFmtId="0" fontId="2" fillId="0" borderId="2" xfId="2" quotePrefix="1" applyFont="1" applyFill="1" applyBorder="1" applyAlignment="1">
      <alignment horizontal="center"/>
    </xf>
    <xf numFmtId="0" fontId="2" fillId="0" borderId="0" xfId="2" quotePrefix="1" applyFont="1" applyFill="1"/>
    <xf numFmtId="0" fontId="8" fillId="0" borderId="0" xfId="2" applyFont="1" applyFill="1"/>
    <xf numFmtId="0" fontId="5" fillId="0" borderId="0" xfId="2" quotePrefix="1" applyFont="1" applyFill="1" applyAlignment="1">
      <alignment horizontal="center"/>
    </xf>
    <xf numFmtId="37" fontId="2" fillId="0" borderId="0" xfId="2" applyNumberFormat="1" applyFont="1" applyFill="1" applyProtection="1"/>
    <xf numFmtId="5" fontId="5" fillId="0" borderId="0" xfId="2" applyNumberFormat="1" applyFont="1" applyFill="1" applyProtection="1">
      <protection locked="0"/>
    </xf>
    <xf numFmtId="10" fontId="5" fillId="0" borderId="0" xfId="4" applyNumberFormat="1" applyFont="1" applyFill="1" applyProtection="1">
      <protection locked="0"/>
    </xf>
    <xf numFmtId="164" fontId="5" fillId="0" borderId="0" xfId="4" applyNumberFormat="1" applyFont="1" applyFill="1" applyProtection="1">
      <protection locked="0"/>
    </xf>
    <xf numFmtId="0" fontId="2" fillId="0" borderId="0" xfId="2" applyFont="1" applyFill="1" applyBorder="1"/>
    <xf numFmtId="10" fontId="5" fillId="0" borderId="0" xfId="4" applyNumberFormat="1" applyFont="1" applyFill="1" applyBorder="1" applyProtection="1">
      <protection locked="0"/>
    </xf>
    <xf numFmtId="2" fontId="2" fillId="0" borderId="0" xfId="2" applyNumberFormat="1" applyFont="1" applyFill="1"/>
    <xf numFmtId="0" fontId="2" fillId="0" borderId="1" xfId="2" applyFill="1" applyBorder="1"/>
    <xf numFmtId="10" fontId="2" fillId="0" borderId="2" xfId="4" applyNumberFormat="1" applyFont="1" applyFill="1" applyBorder="1"/>
    <xf numFmtId="0" fontId="2" fillId="0" borderId="0" xfId="5" applyFill="1" applyBorder="1"/>
    <xf numFmtId="10" fontId="2" fillId="0" borderId="0" xfId="2" applyNumberFormat="1" applyFill="1"/>
    <xf numFmtId="0" fontId="10" fillId="0" borderId="0" xfId="6" applyFont="1" applyFill="1" applyAlignment="1">
      <alignment horizontal="center"/>
    </xf>
    <xf numFmtId="37" fontId="2" fillId="0" borderId="0" xfId="2" applyNumberFormat="1" applyFill="1" applyProtection="1"/>
    <xf numFmtId="5" fontId="2" fillId="0" borderId="0" xfId="2" applyNumberFormat="1" applyFill="1" applyProtection="1"/>
    <xf numFmtId="165" fontId="2" fillId="0" borderId="0" xfId="5" applyNumberFormat="1" applyFill="1" applyBorder="1" applyProtection="1"/>
    <xf numFmtId="37" fontId="2" fillId="0" borderId="0" xfId="2" applyNumberFormat="1" applyFill="1"/>
    <xf numFmtId="5" fontId="2" fillId="0" borderId="0" xfId="2" applyNumberFormat="1" applyFill="1"/>
    <xf numFmtId="164" fontId="2" fillId="0" borderId="0" xfId="4" applyNumberFormat="1" applyFont="1" applyFill="1"/>
    <xf numFmtId="0" fontId="10" fillId="0" borderId="0" xfId="6" applyFont="1" applyFill="1"/>
    <xf numFmtId="10" fontId="2" fillId="0" borderId="2" xfId="2" applyNumberFormat="1" applyFill="1" applyBorder="1"/>
    <xf numFmtId="0" fontId="2" fillId="0" borderId="2" xfId="2" applyFill="1" applyBorder="1"/>
    <xf numFmtId="37" fontId="2" fillId="0" borderId="1" xfId="2" applyNumberFormat="1" applyFill="1" applyBorder="1" applyProtection="1"/>
    <xf numFmtId="5" fontId="2" fillId="0" borderId="1" xfId="2" applyNumberFormat="1" applyFill="1" applyBorder="1" applyProtection="1"/>
    <xf numFmtId="5" fontId="2" fillId="0" borderId="0" xfId="2" applyNumberFormat="1" applyFill="1" applyBorder="1" applyProtection="1"/>
    <xf numFmtId="10" fontId="5" fillId="0" borderId="2" xfId="4" applyNumberFormat="1" applyFont="1" applyFill="1" applyBorder="1" applyProtection="1">
      <protection locked="0"/>
    </xf>
    <xf numFmtId="164" fontId="5" fillId="0" borderId="2" xfId="4" applyNumberFormat="1" applyFont="1" applyFill="1" applyBorder="1" applyProtection="1">
      <protection locked="0"/>
    </xf>
    <xf numFmtId="165" fontId="2" fillId="0" borderId="0" xfId="5" applyNumberFormat="1" applyFont="1" applyFill="1" applyBorder="1" applyProtection="1"/>
    <xf numFmtId="37" fontId="2" fillId="0" borderId="0" xfId="2" applyNumberFormat="1" applyFill="1" applyBorder="1" applyProtection="1"/>
    <xf numFmtId="10" fontId="2" fillId="0" borderId="0" xfId="2" applyNumberFormat="1" applyFill="1" applyBorder="1" applyProtection="1"/>
    <xf numFmtId="0" fontId="11" fillId="0" borderId="0" xfId="2" applyFont="1" applyFill="1"/>
    <xf numFmtId="37" fontId="2" fillId="0" borderId="3" xfId="2" applyNumberFormat="1" applyFill="1" applyBorder="1"/>
    <xf numFmtId="5" fontId="2" fillId="0" borderId="3" xfId="2" applyNumberFormat="1" applyFill="1" applyBorder="1"/>
    <xf numFmtId="5" fontId="2" fillId="0" borderId="0" xfId="2" applyNumberFormat="1" applyFill="1" applyBorder="1"/>
    <xf numFmtId="10" fontId="5" fillId="0" borderId="3" xfId="4" applyNumberFormat="1" applyFont="1" applyFill="1" applyBorder="1" applyProtection="1">
      <protection locked="0"/>
    </xf>
    <xf numFmtId="164" fontId="5" fillId="0" borderId="3" xfId="4" applyNumberFormat="1" applyFont="1" applyFill="1" applyBorder="1" applyProtection="1">
      <protection locked="0"/>
    </xf>
    <xf numFmtId="37" fontId="2" fillId="0" borderId="0" xfId="2" applyNumberFormat="1" applyFill="1" applyBorder="1"/>
    <xf numFmtId="5" fontId="5" fillId="0" borderId="0" xfId="4" applyNumberFormat="1" applyFont="1" applyFill="1" applyProtection="1">
      <protection locked="0"/>
    </xf>
    <xf numFmtId="10" fontId="5" fillId="0" borderId="0" xfId="4" quotePrefix="1" applyNumberFormat="1" applyFont="1" applyFill="1" applyBorder="1" applyProtection="1">
      <protection locked="0"/>
    </xf>
    <xf numFmtId="0" fontId="12" fillId="0" borderId="0" xfId="6" applyFont="1" applyFill="1"/>
    <xf numFmtId="37" fontId="2" fillId="0" borderId="3" xfId="2" applyNumberFormat="1" applyFont="1" applyFill="1" applyBorder="1" applyProtection="1"/>
    <xf numFmtId="5" fontId="5" fillId="0" borderId="3" xfId="4" applyNumberFormat="1" applyFont="1" applyFill="1" applyBorder="1" applyProtection="1">
      <protection locked="0"/>
    </xf>
    <xf numFmtId="10" fontId="2" fillId="0" borderId="0" xfId="2" applyNumberFormat="1" applyFont="1" applyFill="1"/>
    <xf numFmtId="5" fontId="2" fillId="0" borderId="0" xfId="2" applyNumberFormat="1" applyFont="1" applyFill="1" applyBorder="1"/>
    <xf numFmtId="164" fontId="5" fillId="0" borderId="0" xfId="4" applyNumberFormat="1" applyFont="1" applyFill="1" applyBorder="1" applyProtection="1">
      <protection locked="0"/>
    </xf>
    <xf numFmtId="0" fontId="2" fillId="0" borderId="0" xfId="2" applyFont="1" applyFill="1" applyAlignment="1">
      <alignment horizontal="right"/>
    </xf>
    <xf numFmtId="43" fontId="2" fillId="0" borderId="0" xfId="7" applyFont="1" applyFill="1"/>
    <xf numFmtId="10" fontId="2" fillId="0" borderId="0" xfId="4" applyNumberFormat="1" applyFont="1" applyFill="1"/>
    <xf numFmtId="166" fontId="13" fillId="0" borderId="0" xfId="8" applyNumberFormat="1" applyFont="1" applyFill="1"/>
    <xf numFmtId="164" fontId="13" fillId="0" borderId="0" xfId="4" applyNumberFormat="1" applyFont="1" applyFill="1" applyBorder="1" applyProtection="1">
      <protection locked="0"/>
    </xf>
    <xf numFmtId="1" fontId="2" fillId="0" borderId="0" xfId="2" applyNumberFormat="1" applyFill="1"/>
    <xf numFmtId="164" fontId="2" fillId="0" borderId="0" xfId="4" applyNumberFormat="1" applyFont="1" applyFill="1" applyBorder="1"/>
    <xf numFmtId="1" fontId="13" fillId="0" borderId="0" xfId="2" applyNumberFormat="1" applyFont="1" applyFill="1"/>
    <xf numFmtId="164" fontId="13" fillId="0" borderId="0" xfId="4" applyNumberFormat="1" applyFont="1" applyFill="1"/>
    <xf numFmtId="167" fontId="2" fillId="0" borderId="0" xfId="2" applyNumberFormat="1" applyFill="1"/>
    <xf numFmtId="164" fontId="2" fillId="0" borderId="0" xfId="2" applyNumberFormat="1" applyFill="1"/>
    <xf numFmtId="164" fontId="14" fillId="0" borderId="0" xfId="4" applyNumberFormat="1" applyFont="1" applyFill="1"/>
    <xf numFmtId="0" fontId="15" fillId="0" borderId="0" xfId="0" applyFont="1" applyAlignment="1">
      <alignment horizontal="centerContinuous"/>
    </xf>
    <xf numFmtId="0" fontId="16" fillId="0" borderId="0" xfId="0" applyFont="1" applyAlignment="1">
      <alignment horizontal="centerContinuous"/>
    </xf>
    <xf numFmtId="0" fontId="16" fillId="0" borderId="0" xfId="0" applyFont="1"/>
    <xf numFmtId="0" fontId="15" fillId="0" borderId="0" xfId="0" applyFont="1"/>
    <xf numFmtId="0" fontId="16" fillId="0" borderId="0" xfId="0" quotePrefix="1" applyFont="1" applyAlignment="1">
      <alignment horizontal="center"/>
    </xf>
    <xf numFmtId="0" fontId="16" fillId="0" borderId="0" xfId="0" applyFont="1" applyAlignment="1">
      <alignment horizontal="center"/>
    </xf>
    <xf numFmtId="9" fontId="16" fillId="0" borderId="0" xfId="0" applyNumberFormat="1" applyFont="1" applyAlignment="1">
      <alignment horizontal="center"/>
    </xf>
    <xf numFmtId="0" fontId="17" fillId="0" borderId="0" xfId="0" applyFont="1"/>
    <xf numFmtId="0" fontId="17" fillId="0" borderId="0" xfId="0" applyFont="1" applyAlignment="1">
      <alignment horizontal="center"/>
    </xf>
    <xf numFmtId="0" fontId="17" fillId="0" borderId="4" xfId="0" applyFont="1" applyBorder="1" applyAlignment="1">
      <alignment horizontal="center"/>
    </xf>
    <xf numFmtId="5" fontId="16" fillId="0" borderId="0" xfId="0" applyNumberFormat="1" applyFont="1"/>
    <xf numFmtId="6" fontId="16" fillId="0" borderId="0" xfId="0" applyNumberFormat="1" applyFont="1"/>
    <xf numFmtId="5" fontId="16" fillId="0" borderId="0" xfId="0" applyNumberFormat="1" applyFont="1" applyAlignment="1">
      <alignment horizontal="center"/>
    </xf>
    <xf numFmtId="0" fontId="16" fillId="0" borderId="5" xfId="0" applyFont="1" applyBorder="1"/>
    <xf numFmtId="0" fontId="16" fillId="0" borderId="6" xfId="0" applyFont="1" applyBorder="1"/>
    <xf numFmtId="5" fontId="17" fillId="0" borderId="0" xfId="0" applyNumberFormat="1" applyFont="1"/>
    <xf numFmtId="0" fontId="16" fillId="0" borderId="0" xfId="0" quotePrefix="1" applyFont="1"/>
    <xf numFmtId="0" fontId="19" fillId="0" borderId="0" xfId="9" applyNumberFormat="1" applyFont="1"/>
    <xf numFmtId="0" fontId="20" fillId="0" borderId="0" xfId="9" applyNumberFormat="1" applyFont="1"/>
    <xf numFmtId="41" fontId="20" fillId="0" borderId="0" xfId="9" applyFont="1"/>
    <xf numFmtId="0" fontId="21" fillId="0" borderId="0" xfId="10" applyFont="1"/>
    <xf numFmtId="14" fontId="21" fillId="0" borderId="0" xfId="10" applyNumberFormat="1" applyFont="1"/>
    <xf numFmtId="0" fontId="22" fillId="0" borderId="0" xfId="9" applyNumberFormat="1" applyFont="1" applyAlignment="1">
      <alignment horizontal="centerContinuous"/>
    </xf>
    <xf numFmtId="0" fontId="19" fillId="0" borderId="0" xfId="9" applyNumberFormat="1" applyFont="1" applyFill="1"/>
    <xf numFmtId="0" fontId="20" fillId="0" borderId="0" xfId="9" applyNumberFormat="1" applyFont="1" applyFill="1"/>
    <xf numFmtId="41" fontId="23" fillId="0" borderId="0" xfId="9" applyFont="1" applyAlignment="1">
      <alignment horizontal="center"/>
    </xf>
    <xf numFmtId="41" fontId="19" fillId="0" borderId="0" xfId="9" applyFont="1" applyFill="1" applyAlignment="1">
      <alignment horizontal="center"/>
    </xf>
    <xf numFmtId="0" fontId="19" fillId="0" borderId="0" xfId="9" applyNumberFormat="1" applyFont="1" applyBorder="1" applyAlignment="1">
      <alignment horizontal="right"/>
    </xf>
    <xf numFmtId="168" fontId="20" fillId="0" borderId="0" xfId="9" applyNumberFormat="1" applyFont="1" applyFill="1" applyBorder="1" applyAlignment="1">
      <alignment horizontal="center"/>
    </xf>
    <xf numFmtId="0" fontId="21" fillId="2" borderId="7" xfId="10" applyFont="1" applyFill="1" applyBorder="1" applyAlignment="1">
      <alignment horizontal="centerContinuous"/>
    </xf>
    <xf numFmtId="0" fontId="21" fillId="2" borderId="8" xfId="10" applyFont="1" applyFill="1" applyBorder="1" applyAlignment="1">
      <alignment horizontal="centerContinuous"/>
    </xf>
    <xf numFmtId="0" fontId="21" fillId="2" borderId="9" xfId="10" applyFont="1" applyFill="1" applyBorder="1" applyAlignment="1">
      <alignment horizontal="centerContinuous"/>
    </xf>
    <xf numFmtId="0" fontId="21" fillId="3" borderId="7" xfId="10" applyFont="1" applyFill="1" applyBorder="1" applyAlignment="1">
      <alignment horizontal="centerContinuous"/>
    </xf>
    <xf numFmtId="0" fontId="21" fillId="3" borderId="8" xfId="10" applyFont="1" applyFill="1" applyBorder="1" applyAlignment="1">
      <alignment horizontal="centerContinuous"/>
    </xf>
    <xf numFmtId="168" fontId="20" fillId="0" borderId="0" xfId="9" applyNumberFormat="1" applyFont="1" applyBorder="1" applyAlignment="1">
      <alignment horizontal="center"/>
    </xf>
    <xf numFmtId="0" fontId="21" fillId="0" borderId="0" xfId="10" applyFont="1" applyFill="1"/>
    <xf numFmtId="168" fontId="19" fillId="0" borderId="7" xfId="9" applyNumberFormat="1" applyFont="1" applyBorder="1" applyAlignment="1">
      <alignment horizontal="centerContinuous"/>
    </xf>
    <xf numFmtId="168" fontId="19" fillId="0" borderId="8" xfId="9" applyNumberFormat="1" applyFont="1" applyBorder="1" applyAlignment="1">
      <alignment horizontal="centerContinuous"/>
    </xf>
    <xf numFmtId="168" fontId="19" fillId="0" borderId="9" xfId="9" applyNumberFormat="1" applyFont="1" applyBorder="1" applyAlignment="1">
      <alignment horizontal="centerContinuous"/>
    </xf>
    <xf numFmtId="168" fontId="20" fillId="0" borderId="10" xfId="9" applyNumberFormat="1" applyFont="1" applyBorder="1" applyAlignment="1">
      <alignment horizontal="center"/>
    </xf>
    <xf numFmtId="0" fontId="19" fillId="0" borderId="10" xfId="9" applyNumberFormat="1" applyFont="1" applyBorder="1" applyAlignment="1">
      <alignment horizontal="right"/>
    </xf>
    <xf numFmtId="41" fontId="20" fillId="0" borderId="10" xfId="9" applyFont="1" applyFill="1" applyBorder="1" applyAlignment="1">
      <alignment horizontal="center"/>
    </xf>
    <xf numFmtId="168" fontId="20" fillId="0" borderId="10" xfId="9" quotePrefix="1" applyNumberFormat="1" applyFont="1" applyBorder="1" applyAlignment="1">
      <alignment horizontal="center"/>
    </xf>
    <xf numFmtId="168" fontId="20" fillId="0" borderId="8" xfId="9" applyNumberFormat="1" applyFont="1" applyBorder="1" applyAlignment="1">
      <alignment horizontal="center"/>
    </xf>
    <xf numFmtId="0" fontId="20" fillId="0" borderId="0" xfId="9" quotePrefix="1" applyNumberFormat="1" applyFont="1" applyAlignment="1">
      <alignment horizontal="center"/>
    </xf>
    <xf numFmtId="168" fontId="20" fillId="0" borderId="0" xfId="9" quotePrefix="1" applyNumberFormat="1" applyFont="1" applyBorder="1" applyAlignment="1">
      <alignment horizontal="center"/>
    </xf>
    <xf numFmtId="0" fontId="20" fillId="0" borderId="0" xfId="9" quotePrefix="1" applyNumberFormat="1" applyFont="1" applyBorder="1" applyAlignment="1">
      <alignment horizontal="center"/>
    </xf>
    <xf numFmtId="41" fontId="20" fillId="0" borderId="0" xfId="9" quotePrefix="1" applyFont="1" applyFill="1" applyBorder="1" applyAlignment="1">
      <alignment horizontal="center"/>
    </xf>
    <xf numFmtId="164" fontId="20" fillId="0" borderId="0" xfId="11" applyNumberFormat="1" applyFont="1" applyBorder="1"/>
    <xf numFmtId="0" fontId="19" fillId="0" borderId="0" xfId="9" applyNumberFormat="1" applyFont="1" applyAlignment="1">
      <alignment horizontal="right"/>
    </xf>
    <xf numFmtId="0" fontId="19" fillId="0" borderId="0" xfId="9" applyNumberFormat="1" applyFont="1" applyFill="1" applyBorder="1" applyAlignment="1">
      <alignment horizontal="center"/>
    </xf>
    <xf numFmtId="1" fontId="25" fillId="0" borderId="0" xfId="12" applyNumberFormat="1" applyFont="1" applyFill="1" applyAlignment="1" applyProtection="1">
      <alignment horizontal="center"/>
    </xf>
    <xf numFmtId="41" fontId="20" fillId="0" borderId="0" xfId="9" quotePrefix="1" applyFont="1" applyBorder="1" applyAlignment="1">
      <alignment horizontal="center"/>
    </xf>
    <xf numFmtId="0" fontId="20" fillId="0" borderId="0" xfId="9" applyNumberFormat="1" applyFont="1" applyFill="1" applyAlignment="1">
      <alignment horizontal="right"/>
    </xf>
    <xf numFmtId="41" fontId="20" fillId="0" borderId="0" xfId="9" applyFont="1" applyFill="1" applyBorder="1"/>
    <xf numFmtId="41" fontId="20" fillId="0" borderId="0" xfId="9" applyFont="1" applyBorder="1" applyAlignment="1">
      <alignment horizontal="right"/>
    </xf>
    <xf numFmtId="169" fontId="21" fillId="0" borderId="0" xfId="13" applyNumberFormat="1" applyFont="1" applyFill="1" applyBorder="1"/>
    <xf numFmtId="0" fontId="20" fillId="0" borderId="0" xfId="9" applyNumberFormat="1" applyFont="1" applyAlignment="1">
      <alignment horizontal="right"/>
    </xf>
    <xf numFmtId="44" fontId="20" fillId="0" borderId="0" xfId="14" applyNumberFormat="1" applyFont="1" applyFill="1" applyBorder="1"/>
    <xf numFmtId="166" fontId="20" fillId="0" borderId="0" xfId="14" applyNumberFormat="1" applyFont="1" applyBorder="1"/>
    <xf numFmtId="44" fontId="23" fillId="0" borderId="0" xfId="14" applyNumberFormat="1" applyFont="1" applyBorder="1"/>
    <xf numFmtId="44" fontId="26" fillId="0" borderId="0" xfId="14" applyNumberFormat="1" applyFont="1" applyBorder="1"/>
    <xf numFmtId="166" fontId="20" fillId="0" borderId="0" xfId="14" applyNumberFormat="1" applyFont="1" applyFill="1" applyBorder="1"/>
    <xf numFmtId="166" fontId="20" fillId="0" borderId="0" xfId="14" quotePrefix="1" applyNumberFormat="1" applyFont="1" applyBorder="1" applyAlignment="1">
      <alignment horizontal="center"/>
    </xf>
    <xf numFmtId="41" fontId="20" fillId="0" borderId="0" xfId="9" applyFont="1" applyBorder="1" applyAlignment="1">
      <alignment horizontal="center"/>
    </xf>
    <xf numFmtId="170" fontId="20" fillId="0" borderId="0" xfId="9" applyNumberFormat="1" applyFont="1"/>
    <xf numFmtId="41" fontId="20" fillId="0" borderId="0" xfId="9" applyFont="1" applyFill="1"/>
    <xf numFmtId="171" fontId="20" fillId="0" borderId="0" xfId="14" applyNumberFormat="1" applyFont="1" applyFill="1" applyBorder="1"/>
    <xf numFmtId="171" fontId="20" fillId="0" borderId="0" xfId="14" applyNumberFormat="1" applyFont="1" applyBorder="1"/>
    <xf numFmtId="171" fontId="23" fillId="0" borderId="0" xfId="14" applyNumberFormat="1" applyFont="1" applyBorder="1"/>
    <xf numFmtId="166" fontId="20" fillId="0" borderId="0" xfId="14" quotePrefix="1" applyNumberFormat="1" applyFont="1" applyAlignment="1">
      <alignment horizontal="center"/>
    </xf>
    <xf numFmtId="166" fontId="20" fillId="0" borderId="0" xfId="14" applyNumberFormat="1" applyFont="1"/>
    <xf numFmtId="41" fontId="19" fillId="0" borderId="0" xfId="9" applyFont="1" applyFill="1" applyBorder="1"/>
    <xf numFmtId="42" fontId="19" fillId="0" borderId="0" xfId="15" applyNumberFormat="1" applyFont="1" applyFill="1" applyBorder="1" applyAlignment="1">
      <alignment horizontal="center"/>
    </xf>
    <xf numFmtId="42" fontId="20" fillId="0" borderId="0" xfId="15" quotePrefix="1" applyNumberFormat="1" applyFont="1" applyFill="1" applyAlignment="1">
      <alignment horizontal="center"/>
    </xf>
    <xf numFmtId="42" fontId="20" fillId="0" borderId="0" xfId="15" applyNumberFormat="1" applyFont="1" applyFill="1"/>
    <xf numFmtId="42" fontId="19" fillId="0" borderId="0" xfId="15" applyNumberFormat="1" applyFont="1" applyFill="1"/>
    <xf numFmtId="0" fontId="20" fillId="0" borderId="0" xfId="9" applyNumberFormat="1" applyFont="1" applyBorder="1"/>
    <xf numFmtId="42" fontId="20" fillId="0" borderId="0" xfId="15" quotePrefix="1" applyNumberFormat="1" applyFont="1" applyFill="1" applyBorder="1" applyAlignment="1">
      <alignment horizontal="center"/>
    </xf>
    <xf numFmtId="42" fontId="19" fillId="0" borderId="0" xfId="15" applyNumberFormat="1" applyFont="1" applyFill="1" applyBorder="1"/>
    <xf numFmtId="42" fontId="27" fillId="0" borderId="0" xfId="15" applyNumberFormat="1" applyFont="1" applyFill="1" applyBorder="1"/>
    <xf numFmtId="0" fontId="20" fillId="0" borderId="10" xfId="9" applyNumberFormat="1" applyFont="1" applyBorder="1"/>
    <xf numFmtId="41" fontId="20" fillId="0" borderId="10" xfId="9" quotePrefix="1" applyFont="1" applyBorder="1" applyAlignment="1">
      <alignment horizontal="center"/>
    </xf>
    <xf numFmtId="42" fontId="19" fillId="0" borderId="10" xfId="15" applyNumberFormat="1" applyFont="1" applyFill="1" applyBorder="1" applyAlignment="1">
      <alignment horizontal="center"/>
    </xf>
    <xf numFmtId="42" fontId="20" fillId="0" borderId="10" xfId="15" quotePrefix="1" applyNumberFormat="1" applyFont="1" applyFill="1" applyBorder="1" applyAlignment="1">
      <alignment horizontal="center"/>
    </xf>
    <xf numFmtId="42" fontId="19" fillId="0" borderId="10" xfId="15" applyNumberFormat="1" applyFont="1" applyFill="1" applyBorder="1"/>
    <xf numFmtId="0" fontId="20" fillId="0" borderId="0" xfId="9" applyNumberFormat="1" applyFont="1" applyBorder="1" applyAlignment="1">
      <alignment horizontal="center"/>
    </xf>
    <xf numFmtId="0" fontId="19" fillId="0" borderId="0" xfId="9" applyNumberFormat="1" applyFont="1" applyBorder="1"/>
    <xf numFmtId="0" fontId="19" fillId="0" borderId="10" xfId="9" applyNumberFormat="1" applyFont="1" applyBorder="1"/>
    <xf numFmtId="0" fontId="20" fillId="0" borderId="0" xfId="9" quotePrefix="1" applyNumberFormat="1" applyFont="1" applyBorder="1"/>
    <xf numFmtId="169" fontId="21" fillId="0" borderId="0" xfId="1" applyNumberFormat="1" applyFont="1"/>
    <xf numFmtId="0" fontId="21" fillId="0" borderId="0" xfId="10" applyNumberFormat="1" applyFont="1"/>
    <xf numFmtId="6" fontId="17" fillId="0" borderId="0" xfId="0" applyNumberFormat="1" applyFont="1"/>
    <xf numFmtId="0" fontId="2" fillId="0" borderId="0" xfId="2" applyFont="1" applyFill="1" applyBorder="1" applyAlignment="1">
      <alignment horizontal="center"/>
    </xf>
    <xf numFmtId="0" fontId="2" fillId="0" borderId="0" xfId="2" applyFont="1" applyFill="1" applyAlignment="1">
      <alignment horizontal="left"/>
    </xf>
    <xf numFmtId="0" fontId="2" fillId="0" borderId="0" xfId="2" quotePrefix="1" applyFont="1" applyFill="1" applyAlignment="1">
      <alignment horizontal="left"/>
    </xf>
    <xf numFmtId="0" fontId="6" fillId="0" borderId="0" xfId="2" applyFont="1" applyFill="1" applyAlignment="1">
      <alignment horizontal="center"/>
    </xf>
    <xf numFmtId="0" fontId="6" fillId="0" borderId="0" xfId="2" quotePrefix="1" applyFont="1" applyFill="1" applyAlignment="1">
      <alignment horizontal="center"/>
    </xf>
  </cellXfs>
  <cellStyles count="16">
    <cellStyle name="Comma" xfId="1" builtinId="3"/>
    <cellStyle name="Comma 10" xfId="7"/>
    <cellStyle name="Comma 2 2" xfId="13"/>
    <cellStyle name="Currency 10" xfId="8"/>
    <cellStyle name="Currency 28" xfId="14"/>
    <cellStyle name="Normal" xfId="0" builtinId="0"/>
    <cellStyle name="Normal 13 8" xfId="5"/>
    <cellStyle name="Normal 15 8" xfId="9"/>
    <cellStyle name="Normal 159" xfId="15"/>
    <cellStyle name="Normal 2" xfId="12"/>
    <cellStyle name="Normal 3 2" xfId="10"/>
    <cellStyle name="Normal_EAST Blocking 901 2" xfId="3"/>
    <cellStyle name="Normal_OR Blocking 04" xfId="6"/>
    <cellStyle name="Normal_WA98" xfId="2"/>
    <cellStyle name="Percent 10 4" xfId="4"/>
    <cellStyle name="Percent 2 2" xfId="11"/>
  </cellStyles>
  <dxfs count="104">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externalLink" Target="externalLinks/externalLink23.xml"/><Relationship Id="rId39" Type="http://schemas.openxmlformats.org/officeDocument/2006/relationships/sharedStrings" Target="sharedStrings.xml"/><Relationship Id="rId21" Type="http://schemas.openxmlformats.org/officeDocument/2006/relationships/externalLink" Target="externalLinks/externalLink18.xml"/><Relationship Id="rId34" Type="http://schemas.openxmlformats.org/officeDocument/2006/relationships/externalLink" Target="externalLinks/externalLink31.xml"/><Relationship Id="rId42" Type="http://schemas.openxmlformats.org/officeDocument/2006/relationships/customXml" Target="../customXml/item2.xml"/><Relationship Id="rId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externalLink" Target="externalLinks/externalLink26.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32" Type="http://schemas.openxmlformats.org/officeDocument/2006/relationships/externalLink" Target="externalLinks/externalLink29.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36" Type="http://schemas.openxmlformats.org/officeDocument/2006/relationships/externalLink" Target="externalLinks/externalLink33.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31" Type="http://schemas.openxmlformats.org/officeDocument/2006/relationships/externalLink" Target="externalLinks/externalLink28.xml"/><Relationship Id="rId44" Type="http://schemas.openxmlformats.org/officeDocument/2006/relationships/customXml" Target="../customXml/item4.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externalLink" Target="externalLinks/externalLink27.xml"/><Relationship Id="rId35" Type="http://schemas.openxmlformats.org/officeDocument/2006/relationships/externalLink" Target="externalLinks/externalLink32.xml"/><Relationship Id="rId43" Type="http://schemas.openxmlformats.org/officeDocument/2006/relationships/customXml" Target="../customXml/item3.xml"/><Relationship Id="rId8" Type="http://schemas.openxmlformats.org/officeDocument/2006/relationships/externalLink" Target="externalLinks/externalLink5.xml"/><Relationship Id="rId3" Type="http://schemas.openxmlformats.org/officeDocument/2006/relationships/worksheet" Target="worksheets/sheet3.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33" Type="http://schemas.openxmlformats.org/officeDocument/2006/relationships/externalLink" Target="externalLinks/externalLink30.xml"/><Relationship Id="rId38"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DX2\GROUPS\MFechner\Files\FILES\AMORT\ACCT9922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REGULATN\COS\WA%202013%20GRC%20(Docket%20UE-xxxxxx)\COS\Direct\COS%20WA%20June%202012%20-%20NS.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REGULATN\COS\Wyoming%20FY%202005\COS\COS%20Sep%202006\Wyoming%20Combined%20Sept%202006%20MSP-UCAM%20and%20AFOR-09-22-05%2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REGULATN\COS\Wyoming%20FY%202005\COS\COS%20Sep%202006\Wyoming%20Combined%20Sept%202006%20MSP-UCAM%20and%20AFOR-09-09-05-JAM%20update.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lcfil01\DATA\SLREG1\ARCHIVE\1999\Semi%20Dec%201999\Models%20(Ram%20&amp;%20Jam)\Copy%20of%20Models%20as%20Filed\Utah%20RAM%20Dec%20199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SB%201149\JAM%20OR%20Dec%202001%20-%20SB1149.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I:\Large%20Qf's\Qf03\FALLS\Falls200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I:\PACA\PwrStat\Penny\LARGEQUALIFIED\Qf99\Hdiv9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REGULATN\PA&amp;D\CASES\Idaho%2003\305FRevenue%20by%20Rate%20Schedule_ID200303_v4.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PDX2\GROUPS\MFechner\Files\FILES\AMORT\ACCT99189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WA%202013%20GRC%20(Docket%20UE-xxxxxx)\Filed\Direct\Exhibit%20No_(CCP-5)\Tab%204%20&amp;%205\COS%20WA%20June%202012%20(TempAdj-chg%20to%20St%20Lgts%20only).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ASES\Wyoming98\EAST97%20B.xlw"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CASES\Wyoming98\East%20West%20Rate%20Migration.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REGULATN\COS\Wyoming%20FY%202005\COS\COS%20Sep%202006\Wyoming%20Combined%20Sept%202006%20MSP-UCAM%20and%20AFOR-09-12-05-JAM%20update.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REGULATN\PA&amp;D\DSMRecov\2001\RECOV01WA.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SystemSegCosts\03\Washington\MC_Washington_2003.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K:\wyoming%20rate%20case\Combined\WYCombined%2098%20COS%20OCT20.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K:\Wyoming%209-2001%20Test%20Period\Embedded%20Study\COS_WyoComb%20Sep-2001-%20(facilities).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REGULATN\PA&amp;D\DSMRecov\2012\RECOV12.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Documents%20and%20Settings\p09653\My%20Documents\Oregon%20Rate%20Case\SB%201149\Rebuttal\MC%20OR%202001%20Rebutt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EGULATN\PA&amp;D\CASES\Wash%2002\Year%203%20of%20stipulation%201-1-2003.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Documents%20and%20Settings\p04092.000\Local%20Settings\Temporary%20Internet%20Files\OLK1AC\RECOV04.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REGULATN\PA&amp;D\CASES\Oregon%2099\Portfolio\TOU%20Tariff%20Rates%209-10-01.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305A\Book4.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PDX2\GROUPS\ACCTNG\GENERAL\JAN%20LEWIS\DSM\DSM%20-%20OR\SBC2001%20updated%20July%2020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REGULATN\PA&amp;D\Decoupling%20Mechanism\Washington\RECOV16%20-%20thru%20Oct%20w%20Decoupling.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Finance\SCCLP\2005\Quarterly%20Reporting\1Q%2005\Consolidating%20Financials%2003%2031%20200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TEMP\AFOR%207-1-0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WA%20GRC%2007\COS\COS%20WA%20GRC%20June%20200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REGULATN\COS\WA%203-2006%20GRC\COS\Wash%20Mar%202006-09-7-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
      <sheetName val="Cover Sheet"/>
      <sheetName val="Procedures and Assumptions"/>
      <sheetName val="Lead Sheet - WY Type 3"/>
      <sheetName val="WY Backup 1 Type 3"/>
      <sheetName val="WY Back-up 2 Type 3"/>
      <sheetName val="Lead Sheet - UT Type 1"/>
      <sheetName val="Backup 1 UT Type 1"/>
      <sheetName val="UT Back-Up 2"/>
      <sheetName val="Internal Backup"/>
      <sheetName val="ID &amp; WY Backup"/>
      <sheetName val="ID&amp; WY Depr Calculation Jun2015"/>
      <sheetName val="ID&amp;WY DEPR Calculation - 2014"/>
      <sheetName val="ID&amp;WY Composite Depr Rate"/>
      <sheetName val="EPIS Existing Plant YE Dec14 "/>
      <sheetName val="EPIS Existing Plant YE Jun15"/>
      <sheetName val="Depr Reserve Existing YE Dec14"/>
      <sheetName val="Depr Expense Existing YE Dec14"/>
      <sheetName val="Relicen EPIS YE Jun 15"/>
      <sheetName val="Relicen EPIS YE Dec 14"/>
      <sheetName val="Amort Relicen Reserve YE Dec 14"/>
      <sheetName val="Amort Relicen Reserve YE Jun 15"/>
      <sheetName val="Amort Relicen Expe YE Jun15"/>
      <sheetName val="Amort Relicen Exp YE Dec14"/>
      <sheetName val="UT Backup "/>
      <sheetName val="UT DEPR Calculation - 2015"/>
      <sheetName val="UT DEPR Calculation - 2014"/>
      <sheetName val="13 MA Adjustment (2)"/>
      <sheetName val="13 MA Backup (2)"/>
      <sheetName val="13 MA Adjustment"/>
      <sheetName val="13 MA Backup"/>
      <sheetName val="Relicen EPIS 13MA Jun15"/>
      <sheetName val="Relicen EPIS 13MA Dec 14"/>
      <sheetName val="Amortization Reserve 13MA Jun15"/>
      <sheetName val="Amortization Reserve 13MA Dec14"/>
      <sheetName val="Amortization Expense Dec14"/>
      <sheetName val="Amort Relicen Expense June15"/>
      <sheetName val="BU Approval"/>
      <sheetName val="Ke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Study"/>
      <sheetName val="Func Allocation Options"/>
      <sheetName val="Func Dist Factor Table"/>
      <sheetName val="Func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DistInvest"/>
      <sheetName val="200 Top Hrs"/>
      <sheetName val="100 S_100W Hrs"/>
      <sheetName val="ErrorCheck"/>
      <sheetName val="Message"/>
      <sheetName val="Dialog"/>
      <sheetName val="Print Module"/>
      <sheetName val="Menu_Options"/>
      <sheetName val="Menu_Unbundle"/>
    </sheetNames>
    <sheetDataSet>
      <sheetData sheetId="0">
        <row r="5">
          <cell r="C5" t="str">
            <v>12 Months Ending June 2012</v>
          </cell>
          <cell r="R5">
            <v>3</v>
          </cell>
        </row>
        <row r="8">
          <cell r="G8">
            <v>0.61880999999999997</v>
          </cell>
        </row>
      </sheetData>
      <sheetData sheetId="1"/>
      <sheetData sheetId="2"/>
      <sheetData sheetId="3"/>
      <sheetData sheetId="4"/>
      <sheetData sheetId="5"/>
      <sheetData sheetId="6"/>
      <sheetData sheetId="7"/>
      <sheetData sheetId="8"/>
      <sheetData sheetId="9"/>
      <sheetData sheetId="10"/>
      <sheetData sheetId="11">
        <row r="58">
          <cell r="H58">
            <v>828428746.40643871</v>
          </cell>
        </row>
      </sheetData>
      <sheetData sheetId="12"/>
      <sheetData sheetId="13"/>
      <sheetData sheetId="14"/>
      <sheetData sheetId="15"/>
      <sheetData sheetId="16"/>
      <sheetData sheetId="17"/>
      <sheetData sheetId="18">
        <row r="4">
          <cell r="K4">
            <v>0.79018896309372733</v>
          </cell>
        </row>
      </sheetData>
      <sheetData sheetId="19">
        <row r="250">
          <cell r="AB250" t="str">
            <v>DIS</v>
          </cell>
        </row>
        <row r="251">
          <cell r="AB251" t="str">
            <v>METER</v>
          </cell>
        </row>
        <row r="259">
          <cell r="AB259">
            <v>0</v>
          </cell>
        </row>
        <row r="260">
          <cell r="AB260">
            <v>0</v>
          </cell>
        </row>
        <row r="274">
          <cell r="H274">
            <v>0</v>
          </cell>
          <cell r="AB274">
            <v>0</v>
          </cell>
        </row>
        <row r="275">
          <cell r="AB275">
            <v>0</v>
          </cell>
        </row>
        <row r="286">
          <cell r="AB286">
            <v>0</v>
          </cell>
        </row>
        <row r="287">
          <cell r="AB287">
            <v>0</v>
          </cell>
        </row>
        <row r="288">
          <cell r="AB288">
            <v>0</v>
          </cell>
        </row>
        <row r="289">
          <cell r="AB289">
            <v>0</v>
          </cell>
        </row>
        <row r="294">
          <cell r="AB294">
            <v>0</v>
          </cell>
        </row>
        <row r="295">
          <cell r="AB295">
            <v>1742.297605041073</v>
          </cell>
        </row>
        <row r="296">
          <cell r="H296">
            <v>545051.91999999993</v>
          </cell>
          <cell r="AB296">
            <v>24046.593173771958</v>
          </cell>
        </row>
        <row r="302">
          <cell r="H302">
            <v>678122.06</v>
          </cell>
          <cell r="AB302">
            <v>0</v>
          </cell>
        </row>
        <row r="303">
          <cell r="AB303">
            <v>0</v>
          </cell>
        </row>
        <row r="304">
          <cell r="AB304">
            <v>0</v>
          </cell>
        </row>
        <row r="307">
          <cell r="H307">
            <v>162036.34</v>
          </cell>
          <cell r="AB307">
            <v>0</v>
          </cell>
        </row>
        <row r="308">
          <cell r="AB308">
            <v>0</v>
          </cell>
        </row>
        <row r="309">
          <cell r="AB309">
            <v>2.2002629455472063</v>
          </cell>
        </row>
        <row r="315">
          <cell r="AB315">
            <v>0</v>
          </cell>
        </row>
        <row r="318">
          <cell r="H318">
            <v>1090881.68</v>
          </cell>
          <cell r="AB318">
            <v>30837.803833077982</v>
          </cell>
        </row>
        <row r="319">
          <cell r="AB319">
            <v>0</v>
          </cell>
        </row>
        <row r="320">
          <cell r="AB320">
            <v>0</v>
          </cell>
        </row>
        <row r="321">
          <cell r="AB321">
            <v>1931.5663974704169</v>
          </cell>
        </row>
        <row r="322">
          <cell r="AB322">
            <v>32769.370230548397</v>
          </cell>
        </row>
        <row r="325">
          <cell r="H325">
            <v>-3052188</v>
          </cell>
          <cell r="AB325">
            <v>0</v>
          </cell>
        </row>
        <row r="329">
          <cell r="AB329">
            <v>0</v>
          </cell>
        </row>
        <row r="331">
          <cell r="AB331">
            <v>0</v>
          </cell>
        </row>
        <row r="332">
          <cell r="AB332">
            <v>0</v>
          </cell>
        </row>
        <row r="369">
          <cell r="AB369">
            <v>0</v>
          </cell>
        </row>
        <row r="374">
          <cell r="AB374">
            <v>0</v>
          </cell>
        </row>
        <row r="378">
          <cell r="AB378">
            <v>0</v>
          </cell>
        </row>
        <row r="381">
          <cell r="AB381">
            <v>0</v>
          </cell>
        </row>
        <row r="385">
          <cell r="AB385">
            <v>0</v>
          </cell>
        </row>
        <row r="394">
          <cell r="AB394">
            <v>103.86639824167921</v>
          </cell>
        </row>
        <row r="401">
          <cell r="AB401">
            <v>0</v>
          </cell>
        </row>
        <row r="416">
          <cell r="AB416">
            <v>0</v>
          </cell>
        </row>
        <row r="423">
          <cell r="AB423">
            <v>0</v>
          </cell>
        </row>
        <row r="449">
          <cell r="AB449">
            <v>0</v>
          </cell>
        </row>
        <row r="455">
          <cell r="AB455">
            <v>0</v>
          </cell>
        </row>
        <row r="464">
          <cell r="AB464">
            <v>0</v>
          </cell>
        </row>
        <row r="479">
          <cell r="AB479">
            <v>0</v>
          </cell>
        </row>
        <row r="484">
          <cell r="AB484">
            <v>0</v>
          </cell>
        </row>
        <row r="489">
          <cell r="AB489">
            <v>0</v>
          </cell>
        </row>
        <row r="498">
          <cell r="AB498">
            <v>0</v>
          </cell>
        </row>
        <row r="502">
          <cell r="AB502">
            <v>0</v>
          </cell>
        </row>
        <row r="507">
          <cell r="AB507">
            <v>0</v>
          </cell>
        </row>
        <row r="511">
          <cell r="AB511">
            <v>0</v>
          </cell>
        </row>
        <row r="515">
          <cell r="AB515">
            <v>0</v>
          </cell>
        </row>
        <row r="519">
          <cell r="AB519">
            <v>0</v>
          </cell>
        </row>
        <row r="523">
          <cell r="AB523">
            <v>0</v>
          </cell>
        </row>
        <row r="527">
          <cell r="AB527">
            <v>0</v>
          </cell>
        </row>
        <row r="531">
          <cell r="AB531">
            <v>0</v>
          </cell>
        </row>
        <row r="535">
          <cell r="AB535">
            <v>0</v>
          </cell>
        </row>
        <row r="539">
          <cell r="AB539">
            <v>0</v>
          </cell>
        </row>
        <row r="551">
          <cell r="AB551">
            <v>0</v>
          </cell>
        </row>
        <row r="555">
          <cell r="AB555">
            <v>0</v>
          </cell>
        </row>
        <row r="559">
          <cell r="AB559">
            <v>0</v>
          </cell>
        </row>
        <row r="563">
          <cell r="AB563">
            <v>0</v>
          </cell>
        </row>
        <row r="568">
          <cell r="AB568">
            <v>0</v>
          </cell>
        </row>
        <row r="572">
          <cell r="AB572">
            <v>0</v>
          </cell>
        </row>
        <row r="576">
          <cell r="AB576">
            <v>0</v>
          </cell>
        </row>
        <row r="580">
          <cell r="AB580">
            <v>0</v>
          </cell>
        </row>
        <row r="584">
          <cell r="AB584">
            <v>0</v>
          </cell>
        </row>
        <row r="588">
          <cell r="AB588">
            <v>0</v>
          </cell>
        </row>
        <row r="592">
          <cell r="AB592">
            <v>0</v>
          </cell>
        </row>
        <row r="606">
          <cell r="AB606">
            <v>0</v>
          </cell>
        </row>
        <row r="621">
          <cell r="AB621">
            <v>0</v>
          </cell>
        </row>
        <row r="626">
          <cell r="AB626">
            <v>0</v>
          </cell>
        </row>
        <row r="676">
          <cell r="AB676">
            <v>0</v>
          </cell>
        </row>
        <row r="681">
          <cell r="H681">
            <v>453048.07815530774</v>
          </cell>
        </row>
        <row r="683">
          <cell r="H683">
            <v>727723.91183378792</v>
          </cell>
        </row>
        <row r="685">
          <cell r="AB685">
            <v>0</v>
          </cell>
        </row>
        <row r="715">
          <cell r="AB715">
            <v>0</v>
          </cell>
        </row>
        <row r="720">
          <cell r="AB720">
            <v>0</v>
          </cell>
        </row>
        <row r="726">
          <cell r="AB726">
            <v>0</v>
          </cell>
        </row>
        <row r="731">
          <cell r="AB731">
            <v>0</v>
          </cell>
        </row>
        <row r="735">
          <cell r="AB735">
            <v>0</v>
          </cell>
        </row>
        <row r="744">
          <cell r="AB744">
            <v>0</v>
          </cell>
        </row>
        <row r="748">
          <cell r="AB748">
            <v>0</v>
          </cell>
        </row>
        <row r="752">
          <cell r="AB752">
            <v>0</v>
          </cell>
        </row>
        <row r="756">
          <cell r="AB756">
            <v>0</v>
          </cell>
        </row>
        <row r="760">
          <cell r="AB760">
            <v>0</v>
          </cell>
        </row>
        <row r="765">
          <cell r="AB765">
            <v>0</v>
          </cell>
        </row>
        <row r="770">
          <cell r="AB770">
            <v>0</v>
          </cell>
        </row>
        <row r="774">
          <cell r="AB774">
            <v>0</v>
          </cell>
        </row>
        <row r="778">
          <cell r="AB778">
            <v>0</v>
          </cell>
        </row>
        <row r="791">
          <cell r="H791">
            <v>909810.96730218641</v>
          </cell>
          <cell r="AB791">
            <v>25719.170693972745</v>
          </cell>
        </row>
        <row r="796">
          <cell r="H796">
            <v>852248.379117648</v>
          </cell>
          <cell r="AB796">
            <v>0</v>
          </cell>
        </row>
        <row r="801">
          <cell r="H801">
            <v>317335.73514141352</v>
          </cell>
          <cell r="AB801">
            <v>0</v>
          </cell>
        </row>
        <row r="806">
          <cell r="H806">
            <v>576635.08690863231</v>
          </cell>
          <cell r="AB806">
            <v>0</v>
          </cell>
        </row>
        <row r="811">
          <cell r="H811">
            <v>67.300607506355803</v>
          </cell>
          <cell r="AB811">
            <v>0</v>
          </cell>
        </row>
        <row r="816">
          <cell r="H816">
            <v>14256.5274335944</v>
          </cell>
          <cell r="AB816">
            <v>14256.5274335944</v>
          </cell>
        </row>
        <row r="821">
          <cell r="H821">
            <v>636148.15424891119</v>
          </cell>
          <cell r="AB821">
            <v>636148.15424891119</v>
          </cell>
        </row>
        <row r="826">
          <cell r="H826">
            <v>947827.17</v>
          </cell>
          <cell r="AB826">
            <v>0</v>
          </cell>
        </row>
        <row r="831">
          <cell r="H831">
            <v>277610.63598494366</v>
          </cell>
          <cell r="AB831">
            <v>0</v>
          </cell>
        </row>
        <row r="836">
          <cell r="H836">
            <v>119593.14062629984</v>
          </cell>
          <cell r="AB836">
            <v>0</v>
          </cell>
        </row>
        <row r="841">
          <cell r="H841">
            <v>247117.89510009371</v>
          </cell>
          <cell r="AB841">
            <v>6985.7009357236921</v>
          </cell>
        </row>
        <row r="846">
          <cell r="H846">
            <v>209228.72693319363</v>
          </cell>
          <cell r="AB846">
            <v>0</v>
          </cell>
        </row>
        <row r="851">
          <cell r="H851">
            <v>754906.73739222938</v>
          </cell>
          <cell r="AB851">
            <v>0</v>
          </cell>
        </row>
        <row r="856">
          <cell r="H856">
            <v>4144263.9697047933</v>
          </cell>
          <cell r="AB856">
            <v>0</v>
          </cell>
        </row>
        <row r="861">
          <cell r="H861">
            <v>1028804.6586482538</v>
          </cell>
          <cell r="AB861">
            <v>0</v>
          </cell>
        </row>
        <row r="866">
          <cell r="H866">
            <v>56252.998151844738</v>
          </cell>
          <cell r="AB866">
            <v>0</v>
          </cell>
        </row>
        <row r="876">
          <cell r="H876">
            <v>199709.85</v>
          </cell>
          <cell r="AB876">
            <v>0</v>
          </cell>
        </row>
        <row r="881">
          <cell r="H881">
            <v>441912.15099998261</v>
          </cell>
          <cell r="AB881">
            <v>441912.15099998261</v>
          </cell>
        </row>
        <row r="886">
          <cell r="H886">
            <v>75725.498082461083</v>
          </cell>
          <cell r="AB886">
            <v>0</v>
          </cell>
        </row>
        <row r="898">
          <cell r="AB898">
            <v>0</v>
          </cell>
        </row>
        <row r="903">
          <cell r="AB903">
            <v>0</v>
          </cell>
        </row>
        <row r="908">
          <cell r="AB908">
            <v>0</v>
          </cell>
        </row>
        <row r="914">
          <cell r="AB914">
            <v>0</v>
          </cell>
        </row>
        <row r="919">
          <cell r="AB919">
            <v>0</v>
          </cell>
        </row>
        <row r="933">
          <cell r="AB933">
            <v>0</v>
          </cell>
        </row>
        <row r="938">
          <cell r="AB938">
            <v>0</v>
          </cell>
        </row>
        <row r="943">
          <cell r="AB943">
            <v>0</v>
          </cell>
        </row>
        <row r="948">
          <cell r="AB948">
            <v>0</v>
          </cell>
        </row>
        <row r="959">
          <cell r="AB959">
            <v>0</v>
          </cell>
        </row>
        <row r="964">
          <cell r="AB964">
            <v>0</v>
          </cell>
        </row>
        <row r="969">
          <cell r="AB969">
            <v>0</v>
          </cell>
        </row>
        <row r="974">
          <cell r="AB974">
            <v>0</v>
          </cell>
        </row>
        <row r="983">
          <cell r="AB983">
            <v>0</v>
          </cell>
        </row>
        <row r="985">
          <cell r="AB985">
            <v>41280.336085776369</v>
          </cell>
        </row>
        <row r="989">
          <cell r="AB989">
            <v>0</v>
          </cell>
        </row>
        <row r="991">
          <cell r="AB991">
            <v>-9187.9724367989365</v>
          </cell>
        </row>
        <row r="995">
          <cell r="AB995">
            <v>0</v>
          </cell>
        </row>
        <row r="997">
          <cell r="AB997">
            <v>3902.7130417536246</v>
          </cell>
        </row>
        <row r="1001">
          <cell r="AB1001">
            <v>4750.2666931780768</v>
          </cell>
        </row>
        <row r="1005">
          <cell r="AB1005">
            <v>5591.2081415375578</v>
          </cell>
        </row>
        <row r="1011">
          <cell r="AB1011">
            <v>0</v>
          </cell>
        </row>
        <row r="1016">
          <cell r="AB1016">
            <v>0</v>
          </cell>
        </row>
        <row r="1023">
          <cell r="AB1023">
            <v>0</v>
          </cell>
        </row>
        <row r="1028">
          <cell r="AB1028">
            <v>-19834.650939935615</v>
          </cell>
        </row>
        <row r="1034">
          <cell r="AB1034">
            <v>34903.170390031788</v>
          </cell>
        </row>
        <row r="1039">
          <cell r="AB1039">
            <v>3249.4772149131099</v>
          </cell>
        </row>
        <row r="1045">
          <cell r="AB1045">
            <v>20018.708685059337</v>
          </cell>
        </row>
        <row r="1061">
          <cell r="AB1061">
            <v>0</v>
          </cell>
        </row>
        <row r="1065">
          <cell r="AB1065">
            <v>0</v>
          </cell>
        </row>
        <row r="1072">
          <cell r="AB1072">
            <v>0</v>
          </cell>
        </row>
        <row r="1080">
          <cell r="AB1080">
            <v>0</v>
          </cell>
        </row>
        <row r="1087">
          <cell r="AB1087">
            <v>0</v>
          </cell>
        </row>
        <row r="1090">
          <cell r="AB1090">
            <v>0</v>
          </cell>
        </row>
        <row r="1091">
          <cell r="AB1091">
            <v>0</v>
          </cell>
        </row>
        <row r="1092">
          <cell r="AB1092">
            <v>0</v>
          </cell>
        </row>
        <row r="1094">
          <cell r="AB1094">
            <v>0</v>
          </cell>
        </row>
        <row r="1095">
          <cell r="AB1095">
            <v>0</v>
          </cell>
        </row>
        <row r="1096">
          <cell r="AB1096">
            <v>0</v>
          </cell>
        </row>
        <row r="1097">
          <cell r="AB1097">
            <v>0</v>
          </cell>
        </row>
        <row r="1098">
          <cell r="AB1098">
            <v>0</v>
          </cell>
        </row>
        <row r="1099">
          <cell r="AB1099">
            <v>0</v>
          </cell>
        </row>
        <row r="1100">
          <cell r="AB1100">
            <v>445097.37</v>
          </cell>
        </row>
        <row r="1101">
          <cell r="AB1101">
            <v>0</v>
          </cell>
        </row>
        <row r="1102">
          <cell r="AB1102">
            <v>0</v>
          </cell>
        </row>
        <row r="1103">
          <cell r="AB1103">
            <v>0</v>
          </cell>
        </row>
        <row r="1107">
          <cell r="AB1107">
            <v>24341.916551153008</v>
          </cell>
        </row>
        <row r="1108">
          <cell r="AB1108">
            <v>0</v>
          </cell>
        </row>
        <row r="1109">
          <cell r="AB1109">
            <v>0</v>
          </cell>
        </row>
        <row r="1111">
          <cell r="AB1111">
            <v>0</v>
          </cell>
        </row>
        <row r="1112">
          <cell r="AB1112">
            <v>0</v>
          </cell>
        </row>
        <row r="1113">
          <cell r="AB1113">
            <v>8387.1112958098438</v>
          </cell>
        </row>
        <row r="1115">
          <cell r="AB1115">
            <v>0</v>
          </cell>
        </row>
        <row r="1116">
          <cell r="AB1116">
            <v>0</v>
          </cell>
        </row>
        <row r="1121">
          <cell r="AB1121">
            <v>0</v>
          </cell>
        </row>
        <row r="1125">
          <cell r="AB1125">
            <v>0</v>
          </cell>
        </row>
        <row r="1130">
          <cell r="AB1130">
            <v>0</v>
          </cell>
        </row>
        <row r="1141">
          <cell r="AB1141">
            <v>723.47361058671254</v>
          </cell>
        </row>
        <row r="1143">
          <cell r="AB1143">
            <v>0</v>
          </cell>
        </row>
        <row r="1146">
          <cell r="AB1146">
            <v>3692.5269592552504</v>
          </cell>
        </row>
        <row r="1151">
          <cell r="AB1151">
            <v>0</v>
          </cell>
        </row>
        <row r="1154">
          <cell r="AB1154">
            <v>2.6832929400378993</v>
          </cell>
        </row>
        <row r="1155">
          <cell r="AB1155">
            <v>0</v>
          </cell>
        </row>
        <row r="1156">
          <cell r="AB1156">
            <v>0</v>
          </cell>
        </row>
        <row r="1157">
          <cell r="AB1157">
            <v>8811.3444432097076</v>
          </cell>
        </row>
        <row r="1158">
          <cell r="AB1158">
            <v>0</v>
          </cell>
        </row>
        <row r="1159">
          <cell r="AB1159">
            <v>0</v>
          </cell>
        </row>
        <row r="1160">
          <cell r="AB1160">
            <v>0</v>
          </cell>
        </row>
        <row r="1163">
          <cell r="AB1163">
            <v>0</v>
          </cell>
        </row>
        <row r="1168">
          <cell r="AB1168">
            <v>0</v>
          </cell>
        </row>
        <row r="1172">
          <cell r="AB1172">
            <v>0</v>
          </cell>
        </row>
        <row r="1177">
          <cell r="AB1177">
            <v>0</v>
          </cell>
        </row>
        <row r="1185">
          <cell r="AB1185">
            <v>0</v>
          </cell>
        </row>
        <row r="1193">
          <cell r="AB1193">
            <v>0</v>
          </cell>
        </row>
        <row r="1202">
          <cell r="AB1202">
            <v>0</v>
          </cell>
        </row>
        <row r="1213">
          <cell r="AB1213">
            <v>91794.090258756347</v>
          </cell>
        </row>
        <row r="1221">
          <cell r="AB1221">
            <v>155181.64056245438</v>
          </cell>
        </row>
        <row r="1232">
          <cell r="AB1232">
            <v>0</v>
          </cell>
        </row>
        <row r="1237">
          <cell r="AB1237">
            <v>0</v>
          </cell>
        </row>
        <row r="1294">
          <cell r="AB1294">
            <v>210166.72322092851</v>
          </cell>
        </row>
        <row r="1309">
          <cell r="AB1309">
            <v>0</v>
          </cell>
        </row>
        <row r="1325">
          <cell r="AB1325">
            <v>-188813.51348561118</v>
          </cell>
        </row>
        <row r="1377">
          <cell r="AB1377">
            <v>0</v>
          </cell>
        </row>
        <row r="1395">
          <cell r="AB1395">
            <v>79712.869579049002</v>
          </cell>
        </row>
        <row r="1414">
          <cell r="AB1414">
            <v>0</v>
          </cell>
        </row>
        <row r="1421">
          <cell r="AB1421">
            <v>0</v>
          </cell>
        </row>
        <row r="1428">
          <cell r="AB1428">
            <v>0</v>
          </cell>
        </row>
        <row r="1435">
          <cell r="AB1435">
            <v>0</v>
          </cell>
        </row>
        <row r="1442">
          <cell r="AB1442">
            <v>0</v>
          </cell>
        </row>
        <row r="1450">
          <cell r="AB1450">
            <v>0</v>
          </cell>
        </row>
        <row r="1455">
          <cell r="AB1455">
            <v>0</v>
          </cell>
        </row>
        <row r="1466">
          <cell r="AB1466">
            <v>0</v>
          </cell>
        </row>
        <row r="1471">
          <cell r="AB1471">
            <v>0</v>
          </cell>
        </row>
        <row r="1476">
          <cell r="AB1476">
            <v>0</v>
          </cell>
        </row>
        <row r="1481">
          <cell r="AB1481">
            <v>0</v>
          </cell>
        </row>
        <row r="1486">
          <cell r="AB1486">
            <v>0</v>
          </cell>
        </row>
        <row r="1491">
          <cell r="AB1491">
            <v>0</v>
          </cell>
        </row>
        <row r="1496">
          <cell r="AB1496">
            <v>0</v>
          </cell>
        </row>
        <row r="1508">
          <cell r="AB1508">
            <v>0</v>
          </cell>
        </row>
        <row r="1513">
          <cell r="AB1513">
            <v>0</v>
          </cell>
        </row>
        <row r="1518">
          <cell r="AB1518">
            <v>0</v>
          </cell>
        </row>
        <row r="1523">
          <cell r="AB1523">
            <v>0</v>
          </cell>
        </row>
        <row r="1528">
          <cell r="AB1528">
            <v>0</v>
          </cell>
        </row>
        <row r="1533">
          <cell r="AB1533">
            <v>0</v>
          </cell>
        </row>
        <row r="1539">
          <cell r="AB1539">
            <v>0</v>
          </cell>
        </row>
        <row r="1545">
          <cell r="AB1545">
            <v>0</v>
          </cell>
        </row>
        <row r="1584">
          <cell r="AB1584">
            <v>0</v>
          </cell>
        </row>
        <row r="1601">
          <cell r="AB1601">
            <v>0</v>
          </cell>
        </row>
        <row r="1606">
          <cell r="AB1606">
            <v>0</v>
          </cell>
        </row>
        <row r="1613">
          <cell r="AB1613">
            <v>0</v>
          </cell>
        </row>
        <row r="1628">
          <cell r="H1628">
            <v>6763511.8434239225</v>
          </cell>
          <cell r="AB1628">
            <v>0</v>
          </cell>
        </row>
        <row r="1635">
          <cell r="H1635">
            <v>8046409.0148046054</v>
          </cell>
          <cell r="AB1635">
            <v>0</v>
          </cell>
        </row>
        <row r="1641">
          <cell r="H1641">
            <v>99887523.767113864</v>
          </cell>
          <cell r="AB1641">
            <v>0</v>
          </cell>
        </row>
        <row r="1647">
          <cell r="H1647">
            <v>41570903.64456252</v>
          </cell>
          <cell r="AB1647">
            <v>0</v>
          </cell>
        </row>
        <row r="1654">
          <cell r="H1654">
            <v>50306420.034921594</v>
          </cell>
          <cell r="AB1654">
            <v>0</v>
          </cell>
        </row>
        <row r="1660">
          <cell r="H1660">
            <v>65755544.287997507</v>
          </cell>
          <cell r="AB1660">
            <v>0</v>
          </cell>
        </row>
        <row r="1666">
          <cell r="H1666">
            <v>36799.829845371649</v>
          </cell>
          <cell r="AB1666">
            <v>0</v>
          </cell>
        </row>
        <row r="1672">
          <cell r="H1672">
            <v>68005.859615167239</v>
          </cell>
          <cell r="AB1672">
            <v>0</v>
          </cell>
        </row>
        <row r="1678">
          <cell r="H1678">
            <v>1521577.3966357647</v>
          </cell>
          <cell r="AB1678">
            <v>0</v>
          </cell>
        </row>
        <row r="1682">
          <cell r="AB1682">
            <v>0</v>
          </cell>
        </row>
        <row r="1686">
          <cell r="H1686">
            <v>0</v>
          </cell>
        </row>
        <row r="1698">
          <cell r="H1698">
            <v>1510453.72</v>
          </cell>
          <cell r="AB1698">
            <v>0</v>
          </cell>
        </row>
        <row r="1704">
          <cell r="H1704">
            <v>2440663.6</v>
          </cell>
          <cell r="AB1704">
            <v>0</v>
          </cell>
        </row>
        <row r="1710">
          <cell r="H1710">
            <v>47592408.020000003</v>
          </cell>
          <cell r="AB1710">
            <v>0</v>
          </cell>
        </row>
        <row r="1717">
          <cell r="H1717">
            <v>92644359.829999998</v>
          </cell>
        </row>
        <row r="1724">
          <cell r="H1724">
            <v>58634040.060000002</v>
          </cell>
        </row>
        <row r="1731">
          <cell r="H1731">
            <v>16364985.75</v>
          </cell>
        </row>
        <row r="1738">
          <cell r="H1738">
            <v>22764714.91</v>
          </cell>
        </row>
        <row r="1744">
          <cell r="H1744">
            <v>98870912.760000005</v>
          </cell>
          <cell r="AB1744">
            <v>0</v>
          </cell>
        </row>
        <row r="1751">
          <cell r="H1751">
            <v>52234063.350000001</v>
          </cell>
          <cell r="AB1751">
            <v>0</v>
          </cell>
        </row>
        <row r="1762">
          <cell r="H1762">
            <v>11451993.6</v>
          </cell>
          <cell r="AB1762">
            <v>11451993.6</v>
          </cell>
        </row>
        <row r="1769">
          <cell r="H1769">
            <v>518187.33</v>
          </cell>
        </row>
        <row r="1773">
          <cell r="H1773">
            <v>0</v>
          </cell>
          <cell r="AB1773">
            <v>0</v>
          </cell>
        </row>
        <row r="1774">
          <cell r="H1774">
            <v>0</v>
          </cell>
          <cell r="AB1774">
            <v>0</v>
          </cell>
        </row>
        <row r="1775">
          <cell r="H1775">
            <v>0</v>
          </cell>
          <cell r="AB1775">
            <v>0</v>
          </cell>
        </row>
        <row r="1776">
          <cell r="H1776">
            <v>0</v>
          </cell>
        </row>
        <row r="1782">
          <cell r="H1782">
            <v>4036517</v>
          </cell>
          <cell r="AB1782">
            <v>0</v>
          </cell>
        </row>
        <row r="1786">
          <cell r="AB1786">
            <v>0</v>
          </cell>
        </row>
        <row r="1790">
          <cell r="AB1790">
            <v>0</v>
          </cell>
        </row>
        <row r="1799">
          <cell r="AB1799">
            <v>23172.160803329974</v>
          </cell>
        </row>
        <row r="1800">
          <cell r="AB1800">
            <v>0</v>
          </cell>
        </row>
        <row r="1801">
          <cell r="AB1801">
            <v>0</v>
          </cell>
        </row>
        <row r="1802">
          <cell r="AB1802">
            <v>0</v>
          </cell>
        </row>
        <row r="1803">
          <cell r="AB1803">
            <v>3188.108123378584</v>
          </cell>
        </row>
        <row r="1807">
          <cell r="AB1807">
            <v>293391.56326842605</v>
          </cell>
        </row>
        <row r="1808">
          <cell r="AB1808">
            <v>0</v>
          </cell>
        </row>
        <row r="1809">
          <cell r="AB1809">
            <v>0</v>
          </cell>
        </row>
        <row r="1810">
          <cell r="AB1810">
            <v>0</v>
          </cell>
        </row>
        <row r="1811">
          <cell r="AB1811">
            <v>0</v>
          </cell>
        </row>
        <row r="1812">
          <cell r="AB1812">
            <v>0</v>
          </cell>
        </row>
        <row r="1813">
          <cell r="AB1813">
            <v>58735.062462833288</v>
          </cell>
        </row>
        <row r="1817">
          <cell r="AB1817">
            <v>28720.744418599577</v>
          </cell>
        </row>
        <row r="1818">
          <cell r="AB1818">
            <v>0</v>
          </cell>
        </row>
        <row r="1819">
          <cell r="AB1819">
            <v>0</v>
          </cell>
        </row>
        <row r="1820">
          <cell r="AB1820">
            <v>0</v>
          </cell>
        </row>
        <row r="1821">
          <cell r="AB1821">
            <v>0</v>
          </cell>
        </row>
        <row r="1823">
          <cell r="AB1823">
            <v>31500.34439682525</v>
          </cell>
        </row>
        <row r="1824">
          <cell r="AB1824">
            <v>0</v>
          </cell>
        </row>
        <row r="1825">
          <cell r="AB1825">
            <v>0</v>
          </cell>
        </row>
        <row r="1829">
          <cell r="AB1829">
            <v>108771.78609471214</v>
          </cell>
        </row>
        <row r="1830">
          <cell r="AB1830">
            <v>4203.6873457297115</v>
          </cell>
        </row>
        <row r="1831">
          <cell r="AB1831">
            <v>0</v>
          </cell>
        </row>
        <row r="1832">
          <cell r="AB1832">
            <v>0</v>
          </cell>
        </row>
        <row r="1833">
          <cell r="AB1833">
            <v>0</v>
          </cell>
        </row>
        <row r="1834">
          <cell r="AB1834">
            <v>0</v>
          </cell>
        </row>
        <row r="1835">
          <cell r="AB1835">
            <v>0</v>
          </cell>
        </row>
        <row r="1836">
          <cell r="AB1836">
            <v>0</v>
          </cell>
        </row>
        <row r="1841">
          <cell r="AB1841">
            <v>12609.235300211472</v>
          </cell>
        </row>
        <row r="1842">
          <cell r="AB1842">
            <v>0</v>
          </cell>
        </row>
        <row r="1843">
          <cell r="AB1843">
            <v>0</v>
          </cell>
        </row>
        <row r="1844">
          <cell r="AB1844">
            <v>181.54721923622114</v>
          </cell>
        </row>
        <row r="1845">
          <cell r="AB1845">
            <v>0</v>
          </cell>
        </row>
        <row r="1846">
          <cell r="AB1846">
            <v>0</v>
          </cell>
        </row>
        <row r="1850">
          <cell r="AB1850">
            <v>61241.570290691307</v>
          </cell>
        </row>
        <row r="1851">
          <cell r="AB1851">
            <v>0</v>
          </cell>
        </row>
        <row r="1852">
          <cell r="AB1852">
            <v>0</v>
          </cell>
        </row>
        <row r="1853">
          <cell r="AB1853">
            <v>2150.2354946125588</v>
          </cell>
        </row>
        <row r="1854">
          <cell r="AB1854">
            <v>0</v>
          </cell>
        </row>
        <row r="1855">
          <cell r="AB1855">
            <v>0</v>
          </cell>
        </row>
        <row r="1856">
          <cell r="AB1856">
            <v>0</v>
          </cell>
        </row>
        <row r="1861">
          <cell r="AB1861">
            <v>40458.065410369229</v>
          </cell>
        </row>
        <row r="1862">
          <cell r="AB1862">
            <v>0</v>
          </cell>
        </row>
        <row r="1863">
          <cell r="AB1863">
            <v>0</v>
          </cell>
        </row>
        <row r="1864">
          <cell r="AB1864">
            <v>3008.0850347478276</v>
          </cell>
        </row>
        <row r="1865">
          <cell r="AB1865">
            <v>0</v>
          </cell>
        </row>
        <row r="1866">
          <cell r="AB1866">
            <v>0</v>
          </cell>
        </row>
        <row r="1867">
          <cell r="AB1867">
            <v>0</v>
          </cell>
        </row>
        <row r="1872">
          <cell r="AB1872">
            <v>170654.41166294203</v>
          </cell>
        </row>
        <row r="1873">
          <cell r="AB1873">
            <v>0</v>
          </cell>
        </row>
        <row r="1874">
          <cell r="AB1874">
            <v>0</v>
          </cell>
        </row>
        <row r="1875">
          <cell r="AB1875">
            <v>1093.2750724878126</v>
          </cell>
        </row>
        <row r="1876">
          <cell r="AB1876">
            <v>0</v>
          </cell>
        </row>
        <row r="1877">
          <cell r="AB1877">
            <v>0</v>
          </cell>
        </row>
        <row r="1878">
          <cell r="AB1878">
            <v>0</v>
          </cell>
        </row>
        <row r="1879">
          <cell r="AB1879">
            <v>0</v>
          </cell>
        </row>
        <row r="1886">
          <cell r="AB1886">
            <v>250560.10128476986</v>
          </cell>
        </row>
        <row r="1887">
          <cell r="AB1887">
            <v>0</v>
          </cell>
        </row>
        <row r="1888">
          <cell r="AB1888">
            <v>0</v>
          </cell>
        </row>
        <row r="1889">
          <cell r="AB1889">
            <v>33186.276140003712</v>
          </cell>
        </row>
        <row r="1890">
          <cell r="AB1890">
            <v>0</v>
          </cell>
        </row>
        <row r="1891">
          <cell r="AB1891">
            <v>0</v>
          </cell>
        </row>
        <row r="1892">
          <cell r="AB1892">
            <v>0</v>
          </cell>
        </row>
        <row r="1893">
          <cell r="AB1893">
            <v>0</v>
          </cell>
        </row>
        <row r="1899">
          <cell r="AB1899">
            <v>4312.1319615860375</v>
          </cell>
        </row>
        <row r="1900">
          <cell r="AB1900">
            <v>0</v>
          </cell>
        </row>
        <row r="1901">
          <cell r="AB1901">
            <v>0</v>
          </cell>
        </row>
        <row r="1902">
          <cell r="AB1902">
            <v>0</v>
          </cell>
        </row>
        <row r="1903">
          <cell r="AB1903">
            <v>1686.6903678514821</v>
          </cell>
        </row>
        <row r="1904">
          <cell r="AB1904">
            <v>0</v>
          </cell>
        </row>
        <row r="1905">
          <cell r="AB1905">
            <v>0</v>
          </cell>
        </row>
        <row r="1906">
          <cell r="AB1906">
            <v>0</v>
          </cell>
        </row>
        <row r="1913">
          <cell r="AB1913">
            <v>0</v>
          </cell>
        </row>
        <row r="1917">
          <cell r="AB1917">
            <v>0</v>
          </cell>
        </row>
        <row r="1919">
          <cell r="AB1919">
            <v>0</v>
          </cell>
        </row>
        <row r="1927">
          <cell r="AB1927">
            <v>7213.9601538689112</v>
          </cell>
        </row>
        <row r="1929">
          <cell r="AB1929">
            <v>-7213.9601538689112</v>
          </cell>
        </row>
        <row r="1935">
          <cell r="AB1935">
            <v>0</v>
          </cell>
        </row>
        <row r="1937">
          <cell r="AB1937">
            <v>0</v>
          </cell>
        </row>
        <row r="1947">
          <cell r="AB1947">
            <v>4216.1369339504181</v>
          </cell>
        </row>
        <row r="1955">
          <cell r="AB1955">
            <v>0</v>
          </cell>
        </row>
        <row r="1964">
          <cell r="AB1964">
            <v>0</v>
          </cell>
        </row>
        <row r="1965">
          <cell r="AB1965">
            <v>0</v>
          </cell>
        </row>
        <row r="1966">
          <cell r="AB1966">
            <v>0</v>
          </cell>
        </row>
        <row r="1969">
          <cell r="AB1969">
            <v>0</v>
          </cell>
        </row>
        <row r="1970">
          <cell r="AB1970">
            <v>0</v>
          </cell>
        </row>
        <row r="1971">
          <cell r="AB1971">
            <v>0</v>
          </cell>
        </row>
        <row r="1972">
          <cell r="AB1972">
            <v>0</v>
          </cell>
        </row>
        <row r="1976">
          <cell r="AB1976">
            <v>21385.075720924408</v>
          </cell>
        </row>
        <row r="1977">
          <cell r="AB1977">
            <v>0</v>
          </cell>
        </row>
        <row r="1978">
          <cell r="AB1978">
            <v>218361.471351969</v>
          </cell>
        </row>
        <row r="1979">
          <cell r="AB1979">
            <v>0</v>
          </cell>
        </row>
        <row r="1980">
          <cell r="AB1980">
            <v>0</v>
          </cell>
        </row>
        <row r="1981">
          <cell r="AB1981">
            <v>0</v>
          </cell>
        </row>
        <row r="1983">
          <cell r="AB1983">
            <v>0</v>
          </cell>
        </row>
        <row r="1993">
          <cell r="AB1993">
            <v>0</v>
          </cell>
        </row>
        <row r="2005">
          <cell r="AB2005">
            <v>0</v>
          </cell>
        </row>
        <row r="2006">
          <cell r="AB2006">
            <v>0</v>
          </cell>
        </row>
        <row r="2007">
          <cell r="AB2007">
            <v>0</v>
          </cell>
        </row>
        <row r="2008">
          <cell r="AB2008">
            <v>0</v>
          </cell>
        </row>
        <row r="2009">
          <cell r="AB2009">
            <v>0</v>
          </cell>
        </row>
        <row r="2010">
          <cell r="AB2010">
            <v>0</v>
          </cell>
        </row>
        <row r="2017">
          <cell r="AB2017">
            <v>0</v>
          </cell>
        </row>
        <row r="2021">
          <cell r="AB2021">
            <v>0</v>
          </cell>
        </row>
        <row r="2026">
          <cell r="AB2026">
            <v>0</v>
          </cell>
        </row>
        <row r="2033">
          <cell r="AB2033">
            <v>0</v>
          </cell>
        </row>
        <row r="2041">
          <cell r="AB2041">
            <v>0</v>
          </cell>
        </row>
        <row r="2047">
          <cell r="AB2047">
            <v>0</v>
          </cell>
        </row>
        <row r="2049">
          <cell r="AB2049">
            <v>0</v>
          </cell>
        </row>
        <row r="2057">
          <cell r="AB2057">
            <v>0</v>
          </cell>
        </row>
        <row r="2061">
          <cell r="AB2061">
            <v>0</v>
          </cell>
        </row>
        <row r="2065">
          <cell r="AB2065">
            <v>0</v>
          </cell>
        </row>
        <row r="2080">
          <cell r="AB2080">
            <v>-4.5655060226274535E-10</v>
          </cell>
        </row>
        <row r="2083">
          <cell r="AB2083">
            <v>8.7313492012834719E-7</v>
          </cell>
        </row>
        <row r="2093">
          <cell r="AB2093">
            <v>0</v>
          </cell>
        </row>
        <row r="2098">
          <cell r="AB2098">
            <v>0</v>
          </cell>
        </row>
        <row r="2104">
          <cell r="AB2104">
            <v>-1.8109732184958963E-10</v>
          </cell>
        </row>
        <row r="2108">
          <cell r="AB2108">
            <v>-1.8109732184958963E-10</v>
          </cell>
        </row>
        <row r="2113">
          <cell r="AB2113">
            <v>0</v>
          </cell>
        </row>
        <row r="2118">
          <cell r="AB2118">
            <v>0</v>
          </cell>
        </row>
        <row r="2129">
          <cell r="AB2129">
            <v>0</v>
          </cell>
        </row>
        <row r="2136">
          <cell r="AB2136">
            <v>76867.741344754715</v>
          </cell>
        </row>
        <row r="2148">
          <cell r="AB2148">
            <v>0</v>
          </cell>
        </row>
        <row r="2149">
          <cell r="AB2149">
            <v>8.9437877837598556E-10</v>
          </cell>
        </row>
        <row r="2163">
          <cell r="AB2163">
            <v>0</v>
          </cell>
        </row>
        <row r="2168">
          <cell r="AB2168">
            <v>0</v>
          </cell>
        </row>
        <row r="2173">
          <cell r="AB2173">
            <v>0</v>
          </cell>
        </row>
        <row r="2186">
          <cell r="AB2186">
            <v>0</v>
          </cell>
        </row>
        <row r="2187">
          <cell r="AB2187">
            <v>0</v>
          </cell>
        </row>
        <row r="2190">
          <cell r="H2190">
            <v>0</v>
          </cell>
        </row>
        <row r="2191">
          <cell r="AB2191">
            <v>0</v>
          </cell>
        </row>
        <row r="2194">
          <cell r="H2194">
            <v>-455823.63489991985</v>
          </cell>
        </row>
        <row r="2195">
          <cell r="AB2195">
            <v>-3790.0805344655264</v>
          </cell>
        </row>
        <row r="2198">
          <cell r="H2198">
            <v>-232873.29964495634</v>
          </cell>
        </row>
        <row r="2200">
          <cell r="AB2200">
            <v>-1936.2939795232235</v>
          </cell>
        </row>
        <row r="2202">
          <cell r="AB2202">
            <v>0</v>
          </cell>
        </row>
        <row r="2205">
          <cell r="AB2205">
            <v>0</v>
          </cell>
        </row>
        <row r="2211">
          <cell r="AB2211">
            <v>0</v>
          </cell>
        </row>
        <row r="2219">
          <cell r="AB2219">
            <v>-4583.9343430603258</v>
          </cell>
        </row>
        <row r="2222">
          <cell r="AB2222">
            <v>0</v>
          </cell>
        </row>
        <row r="2230">
          <cell r="AB2230">
            <v>0</v>
          </cell>
        </row>
        <row r="2235">
          <cell r="AB2235">
            <v>-0.37274936077624266</v>
          </cell>
        </row>
        <row r="2237">
          <cell r="AB2237">
            <v>0</v>
          </cell>
        </row>
        <row r="2243">
          <cell r="AB2243">
            <v>-0.37358710170902687</v>
          </cell>
        </row>
        <row r="2249">
          <cell r="AB2249">
            <v>0</v>
          </cell>
        </row>
        <row r="2255">
          <cell r="AB2255">
            <v>-3.9140639872677777E-3</v>
          </cell>
        </row>
        <row r="2256">
          <cell r="AB2256">
            <v>0</v>
          </cell>
        </row>
        <row r="2259">
          <cell r="AB2259">
            <v>-1674965.3169315238</v>
          </cell>
        </row>
        <row r="2265">
          <cell r="AB2265">
            <v>-960.87700726401113</v>
          </cell>
        </row>
        <row r="2271">
          <cell r="AB2271">
            <v>-22145.713146731861</v>
          </cell>
        </row>
        <row r="2284">
          <cell r="AB2284">
            <v>-4351.3636747668588</v>
          </cell>
        </row>
        <row r="2299">
          <cell r="AB2299">
            <v>0</v>
          </cell>
        </row>
        <row r="2305">
          <cell r="AB2305">
            <v>0</v>
          </cell>
        </row>
        <row r="2313">
          <cell r="AB2313">
            <v>0</v>
          </cell>
        </row>
        <row r="2322">
          <cell r="AB2322">
            <v>0</v>
          </cell>
        </row>
        <row r="2327">
          <cell r="AB2327">
            <v>0</v>
          </cell>
        </row>
        <row r="2346">
          <cell r="AB2346">
            <v>0</v>
          </cell>
        </row>
        <row r="2355">
          <cell r="AB2355">
            <v>0</v>
          </cell>
        </row>
        <row r="2359">
          <cell r="AB2359">
            <v>0</v>
          </cell>
        </row>
        <row r="2363">
          <cell r="AB2363">
            <v>0</v>
          </cell>
        </row>
        <row r="2367">
          <cell r="AB2367">
            <v>0</v>
          </cell>
        </row>
        <row r="2371">
          <cell r="AB2371">
            <v>0</v>
          </cell>
        </row>
        <row r="2375">
          <cell r="AB2375">
            <v>0</v>
          </cell>
        </row>
        <row r="2379">
          <cell r="AB2379">
            <v>0</v>
          </cell>
        </row>
        <row r="2383">
          <cell r="AB2383">
            <v>0</v>
          </cell>
        </row>
        <row r="2387">
          <cell r="AB2387">
            <v>0</v>
          </cell>
        </row>
        <row r="2391">
          <cell r="AB2391">
            <v>-1929851.31</v>
          </cell>
        </row>
        <row r="2395">
          <cell r="AB2395">
            <v>0</v>
          </cell>
        </row>
        <row r="2399">
          <cell r="AB2399">
            <v>0</v>
          </cell>
        </row>
        <row r="2403">
          <cell r="AB2403">
            <v>0</v>
          </cell>
        </row>
        <row r="2407">
          <cell r="AB2407">
            <v>0</v>
          </cell>
        </row>
        <row r="2411">
          <cell r="AB2411">
            <v>0</v>
          </cell>
        </row>
        <row r="2415">
          <cell r="AB2415">
            <v>2838.601223827066</v>
          </cell>
        </row>
        <row r="2425">
          <cell r="AB2425">
            <v>-389513.80506289442</v>
          </cell>
        </row>
        <row r="2426">
          <cell r="AB2426">
            <v>0</v>
          </cell>
        </row>
        <row r="2427">
          <cell r="AB2427">
            <v>0</v>
          </cell>
        </row>
        <row r="2428">
          <cell r="AB2428">
            <v>0</v>
          </cell>
        </row>
        <row r="2429">
          <cell r="AB2429">
            <v>0</v>
          </cell>
        </row>
        <row r="2430">
          <cell r="AB2430">
            <v>-44898.160353735242</v>
          </cell>
        </row>
        <row r="2431">
          <cell r="AB2431">
            <v>0</v>
          </cell>
        </row>
        <row r="2433">
          <cell r="AB2433">
            <v>0</v>
          </cell>
        </row>
        <row r="2434">
          <cell r="AB2434">
            <v>0</v>
          </cell>
        </row>
        <row r="2444">
          <cell r="AB2444">
            <v>0</v>
          </cell>
        </row>
        <row r="2451">
          <cell r="AB2451">
            <v>0</v>
          </cell>
        </row>
        <row r="2459">
          <cell r="AB2459">
            <v>0</v>
          </cell>
        </row>
        <row r="2478">
          <cell r="AB2478">
            <v>0</v>
          </cell>
        </row>
        <row r="2485">
          <cell r="AB2485">
            <v>-6889.348589082746</v>
          </cell>
        </row>
        <row r="2487">
          <cell r="AB2487">
            <v>-42823.708496883708</v>
          </cell>
        </row>
        <row r="2493">
          <cell r="AB2493">
            <v>0</v>
          </cell>
        </row>
        <row r="2497">
          <cell r="AB2497">
            <v>0</v>
          </cell>
        </row>
        <row r="2498">
          <cell r="AB2498">
            <v>0</v>
          </cell>
        </row>
        <row r="2499">
          <cell r="AB2499">
            <v>0</v>
          </cell>
        </row>
        <row r="2500">
          <cell r="AB2500">
            <v>0</v>
          </cell>
        </row>
        <row r="2501">
          <cell r="AB2501">
            <v>0</v>
          </cell>
        </row>
        <row r="2502">
          <cell r="AB2502">
            <v>0</v>
          </cell>
        </row>
        <row r="2504">
          <cell r="AB2504">
            <v>0</v>
          </cell>
        </row>
        <row r="2505">
          <cell r="AB2505">
            <v>0</v>
          </cell>
        </row>
        <row r="2506">
          <cell r="AB2506">
            <v>-160013.10189475081</v>
          </cell>
        </row>
      </sheetData>
      <sheetData sheetId="20"/>
      <sheetData sheetId="21">
        <row r="11">
          <cell r="A11" t="str">
            <v>FACTOR</v>
          </cell>
          <cell r="B11" t="str">
            <v>SUB</v>
          </cell>
          <cell r="C11" t="str">
            <v>PC</v>
          </cell>
          <cell r="D11" t="str">
            <v>XFMR</v>
          </cell>
          <cell r="E11" t="str">
            <v>METER</v>
          </cell>
          <cell r="F11" t="str">
            <v>SERVICE</v>
          </cell>
          <cell r="G11" t="str">
            <v>TOTAL</v>
          </cell>
        </row>
        <row r="12">
          <cell r="A12" t="str">
            <v>SUBS</v>
          </cell>
          <cell r="B12">
            <v>1</v>
          </cell>
          <cell r="C12">
            <v>0</v>
          </cell>
          <cell r="D12">
            <v>0</v>
          </cell>
          <cell r="E12">
            <v>0</v>
          </cell>
          <cell r="F12">
            <v>0</v>
          </cell>
          <cell r="G12">
            <v>1</v>
          </cell>
        </row>
        <row r="13">
          <cell r="A13" t="str">
            <v>PC</v>
          </cell>
          <cell r="B13">
            <v>0</v>
          </cell>
          <cell r="C13">
            <v>1</v>
          </cell>
          <cell r="D13">
            <v>0</v>
          </cell>
          <cell r="E13">
            <v>0</v>
          </cell>
          <cell r="F13">
            <v>0</v>
          </cell>
          <cell r="G13">
            <v>1</v>
          </cell>
        </row>
        <row r="14">
          <cell r="A14" t="str">
            <v>XFMR</v>
          </cell>
          <cell r="B14">
            <v>0</v>
          </cell>
          <cell r="C14">
            <v>0</v>
          </cell>
          <cell r="D14">
            <v>1</v>
          </cell>
          <cell r="E14">
            <v>0</v>
          </cell>
          <cell r="F14">
            <v>0</v>
          </cell>
          <cell r="G14">
            <v>1</v>
          </cell>
        </row>
        <row r="15">
          <cell r="A15" t="str">
            <v>METR</v>
          </cell>
          <cell r="B15">
            <v>0</v>
          </cell>
          <cell r="C15">
            <v>0</v>
          </cell>
          <cell r="D15">
            <v>0</v>
          </cell>
          <cell r="E15">
            <v>1</v>
          </cell>
          <cell r="F15">
            <v>0</v>
          </cell>
          <cell r="G15">
            <v>1</v>
          </cell>
        </row>
        <row r="16">
          <cell r="A16" t="str">
            <v>SERV</v>
          </cell>
          <cell r="B16">
            <v>0</v>
          </cell>
          <cell r="C16">
            <v>0</v>
          </cell>
          <cell r="D16">
            <v>0</v>
          </cell>
          <cell r="E16">
            <v>0</v>
          </cell>
          <cell r="F16">
            <v>1</v>
          </cell>
          <cell r="G16">
            <v>1</v>
          </cell>
        </row>
        <row r="17">
          <cell r="A17" t="str">
            <v>CUST</v>
          </cell>
          <cell r="B17">
            <v>0</v>
          </cell>
          <cell r="C17">
            <v>0</v>
          </cell>
          <cell r="D17">
            <v>0</v>
          </cell>
          <cell r="E17">
            <v>0</v>
          </cell>
          <cell r="F17">
            <v>0</v>
          </cell>
          <cell r="G17">
            <v>0</v>
          </cell>
        </row>
        <row r="18">
          <cell r="A18" t="str">
            <v>MISC</v>
          </cell>
          <cell r="B18">
            <v>0</v>
          </cell>
          <cell r="C18">
            <v>0</v>
          </cell>
          <cell r="D18">
            <v>0</v>
          </cell>
          <cell r="E18">
            <v>0</v>
          </cell>
          <cell r="F18">
            <v>0</v>
          </cell>
          <cell r="G18">
            <v>0</v>
          </cell>
        </row>
        <row r="19">
          <cell r="A19" t="str">
            <v>PLNT</v>
          </cell>
          <cell r="B19">
            <v>0.11747957741823094</v>
          </cell>
          <cell r="C19">
            <v>0.48125633651380451</v>
          </cell>
          <cell r="D19">
            <v>0.24405810786288465</v>
          </cell>
          <cell r="E19">
            <v>2.826869714511842E-2</v>
          </cell>
          <cell r="F19">
            <v>0.12893728105996147</v>
          </cell>
          <cell r="G19">
            <v>0.99999999999999989</v>
          </cell>
        </row>
        <row r="20">
          <cell r="A20" t="str">
            <v>PLNT2</v>
          </cell>
          <cell r="B20">
            <v>0.19621267855257876</v>
          </cell>
          <cell r="C20">
            <v>0.80378732144742127</v>
          </cell>
          <cell r="D20">
            <v>0</v>
          </cell>
          <cell r="E20">
            <v>0</v>
          </cell>
          <cell r="F20">
            <v>0</v>
          </cell>
          <cell r="G20">
            <v>1</v>
          </cell>
        </row>
        <row r="21">
          <cell r="A21" t="str">
            <v>DISom</v>
          </cell>
          <cell r="B21">
            <v>0.13123671945712514</v>
          </cell>
          <cell r="C21">
            <v>0.72992942477969858</v>
          </cell>
          <cell r="D21">
            <v>6.8850648301885791E-3</v>
          </cell>
          <cell r="E21">
            <v>0.131948790932988</v>
          </cell>
          <cell r="F21">
            <v>0</v>
          </cell>
          <cell r="G21">
            <v>1.0000000000000002</v>
          </cell>
        </row>
        <row r="22">
          <cell r="A22" t="str">
            <v>INTN</v>
          </cell>
          <cell r="B22">
            <v>0.11747957741823094</v>
          </cell>
          <cell r="C22">
            <v>0.48125633651380451</v>
          </cell>
          <cell r="D22">
            <v>0.24405810786288465</v>
          </cell>
          <cell r="E22">
            <v>2.826869714511842E-2</v>
          </cell>
          <cell r="F22">
            <v>0.12893728105996147</v>
          </cell>
          <cell r="G22">
            <v>0.99999999999999989</v>
          </cell>
        </row>
        <row r="23">
          <cell r="A23" t="str">
            <v>GENL</v>
          </cell>
          <cell r="B23">
            <v>0.11747957741823095</v>
          </cell>
          <cell r="C23">
            <v>0.48125633651380456</v>
          </cell>
          <cell r="D23">
            <v>0.24405810786288476</v>
          </cell>
          <cell r="E23">
            <v>2.8268697145118423E-2</v>
          </cell>
          <cell r="F23">
            <v>0.12893728105996149</v>
          </cell>
          <cell r="G23">
            <v>1</v>
          </cell>
        </row>
        <row r="24">
          <cell r="A24" t="str">
            <v>ZERO</v>
          </cell>
          <cell r="B24">
            <v>0</v>
          </cell>
          <cell r="C24">
            <v>0</v>
          </cell>
          <cell r="D24">
            <v>0</v>
          </cell>
          <cell r="E24">
            <v>0</v>
          </cell>
          <cell r="F24">
            <v>0</v>
          </cell>
          <cell r="G24">
            <v>0</v>
          </cell>
        </row>
        <row r="25">
          <cell r="A25" t="str">
            <v>DRB</v>
          </cell>
          <cell r="B25">
            <v>0.14873167469467108</v>
          </cell>
          <cell r="C25">
            <v>0.41628594746766323</v>
          </cell>
          <cell r="D25">
            <v>0.23888174858960456</v>
          </cell>
          <cell r="E25">
            <v>4.4117986363155941E-2</v>
          </cell>
          <cell r="F25">
            <v>0.15198264288490534</v>
          </cell>
          <cell r="G25">
            <v>1</v>
          </cell>
        </row>
      </sheetData>
      <sheetData sheetId="22">
        <row r="10">
          <cell r="A10" t="str">
            <v>FACTOR NAME</v>
          </cell>
          <cell r="B10" t="str">
            <v>GEN</v>
          </cell>
          <cell r="C10" t="str">
            <v>TRN</v>
          </cell>
          <cell r="D10" t="str">
            <v>DIS</v>
          </cell>
          <cell r="E10" t="str">
            <v>Distribution</v>
          </cell>
          <cell r="F10" t="str">
            <v>Retail</v>
          </cell>
          <cell r="G10" t="str">
            <v>Misc</v>
          </cell>
          <cell r="H10" t="str">
            <v>TOT</v>
          </cell>
        </row>
        <row r="11">
          <cell r="A11" t="str">
            <v>ACCMDIT</v>
          </cell>
          <cell r="B11">
            <v>0.79018896309372733</v>
          </cell>
          <cell r="C11">
            <v>8.1838038938181937E-2</v>
          </cell>
          <cell r="D11">
            <v>0.12797299796809078</v>
          </cell>
          <cell r="E11">
            <v>0.12381804895537642</v>
          </cell>
          <cell r="F11">
            <v>4.1549490127143719E-3</v>
          </cell>
          <cell r="G11">
            <v>0</v>
          </cell>
          <cell r="H11">
            <v>1</v>
          </cell>
        </row>
        <row r="12">
          <cell r="A12" t="str">
            <v>BOOKDEPR</v>
          </cell>
          <cell r="B12">
            <v>0.54924231762625964</v>
          </cell>
          <cell r="C12">
            <v>0.16151677382348767</v>
          </cell>
          <cell r="D12">
            <v>0.28924090855025253</v>
          </cell>
          <cell r="E12">
            <v>0.28605968276493932</v>
          </cell>
          <cell r="F12">
            <v>3.1812257853132309E-3</v>
          </cell>
          <cell r="G12">
            <v>0</v>
          </cell>
          <cell r="H12">
            <v>0.99999999999999978</v>
          </cell>
        </row>
        <row r="13">
          <cell r="A13" t="str">
            <v>COM-EQ</v>
          </cell>
          <cell r="B13">
            <v>0</v>
          </cell>
          <cell r="C13">
            <v>0</v>
          </cell>
          <cell r="D13">
            <v>0</v>
          </cell>
          <cell r="E13">
            <v>0</v>
          </cell>
          <cell r="F13">
            <v>0</v>
          </cell>
          <cell r="G13">
            <v>0</v>
          </cell>
          <cell r="H13">
            <v>0</v>
          </cell>
        </row>
        <row r="14">
          <cell r="A14" t="str">
            <v>CUST</v>
          </cell>
          <cell r="B14">
            <v>0</v>
          </cell>
          <cell r="C14">
            <v>0</v>
          </cell>
          <cell r="D14">
            <v>1</v>
          </cell>
          <cell r="E14">
            <v>0</v>
          </cell>
          <cell r="F14">
            <v>1</v>
          </cell>
          <cell r="G14">
            <v>0</v>
          </cell>
          <cell r="H14">
            <v>1</v>
          </cell>
        </row>
        <row r="15">
          <cell r="A15" t="str">
            <v>CWC</v>
          </cell>
          <cell r="B15">
            <v>0.69767570609595897</v>
          </cell>
          <cell r="C15">
            <v>0.16080883022949358</v>
          </cell>
          <cell r="D15">
            <v>0.14151546367454748</v>
          </cell>
          <cell r="E15">
            <v>9.5430117179850116E-2</v>
          </cell>
          <cell r="F15">
            <v>3.8241479133207662E-2</v>
          </cell>
          <cell r="G15">
            <v>7.8438673614897089E-3</v>
          </cell>
          <cell r="H15">
            <v>1.0000000000000002</v>
          </cell>
        </row>
        <row r="16">
          <cell r="A16" t="str">
            <v>DDS2</v>
          </cell>
          <cell r="B16">
            <v>0.85553293171941447</v>
          </cell>
          <cell r="C16">
            <v>1.076861356747129E-2</v>
          </cell>
          <cell r="D16">
            <v>0.13369845471311431</v>
          </cell>
          <cell r="E16">
            <v>1.4751124199191758E-2</v>
          </cell>
          <cell r="F16">
            <v>0.15777880740653</v>
          </cell>
          <cell r="G16">
            <v>-3.8831476892607436E-2</v>
          </cell>
          <cell r="H16">
            <v>1</v>
          </cell>
        </row>
        <row r="17">
          <cell r="A17" t="str">
            <v>DDS6</v>
          </cell>
          <cell r="B17">
            <v>0</v>
          </cell>
          <cell r="C17">
            <v>0</v>
          </cell>
          <cell r="D17">
            <v>0</v>
          </cell>
          <cell r="E17">
            <v>0</v>
          </cell>
          <cell r="F17">
            <v>0</v>
          </cell>
          <cell r="G17">
            <v>0</v>
          </cell>
          <cell r="H17">
            <v>0</v>
          </cell>
        </row>
        <row r="18">
          <cell r="A18" t="str">
            <v>DDSO2</v>
          </cell>
          <cell r="B18">
            <v>0.10749283238949794</v>
          </cell>
          <cell r="C18">
            <v>3.5830944129832655E-2</v>
          </cell>
          <cell r="D18">
            <v>0.85667622348066952</v>
          </cell>
          <cell r="E18">
            <v>0.21498566477899589</v>
          </cell>
          <cell r="F18">
            <v>0</v>
          </cell>
          <cell r="G18">
            <v>0.64169055870167357</v>
          </cell>
          <cell r="H18">
            <v>0.99999999999999978</v>
          </cell>
        </row>
        <row r="19">
          <cell r="A19" t="str">
            <v>DDSO6</v>
          </cell>
          <cell r="B19">
            <v>0</v>
          </cell>
          <cell r="C19">
            <v>0</v>
          </cell>
          <cell r="D19">
            <v>1</v>
          </cell>
          <cell r="E19">
            <v>0</v>
          </cell>
          <cell r="F19">
            <v>0</v>
          </cell>
          <cell r="G19">
            <v>1</v>
          </cell>
          <cell r="H19">
            <v>1</v>
          </cell>
        </row>
        <row r="20">
          <cell r="A20" t="str">
            <v>DEFSG</v>
          </cell>
          <cell r="B20">
            <v>0.692942089401404</v>
          </cell>
          <cell r="C20">
            <v>0.307057910598596</v>
          </cell>
          <cell r="D20">
            <v>0</v>
          </cell>
          <cell r="E20">
            <v>0</v>
          </cell>
          <cell r="F20">
            <v>0</v>
          </cell>
          <cell r="G20">
            <v>0</v>
          </cell>
          <cell r="H20">
            <v>1</v>
          </cell>
        </row>
        <row r="21">
          <cell r="A21" t="str">
            <v>DITEXP</v>
          </cell>
          <cell r="B21">
            <v>0.95405218631618194</v>
          </cell>
          <cell r="C21">
            <v>-1.7802878900708932E-2</v>
          </cell>
          <cell r="D21">
            <v>6.3750692584526911E-2</v>
          </cell>
          <cell r="E21">
            <v>6.0565025163669579E-2</v>
          </cell>
          <cell r="F21">
            <v>3.1856674208573287E-3</v>
          </cell>
          <cell r="G21">
            <v>0</v>
          </cell>
          <cell r="H21">
            <v>0.99999999999999989</v>
          </cell>
        </row>
        <row r="22">
          <cell r="A22" t="str">
            <v>DMSC</v>
          </cell>
          <cell r="B22">
            <v>0</v>
          </cell>
          <cell r="C22">
            <v>0</v>
          </cell>
          <cell r="D22">
            <v>1</v>
          </cell>
          <cell r="E22">
            <v>0</v>
          </cell>
          <cell r="F22">
            <v>0</v>
          </cell>
          <cell r="G22">
            <v>1</v>
          </cell>
          <cell r="H22">
            <v>1</v>
          </cell>
        </row>
        <row r="23">
          <cell r="A23" t="str">
            <v>DPW</v>
          </cell>
          <cell r="B23">
            <v>0</v>
          </cell>
          <cell r="C23">
            <v>0</v>
          </cell>
          <cell r="D23">
            <v>1</v>
          </cell>
          <cell r="E23">
            <v>1</v>
          </cell>
          <cell r="F23">
            <v>0</v>
          </cell>
          <cell r="G23">
            <v>0</v>
          </cell>
          <cell r="H23">
            <v>1</v>
          </cell>
        </row>
        <row r="24">
          <cell r="A24" t="str">
            <v>ESD</v>
          </cell>
          <cell r="B24">
            <v>0.3</v>
          </cell>
          <cell r="C24">
            <v>0.1</v>
          </cell>
          <cell r="D24">
            <v>0.6</v>
          </cell>
          <cell r="E24">
            <v>0.6</v>
          </cell>
          <cell r="F24">
            <v>0</v>
          </cell>
          <cell r="G24">
            <v>0</v>
          </cell>
          <cell r="H24">
            <v>1</v>
          </cell>
        </row>
        <row r="25">
          <cell r="A25" t="str">
            <v>FERC</v>
          </cell>
          <cell r="B25">
            <v>0.51783654984003269</v>
          </cell>
          <cell r="C25">
            <v>0.48216345015996731</v>
          </cell>
          <cell r="D25">
            <v>0</v>
          </cell>
          <cell r="E25">
            <v>0</v>
          </cell>
          <cell r="F25">
            <v>0</v>
          </cell>
          <cell r="G25">
            <v>0</v>
          </cell>
          <cell r="H25">
            <v>1</v>
          </cell>
        </row>
        <row r="26">
          <cell r="A26" t="str">
            <v>FIT</v>
          </cell>
          <cell r="B26">
            <v>1.1672145617586878</v>
          </cell>
          <cell r="C26">
            <v>3.6471056781646624E-2</v>
          </cell>
          <cell r="D26">
            <v>-0.2036856185403321</v>
          </cell>
          <cell r="E26">
            <v>-0.17644555375321605</v>
          </cell>
          <cell r="F26">
            <v>-1.7743499037972173E-2</v>
          </cell>
          <cell r="G26">
            <v>-9.4965657491438826E-3</v>
          </cell>
          <cell r="H26">
            <v>1.0000000000000022</v>
          </cell>
        </row>
        <row r="27">
          <cell r="A27" t="str">
            <v>G</v>
          </cell>
          <cell r="B27">
            <v>0.33725965480133235</v>
          </cell>
          <cell r="C27">
            <v>0.18510139570307821</v>
          </cell>
          <cell r="D27">
            <v>0.47763894949558938</v>
          </cell>
          <cell r="E27">
            <v>0.45254539034670116</v>
          </cell>
          <cell r="F27">
            <v>2.509355914888825E-2</v>
          </cell>
          <cell r="G27">
            <v>0</v>
          </cell>
          <cell r="H27">
            <v>0.99999999999999989</v>
          </cell>
        </row>
        <row r="28">
          <cell r="A28" t="str">
            <v>G-DGP</v>
          </cell>
          <cell r="B28">
            <v>0.69712876692486192</v>
          </cell>
          <cell r="C28">
            <v>0.30287123307513802</v>
          </cell>
          <cell r="D28">
            <v>0</v>
          </cell>
          <cell r="E28">
            <v>0</v>
          </cell>
          <cell r="F28">
            <v>0</v>
          </cell>
          <cell r="G28">
            <v>0</v>
          </cell>
          <cell r="H28">
            <v>1</v>
          </cell>
        </row>
        <row r="29">
          <cell r="A29" t="str">
            <v>G-DGU</v>
          </cell>
          <cell r="B29">
            <v>0.69712876692486192</v>
          </cell>
          <cell r="C29">
            <v>0.30287123307513802</v>
          </cell>
          <cell r="D29">
            <v>0</v>
          </cell>
          <cell r="E29">
            <v>0</v>
          </cell>
          <cell r="F29">
            <v>0</v>
          </cell>
          <cell r="G29">
            <v>0</v>
          </cell>
          <cell r="H29">
            <v>1</v>
          </cell>
        </row>
        <row r="30">
          <cell r="A30" t="str">
            <v>GP</v>
          </cell>
          <cell r="B30">
            <v>0.50531041300874846</v>
          </cell>
          <cell r="C30">
            <v>0.21296464671128551</v>
          </cell>
          <cell r="D30">
            <v>0.28172494027996625</v>
          </cell>
          <cell r="E30">
            <v>0.27514783251038133</v>
          </cell>
          <cell r="F30">
            <v>6.5771077695849136E-3</v>
          </cell>
          <cell r="G30">
            <v>0</v>
          </cell>
          <cell r="H30">
            <v>1.0000000000000002</v>
          </cell>
        </row>
        <row r="31">
          <cell r="A31" t="str">
            <v>G-SG</v>
          </cell>
          <cell r="B31">
            <v>0.99898215951822222</v>
          </cell>
          <cell r="C31">
            <v>1.017840481777828E-3</v>
          </cell>
          <cell r="D31">
            <v>0</v>
          </cell>
          <cell r="E31">
            <v>0</v>
          </cell>
          <cell r="F31">
            <v>0</v>
          </cell>
          <cell r="G31">
            <v>0</v>
          </cell>
          <cell r="H31">
            <v>1</v>
          </cell>
        </row>
        <row r="32">
          <cell r="A32" t="str">
            <v>G-SITUS</v>
          </cell>
          <cell r="B32">
            <v>0</v>
          </cell>
          <cell r="C32">
            <v>0.25401228549654764</v>
          </cell>
          <cell r="D32">
            <v>0.74598771450345236</v>
          </cell>
          <cell r="E32">
            <v>0.74598771450345236</v>
          </cell>
          <cell r="F32">
            <v>0</v>
          </cell>
          <cell r="G32">
            <v>0</v>
          </cell>
          <cell r="H32">
            <v>1</v>
          </cell>
        </row>
        <row r="33">
          <cell r="A33" t="str">
            <v>I</v>
          </cell>
          <cell r="B33">
            <v>0.55582392599416641</v>
          </cell>
          <cell r="C33">
            <v>0.14762997154346119</v>
          </cell>
          <cell r="D33">
            <v>0.29654610246237245</v>
          </cell>
          <cell r="E33">
            <v>0.14245501010267919</v>
          </cell>
          <cell r="F33">
            <v>0.15409109235969329</v>
          </cell>
          <cell r="G33">
            <v>0</v>
          </cell>
          <cell r="H33">
            <v>0.99999999999999989</v>
          </cell>
        </row>
        <row r="34">
          <cell r="A34" t="str">
            <v>IBT</v>
          </cell>
          <cell r="B34">
            <v>1.3321185756698324</v>
          </cell>
          <cell r="C34">
            <v>7.2438161509966292E-2</v>
          </cell>
          <cell r="D34">
            <v>-0.40455673717979418</v>
          </cell>
          <cell r="E34">
            <v>-0.35045300707938082</v>
          </cell>
          <cell r="F34">
            <v>-3.5241820843298577E-2</v>
          </cell>
          <cell r="G34">
            <v>-1.8861909257114763E-2</v>
          </cell>
          <cell r="H34">
            <v>1.0000000000000047</v>
          </cell>
        </row>
        <row r="35">
          <cell r="A35" t="str">
            <v>I-DGP</v>
          </cell>
          <cell r="B35">
            <v>1</v>
          </cell>
          <cell r="C35">
            <v>0</v>
          </cell>
          <cell r="D35">
            <v>0</v>
          </cell>
          <cell r="E35">
            <v>0</v>
          </cell>
          <cell r="F35">
            <v>0</v>
          </cell>
          <cell r="G35">
            <v>0</v>
          </cell>
          <cell r="H35">
            <v>1</v>
          </cell>
        </row>
        <row r="36">
          <cell r="A36" t="str">
            <v>I-DGU</v>
          </cell>
          <cell r="B36">
            <v>1</v>
          </cell>
          <cell r="C36">
            <v>0</v>
          </cell>
          <cell r="D36">
            <v>0</v>
          </cell>
          <cell r="E36">
            <v>0</v>
          </cell>
          <cell r="F36">
            <v>0</v>
          </cell>
          <cell r="G36">
            <v>0</v>
          </cell>
          <cell r="H36">
            <v>1</v>
          </cell>
        </row>
        <row r="37">
          <cell r="A37" t="str">
            <v>I-SG</v>
          </cell>
          <cell r="B37">
            <v>0.85536695399256235</v>
          </cell>
          <cell r="C37">
            <v>0.14463304600743784</v>
          </cell>
          <cell r="D37">
            <v>0</v>
          </cell>
          <cell r="E37">
            <v>0</v>
          </cell>
          <cell r="F37">
            <v>0</v>
          </cell>
          <cell r="G37">
            <v>0</v>
          </cell>
          <cell r="H37">
            <v>1.0000000000000002</v>
          </cell>
        </row>
        <row r="38">
          <cell r="A38" t="str">
            <v>I-SITUS</v>
          </cell>
          <cell r="B38">
            <v>2.5219270088888916E-2</v>
          </cell>
          <cell r="C38">
            <v>0.45848484838651204</v>
          </cell>
          <cell r="D38">
            <v>0.51629588152459904</v>
          </cell>
          <cell r="E38">
            <v>0.51629588152459904</v>
          </cell>
          <cell r="F38">
            <v>0</v>
          </cell>
          <cell r="G38">
            <v>0</v>
          </cell>
          <cell r="H38">
            <v>1</v>
          </cell>
        </row>
        <row r="39">
          <cell r="A39" t="str">
            <v>LABOR</v>
          </cell>
          <cell r="B39">
            <v>0.43577266359732098</v>
          </cell>
          <cell r="C39">
            <v>7.2028278420365022E-2</v>
          </cell>
          <cell r="D39">
            <v>0.492199057982314</v>
          </cell>
          <cell r="E39">
            <v>0.34638820477027932</v>
          </cell>
          <cell r="F39">
            <v>0.14581085321203469</v>
          </cell>
          <cell r="G39">
            <v>0</v>
          </cell>
          <cell r="H39">
            <v>0.99999999999999989</v>
          </cell>
        </row>
        <row r="40">
          <cell r="A40" t="str">
            <v>MSS</v>
          </cell>
          <cell r="B40">
            <v>0.78180305398604233</v>
          </cell>
          <cell r="C40">
            <v>6.0702949940319682E-3</v>
          </cell>
          <cell r="D40">
            <v>0.21212665101992567</v>
          </cell>
          <cell r="E40">
            <v>0.21212665101992567</v>
          </cell>
          <cell r="F40">
            <v>0</v>
          </cell>
          <cell r="G40">
            <v>0</v>
          </cell>
          <cell r="H40">
            <v>0.99999999999999989</v>
          </cell>
        </row>
        <row r="41">
          <cell r="A41" t="str">
            <v>NONE</v>
          </cell>
          <cell r="B41">
            <v>0</v>
          </cell>
          <cell r="C41">
            <v>0</v>
          </cell>
          <cell r="D41">
            <v>0</v>
          </cell>
          <cell r="E41">
            <v>0</v>
          </cell>
          <cell r="F41">
            <v>0</v>
          </cell>
          <cell r="G41">
            <v>0</v>
          </cell>
          <cell r="H41">
            <v>0</v>
          </cell>
        </row>
        <row r="42">
          <cell r="A42" t="str">
            <v>NUTIL</v>
          </cell>
          <cell r="B42">
            <v>0</v>
          </cell>
          <cell r="C42">
            <v>0</v>
          </cell>
          <cell r="D42">
            <v>0</v>
          </cell>
          <cell r="E42">
            <v>0</v>
          </cell>
          <cell r="F42">
            <v>0</v>
          </cell>
          <cell r="G42">
            <v>0</v>
          </cell>
          <cell r="H42">
            <v>0</v>
          </cell>
        </row>
        <row r="43">
          <cell r="A43" t="str">
            <v>OTHDGP</v>
          </cell>
          <cell r="B43">
            <v>0.57874764096849529</v>
          </cell>
          <cell r="C43">
            <v>0.42125235903150471</v>
          </cell>
          <cell r="D43">
            <v>0</v>
          </cell>
          <cell r="E43">
            <v>0</v>
          </cell>
          <cell r="F43">
            <v>0</v>
          </cell>
          <cell r="G43">
            <v>0</v>
          </cell>
          <cell r="H43">
            <v>1</v>
          </cell>
        </row>
        <row r="44">
          <cell r="A44" t="str">
            <v>OTHDGU</v>
          </cell>
          <cell r="B44">
            <v>0.57874764096849529</v>
          </cell>
          <cell r="C44">
            <v>0.42125235903150471</v>
          </cell>
          <cell r="D44">
            <v>0</v>
          </cell>
          <cell r="E44">
            <v>0</v>
          </cell>
          <cell r="F44">
            <v>0</v>
          </cell>
          <cell r="G44">
            <v>0</v>
          </cell>
          <cell r="H44">
            <v>1</v>
          </cell>
        </row>
        <row r="45">
          <cell r="A45" t="str">
            <v>OTHSE</v>
          </cell>
          <cell r="B45">
            <v>0</v>
          </cell>
          <cell r="C45">
            <v>1</v>
          </cell>
          <cell r="D45">
            <v>0</v>
          </cell>
          <cell r="E45">
            <v>0</v>
          </cell>
          <cell r="F45">
            <v>0</v>
          </cell>
          <cell r="G45">
            <v>0</v>
          </cell>
          <cell r="H45">
            <v>1</v>
          </cell>
        </row>
        <row r="46">
          <cell r="A46" t="str">
            <v>OTHSG</v>
          </cell>
          <cell r="B46">
            <v>0.57874764096849529</v>
          </cell>
          <cell r="C46">
            <v>0.42125235903150471</v>
          </cell>
          <cell r="D46">
            <v>0</v>
          </cell>
          <cell r="E46">
            <v>0</v>
          </cell>
          <cell r="F46">
            <v>0</v>
          </cell>
          <cell r="G46">
            <v>0</v>
          </cell>
          <cell r="H46">
            <v>1</v>
          </cell>
        </row>
        <row r="47">
          <cell r="A47" t="str">
            <v>OTHSGR</v>
          </cell>
          <cell r="B47">
            <v>0.57874764096849529</v>
          </cell>
          <cell r="C47">
            <v>0.42125235903150471</v>
          </cell>
          <cell r="D47">
            <v>0</v>
          </cell>
          <cell r="E47">
            <v>0</v>
          </cell>
          <cell r="F47">
            <v>0</v>
          </cell>
          <cell r="G47">
            <v>0</v>
          </cell>
          <cell r="H47">
            <v>1</v>
          </cell>
        </row>
        <row r="48">
          <cell r="A48" t="str">
            <v>OTHSITUS</v>
          </cell>
          <cell r="B48">
            <v>5.7696681464325496E-3</v>
          </cell>
          <cell r="C48">
            <v>0</v>
          </cell>
          <cell r="D48">
            <v>0.99423033185356746</v>
          </cell>
          <cell r="E48">
            <v>0</v>
          </cell>
          <cell r="F48">
            <v>0</v>
          </cell>
          <cell r="G48">
            <v>0.99423033185356746</v>
          </cell>
          <cell r="H48">
            <v>1</v>
          </cell>
        </row>
        <row r="49">
          <cell r="A49" t="str">
            <v>OTHSO</v>
          </cell>
          <cell r="B49">
            <v>0</v>
          </cell>
          <cell r="C49">
            <v>0</v>
          </cell>
          <cell r="D49">
            <v>1</v>
          </cell>
          <cell r="E49">
            <v>0</v>
          </cell>
          <cell r="F49">
            <v>0</v>
          </cell>
          <cell r="G49">
            <v>1</v>
          </cell>
          <cell r="H49">
            <v>1</v>
          </cell>
        </row>
        <row r="50">
          <cell r="A50" t="str">
            <v>P</v>
          </cell>
          <cell r="B50">
            <v>1</v>
          </cell>
          <cell r="C50">
            <v>0</v>
          </cell>
          <cell r="D50">
            <v>0</v>
          </cell>
          <cell r="E50">
            <v>0</v>
          </cell>
          <cell r="F50">
            <v>0</v>
          </cell>
          <cell r="G50">
            <v>0</v>
          </cell>
          <cell r="H50">
            <v>1</v>
          </cell>
        </row>
        <row r="51">
          <cell r="A51" t="str">
            <v>PT</v>
          </cell>
          <cell r="B51">
            <v>0.72098325173517375</v>
          </cell>
          <cell r="C51">
            <v>0.27901674826482614</v>
          </cell>
          <cell r="D51">
            <v>0</v>
          </cell>
          <cell r="E51">
            <v>0</v>
          </cell>
          <cell r="F51">
            <v>0</v>
          </cell>
          <cell r="G51">
            <v>0</v>
          </cell>
          <cell r="H51">
            <v>0.99999999999999989</v>
          </cell>
        </row>
        <row r="52">
          <cell r="A52" t="str">
            <v>PTD</v>
          </cell>
          <cell r="B52">
            <v>0.50891728264852409</v>
          </cell>
          <cell r="C52">
            <v>0.19694832716103053</v>
          </cell>
          <cell r="D52">
            <v>0.29413439019044535</v>
          </cell>
          <cell r="E52">
            <v>0.29413439019044535</v>
          </cell>
          <cell r="F52">
            <v>0</v>
          </cell>
          <cell r="G52">
            <v>0</v>
          </cell>
          <cell r="H52">
            <v>1</v>
          </cell>
        </row>
        <row r="53">
          <cell r="A53" t="str">
            <v>REVREQ</v>
          </cell>
          <cell r="B53">
            <v>0.67156056620307369</v>
          </cell>
          <cell r="C53">
            <v>0.1587082892212579</v>
          </cell>
          <cell r="D53">
            <v>0.16973114457566815</v>
          </cell>
          <cell r="E53">
            <v>0.13591583760006223</v>
          </cell>
          <cell r="F53">
            <v>2.8070766420876248E-2</v>
          </cell>
          <cell r="G53">
            <v>5.7445405547296687E-3</v>
          </cell>
          <cell r="H53">
            <v>0.99999999999999956</v>
          </cell>
        </row>
        <row r="54">
          <cell r="A54" t="str">
            <v>SCHMA</v>
          </cell>
          <cell r="B54">
            <v>0.51577805211332484</v>
          </cell>
          <cell r="C54">
            <v>0.17785176096280442</v>
          </cell>
          <cell r="D54">
            <v>0.3063701869238708</v>
          </cell>
          <cell r="E54">
            <v>0.29207769541570439</v>
          </cell>
          <cell r="F54">
            <v>1.2604298561731647E-2</v>
          </cell>
          <cell r="G54">
            <v>1.6881929464348014E-3</v>
          </cell>
          <cell r="H54">
            <v>1</v>
          </cell>
        </row>
        <row r="55">
          <cell r="A55" t="str">
            <v>SCHMAF</v>
          </cell>
          <cell r="B55">
            <v>1</v>
          </cell>
          <cell r="C55">
            <v>0</v>
          </cell>
          <cell r="D55">
            <v>0</v>
          </cell>
          <cell r="E55">
            <v>0</v>
          </cell>
          <cell r="F55">
            <v>0</v>
          </cell>
          <cell r="G55">
            <v>0</v>
          </cell>
          <cell r="H55">
            <v>1</v>
          </cell>
        </row>
        <row r="56">
          <cell r="A56" t="str">
            <v>SCHMAP</v>
          </cell>
          <cell r="B56">
            <v>0.47220936057207102</v>
          </cell>
          <cell r="C56">
            <v>0.138624571441712</v>
          </cell>
          <cell r="D56">
            <v>0.38916606798621695</v>
          </cell>
          <cell r="E56">
            <v>0.31120786939259704</v>
          </cell>
          <cell r="F56">
            <v>7.7958198593619923E-2</v>
          </cell>
          <cell r="G56">
            <v>0</v>
          </cell>
          <cell r="H56">
            <v>1</v>
          </cell>
        </row>
        <row r="57">
          <cell r="A57" t="str">
            <v>SCHMAP-SO</v>
          </cell>
          <cell r="B57">
            <v>0.46695715823437201</v>
          </cell>
          <cell r="C57">
            <v>0.14000406596813605</v>
          </cell>
          <cell r="D57">
            <v>0.39303877579749191</v>
          </cell>
          <cell r="E57">
            <v>0.31430479187857707</v>
          </cell>
          <cell r="F57">
            <v>7.8733983918914854E-2</v>
          </cell>
          <cell r="G57">
            <v>0</v>
          </cell>
          <cell r="H57">
            <v>1</v>
          </cell>
        </row>
        <row r="58">
          <cell r="A58" t="str">
            <v>SCHMAT</v>
          </cell>
          <cell r="B58">
            <v>0.5161602312280279</v>
          </cell>
          <cell r="C58">
            <v>0.17819585696461496</v>
          </cell>
          <cell r="D58">
            <v>0.30564391180735723</v>
          </cell>
          <cell r="E58">
            <v>0.2919098879214701</v>
          </cell>
          <cell r="F58">
            <v>1.2031022322004977E-2</v>
          </cell>
          <cell r="G58">
            <v>1.7030015638821614E-3</v>
          </cell>
          <cell r="H58">
            <v>1</v>
          </cell>
        </row>
        <row r="59">
          <cell r="A59" t="str">
            <v>SCHMAT-GPS</v>
          </cell>
          <cell r="B59">
            <v>0</v>
          </cell>
          <cell r="C59">
            <v>0</v>
          </cell>
          <cell r="D59">
            <v>0</v>
          </cell>
          <cell r="E59">
            <v>0</v>
          </cell>
          <cell r="F59">
            <v>0</v>
          </cell>
          <cell r="G59">
            <v>0</v>
          </cell>
          <cell r="H59">
            <v>0</v>
          </cell>
        </row>
        <row r="60">
          <cell r="A60" t="str">
            <v>SCHMAT-SE</v>
          </cell>
          <cell r="B60">
            <v>1</v>
          </cell>
          <cell r="C60">
            <v>0</v>
          </cell>
          <cell r="D60">
            <v>0</v>
          </cell>
          <cell r="E60">
            <v>0</v>
          </cell>
          <cell r="F60">
            <v>0</v>
          </cell>
          <cell r="G60">
            <v>0</v>
          </cell>
          <cell r="H60">
            <v>1</v>
          </cell>
        </row>
        <row r="61">
          <cell r="A61" t="str">
            <v>SCHMAT-SITUS</v>
          </cell>
          <cell r="B61">
            <v>0.68789997808111003</v>
          </cell>
          <cell r="C61">
            <v>0.1122395497862909</v>
          </cell>
          <cell r="D61">
            <v>0.19986047213259905</v>
          </cell>
          <cell r="E61">
            <v>0.16561182938630906</v>
          </cell>
          <cell r="F61">
            <v>1.0258460638137939E-2</v>
          </cell>
          <cell r="G61">
            <v>2.3990182108152083E-2</v>
          </cell>
          <cell r="H61">
            <v>1</v>
          </cell>
        </row>
        <row r="62">
          <cell r="A62" t="str">
            <v>SCHMAT-SNP</v>
          </cell>
          <cell r="B62">
            <v>0.50361932616077032</v>
          </cell>
          <cell r="C62">
            <v>0.21956599431989174</v>
          </cell>
          <cell r="D62">
            <v>0.27681467951933791</v>
          </cell>
          <cell r="E62">
            <v>0.27659585057984348</v>
          </cell>
          <cell r="F62">
            <v>2.1882893949445097E-4</v>
          </cell>
          <cell r="G62">
            <v>0</v>
          </cell>
          <cell r="H62">
            <v>0.99999999999999989</v>
          </cell>
        </row>
        <row r="63">
          <cell r="A63" t="str">
            <v>SCHMAT-SO</v>
          </cell>
          <cell r="B63">
            <v>0.46661318737226282</v>
          </cell>
          <cell r="C63">
            <v>0.13925428020064187</v>
          </cell>
          <cell r="D63">
            <v>0.39413253242709539</v>
          </cell>
          <cell r="E63">
            <v>0.31465867797871139</v>
          </cell>
          <cell r="F63">
            <v>7.9473854448383993E-2</v>
          </cell>
          <cell r="G63">
            <v>0</v>
          </cell>
          <cell r="H63">
            <v>1</v>
          </cell>
        </row>
        <row r="64">
          <cell r="A64" t="str">
            <v>SCHMD</v>
          </cell>
          <cell r="B64">
            <v>0.62691120168290648</v>
          </cell>
          <cell r="C64">
            <v>0.14566463329808196</v>
          </cell>
          <cell r="D64">
            <v>0.22742416501901164</v>
          </cell>
          <cell r="E64">
            <v>0.19770155852585497</v>
          </cell>
          <cell r="F64">
            <v>5.2145868752490132E-3</v>
          </cell>
          <cell r="G64">
            <v>2.4508019617907648E-2</v>
          </cell>
          <cell r="H64">
            <v>1.0000000000000002</v>
          </cell>
        </row>
        <row r="65">
          <cell r="A65" t="str">
            <v>SCHMDF</v>
          </cell>
          <cell r="B65">
            <v>1</v>
          </cell>
          <cell r="C65">
            <v>0</v>
          </cell>
          <cell r="D65">
            <v>0</v>
          </cell>
          <cell r="E65">
            <v>0</v>
          </cell>
          <cell r="F65">
            <v>0</v>
          </cell>
          <cell r="G65">
            <v>0</v>
          </cell>
          <cell r="H65">
            <v>1</v>
          </cell>
        </row>
        <row r="66">
          <cell r="A66" t="str">
            <v>SCHMDP</v>
          </cell>
          <cell r="B66">
            <v>0.45907602575732509</v>
          </cell>
          <cell r="C66">
            <v>7.3800298018591851E-2</v>
          </cell>
          <cell r="D66">
            <v>0.46712367622408307</v>
          </cell>
          <cell r="E66">
            <v>0.33122834583438432</v>
          </cell>
          <cell r="F66">
            <v>0.13589533038969875</v>
          </cell>
          <cell r="G66">
            <v>0</v>
          </cell>
          <cell r="H66">
            <v>1</v>
          </cell>
        </row>
        <row r="67">
          <cell r="A67" t="str">
            <v>SCHMDP-SO</v>
          </cell>
          <cell r="B67">
            <v>0.43577266359732098</v>
          </cell>
          <cell r="C67">
            <v>7.2028278420365022E-2</v>
          </cell>
          <cell r="D67">
            <v>0.492199057982314</v>
          </cell>
          <cell r="E67">
            <v>0.34638820477027932</v>
          </cell>
          <cell r="F67">
            <v>0.14581085321203469</v>
          </cell>
          <cell r="G67">
            <v>0</v>
          </cell>
          <cell r="H67">
            <v>0.99999999999999989</v>
          </cell>
        </row>
        <row r="68">
          <cell r="A68" t="str">
            <v>SCHMDT</v>
          </cell>
          <cell r="B68">
            <v>0.62801601740022717</v>
          </cell>
          <cell r="C68">
            <v>0.14613769770006871</v>
          </cell>
          <cell r="D68">
            <v>0.22584628489970426</v>
          </cell>
          <cell r="E68">
            <v>0.19682258609061767</v>
          </cell>
          <cell r="F68">
            <v>4.3543492129729825E-3</v>
          </cell>
          <cell r="G68">
            <v>2.4669349596113603E-2</v>
          </cell>
          <cell r="H68">
            <v>1</v>
          </cell>
        </row>
        <row r="69">
          <cell r="A69" t="str">
            <v>SCHMDT-GPS</v>
          </cell>
          <cell r="B69">
            <v>0.5035611250734281</v>
          </cell>
          <cell r="C69">
            <v>0.21979318880680054</v>
          </cell>
          <cell r="D69">
            <v>0.27664568611977131</v>
          </cell>
          <cell r="E69">
            <v>0.27664568611977131</v>
          </cell>
          <cell r="F69">
            <v>0</v>
          </cell>
          <cell r="G69">
            <v>0</v>
          </cell>
          <cell r="H69">
            <v>1</v>
          </cell>
        </row>
        <row r="70">
          <cell r="A70" t="str">
            <v>SCHMDT-SG</v>
          </cell>
          <cell r="B70">
            <v>1</v>
          </cell>
          <cell r="C70">
            <v>0</v>
          </cell>
          <cell r="D70">
            <v>0</v>
          </cell>
          <cell r="E70">
            <v>0</v>
          </cell>
          <cell r="F70">
            <v>0</v>
          </cell>
          <cell r="G70">
            <v>0</v>
          </cell>
          <cell r="H70">
            <v>1</v>
          </cell>
        </row>
        <row r="71">
          <cell r="A71" t="str">
            <v>SCHMDT-SITUS</v>
          </cell>
          <cell r="B71">
            <v>0.54030864816472712</v>
          </cell>
          <cell r="C71">
            <v>7.1658766797031578E-2</v>
          </cell>
          <cell r="D71">
            <v>0.38803258503824145</v>
          </cell>
          <cell r="E71">
            <v>0.1871749065492978</v>
          </cell>
          <cell r="F71">
            <v>6.606595505664814E-2</v>
          </cell>
          <cell r="G71">
            <v>0.13479172343229553</v>
          </cell>
          <cell r="H71">
            <v>1</v>
          </cell>
        </row>
        <row r="72">
          <cell r="A72" t="str">
            <v>SCHMDT-SNP</v>
          </cell>
          <cell r="B72">
            <v>0.5035611250734281</v>
          </cell>
          <cell r="C72">
            <v>0.21979318880680054</v>
          </cell>
          <cell r="D72">
            <v>0.27664568611977131</v>
          </cell>
          <cell r="E72">
            <v>0.27664568611977131</v>
          </cell>
          <cell r="F72">
            <v>0</v>
          </cell>
          <cell r="G72">
            <v>0</v>
          </cell>
          <cell r="H72">
            <v>1</v>
          </cell>
        </row>
        <row r="73">
          <cell r="A73" t="str">
            <v>SCHMDT-SO</v>
          </cell>
          <cell r="B73">
            <v>0.44271776887128472</v>
          </cell>
          <cell r="C73">
            <v>0.16081507666864175</v>
          </cell>
          <cell r="D73">
            <v>0.39646715446007358</v>
          </cell>
          <cell r="E73">
            <v>0.36653269611301859</v>
          </cell>
          <cell r="F73">
            <v>2.9934458347055E-2</v>
          </cell>
          <cell r="G73">
            <v>0</v>
          </cell>
          <cell r="H73">
            <v>1.0000000000000002</v>
          </cell>
        </row>
        <row r="74">
          <cell r="A74" t="str">
            <v>T</v>
          </cell>
          <cell r="B74">
            <v>0</v>
          </cell>
          <cell r="C74">
            <v>1</v>
          </cell>
          <cell r="D74">
            <v>0</v>
          </cell>
          <cell r="E74">
            <v>0</v>
          </cell>
          <cell r="F74">
            <v>0</v>
          </cell>
          <cell r="G74">
            <v>0</v>
          </cell>
          <cell r="H74">
            <v>1</v>
          </cell>
        </row>
        <row r="75">
          <cell r="A75" t="str">
            <v>TAXDEPR</v>
          </cell>
          <cell r="B75">
            <v>0.57503857689425475</v>
          </cell>
          <cell r="C75">
            <v>0.17851192951080661</v>
          </cell>
          <cell r="D75">
            <v>0.24644949359493873</v>
          </cell>
          <cell r="E75">
            <v>0.24137635753524717</v>
          </cell>
          <cell r="F75">
            <v>5.0731360596915614E-3</v>
          </cell>
          <cell r="G75">
            <v>0</v>
          </cell>
          <cell r="H75">
            <v>1</v>
          </cell>
        </row>
        <row r="76">
          <cell r="A76" t="str">
            <v>TD</v>
          </cell>
          <cell r="B76">
            <v>0</v>
          </cell>
          <cell r="C76">
            <v>0.44273968036711486</v>
          </cell>
          <cell r="D76">
            <v>0.55726031963288514</v>
          </cell>
          <cell r="E76">
            <v>0.55726031963288514</v>
          </cell>
          <cell r="F76">
            <v>0</v>
          </cell>
          <cell r="G76">
            <v>0</v>
          </cell>
          <cell r="H76">
            <v>1</v>
          </cell>
        </row>
        <row r="77">
          <cell r="A77" t="str">
            <v>WSF</v>
          </cell>
          <cell r="B77">
            <v>0</v>
          </cell>
          <cell r="C77">
            <v>0</v>
          </cell>
          <cell r="D77">
            <v>0</v>
          </cell>
          <cell r="E77">
            <v>0</v>
          </cell>
          <cell r="F77">
            <v>0</v>
          </cell>
          <cell r="G77">
            <v>0</v>
          </cell>
          <cell r="H77">
            <v>0</v>
          </cell>
        </row>
      </sheetData>
      <sheetData sheetId="23"/>
      <sheetData sheetId="24">
        <row r="14">
          <cell r="A14" t="str">
            <v>A</v>
          </cell>
          <cell r="B14" t="str">
            <v>Direct Assignment</v>
          </cell>
        </row>
        <row r="15">
          <cell r="A15" t="str">
            <v>F10</v>
          </cell>
          <cell r="B15" t="str">
            <v>100 Summer 100 Winter System Peaks</v>
          </cell>
          <cell r="C15">
            <v>0.38</v>
          </cell>
          <cell r="D15" t="str">
            <v>/</v>
          </cell>
          <cell r="E15">
            <v>0.62</v>
          </cell>
          <cell r="F15">
            <v>0.42427502206463619</v>
          </cell>
          <cell r="G15">
            <v>0.13495083866985857</v>
          </cell>
          <cell r="H15">
            <v>0.21381795330374381</v>
          </cell>
          <cell r="I15">
            <v>8.4492543233334161E-2</v>
          </cell>
          <cell r="J15">
            <v>0.10446451143427474</v>
          </cell>
          <cell r="K15">
            <v>3.5600085140002832E-2</v>
          </cell>
          <cell r="L15">
            <v>2.3990461541496672E-3</v>
          </cell>
          <cell r="M15">
            <v>0</v>
          </cell>
          <cell r="N15">
            <v>0</v>
          </cell>
          <cell r="O15">
            <v>1</v>
          </cell>
        </row>
        <row r="16">
          <cell r="A16" t="str">
            <v>F11</v>
          </cell>
          <cell r="B16" t="str">
            <v>100 Summer 100 Winter System Peaks</v>
          </cell>
          <cell r="C16">
            <v>0.5</v>
          </cell>
          <cell r="D16" t="str">
            <v>/</v>
          </cell>
          <cell r="E16">
            <v>0.5</v>
          </cell>
          <cell r="F16">
            <v>0.43134733201280262</v>
          </cell>
          <cell r="G16">
            <v>0.13498968038123754</v>
          </cell>
          <cell r="H16">
            <v>0.21317718375496919</v>
          </cell>
          <cell r="I16">
            <v>8.2902031957729216E-2</v>
          </cell>
          <cell r="J16">
            <v>0.10079131905694716</v>
          </cell>
          <cell r="K16">
            <v>3.4676236853737281E-2</v>
          </cell>
          <cell r="L16">
            <v>2.1162159825769446E-3</v>
          </cell>
          <cell r="M16">
            <v>0</v>
          </cell>
          <cell r="N16">
            <v>0</v>
          </cell>
          <cell r="O16">
            <v>1</v>
          </cell>
        </row>
        <row r="17">
          <cell r="A17" t="str">
            <v>F12</v>
          </cell>
          <cell r="B17" t="str">
            <v>100 Summer 100 Winter System Peaks</v>
          </cell>
          <cell r="C17">
            <v>1</v>
          </cell>
          <cell r="D17" t="str">
            <v>/</v>
          </cell>
          <cell r="E17">
            <v>0</v>
          </cell>
          <cell r="F17">
            <v>0.46081529013016298</v>
          </cell>
          <cell r="G17">
            <v>0.13515152084531648</v>
          </cell>
          <cell r="H17">
            <v>0.21050731063507491</v>
          </cell>
          <cell r="I17">
            <v>7.6274901642708573E-2</v>
          </cell>
          <cell r="J17">
            <v>8.5486350818082243E-2</v>
          </cell>
          <cell r="K17">
            <v>3.0826868994297509E-2</v>
          </cell>
          <cell r="L17">
            <v>9.3775693435726667E-4</v>
          </cell>
          <cell r="M17">
            <v>0</v>
          </cell>
          <cell r="N17">
            <v>0</v>
          </cell>
          <cell r="O17">
            <v>1</v>
          </cell>
        </row>
        <row r="18">
          <cell r="A18" t="str">
            <v>F13</v>
          </cell>
          <cell r="B18" t="str">
            <v>Seasonal System Capacity Combustion Turbine</v>
          </cell>
          <cell r="C18" t="str">
            <v>SSCCT</v>
          </cell>
          <cell r="F18" t="e">
            <v>#REF!</v>
          </cell>
          <cell r="G18" t="e">
            <v>#REF!</v>
          </cell>
          <cell r="H18" t="e">
            <v>#REF!</v>
          </cell>
          <cell r="I18" t="e">
            <v>#REF!</v>
          </cell>
          <cell r="J18" t="e">
            <v>#REF!</v>
          </cell>
          <cell r="K18" t="e">
            <v>#REF!</v>
          </cell>
          <cell r="L18" t="e">
            <v>#REF!</v>
          </cell>
          <cell r="M18" t="e">
            <v>#REF!</v>
          </cell>
          <cell r="N18" t="e">
            <v>#REF!</v>
          </cell>
          <cell r="O18">
            <v>1</v>
          </cell>
        </row>
        <row r="19">
          <cell r="A19" t="str">
            <v>F14</v>
          </cell>
          <cell r="B19" t="str">
            <v>Seasonal System Generation Combustion Turbine</v>
          </cell>
          <cell r="C19" t="str">
            <v xml:space="preserve"> SSGCT</v>
          </cell>
          <cell r="F19" t="e">
            <v>#REF!</v>
          </cell>
          <cell r="G19" t="e">
            <v>#REF!</v>
          </cell>
          <cell r="H19" t="e">
            <v>#REF!</v>
          </cell>
          <cell r="I19" t="e">
            <v>#REF!</v>
          </cell>
          <cell r="J19" t="e">
            <v>#REF!</v>
          </cell>
          <cell r="K19" t="e">
            <v>#REF!</v>
          </cell>
          <cell r="L19" t="e">
            <v>#REF!</v>
          </cell>
          <cell r="M19" t="e">
            <v>#REF!</v>
          </cell>
          <cell r="N19" t="e">
            <v>#REF!</v>
          </cell>
          <cell r="O19">
            <v>1</v>
          </cell>
        </row>
        <row r="20">
          <cell r="A20" t="str">
            <v>F15</v>
          </cell>
          <cell r="B20" t="str">
            <v>Seasonal System Capacity Cholla</v>
          </cell>
          <cell r="C20" t="str">
            <v>SSCCH</v>
          </cell>
          <cell r="F20" t="e">
            <v>#REF!</v>
          </cell>
          <cell r="G20" t="e">
            <v>#REF!</v>
          </cell>
          <cell r="H20" t="e">
            <v>#REF!</v>
          </cell>
          <cell r="I20" t="e">
            <v>#REF!</v>
          </cell>
          <cell r="J20" t="e">
            <v>#REF!</v>
          </cell>
          <cell r="K20" t="e">
            <v>#REF!</v>
          </cell>
          <cell r="L20" t="e">
            <v>#REF!</v>
          </cell>
          <cell r="M20" t="e">
            <v>#REF!</v>
          </cell>
          <cell r="N20" t="e">
            <v>#REF!</v>
          </cell>
          <cell r="O20">
            <v>1</v>
          </cell>
        </row>
        <row r="21">
          <cell r="A21" t="str">
            <v>F16</v>
          </cell>
          <cell r="B21" t="str">
            <v>Seasonal System Generation Cholla</v>
          </cell>
          <cell r="C21" t="str">
            <v>SSGCH</v>
          </cell>
          <cell r="F21" t="e">
            <v>#REF!</v>
          </cell>
          <cell r="G21" t="e">
            <v>#REF!</v>
          </cell>
          <cell r="H21" t="e">
            <v>#REF!</v>
          </cell>
          <cell r="I21" t="e">
            <v>#REF!</v>
          </cell>
          <cell r="J21" t="e">
            <v>#REF!</v>
          </cell>
          <cell r="K21" t="e">
            <v>#REF!</v>
          </cell>
          <cell r="L21" t="e">
            <v>#REF!</v>
          </cell>
          <cell r="M21" t="e">
            <v>#REF!</v>
          </cell>
          <cell r="N21" t="e">
            <v>#REF!</v>
          </cell>
          <cell r="O21">
            <v>1</v>
          </cell>
        </row>
        <row r="22">
          <cell r="A22" t="str">
            <v>F17</v>
          </cell>
          <cell r="B22" t="str">
            <v>Seasonal System Capacity Purchase</v>
          </cell>
          <cell r="C22" t="str">
            <v>SSCP</v>
          </cell>
          <cell r="F22" t="e">
            <v>#REF!</v>
          </cell>
          <cell r="G22" t="e">
            <v>#REF!</v>
          </cell>
          <cell r="H22" t="e">
            <v>#REF!</v>
          </cell>
          <cell r="I22" t="e">
            <v>#REF!</v>
          </cell>
          <cell r="J22" t="e">
            <v>#REF!</v>
          </cell>
          <cell r="K22" t="e">
            <v>#REF!</v>
          </cell>
          <cell r="L22" t="e">
            <v>#REF!</v>
          </cell>
          <cell r="M22" t="e">
            <v>#REF!</v>
          </cell>
          <cell r="N22" t="e">
            <v>#REF!</v>
          </cell>
          <cell r="O22">
            <v>1</v>
          </cell>
        </row>
        <row r="23">
          <cell r="A23" t="str">
            <v>F18</v>
          </cell>
          <cell r="B23" t="str">
            <v>Seasonal System Generation Contract</v>
          </cell>
          <cell r="C23" t="str">
            <v>SSGCP</v>
          </cell>
          <cell r="F23" t="e">
            <v>#REF!</v>
          </cell>
          <cell r="G23" t="e">
            <v>#REF!</v>
          </cell>
          <cell r="H23" t="e">
            <v>#REF!</v>
          </cell>
          <cell r="I23" t="e">
            <v>#REF!</v>
          </cell>
          <cell r="J23" t="e">
            <v>#REF!</v>
          </cell>
          <cell r="K23" t="e">
            <v>#REF!</v>
          </cell>
          <cell r="L23" t="e">
            <v>#REF!</v>
          </cell>
          <cell r="M23" t="e">
            <v>#REF!</v>
          </cell>
          <cell r="N23" t="e">
            <v>#REF!</v>
          </cell>
          <cell r="O23">
            <v>1</v>
          </cell>
        </row>
        <row r="24">
          <cell r="A24" t="str">
            <v>F20</v>
          </cell>
          <cell r="B24" t="str">
            <v>Max. Schedule Peak</v>
          </cell>
          <cell r="F24">
            <v>0.47201803477697701</v>
          </cell>
          <cell r="G24">
            <v>0.12902986611057948</v>
          </cell>
          <cell r="H24">
            <v>0.18925267586174277</v>
          </cell>
          <cell r="I24">
            <v>7.2374433085639234E-2</v>
          </cell>
          <cell r="J24">
            <v>6.7692451019458075E-2</v>
          </cell>
          <cell r="K24">
            <v>6.6049452024005528E-2</v>
          </cell>
          <cell r="L24">
            <v>3.5830871215979405E-3</v>
          </cell>
          <cell r="M24">
            <v>0</v>
          </cell>
          <cell r="N24">
            <v>0</v>
          </cell>
          <cell r="O24">
            <v>1</v>
          </cell>
        </row>
        <row r="25">
          <cell r="A25" t="str">
            <v>F20A</v>
          </cell>
          <cell r="B25" t="str">
            <v>Max. Schedule Peak Excluding Sch 60</v>
          </cell>
          <cell r="F25">
            <v>0.5062900491293012</v>
          </cell>
          <cell r="G25">
            <v>0.13839839251722336</v>
          </cell>
          <cell r="H25">
            <v>0.20299382544814365</v>
          </cell>
          <cell r="I25">
            <v>7.7629354352841087E-2</v>
          </cell>
          <cell r="J25">
            <v>0</v>
          </cell>
          <cell r="K25">
            <v>7.0845132699214095E-2</v>
          </cell>
          <cell r="L25">
            <v>3.8432458532766021E-3</v>
          </cell>
          <cell r="M25">
            <v>0</v>
          </cell>
          <cell r="N25">
            <v>0</v>
          </cell>
          <cell r="O25">
            <v>1</v>
          </cell>
        </row>
        <row r="26">
          <cell r="A26" t="str">
            <v>F21</v>
          </cell>
          <cell r="B26" t="str">
            <v>Transformers      - NCP</v>
          </cell>
          <cell r="F26">
            <v>0.60356207368247716</v>
          </cell>
          <cell r="G26">
            <v>0.13767505391972143</v>
          </cell>
          <cell r="H26">
            <v>0.155230232775421</v>
          </cell>
          <cell r="I26">
            <v>4.5750191056818122E-2</v>
          </cell>
          <cell r="J26">
            <v>0</v>
          </cell>
          <cell r="K26">
            <v>5.5625913022576752E-2</v>
          </cell>
          <cell r="L26">
            <v>2.1565355429856636E-3</v>
          </cell>
          <cell r="M26">
            <v>0</v>
          </cell>
          <cell r="N26">
            <v>0</v>
          </cell>
          <cell r="O26">
            <v>1</v>
          </cell>
        </row>
        <row r="27">
          <cell r="A27" t="str">
            <v>F22</v>
          </cell>
          <cell r="B27" t="str">
            <v>Secondary Lines - NCP</v>
          </cell>
          <cell r="F27">
            <v>0.81426314361089602</v>
          </cell>
          <cell r="G27">
            <v>0.18573685638910387</v>
          </cell>
          <cell r="H27">
            <v>0</v>
          </cell>
          <cell r="I27">
            <v>0</v>
          </cell>
          <cell r="J27">
            <v>0</v>
          </cell>
          <cell r="K27">
            <v>0</v>
          </cell>
          <cell r="L27">
            <v>0</v>
          </cell>
          <cell r="M27">
            <v>0</v>
          </cell>
          <cell r="N27">
            <v>0</v>
          </cell>
          <cell r="O27">
            <v>1</v>
          </cell>
        </row>
        <row r="28">
          <cell r="A28" t="str">
            <v>F30</v>
          </cell>
          <cell r="B28" t="str">
            <v>MWH @ Input</v>
          </cell>
          <cell r="F28">
            <v>0.40187937389544232</v>
          </cell>
          <cell r="G28">
            <v>0.13482783991715858</v>
          </cell>
          <cell r="H28">
            <v>0.2158470568748635</v>
          </cell>
          <cell r="I28">
            <v>8.9529162272749846E-2</v>
          </cell>
          <cell r="J28">
            <v>0.11609628729581206</v>
          </cell>
          <cell r="K28">
            <v>3.8525604713177057E-2</v>
          </cell>
          <cell r="L28">
            <v>3.2946750307966226E-3</v>
          </cell>
          <cell r="M28">
            <v>0</v>
          </cell>
          <cell r="N28">
            <v>0</v>
          </cell>
          <cell r="O28">
            <v>1</v>
          </cell>
        </row>
        <row r="29">
          <cell r="A29" t="str">
            <v>F32</v>
          </cell>
          <cell r="B29" t="str">
            <v>Seasonal System Energy Combustion Turbine</v>
          </cell>
          <cell r="C29" t="str">
            <v>SSECT</v>
          </cell>
          <cell r="F29" t="e">
            <v>#REF!</v>
          </cell>
          <cell r="G29" t="e">
            <v>#REF!</v>
          </cell>
          <cell r="H29" t="e">
            <v>#REF!</v>
          </cell>
          <cell r="I29" t="e">
            <v>#REF!</v>
          </cell>
          <cell r="J29" t="e">
            <v>#REF!</v>
          </cell>
          <cell r="K29" t="e">
            <v>#REF!</v>
          </cell>
          <cell r="L29" t="e">
            <v>#REF!</v>
          </cell>
          <cell r="M29">
            <v>0</v>
          </cell>
          <cell r="N29">
            <v>0</v>
          </cell>
          <cell r="O29">
            <v>1</v>
          </cell>
        </row>
        <row r="30">
          <cell r="A30" t="str">
            <v>F33</v>
          </cell>
          <cell r="B30" t="str">
            <v>Seasonal System Energy Cholla</v>
          </cell>
          <cell r="C30" t="str">
            <v>SSECH</v>
          </cell>
          <cell r="F30" t="e">
            <v>#REF!</v>
          </cell>
          <cell r="G30" t="e">
            <v>#REF!</v>
          </cell>
          <cell r="H30" t="e">
            <v>#REF!</v>
          </cell>
          <cell r="I30" t="e">
            <v>#REF!</v>
          </cell>
          <cell r="J30" t="e">
            <v>#REF!</v>
          </cell>
          <cell r="K30" t="e">
            <v>#REF!</v>
          </cell>
          <cell r="L30" t="e">
            <v>#REF!</v>
          </cell>
          <cell r="M30">
            <v>0</v>
          </cell>
          <cell r="N30">
            <v>0</v>
          </cell>
          <cell r="O30">
            <v>1</v>
          </cell>
        </row>
        <row r="31">
          <cell r="A31" t="str">
            <v>F34</v>
          </cell>
          <cell r="B31" t="str">
            <v>Seasonal System Energy Purchase</v>
          </cell>
          <cell r="C31" t="str">
            <v>SSEP</v>
          </cell>
          <cell r="F31" t="e">
            <v>#REF!</v>
          </cell>
          <cell r="G31" t="e">
            <v>#REF!</v>
          </cell>
          <cell r="H31" t="e">
            <v>#REF!</v>
          </cell>
          <cell r="I31" t="e">
            <v>#REF!</v>
          </cell>
          <cell r="J31" t="e">
            <v>#REF!</v>
          </cell>
          <cell r="K31" t="e">
            <v>#REF!</v>
          </cell>
          <cell r="L31" t="e">
            <v>#REF!</v>
          </cell>
          <cell r="M31">
            <v>0</v>
          </cell>
          <cell r="N31">
            <v>0</v>
          </cell>
          <cell r="O31">
            <v>1</v>
          </cell>
        </row>
        <row r="32">
          <cell r="A32" t="str">
            <v>F40</v>
          </cell>
          <cell r="B32" t="str">
            <v>Average Customers</v>
          </cell>
          <cell r="F32">
            <v>0.7878753626124787</v>
          </cell>
          <cell r="G32">
            <v>0.14086072347404208</v>
          </cell>
          <cell r="H32">
            <v>7.8902711919110347E-3</v>
          </cell>
          <cell r="I32">
            <v>4.3747322841918143E-4</v>
          </cell>
          <cell r="J32">
            <v>7.5541533359785308E-6</v>
          </cell>
          <cell r="K32">
            <v>3.9734846547247071E-2</v>
          </cell>
          <cell r="L32">
            <v>2.3193768792566086E-2</v>
          </cell>
          <cell r="M32">
            <v>0</v>
          </cell>
          <cell r="N32">
            <v>0</v>
          </cell>
          <cell r="O32">
            <v>1</v>
          </cell>
        </row>
        <row r="33">
          <cell r="A33" t="str">
            <v>F41</v>
          </cell>
          <cell r="B33" t="str">
            <v>Weighted Customers Acct 902</v>
          </cell>
          <cell r="F33">
            <v>0.81034964418396394</v>
          </cell>
          <cell r="G33">
            <v>0.14487880007847048</v>
          </cell>
          <cell r="H33">
            <v>1.2659934375177222E-2</v>
          </cell>
          <cell r="I33">
            <v>6.195842182980341E-3</v>
          </cell>
          <cell r="J33">
            <v>1.0698789972791227E-4</v>
          </cell>
          <cell r="K33">
            <v>2.5808791279679926E-2</v>
          </cell>
          <cell r="L33">
            <v>0</v>
          </cell>
          <cell r="M33">
            <v>0</v>
          </cell>
          <cell r="N33">
            <v>0</v>
          </cell>
          <cell r="O33">
            <v>1</v>
          </cell>
        </row>
        <row r="34">
          <cell r="A34" t="str">
            <v>F42</v>
          </cell>
          <cell r="B34" t="str">
            <v>Weighted Customers Acct 903</v>
          </cell>
          <cell r="F34">
            <v>0.80686883588972269</v>
          </cell>
          <cell r="G34">
            <v>0.13704365778802449</v>
          </cell>
          <cell r="H34">
            <v>8.3228980884390413E-3</v>
          </cell>
          <cell r="I34">
            <v>1.7069542395216008E-3</v>
          </cell>
          <cell r="J34">
            <v>2.947516150745882E-5</v>
          </cell>
          <cell r="K34">
            <v>2.4413034606438653E-2</v>
          </cell>
          <cell r="L34">
            <v>2.1615144226346014E-2</v>
          </cell>
          <cell r="M34">
            <v>0</v>
          </cell>
          <cell r="N34">
            <v>0</v>
          </cell>
          <cell r="O34">
            <v>1</v>
          </cell>
        </row>
        <row r="35">
          <cell r="A35" t="str">
            <v>F50</v>
          </cell>
          <cell r="B35" t="str">
            <v>Contribution in Aid of Construction</v>
          </cell>
          <cell r="F35">
            <v>0.36831332463123317</v>
          </cell>
          <cell r="G35">
            <v>0.57226113654330524</v>
          </cell>
          <cell r="H35">
            <v>0</v>
          </cell>
          <cell r="I35">
            <v>0</v>
          </cell>
          <cell r="J35">
            <v>0</v>
          </cell>
          <cell r="K35">
            <v>5.9425538825461609E-2</v>
          </cell>
          <cell r="L35">
            <v>0</v>
          </cell>
          <cell r="M35">
            <v>0</v>
          </cell>
          <cell r="N35">
            <v>0</v>
          </cell>
          <cell r="O35">
            <v>1</v>
          </cell>
        </row>
        <row r="36">
          <cell r="A36" t="str">
            <v>F51</v>
          </cell>
          <cell r="B36" t="str">
            <v>Security Deposits</v>
          </cell>
          <cell r="F36">
            <v>0.86146399395804507</v>
          </cell>
          <cell r="G36">
            <v>9.6795602677749393E-2</v>
          </cell>
          <cell r="H36">
            <v>2.1722150510672493E-2</v>
          </cell>
          <cell r="I36">
            <v>0</v>
          </cell>
          <cell r="J36">
            <v>0</v>
          </cell>
          <cell r="K36">
            <v>1.9289872822153803E-2</v>
          </cell>
          <cell r="L36">
            <v>7.2838003137931184E-4</v>
          </cell>
          <cell r="M36">
            <v>0</v>
          </cell>
          <cell r="N36">
            <v>0</v>
          </cell>
          <cell r="O36">
            <v>1</v>
          </cell>
        </row>
        <row r="37">
          <cell r="A37" t="str">
            <v>F60</v>
          </cell>
          <cell r="B37" t="str">
            <v>Meters</v>
          </cell>
          <cell r="F37">
            <v>0.68626408490926871</v>
          </cell>
          <cell r="G37">
            <v>0.16380388855249758</v>
          </cell>
          <cell r="H37">
            <v>7.7099520727939644E-2</v>
          </cell>
          <cell r="I37">
            <v>1.2395002305347942E-2</v>
          </cell>
          <cell r="J37">
            <v>7.3844770530033955E-4</v>
          </cell>
          <cell r="K37">
            <v>5.9699055799645864E-2</v>
          </cell>
          <cell r="L37">
            <v>0</v>
          </cell>
          <cell r="M37">
            <v>0</v>
          </cell>
          <cell r="N37">
            <v>0</v>
          </cell>
          <cell r="O37">
            <v>1</v>
          </cell>
        </row>
        <row r="38">
          <cell r="A38" t="str">
            <v>F60A</v>
          </cell>
          <cell r="B38" t="str">
            <v>Meters Excluding Sch 60</v>
          </cell>
          <cell r="F38">
            <v>0.68677122954779457</v>
          </cell>
          <cell r="G38">
            <v>0.16392493854720927</v>
          </cell>
          <cell r="H38">
            <v>7.7156496765925453E-2</v>
          </cell>
          <cell r="I38">
            <v>1.2404162130409315E-2</v>
          </cell>
          <cell r="J38">
            <v>0</v>
          </cell>
          <cell r="K38">
            <v>5.9743173008661471E-2</v>
          </cell>
          <cell r="L38">
            <v>0</v>
          </cell>
          <cell r="M38">
            <v>0</v>
          </cell>
          <cell r="N38">
            <v>0</v>
          </cell>
          <cell r="O38">
            <v>1</v>
          </cell>
        </row>
        <row r="39">
          <cell r="A39" t="str">
            <v>F70</v>
          </cell>
          <cell r="B39" t="str">
            <v>Services</v>
          </cell>
          <cell r="F39">
            <v>0.73667592328284026</v>
          </cell>
          <cell r="G39">
            <v>0.20129126522181176</v>
          </cell>
          <cell r="H39">
            <v>5.023620474936058E-2</v>
          </cell>
          <cell r="I39">
            <v>1.1796606745987464E-2</v>
          </cell>
          <cell r="J39">
            <v>0</v>
          </cell>
          <cell r="K39">
            <v>0</v>
          </cell>
          <cell r="L39">
            <v>0</v>
          </cell>
          <cell r="M39">
            <v>0</v>
          </cell>
          <cell r="N39">
            <v>0</v>
          </cell>
          <cell r="O39">
            <v>1</v>
          </cell>
        </row>
        <row r="40">
          <cell r="A40" t="str">
            <v>F80</v>
          </cell>
          <cell r="B40" t="str">
            <v>Uncollectables</v>
          </cell>
          <cell r="F40">
            <v>0.86388736084505469</v>
          </cell>
          <cell r="G40">
            <v>3.9035314661244519E-2</v>
          </cell>
          <cell r="H40">
            <v>5.0808307686523314E-2</v>
          </cell>
          <cell r="I40">
            <v>1.9121889873938092E-2</v>
          </cell>
          <cell r="J40">
            <v>2.0770314299985736E-2</v>
          </cell>
          <cell r="K40">
            <v>6.3768126332536344E-3</v>
          </cell>
          <cell r="L40">
            <v>0</v>
          </cell>
          <cell r="M40">
            <v>0</v>
          </cell>
          <cell r="N40">
            <v>0</v>
          </cell>
          <cell r="O40">
            <v>1</v>
          </cell>
        </row>
        <row r="41">
          <cell r="A41" t="str">
            <v>F90</v>
          </cell>
          <cell r="B41" t="str">
            <v>Customer Service / DSM</v>
          </cell>
          <cell r="F41">
            <v>0</v>
          </cell>
          <cell r="G41">
            <v>0</v>
          </cell>
          <cell r="H41">
            <v>0</v>
          </cell>
          <cell r="I41">
            <v>0</v>
          </cell>
          <cell r="J41">
            <v>0</v>
          </cell>
          <cell r="K41">
            <v>0</v>
          </cell>
          <cell r="L41">
            <v>0</v>
          </cell>
          <cell r="M41">
            <v>0</v>
          </cell>
          <cell r="N41">
            <v>0</v>
          </cell>
          <cell r="O41">
            <v>1</v>
          </cell>
        </row>
        <row r="42">
          <cell r="A42" t="str">
            <v>F91</v>
          </cell>
          <cell r="B42" t="str">
            <v>Sales Expense</v>
          </cell>
          <cell r="F42">
            <v>0</v>
          </cell>
          <cell r="G42">
            <v>0</v>
          </cell>
          <cell r="H42">
            <v>0</v>
          </cell>
          <cell r="I42">
            <v>0</v>
          </cell>
          <cell r="J42">
            <v>0</v>
          </cell>
          <cell r="K42">
            <v>0</v>
          </cell>
          <cell r="L42">
            <v>0</v>
          </cell>
          <cell r="M42">
            <v>0</v>
          </cell>
          <cell r="N42">
            <v>0</v>
          </cell>
          <cell r="O42">
            <v>1</v>
          </cell>
        </row>
        <row r="43">
          <cell r="A43" t="str">
            <v>F101</v>
          </cell>
          <cell r="B43" t="str">
            <v>Rate Base</v>
          </cell>
          <cell r="F43">
            <v>0.46360707871731593</v>
          </cell>
          <cell r="G43">
            <v>0.13884858270304579</v>
          </cell>
          <cell r="H43">
            <v>0.19645067460725676</v>
          </cell>
          <cell r="I43">
            <v>7.6056132415544125E-2</v>
          </cell>
          <cell r="J43">
            <v>8.1977774892099314E-2</v>
          </cell>
          <cell r="K43">
            <v>3.8434327321641287E-2</v>
          </cell>
          <cell r="L43">
            <v>4.6254293430967311E-3</v>
          </cell>
          <cell r="M43">
            <v>0</v>
          </cell>
          <cell r="N43">
            <v>0</v>
          </cell>
          <cell r="O43">
            <v>1</v>
          </cell>
        </row>
        <row r="44">
          <cell r="A44" t="str">
            <v>F101G</v>
          </cell>
          <cell r="B44" t="str">
            <v>Generation Rate Base</v>
          </cell>
          <cell r="F44">
            <v>0.42357886353261187</v>
          </cell>
          <cell r="G44">
            <v>0.13494594207828411</v>
          </cell>
          <cell r="H44">
            <v>0.21418926334137806</v>
          </cell>
          <cell r="I44">
            <v>8.4642735591630144E-2</v>
          </cell>
          <cell r="J44">
            <v>0.10466105725642498</v>
          </cell>
          <cell r="K44">
            <v>3.5618288075709457E-2</v>
          </cell>
          <cell r="L44">
            <v>2.3638501239612391E-3</v>
          </cell>
          <cell r="M44">
            <v>0</v>
          </cell>
          <cell r="N44">
            <v>0</v>
          </cell>
          <cell r="O44">
            <v>1</v>
          </cell>
        </row>
        <row r="45">
          <cell r="A45" t="str">
            <v>F101T</v>
          </cell>
          <cell r="B45" t="str">
            <v>Transmission Rate Base</v>
          </cell>
          <cell r="F45">
            <v>0.42412752867492826</v>
          </cell>
          <cell r="G45">
            <v>0.13499950697169094</v>
          </cell>
          <cell r="H45">
            <v>0.21385187535494996</v>
          </cell>
          <cell r="I45">
            <v>8.4510070698145742E-2</v>
          </cell>
          <cell r="J45">
            <v>0.10452558309350464</v>
          </cell>
          <cell r="K45">
            <v>3.5595212811478254E-2</v>
          </cell>
          <cell r="L45">
            <v>2.3902223953021461E-3</v>
          </cell>
          <cell r="M45">
            <v>0</v>
          </cell>
          <cell r="N45">
            <v>0</v>
          </cell>
          <cell r="O45">
            <v>1</v>
          </cell>
        </row>
        <row r="46">
          <cell r="A46" t="str">
            <v>F101D</v>
          </cell>
          <cell r="B46" t="str">
            <v>Distribution Rate Base</v>
          </cell>
          <cell r="F46">
            <v>0.59604493403444692</v>
          </cell>
          <cell r="G46">
            <v>0.15091104901414498</v>
          </cell>
          <cell r="H46">
            <v>0.13811625553241474</v>
          </cell>
          <cell r="I46">
            <v>4.7777651006828729E-2</v>
          </cell>
          <cell r="J46">
            <v>7.9869668126957526E-3</v>
          </cell>
          <cell r="K46">
            <v>4.7415650827084786E-2</v>
          </cell>
          <cell r="L46">
            <v>1.1747492772384393E-2</v>
          </cell>
          <cell r="M46">
            <v>0</v>
          </cell>
          <cell r="N46">
            <v>0</v>
          </cell>
          <cell r="O46">
            <v>1</v>
          </cell>
        </row>
        <row r="47">
          <cell r="A47" t="str">
            <v>F101R</v>
          </cell>
          <cell r="B47" t="str">
            <v>Retail Rate Base</v>
          </cell>
          <cell r="F47">
            <v>0.90830688136061488</v>
          </cell>
          <cell r="G47">
            <v>6.1599132210173581E-2</v>
          </cell>
          <cell r="H47">
            <v>4.0304940925861045E-2</v>
          </cell>
          <cell r="I47">
            <v>-2.6853094809411982E-3</v>
          </cell>
          <cell r="J47">
            <v>-5.5364359362747881E-4</v>
          </cell>
          <cell r="K47">
            <v>1.5452864240486653E-2</v>
          </cell>
          <cell r="L47">
            <v>-2.2424865662567288E-2</v>
          </cell>
          <cell r="M47">
            <v>0</v>
          </cell>
          <cell r="N47">
            <v>0</v>
          </cell>
          <cell r="O47">
            <v>1</v>
          </cell>
        </row>
        <row r="48">
          <cell r="A48" t="str">
            <v>F101M</v>
          </cell>
          <cell r="B48" t="str">
            <v>Misc Rate Base</v>
          </cell>
          <cell r="F48">
            <v>0.4261938303409481</v>
          </cell>
          <cell r="G48">
            <v>0.13643970771721572</v>
          </cell>
          <cell r="H48">
            <v>0.21264560471858923</v>
          </cell>
          <cell r="I48">
            <v>8.362688774644543E-2</v>
          </cell>
          <cell r="J48">
            <v>0.10221286618557855</v>
          </cell>
          <cell r="K48">
            <v>3.6163995940406923E-2</v>
          </cell>
          <cell r="L48">
            <v>2.717107350815959E-3</v>
          </cell>
          <cell r="M48">
            <v>0</v>
          </cell>
          <cell r="N48">
            <v>0</v>
          </cell>
          <cell r="O48">
            <v>1</v>
          </cell>
        </row>
        <row r="49">
          <cell r="A49" t="str">
            <v>F102</v>
          </cell>
          <cell r="B49" t="str">
            <v>SGP - System Gross Plant</v>
          </cell>
          <cell r="F49">
            <v>0.47285758605720213</v>
          </cell>
          <cell r="G49">
            <v>0.13935328778756348</v>
          </cell>
          <cell r="H49">
            <v>0.19258670116674023</v>
          </cell>
          <cell r="I49">
            <v>7.4222958586347962E-2</v>
          </cell>
          <cell r="J49">
            <v>7.6180001817140117E-2</v>
          </cell>
          <cell r="K49">
            <v>3.9208629139019131E-2</v>
          </cell>
          <cell r="L49">
            <v>5.5908354459870326E-3</v>
          </cell>
          <cell r="M49">
            <v>0</v>
          </cell>
          <cell r="N49">
            <v>0</v>
          </cell>
          <cell r="O49">
            <v>1</v>
          </cell>
        </row>
        <row r="50">
          <cell r="A50" t="str">
            <v>F102G</v>
          </cell>
          <cell r="B50" t="str">
            <v>SGGP - System Gross Generation Plant</v>
          </cell>
          <cell r="F50">
            <v>0.42427502206463619</v>
          </cell>
          <cell r="G50">
            <v>0.13495083866985857</v>
          </cell>
          <cell r="H50">
            <v>0.21381795330374387</v>
          </cell>
          <cell r="I50">
            <v>8.4492543233334175E-2</v>
          </cell>
          <cell r="J50">
            <v>0.10446451143427474</v>
          </cell>
          <cell r="K50">
            <v>3.5600085140002839E-2</v>
          </cell>
          <cell r="L50">
            <v>2.3990461541496667E-3</v>
          </cell>
          <cell r="M50">
            <v>0</v>
          </cell>
          <cell r="N50">
            <v>0</v>
          </cell>
          <cell r="O50">
            <v>1</v>
          </cell>
        </row>
        <row r="51">
          <cell r="A51" t="str">
            <v>F102T</v>
          </cell>
          <cell r="B51" t="str">
            <v>SGTP - System Gross Transmission Plant</v>
          </cell>
          <cell r="F51">
            <v>0.42427502206463635</v>
          </cell>
          <cell r="G51">
            <v>0.13495083866985863</v>
          </cell>
          <cell r="H51">
            <v>0.21381795330374387</v>
          </cell>
          <cell r="I51">
            <v>8.4492543233334175E-2</v>
          </cell>
          <cell r="J51">
            <v>0.10446451143427476</v>
          </cell>
          <cell r="K51">
            <v>3.5600085140002832E-2</v>
          </cell>
          <cell r="L51">
            <v>2.399046154149668E-3</v>
          </cell>
          <cell r="M51">
            <v>0</v>
          </cell>
          <cell r="N51">
            <v>0</v>
          </cell>
          <cell r="O51">
            <v>1</v>
          </cell>
        </row>
        <row r="52">
          <cell r="A52" t="str">
            <v>F102D</v>
          </cell>
          <cell r="B52" t="str">
            <v>SGDP - System Gross Distribution Plant</v>
          </cell>
          <cell r="F52">
            <v>0.59203175231402783</v>
          </cell>
          <cell r="G52">
            <v>0.15015259848616852</v>
          </cell>
          <cell r="H52">
            <v>0.14050594288475593</v>
          </cell>
          <cell r="I52">
            <v>4.9031427149354288E-2</v>
          </cell>
          <cell r="J52">
            <v>6.7974378972738957E-3</v>
          </cell>
          <cell r="K52">
            <v>4.8060472004900892E-2</v>
          </cell>
          <cell r="L52">
            <v>1.342036926351853E-2</v>
          </cell>
          <cell r="M52">
            <v>0</v>
          </cell>
          <cell r="N52">
            <v>0</v>
          </cell>
          <cell r="O52">
            <v>1</v>
          </cell>
        </row>
        <row r="53">
          <cell r="A53" t="str">
            <v>F102R</v>
          </cell>
          <cell r="B53" t="str">
            <v>SGTP - System Gross Retail Plant</v>
          </cell>
          <cell r="F53">
            <v>0.47285758605720213</v>
          </cell>
          <cell r="G53">
            <v>0.13935328778756348</v>
          </cell>
          <cell r="H53">
            <v>0.19258670116674023</v>
          </cell>
          <cell r="I53">
            <v>7.4222958586347962E-2</v>
          </cell>
          <cell r="J53">
            <v>7.6180001817140117E-2</v>
          </cell>
          <cell r="K53">
            <v>3.9208629139019131E-2</v>
          </cell>
          <cell r="L53">
            <v>5.5908354459870326E-3</v>
          </cell>
          <cell r="M53">
            <v>0</v>
          </cell>
          <cell r="N53">
            <v>0</v>
          </cell>
          <cell r="O53">
            <v>1</v>
          </cell>
        </row>
        <row r="54">
          <cell r="A54" t="str">
            <v>F102M</v>
          </cell>
          <cell r="B54" t="str">
            <v>SGDP - System Gross Misc Plant</v>
          </cell>
          <cell r="F54">
            <v>0.47285758605720213</v>
          </cell>
          <cell r="G54">
            <v>0.13935328778756348</v>
          </cell>
          <cell r="H54">
            <v>0.19258670116674023</v>
          </cell>
          <cell r="I54">
            <v>7.4222958586347962E-2</v>
          </cell>
          <cell r="J54">
            <v>7.6180001817140117E-2</v>
          </cell>
          <cell r="K54">
            <v>3.9208629139019131E-2</v>
          </cell>
          <cell r="L54">
            <v>5.5908354459870326E-3</v>
          </cell>
          <cell r="M54">
            <v>0</v>
          </cell>
          <cell r="N54">
            <v>0</v>
          </cell>
          <cell r="O54">
            <v>1</v>
          </cell>
        </row>
        <row r="55">
          <cell r="A55" t="str">
            <v>F104</v>
          </cell>
          <cell r="B55" t="str">
            <v>SNP - System Net Plant</v>
          </cell>
          <cell r="F55">
            <v>0.46775866954862472</v>
          </cell>
          <cell r="G55">
            <v>0.13900510710757305</v>
          </cell>
          <cell r="H55">
            <v>0.19454520871537848</v>
          </cell>
          <cell r="I55">
            <v>7.5184019979096878E-2</v>
          </cell>
          <cell r="J55">
            <v>8.0295490923664989E-2</v>
          </cell>
          <cell r="K55">
            <v>3.848946521342908E-2</v>
          </cell>
          <cell r="L55">
            <v>4.7220385122327983E-3</v>
          </cell>
          <cell r="M55">
            <v>0</v>
          </cell>
          <cell r="N55">
            <v>0</v>
          </cell>
          <cell r="O55">
            <v>1</v>
          </cell>
        </row>
        <row r="56">
          <cell r="A56" t="str">
            <v>F104G</v>
          </cell>
          <cell r="B56" t="str">
            <v>SNP - System Net Generation Plant</v>
          </cell>
          <cell r="F56">
            <v>0.42423852157765363</v>
          </cell>
          <cell r="G56">
            <v>0.13494781063327949</v>
          </cell>
          <cell r="H56">
            <v>0.21383423316129693</v>
          </cell>
          <cell r="I56">
            <v>8.4500275260229435E-2</v>
          </cell>
          <cell r="J56">
            <v>0.10448474655197619</v>
          </cell>
          <cell r="K56">
            <v>3.5597713879889442E-2</v>
          </cell>
          <cell r="L56">
            <v>2.3966989356747639E-3</v>
          </cell>
          <cell r="M56">
            <v>0</v>
          </cell>
          <cell r="N56">
            <v>0</v>
          </cell>
          <cell r="O56">
            <v>1</v>
          </cell>
        </row>
        <row r="57">
          <cell r="A57" t="str">
            <v>F104T</v>
          </cell>
          <cell r="B57" t="str">
            <v>SNP - System Net Transmission Plant</v>
          </cell>
          <cell r="F57">
            <v>0.42410990005850557</v>
          </cell>
          <cell r="G57">
            <v>0.13493714034646864</v>
          </cell>
          <cell r="H57">
            <v>0.21389160061535301</v>
          </cell>
          <cell r="I57">
            <v>8.4527521610280723E-2</v>
          </cell>
          <cell r="J57">
            <v>0.10455605167127936</v>
          </cell>
          <cell r="K57">
            <v>3.5589357961837584E-2</v>
          </cell>
          <cell r="L57">
            <v>2.3884277362751687E-3</v>
          </cell>
          <cell r="M57">
            <v>0</v>
          </cell>
          <cell r="N57">
            <v>0</v>
          </cell>
          <cell r="O57">
            <v>1</v>
          </cell>
        </row>
        <row r="58">
          <cell r="A58" t="str">
            <v>F104D</v>
          </cell>
          <cell r="B58" t="str">
            <v>SNP - System Net Distribution Plant</v>
          </cell>
          <cell r="F58">
            <v>0.59631992736354</v>
          </cell>
          <cell r="G58">
            <v>0.15131326218964813</v>
          </cell>
          <cell r="H58">
            <v>0.13791051685843547</v>
          </cell>
          <cell r="I58">
            <v>4.7672056074357351E-2</v>
          </cell>
          <cell r="J58">
            <v>7.7946929627862819E-3</v>
          </cell>
          <cell r="K58">
            <v>4.7384994310582955E-2</v>
          </cell>
          <cell r="L58">
            <v>1.1604550240649639E-2</v>
          </cell>
          <cell r="M58">
            <v>0</v>
          </cell>
          <cell r="N58">
            <v>0</v>
          </cell>
          <cell r="O58">
            <v>1</v>
          </cell>
        </row>
        <row r="59">
          <cell r="A59" t="str">
            <v>F104R</v>
          </cell>
          <cell r="B59" t="str">
            <v>SNP - System Net Retail Plant</v>
          </cell>
          <cell r="F59">
            <v>0.83923264768712036</v>
          </cell>
          <cell r="G59">
            <v>0.1368385392196749</v>
          </cell>
          <cell r="H59">
            <v>-9.5092786339681379E-3</v>
          </cell>
          <cell r="I59">
            <v>-5.3183433134161295E-3</v>
          </cell>
          <cell r="J59">
            <v>-7.4168917203242049E-3</v>
          </cell>
          <cell r="K59">
            <v>2.3002124269258586E-2</v>
          </cell>
          <cell r="L59">
            <v>2.3171202491654736E-2</v>
          </cell>
          <cell r="M59">
            <v>0</v>
          </cell>
          <cell r="N59">
            <v>0</v>
          </cell>
          <cell r="O59">
            <v>1</v>
          </cell>
        </row>
        <row r="60">
          <cell r="A60" t="str">
            <v>F104M</v>
          </cell>
          <cell r="B60" t="str">
            <v>SNP - System Net Misc Plant</v>
          </cell>
          <cell r="F60">
            <v>0.46775866954862472</v>
          </cell>
          <cell r="G60">
            <v>0.13900510710757305</v>
          </cell>
          <cell r="H60">
            <v>0.19454520871537848</v>
          </cell>
          <cell r="I60">
            <v>7.5184019979096878E-2</v>
          </cell>
          <cell r="J60">
            <v>8.0295490923664989E-2</v>
          </cell>
          <cell r="K60">
            <v>3.848946521342908E-2</v>
          </cell>
          <cell r="L60">
            <v>4.7220385122327983E-3</v>
          </cell>
          <cell r="M60">
            <v>0</v>
          </cell>
          <cell r="N60">
            <v>0</v>
          </cell>
          <cell r="O60">
            <v>1</v>
          </cell>
        </row>
        <row r="61">
          <cell r="A61" t="str">
            <v>F105</v>
          </cell>
          <cell r="B61" t="str">
            <v>STP - System Prod &amp; Trans Plant</v>
          </cell>
          <cell r="F61">
            <v>0.42427502206463624</v>
          </cell>
          <cell r="G61">
            <v>0.13495083866985857</v>
          </cell>
          <cell r="H61">
            <v>0.21381795330374384</v>
          </cell>
          <cell r="I61">
            <v>8.4492543233334161E-2</v>
          </cell>
          <cell r="J61">
            <v>0.10446451143427475</v>
          </cell>
          <cell r="K61">
            <v>3.5600085140002839E-2</v>
          </cell>
          <cell r="L61">
            <v>2.3990461541496672E-3</v>
          </cell>
          <cell r="M61">
            <v>0</v>
          </cell>
          <cell r="N61">
            <v>0</v>
          </cell>
          <cell r="O61">
            <v>1</v>
          </cell>
        </row>
        <row r="62">
          <cell r="A62" t="str">
            <v>F105G</v>
          </cell>
          <cell r="B62" t="str">
            <v>SGGP - System Gross Generation Plant</v>
          </cell>
          <cell r="F62">
            <v>0.42427502206463619</v>
          </cell>
          <cell r="G62">
            <v>0.13495083866985857</v>
          </cell>
          <cell r="H62">
            <v>0.21381795330374387</v>
          </cell>
          <cell r="I62">
            <v>8.4492543233334175E-2</v>
          </cell>
          <cell r="J62">
            <v>0.10446451143427474</v>
          </cell>
          <cell r="K62">
            <v>3.5600085140002839E-2</v>
          </cell>
          <cell r="L62">
            <v>2.3990461541496667E-3</v>
          </cell>
          <cell r="M62">
            <v>0</v>
          </cell>
          <cell r="N62">
            <v>0</v>
          </cell>
          <cell r="O62">
            <v>1</v>
          </cell>
        </row>
        <row r="63">
          <cell r="A63" t="str">
            <v>F105T</v>
          </cell>
          <cell r="B63" t="str">
            <v>SGTP - System Gross Transmission Plant</v>
          </cell>
          <cell r="F63">
            <v>0.42427502206463635</v>
          </cell>
          <cell r="G63">
            <v>0.13495083866985863</v>
          </cell>
          <cell r="H63">
            <v>0.21381795330374387</v>
          </cell>
          <cell r="I63">
            <v>8.4492543233334175E-2</v>
          </cell>
          <cell r="J63">
            <v>0.10446451143427476</v>
          </cell>
          <cell r="K63">
            <v>3.5600085140002832E-2</v>
          </cell>
          <cell r="L63">
            <v>2.399046154149668E-3</v>
          </cell>
          <cell r="M63">
            <v>0</v>
          </cell>
          <cell r="N63">
            <v>0</v>
          </cell>
          <cell r="O63">
            <v>1</v>
          </cell>
        </row>
        <row r="64">
          <cell r="A64" t="str">
            <v>F105D</v>
          </cell>
          <cell r="B64" t="str">
            <v>SGDP - System Gross Distribution Plant</v>
          </cell>
          <cell r="F64">
            <v>0.59203175231402783</v>
          </cell>
          <cell r="G64">
            <v>0.15015259848616852</v>
          </cell>
          <cell r="H64">
            <v>0.14050594288475593</v>
          </cell>
          <cell r="I64">
            <v>4.9031427149354288E-2</v>
          </cell>
          <cell r="J64">
            <v>6.7974378972738957E-3</v>
          </cell>
          <cell r="K64">
            <v>4.8060472004900892E-2</v>
          </cell>
          <cell r="L64">
            <v>1.342036926351853E-2</v>
          </cell>
          <cell r="M64">
            <v>0</v>
          </cell>
          <cell r="N64">
            <v>0</v>
          </cell>
          <cell r="O64">
            <v>1</v>
          </cell>
        </row>
        <row r="65">
          <cell r="A65" t="str">
            <v>F105R</v>
          </cell>
          <cell r="B65" t="str">
            <v>SGTP - System Gross Retail Plant</v>
          </cell>
          <cell r="F65">
            <v>0.59203175231402783</v>
          </cell>
          <cell r="G65">
            <v>0.15015259848616852</v>
          </cell>
          <cell r="H65">
            <v>0.14050594288475593</v>
          </cell>
          <cell r="I65">
            <v>4.9031427149354288E-2</v>
          </cell>
          <cell r="J65">
            <v>6.7974378972738957E-3</v>
          </cell>
          <cell r="K65">
            <v>4.8060472004900892E-2</v>
          </cell>
          <cell r="L65">
            <v>1.342036926351853E-2</v>
          </cell>
          <cell r="M65">
            <v>0</v>
          </cell>
          <cell r="N65">
            <v>0</v>
          </cell>
          <cell r="O65">
            <v>1</v>
          </cell>
        </row>
        <row r="66">
          <cell r="A66" t="str">
            <v>F105M</v>
          </cell>
          <cell r="B66" t="str">
            <v>SGDP - System Gross Misc Plant</v>
          </cell>
          <cell r="F66">
            <v>0.59203175231402783</v>
          </cell>
          <cell r="G66">
            <v>0.15015259848616852</v>
          </cell>
          <cell r="H66">
            <v>0.14050594288475593</v>
          </cell>
          <cell r="I66">
            <v>4.9031427149354288E-2</v>
          </cell>
          <cell r="J66">
            <v>6.7974378972738957E-3</v>
          </cell>
          <cell r="K66">
            <v>4.8060472004900892E-2</v>
          </cell>
          <cell r="L66">
            <v>1.342036926351853E-2</v>
          </cell>
          <cell r="M66">
            <v>0</v>
          </cell>
          <cell r="N66">
            <v>0</v>
          </cell>
          <cell r="O66">
            <v>1</v>
          </cell>
        </row>
        <row r="67">
          <cell r="A67" t="str">
            <v>F106</v>
          </cell>
          <cell r="B67" t="str">
            <v>STP - System Transmission Plant</v>
          </cell>
          <cell r="F67">
            <v>0.42427502206463635</v>
          </cell>
          <cell r="G67">
            <v>0.13495083866985863</v>
          </cell>
          <cell r="H67">
            <v>0.21381795330374387</v>
          </cell>
          <cell r="I67">
            <v>8.4492543233334175E-2</v>
          </cell>
          <cell r="J67">
            <v>0.10446451143427476</v>
          </cell>
          <cell r="K67">
            <v>3.5600085140002832E-2</v>
          </cell>
          <cell r="L67">
            <v>2.399046154149668E-3</v>
          </cell>
          <cell r="M67">
            <v>0</v>
          </cell>
          <cell r="N67">
            <v>0</v>
          </cell>
          <cell r="O67">
            <v>1</v>
          </cell>
        </row>
        <row r="68">
          <cell r="A68" t="str">
            <v>F107</v>
          </cell>
          <cell r="B68" t="str">
            <v>STP - System Trans &amp; Dist Plant</v>
          </cell>
          <cell r="F68">
            <v>0.52482176052197604</v>
          </cell>
          <cell r="G68">
            <v>0.14406217128864249</v>
          </cell>
          <cell r="H68">
            <v>0.16987763850134283</v>
          </cell>
          <cell r="I68">
            <v>6.3238555038638677E-2</v>
          </cell>
          <cell r="J68">
            <v>4.5926736620592129E-2</v>
          </cell>
          <cell r="K68">
            <v>4.306834741073054E-2</v>
          </cell>
          <cell r="L68">
            <v>9.004790618077449E-3</v>
          </cell>
          <cell r="M68">
            <v>0</v>
          </cell>
          <cell r="N68">
            <v>0</v>
          </cell>
          <cell r="O68">
            <v>1</v>
          </cell>
        </row>
        <row r="69">
          <cell r="A69" t="str">
            <v>F107G</v>
          </cell>
          <cell r="B69" t="str">
            <v>SGGP - System Gross Generation Plant</v>
          </cell>
          <cell r="F69">
            <v>0.42427502206463619</v>
          </cell>
          <cell r="G69">
            <v>0.13495083866985857</v>
          </cell>
          <cell r="H69">
            <v>0.21381795330374387</v>
          </cell>
          <cell r="I69">
            <v>8.4492543233334175E-2</v>
          </cell>
          <cell r="J69">
            <v>0.10446451143427474</v>
          </cell>
          <cell r="K69">
            <v>3.5600085140002839E-2</v>
          </cell>
          <cell r="L69">
            <v>2.3990461541496667E-3</v>
          </cell>
          <cell r="M69">
            <v>0</v>
          </cell>
          <cell r="N69">
            <v>0</v>
          </cell>
          <cell r="O69">
            <v>1</v>
          </cell>
        </row>
        <row r="70">
          <cell r="A70" t="str">
            <v>F107T</v>
          </cell>
          <cell r="B70" t="str">
            <v>SGTP - System Gross Transmission Plant</v>
          </cell>
          <cell r="F70">
            <v>0.42427502206463635</v>
          </cell>
          <cell r="G70">
            <v>0.13495083866985863</v>
          </cell>
          <cell r="H70">
            <v>0.21381795330374387</v>
          </cell>
          <cell r="I70">
            <v>8.4492543233334175E-2</v>
          </cell>
          <cell r="J70">
            <v>0.10446451143427476</v>
          </cell>
          <cell r="K70">
            <v>3.5600085140002832E-2</v>
          </cell>
          <cell r="L70">
            <v>2.399046154149668E-3</v>
          </cell>
          <cell r="M70">
            <v>0</v>
          </cell>
          <cell r="N70">
            <v>0</v>
          </cell>
          <cell r="O70">
            <v>1</v>
          </cell>
        </row>
        <row r="71">
          <cell r="A71" t="str">
            <v>F107D</v>
          </cell>
          <cell r="B71" t="str">
            <v>SGDP - System Gross Distribution Plant</v>
          </cell>
          <cell r="F71">
            <v>0.59203175231402783</v>
          </cell>
          <cell r="G71">
            <v>0.15015259848616852</v>
          </cell>
          <cell r="H71">
            <v>0.14050594288475593</v>
          </cell>
          <cell r="I71">
            <v>4.9031427149354288E-2</v>
          </cell>
          <cell r="J71">
            <v>6.7974378972738957E-3</v>
          </cell>
          <cell r="K71">
            <v>4.8060472004900892E-2</v>
          </cell>
          <cell r="L71">
            <v>1.342036926351853E-2</v>
          </cell>
          <cell r="M71">
            <v>0</v>
          </cell>
          <cell r="N71">
            <v>0</v>
          </cell>
          <cell r="O71">
            <v>1</v>
          </cell>
        </row>
        <row r="72">
          <cell r="A72" t="str">
            <v>F107R</v>
          </cell>
          <cell r="B72" t="str">
            <v>SGTP - System Gross Retail Plant</v>
          </cell>
          <cell r="F72">
            <v>0.59203175231402783</v>
          </cell>
          <cell r="G72">
            <v>0.15015259848616852</v>
          </cell>
          <cell r="H72">
            <v>0.14050594288475593</v>
          </cell>
          <cell r="I72">
            <v>4.9031427149354288E-2</v>
          </cell>
          <cell r="J72">
            <v>6.7974378972738957E-3</v>
          </cell>
          <cell r="K72">
            <v>4.8060472004900892E-2</v>
          </cell>
          <cell r="L72">
            <v>1.342036926351853E-2</v>
          </cell>
          <cell r="M72">
            <v>0</v>
          </cell>
          <cell r="N72">
            <v>0</v>
          </cell>
          <cell r="O72">
            <v>1</v>
          </cell>
        </row>
        <row r="73">
          <cell r="A73" t="str">
            <v>F107M</v>
          </cell>
          <cell r="B73" t="str">
            <v>SGDP - System Gross Misc Plant</v>
          </cell>
          <cell r="F73">
            <v>0.59203175231402783</v>
          </cell>
          <cell r="G73">
            <v>0.15015259848616852</v>
          </cell>
          <cell r="H73">
            <v>0.14050594288475593</v>
          </cell>
          <cell r="I73">
            <v>4.9031427149354288E-2</v>
          </cell>
          <cell r="J73">
            <v>6.7974378972738957E-3</v>
          </cell>
          <cell r="K73">
            <v>4.8060472004900892E-2</v>
          </cell>
          <cell r="L73">
            <v>1.342036926351853E-2</v>
          </cell>
          <cell r="M73">
            <v>0</v>
          </cell>
          <cell r="N73">
            <v>0</v>
          </cell>
          <cell r="O73">
            <v>1</v>
          </cell>
        </row>
        <row r="74">
          <cell r="A74" t="str">
            <v>F108</v>
          </cell>
          <cell r="B74" t="str">
            <v>SGP - System General Plant</v>
          </cell>
          <cell r="F74">
            <v>0.47486659068647202</v>
          </cell>
          <cell r="G74">
            <v>0.13914785446458602</v>
          </cell>
          <cell r="H74">
            <v>0.19125322612774615</v>
          </cell>
          <cell r="I74">
            <v>7.3775552814915185E-2</v>
          </cell>
          <cell r="J74">
            <v>7.6417588491657279E-2</v>
          </cell>
          <cell r="K74">
            <v>3.8886774679353156E-2</v>
          </cell>
          <cell r="L74">
            <v>5.6524127352700704E-3</v>
          </cell>
          <cell r="M74">
            <v>0</v>
          </cell>
          <cell r="N74">
            <v>0</v>
          </cell>
          <cell r="O74">
            <v>1</v>
          </cell>
        </row>
        <row r="75">
          <cell r="A75" t="str">
            <v>F110</v>
          </cell>
          <cell r="B75" t="str">
            <v>SIP - System Intangible Plant</v>
          </cell>
          <cell r="F75">
            <v>0.47436743963693945</v>
          </cell>
          <cell r="G75">
            <v>0.13652196772818054</v>
          </cell>
          <cell r="H75">
            <v>0.18843764562647192</v>
          </cell>
          <cell r="I75">
            <v>7.3729656701132379E-2</v>
          </cell>
          <cell r="J75">
            <v>8.6080281570315539E-2</v>
          </cell>
          <cell r="K75">
            <v>3.5712325988774329E-2</v>
          </cell>
          <cell r="L75">
            <v>5.1506827481859847E-3</v>
          </cell>
          <cell r="M75">
            <v>0</v>
          </cell>
          <cell r="N75">
            <v>0</v>
          </cell>
          <cell r="O75">
            <v>1</v>
          </cell>
        </row>
        <row r="76">
          <cell r="A76" t="str">
            <v>F118</v>
          </cell>
          <cell r="B76" t="str">
            <v>Account 360</v>
          </cell>
          <cell r="F76">
            <v>0.5062900491293012</v>
          </cell>
          <cell r="G76">
            <v>0.13839839251722336</v>
          </cell>
          <cell r="H76">
            <v>0.20299382544814365</v>
          </cell>
          <cell r="I76">
            <v>7.7629354352841087E-2</v>
          </cell>
          <cell r="J76">
            <v>0</v>
          </cell>
          <cell r="K76">
            <v>7.0845132699214095E-2</v>
          </cell>
          <cell r="L76">
            <v>3.8432458532766021E-3</v>
          </cell>
          <cell r="M76">
            <v>0</v>
          </cell>
          <cell r="N76">
            <v>0</v>
          </cell>
          <cell r="O76">
            <v>1</v>
          </cell>
        </row>
        <row r="77">
          <cell r="A77" t="str">
            <v>F119</v>
          </cell>
          <cell r="B77" t="str">
            <v>Account 361</v>
          </cell>
          <cell r="F77">
            <v>0.47201803477697701</v>
          </cell>
          <cell r="G77">
            <v>0.12902986611057948</v>
          </cell>
          <cell r="H77">
            <v>0.18925267586174277</v>
          </cell>
          <cell r="I77">
            <v>7.2374433085639234E-2</v>
          </cell>
          <cell r="J77">
            <v>6.7692451019458075E-2</v>
          </cell>
          <cell r="K77">
            <v>6.6049452024005528E-2</v>
          </cell>
          <cell r="L77">
            <v>3.5830871215979405E-3</v>
          </cell>
          <cell r="M77">
            <v>0</v>
          </cell>
          <cell r="N77">
            <v>0</v>
          </cell>
          <cell r="O77">
            <v>1</v>
          </cell>
        </row>
        <row r="78">
          <cell r="A78" t="str">
            <v>F120</v>
          </cell>
          <cell r="B78" t="str">
            <v>Account 362</v>
          </cell>
          <cell r="F78">
            <v>0.47958240334586782</v>
          </cell>
          <cell r="G78">
            <v>0.13109764613537497</v>
          </cell>
          <cell r="H78">
            <v>0.19228556208089637</v>
          </cell>
          <cell r="I78">
            <v>7.3534276240960567E-2</v>
          </cell>
          <cell r="J78">
            <v>5.2751670370302907E-2</v>
          </cell>
          <cell r="K78">
            <v>6.710793361172479E-2</v>
          </cell>
          <cell r="L78">
            <v>3.640508214872521E-3</v>
          </cell>
          <cell r="M78">
            <v>0</v>
          </cell>
          <cell r="N78">
            <v>0</v>
          </cell>
          <cell r="O78">
            <v>1</v>
          </cell>
        </row>
        <row r="79">
          <cell r="A79" t="str">
            <v>F121</v>
          </cell>
          <cell r="B79" t="str">
            <v>Account 364</v>
          </cell>
          <cell r="F79">
            <v>0.51371070799384333</v>
          </cell>
          <cell r="G79">
            <v>0.1395390200520929</v>
          </cell>
          <cell r="H79">
            <v>0.19810265814408193</v>
          </cell>
          <cell r="I79">
            <v>7.5758863174068589E-2</v>
          </cell>
          <cell r="J79">
            <v>0</v>
          </cell>
          <cell r="K79">
            <v>6.9138108379901336E-2</v>
          </cell>
          <cell r="L79">
            <v>3.7506422560119189E-3</v>
          </cell>
          <cell r="M79">
            <v>0</v>
          </cell>
          <cell r="N79">
            <v>0</v>
          </cell>
          <cell r="O79">
            <v>1</v>
          </cell>
        </row>
        <row r="80">
          <cell r="A80" t="str">
            <v>F122</v>
          </cell>
          <cell r="B80" t="str">
            <v>Account 365</v>
          </cell>
          <cell r="F80">
            <v>0.63728017270084414</v>
          </cell>
          <cell r="G80">
            <v>0.15853285018048921</v>
          </cell>
          <cell r="H80">
            <v>0.11665450959176564</v>
          </cell>
          <cell r="I80">
            <v>4.4611279392187481E-2</v>
          </cell>
          <cell r="J80">
            <v>0</v>
          </cell>
          <cell r="K80">
            <v>4.0712589132922111E-2</v>
          </cell>
          <cell r="L80">
            <v>2.208599001791307E-3</v>
          </cell>
          <cell r="M80">
            <v>0</v>
          </cell>
          <cell r="N80">
            <v>0</v>
          </cell>
          <cell r="O80">
            <v>1</v>
          </cell>
        </row>
        <row r="81">
          <cell r="A81" t="str">
            <v>F123</v>
          </cell>
          <cell r="B81" t="str">
            <v>Account 366</v>
          </cell>
          <cell r="F81">
            <v>0.65909449393796748</v>
          </cell>
          <cell r="G81">
            <v>0.16188592379723296</v>
          </cell>
          <cell r="H81">
            <v>0.10227607005654517</v>
          </cell>
          <cell r="I81">
            <v>3.9112644272344052E-2</v>
          </cell>
          <cell r="J81">
            <v>0</v>
          </cell>
          <cell r="K81">
            <v>3.5694493362612385E-2</v>
          </cell>
          <cell r="L81">
            <v>1.9363745732978355E-3</v>
          </cell>
          <cell r="M81">
            <v>0</v>
          </cell>
          <cell r="N81">
            <v>0</v>
          </cell>
          <cell r="O81">
            <v>1</v>
          </cell>
        </row>
        <row r="82">
          <cell r="A82" t="str">
            <v>F124</v>
          </cell>
          <cell r="B82" t="str">
            <v>Account 367</v>
          </cell>
          <cell r="F82">
            <v>0.68321286986499619</v>
          </cell>
          <cell r="G82">
            <v>0.16559315305825628</v>
          </cell>
          <cell r="H82">
            <v>8.6378962546991206E-2</v>
          </cell>
          <cell r="I82">
            <v>3.3033236737065937E-2</v>
          </cell>
          <cell r="J82">
            <v>0</v>
          </cell>
          <cell r="K82">
            <v>3.0146380317490586E-2</v>
          </cell>
          <cell r="L82">
            <v>1.6353974751998782E-3</v>
          </cell>
          <cell r="M82">
            <v>0</v>
          </cell>
          <cell r="N82">
            <v>0</v>
          </cell>
          <cell r="O82">
            <v>1</v>
          </cell>
        </row>
        <row r="83">
          <cell r="A83" t="str">
            <v>F125</v>
          </cell>
          <cell r="B83" t="str">
            <v>Account 368</v>
          </cell>
          <cell r="F83">
            <v>0.60356207368247716</v>
          </cell>
          <cell r="G83">
            <v>0.13767505391972143</v>
          </cell>
          <cell r="H83">
            <v>0.155230232775421</v>
          </cell>
          <cell r="I83">
            <v>4.5750191056818122E-2</v>
          </cell>
          <cell r="J83">
            <v>0</v>
          </cell>
          <cell r="K83">
            <v>5.5625913022576752E-2</v>
          </cell>
          <cell r="L83">
            <v>2.1565355429856636E-3</v>
          </cell>
          <cell r="M83">
            <v>0</v>
          </cell>
          <cell r="N83">
            <v>0</v>
          </cell>
          <cell r="O83">
            <v>1</v>
          </cell>
        </row>
        <row r="84">
          <cell r="A84" t="str">
            <v>F126</v>
          </cell>
          <cell r="B84" t="str">
            <v>Account 369</v>
          </cell>
          <cell r="F84">
            <v>0.73667592328284026</v>
          </cell>
          <cell r="G84">
            <v>0.20129126522181176</v>
          </cell>
          <cell r="H84">
            <v>5.023620474936058E-2</v>
          </cell>
          <cell r="I84">
            <v>1.1796606745987464E-2</v>
          </cell>
          <cell r="J84">
            <v>0</v>
          </cell>
          <cell r="K84">
            <v>0</v>
          </cell>
          <cell r="L84">
            <v>0</v>
          </cell>
          <cell r="M84">
            <v>0</v>
          </cell>
          <cell r="N84">
            <v>0</v>
          </cell>
          <cell r="O84">
            <v>1</v>
          </cell>
        </row>
        <row r="85">
          <cell r="A85" t="str">
            <v>F127</v>
          </cell>
          <cell r="B85" t="str">
            <v>Account 370</v>
          </cell>
          <cell r="F85">
            <v>0.6801272623105511</v>
          </cell>
          <cell r="G85">
            <v>0.16233909471127583</v>
          </cell>
          <cell r="H85">
            <v>7.6410068822240579E-2</v>
          </cell>
          <cell r="I85">
            <v>1.2284161694668639E-2</v>
          </cell>
          <cell r="J85">
            <v>9.674207292606242E-3</v>
          </cell>
          <cell r="K85">
            <v>5.9165205168657642E-2</v>
          </cell>
          <cell r="L85">
            <v>0</v>
          </cell>
          <cell r="M85">
            <v>0</v>
          </cell>
          <cell r="N85">
            <v>0</v>
          </cell>
          <cell r="O85">
            <v>1</v>
          </cell>
        </row>
        <row r="86">
          <cell r="A86" t="str">
            <v>F128</v>
          </cell>
          <cell r="B86" t="str">
            <v>Account 371</v>
          </cell>
          <cell r="F86">
            <v>0</v>
          </cell>
          <cell r="G86">
            <v>0</v>
          </cell>
          <cell r="H86">
            <v>0</v>
          </cell>
          <cell r="I86">
            <v>0</v>
          </cell>
          <cell r="J86">
            <v>0</v>
          </cell>
          <cell r="K86">
            <v>0</v>
          </cell>
          <cell r="L86">
            <v>1</v>
          </cell>
          <cell r="M86">
            <v>0</v>
          </cell>
          <cell r="N86">
            <v>0</v>
          </cell>
          <cell r="O86">
            <v>1</v>
          </cell>
        </row>
        <row r="87">
          <cell r="A87" t="str">
            <v>F129</v>
          </cell>
          <cell r="B87" t="str">
            <v>Account 372</v>
          </cell>
          <cell r="F87">
            <v>0.14285714285714285</v>
          </cell>
          <cell r="G87">
            <v>0.14285714285714285</v>
          </cell>
          <cell r="H87">
            <v>0.14285714285714285</v>
          </cell>
          <cell r="I87">
            <v>0.14285714285714285</v>
          </cell>
          <cell r="J87">
            <v>0.14285714285714285</v>
          </cell>
          <cell r="K87">
            <v>0.14285714285714285</v>
          </cell>
          <cell r="L87">
            <v>0.14285714285714285</v>
          </cell>
          <cell r="M87">
            <v>0</v>
          </cell>
          <cell r="N87">
            <v>0</v>
          </cell>
          <cell r="O87">
            <v>1</v>
          </cell>
        </row>
        <row r="88">
          <cell r="A88" t="str">
            <v>F130</v>
          </cell>
          <cell r="B88" t="str">
            <v>Account 373</v>
          </cell>
          <cell r="F88">
            <v>0</v>
          </cell>
          <cell r="G88">
            <v>0</v>
          </cell>
          <cell r="H88">
            <v>0</v>
          </cell>
          <cell r="I88">
            <v>0</v>
          </cell>
          <cell r="J88">
            <v>0</v>
          </cell>
          <cell r="K88">
            <v>0</v>
          </cell>
          <cell r="L88">
            <v>1</v>
          </cell>
          <cell r="M88">
            <v>0</v>
          </cell>
          <cell r="N88">
            <v>0</v>
          </cell>
          <cell r="O88">
            <v>1</v>
          </cell>
        </row>
        <row r="89">
          <cell r="A89" t="str">
            <v>F131</v>
          </cell>
          <cell r="B89" t="str">
            <v>Account 581 thru 587 &amp; 591 thru 597</v>
          </cell>
          <cell r="F89">
            <v>0.56340055257381294</v>
          </cell>
          <cell r="G89">
            <v>0.14746860416093852</v>
          </cell>
          <cell r="H89">
            <v>0.14254337870417783</v>
          </cell>
          <cell r="I89">
            <v>5.1792195722871325E-2</v>
          </cell>
          <cell r="J89">
            <v>1.9942506834469156E-2</v>
          </cell>
          <cell r="K89">
            <v>5.1390436668394261E-2</v>
          </cell>
          <cell r="L89">
            <v>2.3462325335336081E-2</v>
          </cell>
          <cell r="M89">
            <v>0</v>
          </cell>
          <cell r="N89">
            <v>0</v>
          </cell>
          <cell r="O89">
            <v>1</v>
          </cell>
        </row>
        <row r="90">
          <cell r="A90" t="str">
            <v>F132</v>
          </cell>
          <cell r="B90" t="str">
            <v>Account 364 + 365</v>
          </cell>
          <cell r="F90">
            <v>0.56160503361528979</v>
          </cell>
          <cell r="G90">
            <v>0.1469008443274093</v>
          </cell>
          <cell r="H90">
            <v>0.16653414599362371</v>
          </cell>
          <cell r="I90">
            <v>6.3686361901137384E-2</v>
          </cell>
          <cell r="J90">
            <v>0</v>
          </cell>
          <cell r="K90">
            <v>5.812065291061027E-2</v>
          </cell>
          <cell r="L90">
            <v>3.152961251929585E-3</v>
          </cell>
          <cell r="M90">
            <v>0</v>
          </cell>
          <cell r="N90">
            <v>0</v>
          </cell>
          <cell r="O90">
            <v>1</v>
          </cell>
        </row>
        <row r="91">
          <cell r="A91" t="str">
            <v>F133</v>
          </cell>
          <cell r="B91" t="str">
            <v>Account 366 + 367</v>
          </cell>
          <cell r="F91">
            <v>0.67312598262329426</v>
          </cell>
          <cell r="G91">
            <v>0.16404270025628409</v>
          </cell>
          <cell r="H91">
            <v>9.3027516803017268E-2</v>
          </cell>
          <cell r="I91">
            <v>3.5575791778509724E-2</v>
          </cell>
          <cell r="J91">
            <v>0</v>
          </cell>
          <cell r="K91">
            <v>3.2466735173044631E-2</v>
          </cell>
          <cell r="L91">
            <v>1.7612733658499812E-3</v>
          </cell>
          <cell r="M91">
            <v>0</v>
          </cell>
          <cell r="N91">
            <v>0</v>
          </cell>
          <cell r="O91">
            <v>1</v>
          </cell>
        </row>
        <row r="92">
          <cell r="A92" t="str">
            <v>F134</v>
          </cell>
          <cell r="B92" t="str">
            <v>Account 364 + 365 + 369  (OH)</v>
          </cell>
          <cell r="F92">
            <v>0.59909048034771484</v>
          </cell>
          <cell r="G92">
            <v>0.15993105284811515</v>
          </cell>
          <cell r="H92">
            <v>0.14016157274244298</v>
          </cell>
          <cell r="I92">
            <v>5.1381741604143188E-2</v>
          </cell>
          <cell r="J92">
            <v>0</v>
          </cell>
          <cell r="K92">
            <v>4.6891363873993501E-2</v>
          </cell>
          <cell r="L92">
            <v>2.5437885835904294E-3</v>
          </cell>
          <cell r="M92">
            <v>0</v>
          </cell>
          <cell r="N92">
            <v>0</v>
          </cell>
          <cell r="O92">
            <v>1</v>
          </cell>
        </row>
        <row r="93">
          <cell r="A93" t="str">
            <v>F135</v>
          </cell>
          <cell r="B93" t="str">
            <v>Account 366 + 367 + 369  (UG)</v>
          </cell>
          <cell r="F93">
            <v>0.67912640217993103</v>
          </cell>
          <cell r="G93">
            <v>0.16628094456280978</v>
          </cell>
          <cell r="H93">
            <v>9.3878054478384015E-2</v>
          </cell>
          <cell r="I93">
            <v>3.6423370414347456E-2</v>
          </cell>
          <cell r="J93">
            <v>0</v>
          </cell>
          <cell r="K93">
            <v>2.3041272688794967E-2</v>
          </cell>
          <cell r="L93">
            <v>1.249955675732809E-3</v>
          </cell>
          <cell r="M93">
            <v>0</v>
          </cell>
          <cell r="N93">
            <v>0</v>
          </cell>
          <cell r="O93">
            <v>1</v>
          </cell>
        </row>
        <row r="94">
          <cell r="A94" t="str">
            <v>F136</v>
          </cell>
          <cell r="B94" t="str">
            <v>Account 902 + 903 + 904</v>
          </cell>
          <cell r="F94">
            <v>0.82504536546651941</v>
          </cell>
          <cell r="G94">
            <v>0.10764256755620748</v>
          </cell>
          <cell r="H94">
            <v>2.2098958763555863E-2</v>
          </cell>
          <cell r="I94">
            <v>7.7152701223128948E-3</v>
          </cell>
          <cell r="J94">
            <v>6.4828248091378902E-3</v>
          </cell>
          <cell r="K94">
            <v>1.8996278559192458E-2</v>
          </cell>
          <cell r="L94">
            <v>1.2018734723073828E-2</v>
          </cell>
          <cell r="M94">
            <v>0</v>
          </cell>
          <cell r="N94">
            <v>0</v>
          </cell>
          <cell r="O94">
            <v>1</v>
          </cell>
        </row>
        <row r="95">
          <cell r="A95" t="str">
            <v>F137</v>
          </cell>
          <cell r="B95" t="str">
            <v>Total O &amp; M Expense</v>
          </cell>
          <cell r="F95">
            <v>0.44878660596338427</v>
          </cell>
          <cell r="G95">
            <v>0.13503228306973492</v>
          </cell>
          <cell r="H95">
            <v>0.20175389592317294</v>
          </cell>
          <cell r="I95">
            <v>7.9325799228161867E-2</v>
          </cell>
          <cell r="J95">
            <v>9.4893926908733439E-2</v>
          </cell>
          <cell r="K95">
            <v>3.6104701095798782E-2</v>
          </cell>
          <cell r="L95">
            <v>4.1027878110136574E-3</v>
          </cell>
          <cell r="M95">
            <v>0</v>
          </cell>
          <cell r="N95">
            <v>0</v>
          </cell>
          <cell r="O95">
            <v>1</v>
          </cell>
        </row>
        <row r="96">
          <cell r="A96" t="str">
            <v>F137G</v>
          </cell>
          <cell r="B96" t="str">
            <v>Generation O &amp; M Exp</v>
          </cell>
          <cell r="F96">
            <v>0.42416013959464954</v>
          </cell>
          <cell r="G96">
            <v>0.13498885395379023</v>
          </cell>
          <cell r="H96">
            <v>0.21389235284384081</v>
          </cell>
          <cell r="I96">
            <v>8.4510313706120721E-2</v>
          </cell>
          <cell r="J96">
            <v>0.10441893653272384</v>
          </cell>
          <cell r="K96">
            <v>3.562992287389101E-2</v>
          </cell>
          <cell r="L96">
            <v>2.399480494983721E-3</v>
          </cell>
          <cell r="M96">
            <v>0</v>
          </cell>
          <cell r="N96">
            <v>0</v>
          </cell>
          <cell r="O96">
            <v>1</v>
          </cell>
        </row>
        <row r="97">
          <cell r="A97" t="str">
            <v>F137T</v>
          </cell>
          <cell r="B97" t="str">
            <v>Transmission O &amp; M Exp</v>
          </cell>
          <cell r="F97">
            <v>0.42487629683170502</v>
          </cell>
          <cell r="G97">
            <v>0.13510657033397719</v>
          </cell>
          <cell r="H97">
            <v>0.21352457690907159</v>
          </cell>
          <cell r="I97">
            <v>8.4328619143296132E-2</v>
          </cell>
          <cell r="J97">
            <v>0.10403661371553211</v>
          </cell>
          <cell r="K97">
            <v>3.5674114252565066E-2</v>
          </cell>
          <cell r="L97">
            <v>2.4532088138529461E-3</v>
          </cell>
          <cell r="M97">
            <v>0</v>
          </cell>
          <cell r="N97">
            <v>0</v>
          </cell>
          <cell r="O97">
            <v>1</v>
          </cell>
        </row>
        <row r="98">
          <cell r="A98" t="str">
            <v>F137D</v>
          </cell>
          <cell r="B98" t="str">
            <v xml:space="preserve">Distribution O &amp; M Exp </v>
          </cell>
          <cell r="F98">
            <v>0.56253380723623592</v>
          </cell>
          <cell r="G98">
            <v>0.14738630667514954</v>
          </cell>
          <cell r="H98">
            <v>0.14469183107188208</v>
          </cell>
          <cell r="I98">
            <v>5.2537406730043798E-2</v>
          </cell>
          <cell r="J98">
            <v>2.1119245862861031E-2</v>
          </cell>
          <cell r="K98">
            <v>5.0369334487968528E-2</v>
          </cell>
          <cell r="L98">
            <v>2.1362067935859458E-2</v>
          </cell>
          <cell r="M98">
            <v>0</v>
          </cell>
          <cell r="N98">
            <v>0</v>
          </cell>
          <cell r="O98">
            <v>1</v>
          </cell>
        </row>
        <row r="99">
          <cell r="A99" t="str">
            <v>F137R</v>
          </cell>
          <cell r="B99" t="str">
            <v>Retail O &amp; M Exp  (Customer)</v>
          </cell>
          <cell r="F99">
            <v>0.81926722901273963</v>
          </cell>
          <cell r="G99">
            <v>0.11144577904712072</v>
          </cell>
          <cell r="H99">
            <v>2.1359398676464129E-2</v>
          </cell>
          <cell r="I99">
            <v>7.2370119224949795E-3</v>
          </cell>
          <cell r="J99">
            <v>6.1109065905392678E-3</v>
          </cell>
          <cell r="K99">
            <v>2.136414412626347E-2</v>
          </cell>
          <cell r="L99">
            <v>1.3215530624377881E-2</v>
          </cell>
          <cell r="M99">
            <v>0</v>
          </cell>
          <cell r="N99">
            <v>0</v>
          </cell>
          <cell r="O99">
            <v>1</v>
          </cell>
        </row>
        <row r="100">
          <cell r="A100" t="str">
            <v>F137M</v>
          </cell>
          <cell r="B100" t="str">
            <v xml:space="preserve">Misc &amp; Customer O &amp; M Exp </v>
          </cell>
          <cell r="F100">
            <v>0.44300119277721833</v>
          </cell>
          <cell r="G100">
            <v>0.14948111576616038</v>
          </cell>
          <cell r="H100">
            <v>0.20237668529834696</v>
          </cell>
          <cell r="I100">
            <v>7.60443764071419E-2</v>
          </cell>
          <cell r="J100">
            <v>8.2490094379798484E-2</v>
          </cell>
          <cell r="K100">
            <v>4.1103443680509312E-2</v>
          </cell>
          <cell r="L100">
            <v>5.5030916908246769E-3</v>
          </cell>
          <cell r="M100">
            <v>0</v>
          </cell>
          <cell r="N100">
            <v>0</v>
          </cell>
          <cell r="O100">
            <v>1</v>
          </cell>
        </row>
        <row r="101">
          <cell r="A101" t="str">
            <v>F138</v>
          </cell>
          <cell r="B101" t="str">
            <v>GTD O&amp;M Exp  (less fuel, purchased p &amp; wheeling)</v>
          </cell>
          <cell r="F101">
            <v>0.44790161447788868</v>
          </cell>
          <cell r="G101">
            <v>0.13472000615747398</v>
          </cell>
          <cell r="H101">
            <v>0.20210870418152285</v>
          </cell>
          <cell r="I101">
            <v>7.9561134937925243E-2</v>
          </cell>
          <cell r="J101">
            <v>9.5761453763161281E-2</v>
          </cell>
          <cell r="K101">
            <v>3.5925058542554338E-2</v>
          </cell>
          <cell r="L101">
            <v>4.0220279394736491E-3</v>
          </cell>
          <cell r="M101">
            <v>0</v>
          </cell>
          <cell r="N101">
            <v>0</v>
          </cell>
          <cell r="O101">
            <v>1</v>
          </cell>
        </row>
        <row r="102">
          <cell r="A102" t="str">
            <v>F138G</v>
          </cell>
          <cell r="B102" t="str">
            <v xml:space="preserve">Generation O &amp; M Exp (less fuel &amp; purchased power) </v>
          </cell>
          <cell r="F102">
            <v>0.42427502206463619</v>
          </cell>
          <cell r="G102">
            <v>0.13495083866985855</v>
          </cell>
          <cell r="H102">
            <v>0.21381795330374381</v>
          </cell>
          <cell r="I102">
            <v>8.4492543233334147E-2</v>
          </cell>
          <cell r="J102">
            <v>0.10446451143427474</v>
          </cell>
          <cell r="K102">
            <v>3.5600085140002832E-2</v>
          </cell>
          <cell r="L102">
            <v>2.3990461541496667E-3</v>
          </cell>
          <cell r="M102">
            <v>0</v>
          </cell>
          <cell r="N102">
            <v>0</v>
          </cell>
          <cell r="O102">
            <v>1</v>
          </cell>
        </row>
        <row r="103">
          <cell r="A103" t="str">
            <v>F138T</v>
          </cell>
          <cell r="B103" t="str">
            <v>Transmission O &amp; M Exp - (less wheeling exp)</v>
          </cell>
          <cell r="F103">
            <v>0.42427502206463619</v>
          </cell>
          <cell r="G103">
            <v>0.1349508386698586</v>
          </cell>
          <cell r="H103">
            <v>0.21381795330374387</v>
          </cell>
          <cell r="I103">
            <v>8.4492543233334175E-2</v>
          </cell>
          <cell r="J103">
            <v>0.10446451143427472</v>
          </cell>
          <cell r="K103">
            <v>3.5600085140002825E-2</v>
          </cell>
          <cell r="L103">
            <v>2.3990461541496667E-3</v>
          </cell>
          <cell r="M103">
            <v>0</v>
          </cell>
          <cell r="N103">
            <v>0</v>
          </cell>
          <cell r="O103">
            <v>1</v>
          </cell>
        </row>
        <row r="104">
          <cell r="A104" t="str">
            <v>F138D</v>
          </cell>
          <cell r="B104" t="str">
            <v xml:space="preserve">Distribution O &amp; M Exp </v>
          </cell>
          <cell r="F104">
            <v>0.56340055257381316</v>
          </cell>
          <cell r="G104">
            <v>0.14746860416093849</v>
          </cell>
          <cell r="H104">
            <v>0.14254337870417785</v>
          </cell>
          <cell r="I104">
            <v>5.1792195722871325E-2</v>
          </cell>
          <cell r="J104">
            <v>1.9942506834469159E-2</v>
          </cell>
          <cell r="K104">
            <v>5.1390436668394289E-2</v>
          </cell>
          <cell r="L104">
            <v>2.3462325335336091E-2</v>
          </cell>
          <cell r="M104">
            <v>0</v>
          </cell>
          <cell r="N104">
            <v>0</v>
          </cell>
          <cell r="O104">
            <v>1</v>
          </cell>
        </row>
        <row r="105">
          <cell r="A105" t="str">
            <v>F138R</v>
          </cell>
          <cell r="B105" t="str">
            <v>Retail O &amp; M Exp  (Customer)</v>
          </cell>
          <cell r="F105">
            <v>0.82095816989751813</v>
          </cell>
          <cell r="G105">
            <v>0.11129521994396521</v>
          </cell>
          <cell r="H105">
            <v>2.0536578337807795E-2</v>
          </cell>
          <cell r="I105">
            <v>6.9150070894145425E-3</v>
          </cell>
          <cell r="J105">
            <v>5.7708071739387638E-3</v>
          </cell>
          <cell r="K105">
            <v>2.1276681483051754E-2</v>
          </cell>
          <cell r="L105">
            <v>1.3247536074303859E-2</v>
          </cell>
          <cell r="M105">
            <v>0</v>
          </cell>
          <cell r="N105">
            <v>0</v>
          </cell>
          <cell r="O105">
            <v>1</v>
          </cell>
        </row>
        <row r="106">
          <cell r="A106" t="str">
            <v>F138M</v>
          </cell>
          <cell r="B106" t="str">
            <v xml:space="preserve">Misc &amp; Customer O &amp; M Exp </v>
          </cell>
          <cell r="F106">
            <v>0</v>
          </cell>
          <cell r="G106">
            <v>0</v>
          </cell>
          <cell r="H106">
            <v>0</v>
          </cell>
          <cell r="I106">
            <v>0</v>
          </cell>
          <cell r="J106">
            <v>0</v>
          </cell>
          <cell r="K106">
            <v>0</v>
          </cell>
          <cell r="L106">
            <v>0</v>
          </cell>
          <cell r="O106">
            <v>1</v>
          </cell>
        </row>
        <row r="107">
          <cell r="A107" t="str">
            <v>F140</v>
          </cell>
          <cell r="B107" t="str">
            <v>Revenue Requirement Before Rev Credits</v>
          </cell>
          <cell r="F107">
            <v>0.45726871152802934</v>
          </cell>
          <cell r="G107">
            <v>0.13638207169047195</v>
          </cell>
          <cell r="H107">
            <v>0.19840771714372615</v>
          </cell>
          <cell r="I107">
            <v>7.7502634244180635E-2</v>
          </cell>
          <cell r="J107">
            <v>8.8911607683716823E-2</v>
          </cell>
          <cell r="K107">
            <v>3.7005511027669212E-2</v>
          </cell>
          <cell r="L107">
            <v>4.5217466822057304E-3</v>
          </cell>
          <cell r="M107">
            <v>0</v>
          </cell>
          <cell r="N107">
            <v>0</v>
          </cell>
          <cell r="O107">
            <v>1</v>
          </cell>
        </row>
        <row r="108">
          <cell r="A108" t="str">
            <v>F140G</v>
          </cell>
          <cell r="B108" t="str">
            <v>Revenue Requirement Before Rev Credits</v>
          </cell>
          <cell r="F108">
            <v>0.42417065804737625</v>
          </cell>
          <cell r="G108">
            <v>0.1349804743946672</v>
          </cell>
          <cell r="H108">
            <v>0.21388546403425476</v>
          </cell>
          <cell r="I108">
            <v>8.4510023176866428E-2</v>
          </cell>
          <cell r="J108">
            <v>0.10442989382437029</v>
          </cell>
          <cell r="K108">
            <v>3.562479406213765E-2</v>
          </cell>
          <cell r="L108">
            <v>2.3986924603272525E-3</v>
          </cell>
          <cell r="M108">
            <v>0</v>
          </cell>
          <cell r="N108">
            <v>0</v>
          </cell>
          <cell r="O108">
            <v>1</v>
          </cell>
        </row>
        <row r="109">
          <cell r="A109" t="str">
            <v>F140T</v>
          </cell>
          <cell r="B109" t="str">
            <v>Revenue Requirement Before Rev Credits</v>
          </cell>
          <cell r="F109">
            <v>0.42461572477550452</v>
          </cell>
          <cell r="G109">
            <v>0.13506082954583543</v>
          </cell>
          <cell r="H109">
            <v>0.21364219196546522</v>
          </cell>
          <cell r="I109">
            <v>8.4393979443245004E-2</v>
          </cell>
          <cell r="J109">
            <v>0.1042110615225479</v>
          </cell>
          <cell r="K109">
            <v>3.5645359014244399E-2</v>
          </cell>
          <cell r="L109">
            <v>2.4308537331576428E-3</v>
          </cell>
          <cell r="M109">
            <v>0</v>
          </cell>
          <cell r="N109">
            <v>0</v>
          </cell>
          <cell r="O109">
            <v>1</v>
          </cell>
        </row>
        <row r="110">
          <cell r="A110" t="str">
            <v>F140D</v>
          </cell>
          <cell r="B110" t="str">
            <v>Revenue Requirement Before Rev Credits</v>
          </cell>
          <cell r="F110">
            <v>0.58447761307691393</v>
          </cell>
          <cell r="G110">
            <v>0.14948657220951392</v>
          </cell>
          <cell r="H110">
            <v>0.14054329720903647</v>
          </cell>
          <cell r="I110">
            <v>4.9497217681511517E-2</v>
          </cell>
          <cell r="J110">
            <v>1.1768006866230007E-2</v>
          </cell>
          <cell r="K110">
            <v>4.8493683725444603E-2</v>
          </cell>
          <cell r="L110">
            <v>1.5733609231349633E-2</v>
          </cell>
          <cell r="M110">
            <v>0</v>
          </cell>
          <cell r="N110">
            <v>0</v>
          </cell>
          <cell r="O110">
            <v>1</v>
          </cell>
        </row>
        <row r="111">
          <cell r="A111" t="str">
            <v>F140R</v>
          </cell>
          <cell r="B111" t="str">
            <v>Revenue Requirement Before Rev Credits</v>
          </cell>
          <cell r="F111">
            <v>0.82106463438304766</v>
          </cell>
          <cell r="G111">
            <v>0.11153239256428928</v>
          </cell>
          <cell r="H111">
            <v>2.112797599309368E-2</v>
          </cell>
          <cell r="I111">
            <v>6.6313297148707937E-3</v>
          </cell>
          <cell r="J111">
            <v>5.5659201769461932E-3</v>
          </cell>
          <cell r="K111">
            <v>2.1370503890045044E-2</v>
          </cell>
          <cell r="L111">
            <v>1.2707243277707449E-2</v>
          </cell>
          <cell r="M111">
            <v>0</v>
          </cell>
          <cell r="N111">
            <v>0</v>
          </cell>
          <cell r="O111">
            <v>1</v>
          </cell>
        </row>
        <row r="112">
          <cell r="A112" t="str">
            <v>F140M</v>
          </cell>
          <cell r="B112" t="str">
            <v>Revenue Requirement Before Rev Credits</v>
          </cell>
          <cell r="F112">
            <v>0.44123826514450487</v>
          </cell>
          <cell r="G112">
            <v>0.14811319984799337</v>
          </cell>
          <cell r="H112">
            <v>0.20345379432557811</v>
          </cell>
          <cell r="I112">
            <v>7.6839707549437877E-2</v>
          </cell>
          <cell r="J112">
            <v>8.4558819888750331E-2</v>
          </cell>
          <cell r="K112">
            <v>4.0585344011724943E-2</v>
          </cell>
          <cell r="L112">
            <v>5.2108692320104776E-3</v>
          </cell>
          <cell r="M112">
            <v>0</v>
          </cell>
          <cell r="N112">
            <v>0</v>
          </cell>
          <cell r="O112">
            <v>1</v>
          </cell>
        </row>
        <row r="113">
          <cell r="A113" t="str">
            <v>F141</v>
          </cell>
          <cell r="B113" t="str">
            <v>Firm Revenues</v>
          </cell>
          <cell r="F113">
            <v>0.44300119277721833</v>
          </cell>
          <cell r="G113">
            <v>0.14948111576616038</v>
          </cell>
          <cell r="H113">
            <v>0.20237668529834696</v>
          </cell>
          <cell r="I113">
            <v>7.60443764071419E-2</v>
          </cell>
          <cell r="J113">
            <v>8.2490094379798498E-2</v>
          </cell>
          <cell r="K113">
            <v>4.1103443680509312E-2</v>
          </cell>
          <cell r="L113">
            <v>5.5030916908246769E-3</v>
          </cell>
          <cell r="M113">
            <v>0</v>
          </cell>
          <cell r="N113">
            <v>0</v>
          </cell>
          <cell r="O113">
            <v>1</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Inputs"/>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Distribution Allocations"/>
      <sheetName val="Error Check"/>
      <sheetName val="Message"/>
      <sheetName val="Dialog"/>
      <sheetName val="Print Module"/>
      <sheetName val="Menu_Options"/>
      <sheetName val="Menu_Unbundle"/>
    </sheetNames>
    <sheetDataSet>
      <sheetData sheetId="0" refreshError="1"/>
      <sheetData sheetId="1">
        <row r="14">
          <cell r="N14">
            <v>1</v>
          </cell>
        </row>
      </sheetData>
      <sheetData sheetId="2"/>
      <sheetData sheetId="3" refreshError="1"/>
      <sheetData sheetId="4"/>
      <sheetData sheetId="5"/>
      <sheetData sheetId="6"/>
      <sheetData sheetId="7"/>
      <sheetData sheetId="8"/>
      <sheetData sheetId="9"/>
      <sheetData sheetId="10"/>
      <sheetData sheetId="11"/>
      <sheetData sheetId="12"/>
      <sheetData sheetId="13">
        <row r="61">
          <cell r="H61">
            <v>6.6953569481140951E-2</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 sheetId="38"/>
      <sheetData sheetId="39"/>
      <sheetData sheetId="40" refreshError="1"/>
      <sheetData sheetId="41" refreshError="1"/>
      <sheetData sheetId="42" refreshError="1"/>
      <sheetData sheetId="4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Inputs"/>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Error Check"/>
      <sheetName val="Message"/>
      <sheetName val="Dialog"/>
      <sheetName val="Print Module"/>
      <sheetName val="Menu_Options"/>
      <sheetName val="Menu_Unbundle"/>
    </sheetNames>
    <sheetDataSet>
      <sheetData sheetId="0" refreshError="1"/>
      <sheetData sheetId="1">
        <row r="14">
          <cell r="N14">
            <v>1</v>
          </cell>
        </row>
        <row r="18">
          <cell r="N18">
            <v>1</v>
          </cell>
        </row>
      </sheetData>
      <sheetData sheetId="2" refreshError="1"/>
      <sheetData sheetId="3" refreshError="1"/>
      <sheetData sheetId="4" refreshError="1"/>
      <sheetData sheetId="5"/>
      <sheetData sheetId="6"/>
      <sheetData sheetId="7" refreshError="1"/>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Report"/>
      <sheetName val="AdjSummary"/>
      <sheetName val="Factors"/>
      <sheetName val="Help"/>
      <sheetName val="UnadjData "/>
      <sheetName val="Extract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row r="2">
          <cell r="AK2" t="str">
            <v>CALIFORNIA</v>
          </cell>
          <cell r="AL2">
            <v>1</v>
          </cell>
        </row>
        <row r="3">
          <cell r="AK3" t="str">
            <v>OREGON</v>
          </cell>
          <cell r="AL3">
            <v>1</v>
          </cell>
        </row>
        <row r="4">
          <cell r="AK4" t="str">
            <v>WASHINGTON</v>
          </cell>
          <cell r="AL4">
            <v>1</v>
          </cell>
        </row>
        <row r="5">
          <cell r="AK5" t="str">
            <v>MONTANA</v>
          </cell>
          <cell r="AL5">
            <v>1</v>
          </cell>
        </row>
        <row r="6">
          <cell r="AK6" t="str">
            <v>WY-EAST</v>
          </cell>
          <cell r="AL6">
            <v>1</v>
          </cell>
        </row>
        <row r="7">
          <cell r="AK7" t="str">
            <v>UTAH</v>
          </cell>
          <cell r="AL7">
            <v>1</v>
          </cell>
        </row>
        <row r="8">
          <cell r="AK8" t="str">
            <v>IDAHO</v>
          </cell>
          <cell r="AL8">
            <v>1</v>
          </cell>
        </row>
        <row r="9">
          <cell r="AK9" t="str">
            <v>WY-WEST</v>
          </cell>
          <cell r="AL9">
            <v>1</v>
          </cell>
        </row>
        <row r="10">
          <cell r="AK10" t="str">
            <v>FERC</v>
          </cell>
          <cell r="AL10">
            <v>1</v>
          </cell>
        </row>
        <row r="11">
          <cell r="AK11" t="str">
            <v>INDEGO</v>
          </cell>
          <cell r="AL11">
            <v>1</v>
          </cell>
        </row>
        <row r="12">
          <cell r="AK12" t="str">
            <v>OTHER</v>
          </cell>
          <cell r="AL12">
            <v>1</v>
          </cell>
        </row>
        <row r="15">
          <cell r="AK15" t="str">
            <v>UTAH</v>
          </cell>
          <cell r="AL15">
            <v>6</v>
          </cell>
        </row>
        <row r="42">
          <cell r="AK42" t="str">
            <v>Account</v>
          </cell>
        </row>
        <row r="43">
          <cell r="AK43">
            <v>103</v>
          </cell>
        </row>
        <row r="44">
          <cell r="AK44">
            <v>105</v>
          </cell>
        </row>
        <row r="45">
          <cell r="AK45">
            <v>114</v>
          </cell>
        </row>
        <row r="46">
          <cell r="AK46">
            <v>120</v>
          </cell>
        </row>
        <row r="47">
          <cell r="AK47">
            <v>124</v>
          </cell>
        </row>
        <row r="48">
          <cell r="AK48">
            <v>141</v>
          </cell>
        </row>
        <row r="49">
          <cell r="AK49">
            <v>151</v>
          </cell>
        </row>
        <row r="50">
          <cell r="AK50">
            <v>152</v>
          </cell>
        </row>
        <row r="51">
          <cell r="AK51">
            <v>154</v>
          </cell>
        </row>
        <row r="52">
          <cell r="AK52">
            <v>163</v>
          </cell>
        </row>
        <row r="53">
          <cell r="AK53">
            <v>165</v>
          </cell>
        </row>
        <row r="54">
          <cell r="AK54">
            <v>182</v>
          </cell>
        </row>
        <row r="55">
          <cell r="AK55">
            <v>190</v>
          </cell>
        </row>
        <row r="56">
          <cell r="AK56">
            <v>228</v>
          </cell>
        </row>
        <row r="57">
          <cell r="AK57">
            <v>235</v>
          </cell>
        </row>
        <row r="58">
          <cell r="AK58">
            <v>252</v>
          </cell>
        </row>
        <row r="59">
          <cell r="AK59">
            <v>255</v>
          </cell>
        </row>
        <row r="60">
          <cell r="AK60">
            <v>281</v>
          </cell>
        </row>
        <row r="61">
          <cell r="AK61">
            <v>282</v>
          </cell>
        </row>
        <row r="62">
          <cell r="AK62">
            <v>283</v>
          </cell>
        </row>
        <row r="63">
          <cell r="AK63">
            <v>301</v>
          </cell>
        </row>
        <row r="64">
          <cell r="AK64">
            <v>302</v>
          </cell>
        </row>
        <row r="65">
          <cell r="AK65">
            <v>303</v>
          </cell>
        </row>
        <row r="66">
          <cell r="AK66">
            <v>303</v>
          </cell>
        </row>
        <row r="67">
          <cell r="AK67">
            <v>310</v>
          </cell>
        </row>
        <row r="68">
          <cell r="AK68">
            <v>311</v>
          </cell>
        </row>
        <row r="69">
          <cell r="AK69">
            <v>312</v>
          </cell>
        </row>
        <row r="70">
          <cell r="AK70">
            <v>314</v>
          </cell>
        </row>
        <row r="71">
          <cell r="AK71">
            <v>315</v>
          </cell>
        </row>
        <row r="72">
          <cell r="AK72">
            <v>316</v>
          </cell>
        </row>
        <row r="73">
          <cell r="AK73">
            <v>320</v>
          </cell>
        </row>
        <row r="74">
          <cell r="AK74">
            <v>321</v>
          </cell>
        </row>
        <row r="75">
          <cell r="AK75">
            <v>322</v>
          </cell>
        </row>
        <row r="76">
          <cell r="AK76">
            <v>323</v>
          </cell>
        </row>
        <row r="77">
          <cell r="AK77">
            <v>324</v>
          </cell>
        </row>
        <row r="78">
          <cell r="AK78">
            <v>325</v>
          </cell>
        </row>
        <row r="79">
          <cell r="AK79">
            <v>330</v>
          </cell>
        </row>
        <row r="80">
          <cell r="AK80">
            <v>331</v>
          </cell>
        </row>
        <row r="81">
          <cell r="AK81">
            <v>332</v>
          </cell>
        </row>
        <row r="82">
          <cell r="AK82">
            <v>333</v>
          </cell>
        </row>
        <row r="83">
          <cell r="AK83">
            <v>334</v>
          </cell>
        </row>
        <row r="84">
          <cell r="AK84">
            <v>335</v>
          </cell>
        </row>
        <row r="85">
          <cell r="AK85">
            <v>336</v>
          </cell>
        </row>
        <row r="86">
          <cell r="AK86">
            <v>340</v>
          </cell>
        </row>
        <row r="87">
          <cell r="AK87">
            <v>341</v>
          </cell>
        </row>
        <row r="88">
          <cell r="AK88">
            <v>342</v>
          </cell>
        </row>
        <row r="89">
          <cell r="AK89">
            <v>343</v>
          </cell>
        </row>
        <row r="90">
          <cell r="AK90">
            <v>344</v>
          </cell>
        </row>
        <row r="91">
          <cell r="AK91">
            <v>345</v>
          </cell>
        </row>
        <row r="92">
          <cell r="AK92">
            <v>346</v>
          </cell>
        </row>
        <row r="93">
          <cell r="AK93">
            <v>350</v>
          </cell>
        </row>
        <row r="94">
          <cell r="AK94">
            <v>352</v>
          </cell>
        </row>
        <row r="95">
          <cell r="AK95">
            <v>353</v>
          </cell>
        </row>
        <row r="96">
          <cell r="AK96">
            <v>354</v>
          </cell>
        </row>
        <row r="97">
          <cell r="AK97">
            <v>355</v>
          </cell>
        </row>
        <row r="98">
          <cell r="AK98">
            <v>356</v>
          </cell>
        </row>
        <row r="99">
          <cell r="AK99">
            <v>357</v>
          </cell>
        </row>
        <row r="100">
          <cell r="AK100">
            <v>358</v>
          </cell>
        </row>
        <row r="101">
          <cell r="AK101">
            <v>359</v>
          </cell>
        </row>
        <row r="102">
          <cell r="AK102">
            <v>360</v>
          </cell>
        </row>
        <row r="103">
          <cell r="AK103">
            <v>361</v>
          </cell>
        </row>
        <row r="104">
          <cell r="AK104">
            <v>362</v>
          </cell>
        </row>
        <row r="105">
          <cell r="AK105">
            <v>364</v>
          </cell>
        </row>
        <row r="106">
          <cell r="AK106">
            <v>365</v>
          </cell>
        </row>
        <row r="107">
          <cell r="AK107">
            <v>366</v>
          </cell>
        </row>
        <row r="108">
          <cell r="AK108">
            <v>367</v>
          </cell>
        </row>
        <row r="109">
          <cell r="AK109">
            <v>368</v>
          </cell>
        </row>
        <row r="110">
          <cell r="AK110">
            <v>369</v>
          </cell>
        </row>
        <row r="111">
          <cell r="AK111">
            <v>370</v>
          </cell>
        </row>
        <row r="112">
          <cell r="AK112">
            <v>371</v>
          </cell>
        </row>
        <row r="113">
          <cell r="AK113">
            <v>372</v>
          </cell>
        </row>
        <row r="114">
          <cell r="AK114">
            <v>373</v>
          </cell>
        </row>
        <row r="115">
          <cell r="AK115">
            <v>389</v>
          </cell>
        </row>
        <row r="116">
          <cell r="AK116">
            <v>390</v>
          </cell>
        </row>
        <row r="117">
          <cell r="AK117">
            <v>391</v>
          </cell>
        </row>
        <row r="118">
          <cell r="AK118">
            <v>392</v>
          </cell>
        </row>
        <row r="119">
          <cell r="AK119">
            <v>393</v>
          </cell>
        </row>
        <row r="120">
          <cell r="AK120">
            <v>394</v>
          </cell>
        </row>
        <row r="121">
          <cell r="AK121">
            <v>395</v>
          </cell>
        </row>
        <row r="122">
          <cell r="AK122">
            <v>396</v>
          </cell>
        </row>
        <row r="123">
          <cell r="AK123">
            <v>397</v>
          </cell>
        </row>
        <row r="124">
          <cell r="AK124">
            <v>398</v>
          </cell>
        </row>
        <row r="125">
          <cell r="AK125">
            <v>399</v>
          </cell>
        </row>
        <row r="126">
          <cell r="AK126">
            <v>405</v>
          </cell>
        </row>
        <row r="127">
          <cell r="AK127">
            <v>406</v>
          </cell>
        </row>
        <row r="128">
          <cell r="AK128">
            <v>407</v>
          </cell>
        </row>
        <row r="129">
          <cell r="AK129">
            <v>408</v>
          </cell>
        </row>
        <row r="130">
          <cell r="AK130">
            <v>419</v>
          </cell>
        </row>
        <row r="131">
          <cell r="AK131">
            <v>421</v>
          </cell>
        </row>
        <row r="132">
          <cell r="AK132">
            <v>427</v>
          </cell>
        </row>
        <row r="133">
          <cell r="AK133">
            <v>428</v>
          </cell>
        </row>
        <row r="134">
          <cell r="AK134">
            <v>429</v>
          </cell>
        </row>
        <row r="135">
          <cell r="AK135">
            <v>431</v>
          </cell>
        </row>
        <row r="136">
          <cell r="AK136">
            <v>432</v>
          </cell>
        </row>
        <row r="137">
          <cell r="AK137">
            <v>440</v>
          </cell>
        </row>
        <row r="138">
          <cell r="AK138">
            <v>442</v>
          </cell>
        </row>
        <row r="139">
          <cell r="AK139">
            <v>444</v>
          </cell>
        </row>
        <row r="140">
          <cell r="AK140">
            <v>445</v>
          </cell>
        </row>
        <row r="141">
          <cell r="AK141">
            <v>447</v>
          </cell>
        </row>
        <row r="142">
          <cell r="AK142">
            <v>448</v>
          </cell>
        </row>
        <row r="143">
          <cell r="AK143">
            <v>449</v>
          </cell>
        </row>
        <row r="144">
          <cell r="AK144">
            <v>450</v>
          </cell>
        </row>
        <row r="145">
          <cell r="AK145">
            <v>451</v>
          </cell>
        </row>
        <row r="146">
          <cell r="AK146">
            <v>453</v>
          </cell>
        </row>
        <row r="147">
          <cell r="AK147">
            <v>454</v>
          </cell>
        </row>
        <row r="148">
          <cell r="AK148">
            <v>456</v>
          </cell>
        </row>
        <row r="149">
          <cell r="AK149">
            <v>500</v>
          </cell>
        </row>
        <row r="150">
          <cell r="AK150">
            <v>501</v>
          </cell>
        </row>
        <row r="151">
          <cell r="AK151">
            <v>502</v>
          </cell>
        </row>
        <row r="152">
          <cell r="AK152">
            <v>503</v>
          </cell>
        </row>
        <row r="153">
          <cell r="AK153">
            <v>505</v>
          </cell>
        </row>
        <row r="154">
          <cell r="AK154">
            <v>506</v>
          </cell>
        </row>
        <row r="155">
          <cell r="AK155">
            <v>507</v>
          </cell>
        </row>
        <row r="156">
          <cell r="AK156">
            <v>510</v>
          </cell>
        </row>
        <row r="157">
          <cell r="AK157">
            <v>511</v>
          </cell>
        </row>
        <row r="158">
          <cell r="AK158">
            <v>512</v>
          </cell>
        </row>
        <row r="159">
          <cell r="AK159">
            <v>513</v>
          </cell>
        </row>
        <row r="160">
          <cell r="AK160">
            <v>514</v>
          </cell>
        </row>
        <row r="161">
          <cell r="AK161">
            <v>517</v>
          </cell>
        </row>
        <row r="162">
          <cell r="AK162">
            <v>518</v>
          </cell>
        </row>
        <row r="163">
          <cell r="AK163">
            <v>519</v>
          </cell>
        </row>
        <row r="164">
          <cell r="AK164">
            <v>520</v>
          </cell>
        </row>
        <row r="165">
          <cell r="AK165">
            <v>523</v>
          </cell>
        </row>
        <row r="166">
          <cell r="AK166">
            <v>524</v>
          </cell>
        </row>
        <row r="167">
          <cell r="AK167">
            <v>528</v>
          </cell>
        </row>
        <row r="168">
          <cell r="AK168">
            <v>529</v>
          </cell>
        </row>
        <row r="169">
          <cell r="AK169">
            <v>530</v>
          </cell>
        </row>
        <row r="170">
          <cell r="AK170">
            <v>531</v>
          </cell>
        </row>
        <row r="171">
          <cell r="AK171">
            <v>532</v>
          </cell>
        </row>
        <row r="172">
          <cell r="AK172">
            <v>535</v>
          </cell>
        </row>
        <row r="173">
          <cell r="AK173">
            <v>536</v>
          </cell>
        </row>
        <row r="174">
          <cell r="AK174">
            <v>537</v>
          </cell>
        </row>
        <row r="175">
          <cell r="AK175">
            <v>538</v>
          </cell>
        </row>
        <row r="176">
          <cell r="AK176">
            <v>539</v>
          </cell>
        </row>
        <row r="177">
          <cell r="AK177">
            <v>540</v>
          </cell>
        </row>
        <row r="178">
          <cell r="AK178">
            <v>541</v>
          </cell>
        </row>
        <row r="179">
          <cell r="AK179">
            <v>542</v>
          </cell>
        </row>
        <row r="180">
          <cell r="AK180">
            <v>543</v>
          </cell>
        </row>
        <row r="181">
          <cell r="AK181">
            <v>544</v>
          </cell>
        </row>
        <row r="182">
          <cell r="AK182">
            <v>545</v>
          </cell>
        </row>
        <row r="183">
          <cell r="AK183">
            <v>546</v>
          </cell>
        </row>
        <row r="184">
          <cell r="AK184">
            <v>547</v>
          </cell>
        </row>
        <row r="185">
          <cell r="AK185">
            <v>548</v>
          </cell>
        </row>
        <row r="186">
          <cell r="AK186">
            <v>549</v>
          </cell>
        </row>
        <row r="187">
          <cell r="AK187">
            <v>551</v>
          </cell>
        </row>
        <row r="188">
          <cell r="AK188">
            <v>552</v>
          </cell>
        </row>
        <row r="189">
          <cell r="AK189">
            <v>553</v>
          </cell>
        </row>
        <row r="190">
          <cell r="AK190">
            <v>554</v>
          </cell>
        </row>
        <row r="191">
          <cell r="AK191">
            <v>555</v>
          </cell>
        </row>
        <row r="192">
          <cell r="AK192">
            <v>556</v>
          </cell>
        </row>
        <row r="193">
          <cell r="AK193">
            <v>557</v>
          </cell>
        </row>
        <row r="194">
          <cell r="AK194">
            <v>560</v>
          </cell>
        </row>
        <row r="195">
          <cell r="AK195">
            <v>561</v>
          </cell>
        </row>
        <row r="196">
          <cell r="AK196">
            <v>562</v>
          </cell>
        </row>
        <row r="197">
          <cell r="AK197">
            <v>563</v>
          </cell>
        </row>
        <row r="198">
          <cell r="AK198">
            <v>564</v>
          </cell>
        </row>
        <row r="199">
          <cell r="AK199">
            <v>565</v>
          </cell>
        </row>
        <row r="200">
          <cell r="AK200">
            <v>566</v>
          </cell>
        </row>
        <row r="201">
          <cell r="AK201">
            <v>567</v>
          </cell>
        </row>
        <row r="202">
          <cell r="AK202">
            <v>568</v>
          </cell>
        </row>
        <row r="203">
          <cell r="AK203">
            <v>569</v>
          </cell>
        </row>
        <row r="204">
          <cell r="AK204">
            <v>570</v>
          </cell>
        </row>
        <row r="205">
          <cell r="AK205">
            <v>571</v>
          </cell>
        </row>
        <row r="206">
          <cell r="AK206">
            <v>572</v>
          </cell>
        </row>
        <row r="207">
          <cell r="AK207">
            <v>573</v>
          </cell>
        </row>
        <row r="208">
          <cell r="AK208">
            <v>580</v>
          </cell>
        </row>
        <row r="209">
          <cell r="AK209">
            <v>581</v>
          </cell>
        </row>
        <row r="210">
          <cell r="AK210">
            <v>582</v>
          </cell>
        </row>
        <row r="211">
          <cell r="AK211">
            <v>583</v>
          </cell>
        </row>
        <row r="212">
          <cell r="AK212">
            <v>584</v>
          </cell>
        </row>
        <row r="213">
          <cell r="AK213">
            <v>585</v>
          </cell>
        </row>
        <row r="214">
          <cell r="AK214">
            <v>586</v>
          </cell>
        </row>
        <row r="215">
          <cell r="AK215">
            <v>587</v>
          </cell>
        </row>
        <row r="216">
          <cell r="AK216">
            <v>588</v>
          </cell>
        </row>
        <row r="217">
          <cell r="AK217">
            <v>589</v>
          </cell>
        </row>
        <row r="218">
          <cell r="AK218">
            <v>590</v>
          </cell>
        </row>
        <row r="219">
          <cell r="AK219">
            <v>591</v>
          </cell>
        </row>
        <row r="220">
          <cell r="AK220">
            <v>592</v>
          </cell>
        </row>
        <row r="221">
          <cell r="AK221">
            <v>593</v>
          </cell>
        </row>
        <row r="222">
          <cell r="AK222">
            <v>594</v>
          </cell>
        </row>
        <row r="223">
          <cell r="AK223">
            <v>595</v>
          </cell>
        </row>
        <row r="224">
          <cell r="AK224">
            <v>596</v>
          </cell>
        </row>
        <row r="225">
          <cell r="AK225">
            <v>597</v>
          </cell>
        </row>
        <row r="226">
          <cell r="AK226">
            <v>598</v>
          </cell>
        </row>
        <row r="227">
          <cell r="AK227">
            <v>901</v>
          </cell>
        </row>
        <row r="228">
          <cell r="AK228">
            <v>902</v>
          </cell>
        </row>
        <row r="229">
          <cell r="AK229">
            <v>903</v>
          </cell>
        </row>
        <row r="230">
          <cell r="AK230">
            <v>904</v>
          </cell>
        </row>
        <row r="231">
          <cell r="AK231">
            <v>905</v>
          </cell>
        </row>
        <row r="232">
          <cell r="AK232">
            <v>907</v>
          </cell>
        </row>
        <row r="233">
          <cell r="AK233">
            <v>908</v>
          </cell>
        </row>
        <row r="234">
          <cell r="AK234">
            <v>909</v>
          </cell>
        </row>
        <row r="235">
          <cell r="AK235">
            <v>910</v>
          </cell>
        </row>
        <row r="236">
          <cell r="AK236">
            <v>911</v>
          </cell>
        </row>
        <row r="237">
          <cell r="AK237">
            <v>912</v>
          </cell>
        </row>
        <row r="238">
          <cell r="AK238">
            <v>913</v>
          </cell>
        </row>
        <row r="239">
          <cell r="AK239">
            <v>916</v>
          </cell>
        </row>
        <row r="240">
          <cell r="AK240">
            <v>920</v>
          </cell>
        </row>
        <row r="241">
          <cell r="AK241">
            <v>921</v>
          </cell>
        </row>
        <row r="242">
          <cell r="AK242">
            <v>922</v>
          </cell>
        </row>
        <row r="243">
          <cell r="AK243">
            <v>923</v>
          </cell>
        </row>
        <row r="244">
          <cell r="AK244">
            <v>924</v>
          </cell>
        </row>
        <row r="245">
          <cell r="AK245">
            <v>925</v>
          </cell>
        </row>
        <row r="246">
          <cell r="AK246">
            <v>926</v>
          </cell>
        </row>
        <row r="247">
          <cell r="AK247">
            <v>927</v>
          </cell>
        </row>
        <row r="248">
          <cell r="AK248">
            <v>928</v>
          </cell>
        </row>
        <row r="249">
          <cell r="AK249">
            <v>929</v>
          </cell>
        </row>
        <row r="250">
          <cell r="AK250">
            <v>930</v>
          </cell>
        </row>
        <row r="251">
          <cell r="AK251">
            <v>931</v>
          </cell>
        </row>
        <row r="252">
          <cell r="AK252">
            <v>935</v>
          </cell>
        </row>
        <row r="253">
          <cell r="AK253">
            <v>1869</v>
          </cell>
        </row>
        <row r="254">
          <cell r="AK254">
            <v>2281</v>
          </cell>
        </row>
        <row r="255">
          <cell r="AK255">
            <v>2282</v>
          </cell>
        </row>
        <row r="256">
          <cell r="AK256">
            <v>2283</v>
          </cell>
        </row>
        <row r="257">
          <cell r="AK257">
            <v>4118</v>
          </cell>
        </row>
        <row r="258">
          <cell r="AK258">
            <v>4194</v>
          </cell>
        </row>
        <row r="259">
          <cell r="AK259">
            <v>4311</v>
          </cell>
        </row>
        <row r="260">
          <cell r="AK260">
            <v>18221</v>
          </cell>
        </row>
        <row r="261">
          <cell r="AK261">
            <v>18222</v>
          </cell>
        </row>
        <row r="262">
          <cell r="AK262">
            <v>22842</v>
          </cell>
        </row>
        <row r="263">
          <cell r="AK263">
            <v>25316</v>
          </cell>
        </row>
        <row r="264">
          <cell r="AK264">
            <v>25317</v>
          </cell>
        </row>
        <row r="265">
          <cell r="AK265">
            <v>25318</v>
          </cell>
        </row>
        <row r="266">
          <cell r="AK266">
            <v>25319</v>
          </cell>
        </row>
        <row r="267">
          <cell r="AK267">
            <v>25399</v>
          </cell>
        </row>
        <row r="268">
          <cell r="AK268">
            <v>40910</v>
          </cell>
        </row>
        <row r="269">
          <cell r="AK269">
            <v>40911</v>
          </cell>
        </row>
        <row r="270">
          <cell r="AK270">
            <v>41010</v>
          </cell>
        </row>
        <row r="271">
          <cell r="AK271">
            <v>41011</v>
          </cell>
        </row>
        <row r="272">
          <cell r="AK272">
            <v>41110</v>
          </cell>
        </row>
        <row r="273">
          <cell r="AK273">
            <v>41111</v>
          </cell>
        </row>
        <row r="274">
          <cell r="AK274">
            <v>41140</v>
          </cell>
        </row>
        <row r="275">
          <cell r="AK275">
            <v>41141</v>
          </cell>
        </row>
        <row r="276">
          <cell r="AK276">
            <v>41160</v>
          </cell>
        </row>
        <row r="277">
          <cell r="AK277">
            <v>41170</v>
          </cell>
        </row>
        <row r="278">
          <cell r="AK278">
            <v>41181</v>
          </cell>
        </row>
        <row r="279">
          <cell r="AK279">
            <v>108360</v>
          </cell>
        </row>
        <row r="280">
          <cell r="AK280">
            <v>108361</v>
          </cell>
        </row>
        <row r="281">
          <cell r="AK281">
            <v>108362</v>
          </cell>
        </row>
        <row r="282">
          <cell r="AK282">
            <v>108364</v>
          </cell>
        </row>
        <row r="283">
          <cell r="AK283">
            <v>108365</v>
          </cell>
        </row>
        <row r="284">
          <cell r="AK284">
            <v>108366</v>
          </cell>
        </row>
        <row r="285">
          <cell r="AK285">
            <v>108367</v>
          </cell>
        </row>
        <row r="286">
          <cell r="AK286">
            <v>108368</v>
          </cell>
        </row>
        <row r="287">
          <cell r="AK287">
            <v>108369</v>
          </cell>
        </row>
        <row r="288">
          <cell r="AK288">
            <v>108370</v>
          </cell>
        </row>
        <row r="289">
          <cell r="AK289">
            <v>108371</v>
          </cell>
        </row>
        <row r="290">
          <cell r="AK290">
            <v>108372</v>
          </cell>
        </row>
        <row r="291">
          <cell r="AK291">
            <v>108373</v>
          </cell>
        </row>
        <row r="292">
          <cell r="AK292">
            <v>111399</v>
          </cell>
        </row>
        <row r="293">
          <cell r="AK293">
            <v>403360</v>
          </cell>
        </row>
        <row r="294">
          <cell r="AK294">
            <v>403361</v>
          </cell>
        </row>
        <row r="295">
          <cell r="AK295">
            <v>403362</v>
          </cell>
        </row>
        <row r="296">
          <cell r="AK296">
            <v>403364</v>
          </cell>
        </row>
        <row r="297">
          <cell r="AK297">
            <v>403365</v>
          </cell>
        </row>
        <row r="298">
          <cell r="AK298">
            <v>403366</v>
          </cell>
        </row>
        <row r="299">
          <cell r="AK299">
            <v>403367</v>
          </cell>
        </row>
        <row r="300">
          <cell r="AK300">
            <v>403368</v>
          </cell>
        </row>
        <row r="301">
          <cell r="AK301">
            <v>403369</v>
          </cell>
        </row>
        <row r="302">
          <cell r="AK302">
            <v>403370</v>
          </cell>
        </row>
        <row r="303">
          <cell r="AK303">
            <v>403371</v>
          </cell>
        </row>
        <row r="304">
          <cell r="AK304">
            <v>403372</v>
          </cell>
        </row>
        <row r="305">
          <cell r="AK305">
            <v>403373</v>
          </cell>
        </row>
        <row r="306">
          <cell r="AK306">
            <v>404330</v>
          </cell>
        </row>
        <row r="307">
          <cell r="AK307">
            <v>1081390</v>
          </cell>
        </row>
        <row r="308">
          <cell r="AK308">
            <v>1081399</v>
          </cell>
        </row>
        <row r="309">
          <cell r="AK309" t="str">
            <v>108D</v>
          </cell>
        </row>
        <row r="310">
          <cell r="AK310" t="str">
            <v>108D00</v>
          </cell>
        </row>
        <row r="311">
          <cell r="AK311" t="str">
            <v>108DS</v>
          </cell>
        </row>
        <row r="312">
          <cell r="AK312" t="str">
            <v>108EP</v>
          </cell>
        </row>
        <row r="313">
          <cell r="AK313" t="str">
            <v>108GP</v>
          </cell>
        </row>
        <row r="314">
          <cell r="AK314" t="str">
            <v>108HP</v>
          </cell>
        </row>
        <row r="315">
          <cell r="AK315" t="str">
            <v>108MP</v>
          </cell>
        </row>
        <row r="316">
          <cell r="AK316" t="str">
            <v>108MP</v>
          </cell>
        </row>
        <row r="317">
          <cell r="AK317" t="str">
            <v>108NP</v>
          </cell>
        </row>
        <row r="318">
          <cell r="AK318" t="str">
            <v>108OP</v>
          </cell>
        </row>
        <row r="319">
          <cell r="AK319" t="str">
            <v>108SP</v>
          </cell>
        </row>
        <row r="320">
          <cell r="AK320" t="str">
            <v>108TP</v>
          </cell>
        </row>
        <row r="321">
          <cell r="AK321" t="str">
            <v>111CLG</v>
          </cell>
        </row>
        <row r="322">
          <cell r="AK322" t="str">
            <v>111CLH</v>
          </cell>
        </row>
        <row r="323">
          <cell r="AK323" t="str">
            <v>111CLS</v>
          </cell>
        </row>
        <row r="324">
          <cell r="AK324" t="str">
            <v>111IP</v>
          </cell>
        </row>
        <row r="325">
          <cell r="AK325" t="str">
            <v>111IP</v>
          </cell>
        </row>
        <row r="326">
          <cell r="AK326" t="str">
            <v>182M</v>
          </cell>
        </row>
        <row r="327">
          <cell r="AK327" t="str">
            <v>186M</v>
          </cell>
        </row>
        <row r="328">
          <cell r="AK328" t="str">
            <v>390L</v>
          </cell>
        </row>
        <row r="329">
          <cell r="AK329" t="str">
            <v>392L</v>
          </cell>
        </row>
        <row r="330">
          <cell r="AK330" t="str">
            <v>399G</v>
          </cell>
        </row>
        <row r="331">
          <cell r="AK331" t="str">
            <v>399L</v>
          </cell>
        </row>
        <row r="332">
          <cell r="AK332" t="str">
            <v>403EP</v>
          </cell>
        </row>
        <row r="333">
          <cell r="AK333" t="str">
            <v>403GP</v>
          </cell>
        </row>
        <row r="334">
          <cell r="AK334" t="str">
            <v>403GV0</v>
          </cell>
        </row>
        <row r="335">
          <cell r="AK335" t="str">
            <v>403HP</v>
          </cell>
        </row>
        <row r="336">
          <cell r="AK336" t="str">
            <v>403MP</v>
          </cell>
        </row>
        <row r="337">
          <cell r="AK337" t="str">
            <v>403NP</v>
          </cell>
        </row>
        <row r="338">
          <cell r="AK338" t="str">
            <v>403OP</v>
          </cell>
        </row>
        <row r="339">
          <cell r="AK339" t="str">
            <v>403SP</v>
          </cell>
        </row>
        <row r="340">
          <cell r="AK340" t="str">
            <v>403TP</v>
          </cell>
        </row>
        <row r="341">
          <cell r="AK341" t="str">
            <v>404CLG</v>
          </cell>
        </row>
        <row r="342">
          <cell r="AK342" t="str">
            <v>404CLS</v>
          </cell>
        </row>
        <row r="343">
          <cell r="AK343" t="str">
            <v>404IP</v>
          </cell>
        </row>
        <row r="344">
          <cell r="AK344" t="str">
            <v>404M</v>
          </cell>
        </row>
        <row r="345">
          <cell r="AK345" t="str">
            <v>CWC</v>
          </cell>
        </row>
        <row r="346">
          <cell r="AK346" t="str">
            <v>D00</v>
          </cell>
        </row>
        <row r="347">
          <cell r="AK347" t="str">
            <v>DS0</v>
          </cell>
        </row>
        <row r="348">
          <cell r="AK348" t="str">
            <v>FITOTH</v>
          </cell>
        </row>
        <row r="349">
          <cell r="AK349" t="str">
            <v>FITPMI</v>
          </cell>
        </row>
        <row r="350">
          <cell r="AK350" t="str">
            <v>G00</v>
          </cell>
        </row>
        <row r="351">
          <cell r="AK351" t="str">
            <v>H00</v>
          </cell>
        </row>
        <row r="352">
          <cell r="AK352" t="str">
            <v>I00</v>
          </cell>
        </row>
        <row r="353">
          <cell r="AK353" t="str">
            <v>N00</v>
          </cell>
        </row>
        <row r="354">
          <cell r="AK354" t="str">
            <v>O00</v>
          </cell>
        </row>
        <row r="355">
          <cell r="AK355" t="str">
            <v>OWC131</v>
          </cell>
        </row>
        <row r="356">
          <cell r="AK356" t="str">
            <v>OWC135</v>
          </cell>
        </row>
        <row r="357">
          <cell r="AK357" t="str">
            <v>OWC143</v>
          </cell>
        </row>
        <row r="358">
          <cell r="AK358" t="str">
            <v>OWC232</v>
          </cell>
        </row>
        <row r="359">
          <cell r="AK359" t="str">
            <v>OWC25330</v>
          </cell>
        </row>
        <row r="360">
          <cell r="AK360" t="str">
            <v>DFA</v>
          </cell>
        </row>
        <row r="361">
          <cell r="AK361" t="str">
            <v>S00</v>
          </cell>
        </row>
        <row r="362">
          <cell r="AK362" t="str">
            <v>SCHMAF</v>
          </cell>
        </row>
        <row r="363">
          <cell r="AK363" t="str">
            <v>SCHMAP</v>
          </cell>
        </row>
        <row r="364">
          <cell r="AK364" t="str">
            <v>SCHMAT</v>
          </cell>
        </row>
        <row r="365">
          <cell r="AK365" t="str">
            <v>SCHMDF</v>
          </cell>
        </row>
        <row r="366">
          <cell r="AK366" t="str">
            <v>SCHMDP</v>
          </cell>
        </row>
        <row r="367">
          <cell r="AK367" t="str">
            <v>SCHMDT</v>
          </cell>
        </row>
        <row r="368">
          <cell r="AK368" t="str">
            <v>T00</v>
          </cell>
        </row>
        <row r="369">
          <cell r="AK369" t="str">
            <v>TS0</v>
          </cell>
        </row>
      </sheetData>
      <sheetData sheetId="11" refreshError="1"/>
      <sheetData sheetId="12" refreshError="1"/>
      <sheetData sheetId="13" refreshError="1"/>
      <sheetData sheetId="14" refreshError="1">
        <row r="3">
          <cell r="B3" t="str">
            <v>FACTOR</v>
          </cell>
          <cell r="E3" t="str">
            <v>TOTAL</v>
          </cell>
          <cell r="F3" t="str">
            <v>CALIFORNIA</v>
          </cell>
          <cell r="G3" t="str">
            <v>OREGON</v>
          </cell>
          <cell r="H3" t="str">
            <v>WASHINGTON</v>
          </cell>
          <cell r="I3" t="str">
            <v>MONTANA</v>
          </cell>
          <cell r="J3" t="str">
            <v>WYOMING-PPL</v>
          </cell>
          <cell r="K3" t="str">
            <v>UTAH</v>
          </cell>
          <cell r="L3" t="str">
            <v>IDAHO-UPL</v>
          </cell>
          <cell r="M3" t="str">
            <v>WY-UP&amp;L</v>
          </cell>
          <cell r="N3" t="str">
            <v>FERC</v>
          </cell>
          <cell r="O3" t="str">
            <v>INDEGO</v>
          </cell>
          <cell r="P3" t="str">
            <v>OTHER</v>
          </cell>
          <cell r="S3" t="str">
            <v>FACTOR</v>
          </cell>
          <cell r="V3" t="str">
            <v>TOTAL</v>
          </cell>
          <cell r="W3" t="str">
            <v>CALIFORNIA</v>
          </cell>
          <cell r="X3" t="str">
            <v>OREGON</v>
          </cell>
          <cell r="Y3" t="str">
            <v>WASHINGTON</v>
          </cell>
          <cell r="Z3" t="str">
            <v>MONTANA</v>
          </cell>
          <cell r="AA3" t="str">
            <v>WY-EAST</v>
          </cell>
          <cell r="AB3" t="str">
            <v>UTAH</v>
          </cell>
          <cell r="AC3" t="str">
            <v>IDAHO</v>
          </cell>
          <cell r="AD3" t="str">
            <v>WY-WEST</v>
          </cell>
          <cell r="AE3" t="str">
            <v>FERC</v>
          </cell>
          <cell r="AF3" t="str">
            <v>INDEGO</v>
          </cell>
          <cell r="AG3" t="str">
            <v>OTHER</v>
          </cell>
        </row>
        <row r="4">
          <cell r="B4" t="str">
            <v>SG</v>
          </cell>
          <cell r="E4">
            <v>1.0000000000000002</v>
          </cell>
          <cell r="F4">
            <v>2.6279504915630095E-2</v>
          </cell>
          <cell r="G4">
            <v>0.33717881920133841</v>
          </cell>
          <cell r="H4">
            <v>9.831704306078197E-2</v>
          </cell>
          <cell r="I4">
            <v>0</v>
          </cell>
          <cell r="J4">
            <v>0.11425312055562384</v>
          </cell>
          <cell r="K4">
            <v>0.36297363404100813</v>
          </cell>
          <cell r="L4">
            <v>4.397854045954528E-2</v>
          </cell>
          <cell r="M4">
            <v>1.5217866586822837E-2</v>
          </cell>
          <cell r="N4">
            <v>1.8014711792495054E-3</v>
          </cell>
          <cell r="O4">
            <v>0</v>
          </cell>
          <cell r="P4">
            <v>0</v>
          </cell>
          <cell r="S4" t="str">
            <v>SG</v>
          </cell>
          <cell r="V4">
            <v>1.0000000000000002</v>
          </cell>
          <cell r="W4">
            <v>2.6279504915630095E-2</v>
          </cell>
          <cell r="X4">
            <v>0.33717881920133841</v>
          </cell>
          <cell r="Y4">
            <v>9.831704306078197E-2</v>
          </cell>
          <cell r="Z4">
            <v>0</v>
          </cell>
          <cell r="AA4">
            <v>0.11425312055562384</v>
          </cell>
          <cell r="AB4">
            <v>0.36297363404100813</v>
          </cell>
          <cell r="AC4">
            <v>4.397854045954528E-2</v>
          </cell>
          <cell r="AD4">
            <v>1.5217866586822837E-2</v>
          </cell>
          <cell r="AE4">
            <v>1.8014711792495054E-3</v>
          </cell>
          <cell r="AF4">
            <v>0</v>
          </cell>
          <cell r="AG4">
            <v>0</v>
          </cell>
        </row>
        <row r="5">
          <cell r="B5" t="str">
            <v>SG-P</v>
          </cell>
          <cell r="E5">
            <v>1.0000000000000002</v>
          </cell>
          <cell r="F5">
            <v>2.6279504915630095E-2</v>
          </cell>
          <cell r="G5">
            <v>0.33717881920133841</v>
          </cell>
          <cell r="H5">
            <v>9.831704306078197E-2</v>
          </cell>
          <cell r="I5">
            <v>0</v>
          </cell>
          <cell r="J5">
            <v>0.11425312055562384</v>
          </cell>
          <cell r="K5">
            <v>0.36297363404100813</v>
          </cell>
          <cell r="L5">
            <v>4.397854045954528E-2</v>
          </cell>
          <cell r="M5">
            <v>1.5217866586822837E-2</v>
          </cell>
          <cell r="N5">
            <v>1.8014711792495054E-3</v>
          </cell>
          <cell r="O5">
            <v>0</v>
          </cell>
          <cell r="P5">
            <v>0</v>
          </cell>
          <cell r="S5" t="str">
            <v>SG-P</v>
          </cell>
          <cell r="V5">
            <v>1.0000000000000002</v>
          </cell>
          <cell r="W5">
            <v>2.6279504915630095E-2</v>
          </cell>
          <cell r="X5">
            <v>0.33717881920133841</v>
          </cell>
          <cell r="Y5">
            <v>9.831704306078197E-2</v>
          </cell>
          <cell r="Z5">
            <v>0</v>
          </cell>
          <cell r="AA5">
            <v>0.11425312055562384</v>
          </cell>
          <cell r="AB5">
            <v>0.36297363404100813</v>
          </cell>
          <cell r="AC5">
            <v>4.397854045954528E-2</v>
          </cell>
          <cell r="AD5">
            <v>1.5217866586822837E-2</v>
          </cell>
          <cell r="AE5">
            <v>1.8014711792495054E-3</v>
          </cell>
          <cell r="AF5">
            <v>0</v>
          </cell>
          <cell r="AG5">
            <v>0</v>
          </cell>
        </row>
        <row r="6">
          <cell r="B6" t="str">
            <v>SG-U</v>
          </cell>
          <cell r="E6">
            <v>1.0000000000000002</v>
          </cell>
          <cell r="F6">
            <v>2.6279504915630095E-2</v>
          </cell>
          <cell r="G6">
            <v>0.33717881920133841</v>
          </cell>
          <cell r="H6">
            <v>9.831704306078197E-2</v>
          </cell>
          <cell r="I6">
            <v>0</v>
          </cell>
          <cell r="J6">
            <v>0.11425312055562384</v>
          </cell>
          <cell r="K6">
            <v>0.36297363404100813</v>
          </cell>
          <cell r="L6">
            <v>4.397854045954528E-2</v>
          </cell>
          <cell r="M6">
            <v>1.5217866586822837E-2</v>
          </cell>
          <cell r="N6">
            <v>1.8014711792495054E-3</v>
          </cell>
          <cell r="O6">
            <v>0</v>
          </cell>
          <cell r="P6">
            <v>0</v>
          </cell>
          <cell r="S6" t="str">
            <v>SG-U</v>
          </cell>
          <cell r="V6">
            <v>1.0000000000000002</v>
          </cell>
          <cell r="W6">
            <v>2.6279504915630095E-2</v>
          </cell>
          <cell r="X6">
            <v>0.33717881920133841</v>
          </cell>
          <cell r="Y6">
            <v>9.831704306078197E-2</v>
          </cell>
          <cell r="Z6">
            <v>0</v>
          </cell>
          <cell r="AA6">
            <v>0.11425312055562384</v>
          </cell>
          <cell r="AB6">
            <v>0.36297363404100813</v>
          </cell>
          <cell r="AC6">
            <v>4.397854045954528E-2</v>
          </cell>
          <cell r="AD6">
            <v>1.5217866586822837E-2</v>
          </cell>
          <cell r="AE6">
            <v>1.8014711792495054E-3</v>
          </cell>
          <cell r="AF6">
            <v>0</v>
          </cell>
          <cell r="AG6">
            <v>0</v>
          </cell>
        </row>
        <row r="7">
          <cell r="B7" t="str">
            <v>DGP</v>
          </cell>
          <cell r="E7">
            <v>0.99999999999999989</v>
          </cell>
          <cell r="F7">
            <v>4.5621884117290498E-2</v>
          </cell>
          <cell r="G7">
            <v>0.58535094423560519</v>
          </cell>
          <cell r="H7">
            <v>0.17068086935708962</v>
          </cell>
          <cell r="I7">
            <v>0</v>
          </cell>
          <cell r="J7">
            <v>0.1983463022900146</v>
          </cell>
          <cell r="K7">
            <v>0</v>
          </cell>
          <cell r="L7">
            <v>0</v>
          </cell>
          <cell r="M7">
            <v>0</v>
          </cell>
          <cell r="N7">
            <v>0</v>
          </cell>
          <cell r="O7">
            <v>0</v>
          </cell>
          <cell r="P7">
            <v>0</v>
          </cell>
          <cell r="S7" t="str">
            <v>DGP</v>
          </cell>
          <cell r="V7">
            <v>0.99999999999999989</v>
          </cell>
          <cell r="W7">
            <v>4.5621884117290498E-2</v>
          </cell>
          <cell r="X7">
            <v>0.58535094423560519</v>
          </cell>
          <cell r="Y7">
            <v>0.17068086935708962</v>
          </cell>
          <cell r="Z7">
            <v>0</v>
          </cell>
          <cell r="AA7">
            <v>0.1983463022900146</v>
          </cell>
          <cell r="AB7">
            <v>0</v>
          </cell>
          <cell r="AC7">
            <v>0</v>
          </cell>
          <cell r="AD7">
            <v>0</v>
          </cell>
          <cell r="AE7">
            <v>0</v>
          </cell>
          <cell r="AF7">
            <v>0</v>
          </cell>
          <cell r="AG7">
            <v>0</v>
          </cell>
        </row>
        <row r="8">
          <cell r="B8" t="str">
            <v>DGU</v>
          </cell>
          <cell r="E8">
            <v>1</v>
          </cell>
          <cell r="F8">
            <v>0</v>
          </cell>
          <cell r="G8">
            <v>0</v>
          </cell>
          <cell r="H8">
            <v>0</v>
          </cell>
          <cell r="I8">
            <v>0</v>
          </cell>
          <cell r="J8">
            <v>0</v>
          </cell>
          <cell r="K8">
            <v>0.85612741313794338</v>
          </cell>
          <cell r="L8">
            <v>0.1037299421945317</v>
          </cell>
          <cell r="M8">
            <v>3.5893606401678886E-2</v>
          </cell>
          <cell r="N8">
            <v>4.2490382658460371E-3</v>
          </cell>
          <cell r="O8">
            <v>0</v>
          </cell>
          <cell r="P8">
            <v>0</v>
          </cell>
          <cell r="S8" t="str">
            <v>DGU</v>
          </cell>
          <cell r="V8">
            <v>1</v>
          </cell>
          <cell r="W8">
            <v>0</v>
          </cell>
          <cell r="X8">
            <v>0</v>
          </cell>
          <cell r="Y8">
            <v>0</v>
          </cell>
          <cell r="Z8">
            <v>0</v>
          </cell>
          <cell r="AA8">
            <v>0</v>
          </cell>
          <cell r="AB8">
            <v>0.85612741313794338</v>
          </cell>
          <cell r="AC8">
            <v>0.1037299421945317</v>
          </cell>
          <cell r="AD8">
            <v>3.5893606401678886E-2</v>
          </cell>
          <cell r="AE8">
            <v>4.2490382658460371E-3</v>
          </cell>
          <cell r="AF8">
            <v>0</v>
          </cell>
          <cell r="AG8">
            <v>0</v>
          </cell>
        </row>
        <row r="9">
          <cell r="B9" t="str">
            <v>SC</v>
          </cell>
          <cell r="E9">
            <v>1.0000000000000002</v>
          </cell>
          <cell r="F9">
            <v>2.6458852698436015E-2</v>
          </cell>
          <cell r="G9">
            <v>0.34084396748895357</v>
          </cell>
          <cell r="H9">
            <v>0.10022462750815073</v>
          </cell>
          <cell r="I9">
            <v>0</v>
          </cell>
          <cell r="J9">
            <v>0.10948929900422784</v>
          </cell>
          <cell r="K9">
            <v>0.36300065940901288</v>
          </cell>
          <cell r="L9">
            <v>4.3621480640108942E-2</v>
          </cell>
          <cell r="M9">
            <v>1.4533382892231937E-2</v>
          </cell>
          <cell r="N9">
            <v>1.8277303588782544E-3</v>
          </cell>
          <cell r="O9">
            <v>0</v>
          </cell>
          <cell r="P9">
            <v>0</v>
          </cell>
          <cell r="S9" t="str">
            <v>SC</v>
          </cell>
          <cell r="V9">
            <v>1.0000000000000002</v>
          </cell>
          <cell r="W9">
            <v>2.6458852698436015E-2</v>
          </cell>
          <cell r="X9">
            <v>0.34084396748895357</v>
          </cell>
          <cell r="Y9">
            <v>0.10022462750815073</v>
          </cell>
          <cell r="Z9">
            <v>0</v>
          </cell>
          <cell r="AA9">
            <v>0.10948929900422784</v>
          </cell>
          <cell r="AB9">
            <v>0.36300065940901288</v>
          </cell>
          <cell r="AC9">
            <v>4.3621480640108942E-2</v>
          </cell>
          <cell r="AD9">
            <v>1.4533382892231937E-2</v>
          </cell>
          <cell r="AE9">
            <v>1.8277303588782544E-3</v>
          </cell>
          <cell r="AF9">
            <v>0</v>
          </cell>
          <cell r="AG9">
            <v>0</v>
          </cell>
        </row>
        <row r="10">
          <cell r="B10" t="str">
            <v>SE</v>
          </cell>
          <cell r="E10">
            <v>1</v>
          </cell>
          <cell r="F10">
            <v>2.5741461567212319E-2</v>
          </cell>
          <cell r="G10">
            <v>0.32618337433849304</v>
          </cell>
          <cell r="H10">
            <v>9.2594289718675726E-2</v>
          </cell>
          <cell r="I10">
            <v>0</v>
          </cell>
          <cell r="J10">
            <v>0.12854458520981182</v>
          </cell>
          <cell r="K10">
            <v>0.36289255793699388</v>
          </cell>
          <cell r="L10">
            <v>4.5049719917854315E-2</v>
          </cell>
          <cell r="M10">
            <v>1.7271317670595539E-2</v>
          </cell>
          <cell r="N10">
            <v>1.7226936403632589E-3</v>
          </cell>
          <cell r="O10">
            <v>0</v>
          </cell>
          <cell r="P10">
            <v>0</v>
          </cell>
          <cell r="S10" t="str">
            <v>SE</v>
          </cell>
          <cell r="V10">
            <v>1</v>
          </cell>
          <cell r="W10">
            <v>2.5741461567212319E-2</v>
          </cell>
          <cell r="X10">
            <v>0.32618337433849304</v>
          </cell>
          <cell r="Y10">
            <v>9.2594289718675726E-2</v>
          </cell>
          <cell r="Z10">
            <v>0</v>
          </cell>
          <cell r="AA10">
            <v>0.12854458520981182</v>
          </cell>
          <cell r="AB10">
            <v>0.36289255793699388</v>
          </cell>
          <cell r="AC10">
            <v>4.5049719917854315E-2</v>
          </cell>
          <cell r="AD10">
            <v>1.7271317670595539E-2</v>
          </cell>
          <cell r="AE10">
            <v>1.7226936403632589E-3</v>
          </cell>
          <cell r="AF10">
            <v>0</v>
          </cell>
          <cell r="AG10">
            <v>0</v>
          </cell>
        </row>
        <row r="11">
          <cell r="B11" t="str">
            <v>SE-P</v>
          </cell>
          <cell r="E11">
            <v>1</v>
          </cell>
          <cell r="F11">
            <v>2.5741461567212319E-2</v>
          </cell>
          <cell r="G11">
            <v>0.32618337433849304</v>
          </cell>
          <cell r="H11">
            <v>9.2594289718675726E-2</v>
          </cell>
          <cell r="I11">
            <v>0</v>
          </cell>
          <cell r="J11">
            <v>0.12854458520981182</v>
          </cell>
          <cell r="K11">
            <v>0.36289255793699388</v>
          </cell>
          <cell r="L11">
            <v>4.5049719917854315E-2</v>
          </cell>
          <cell r="M11">
            <v>1.7271317670595539E-2</v>
          </cell>
          <cell r="N11">
            <v>1.7226936403632589E-3</v>
          </cell>
          <cell r="O11">
            <v>0</v>
          </cell>
          <cell r="P11">
            <v>0</v>
          </cell>
          <cell r="S11" t="str">
            <v>SE-P</v>
          </cell>
          <cell r="V11">
            <v>1</v>
          </cell>
          <cell r="W11">
            <v>2.5741461567212319E-2</v>
          </cell>
          <cell r="X11">
            <v>0.32618337433849304</v>
          </cell>
          <cell r="Y11">
            <v>9.2594289718675726E-2</v>
          </cell>
          <cell r="Z11">
            <v>0</v>
          </cell>
          <cell r="AA11">
            <v>0.12854458520981182</v>
          </cell>
          <cell r="AB11">
            <v>0.36289255793699388</v>
          </cell>
          <cell r="AC11">
            <v>4.5049719917854315E-2</v>
          </cell>
          <cell r="AD11">
            <v>1.7271317670595539E-2</v>
          </cell>
          <cell r="AE11">
            <v>1.7226936403632589E-3</v>
          </cell>
          <cell r="AF11">
            <v>0</v>
          </cell>
          <cell r="AG11">
            <v>0</v>
          </cell>
        </row>
        <row r="12">
          <cell r="B12" t="str">
            <v>SE-U</v>
          </cell>
          <cell r="E12">
            <v>1</v>
          </cell>
          <cell r="F12">
            <v>2.5741461567212319E-2</v>
          </cell>
          <cell r="G12">
            <v>0.32618337433849304</v>
          </cell>
          <cell r="H12">
            <v>9.2594289718675726E-2</v>
          </cell>
          <cell r="I12">
            <v>0</v>
          </cell>
          <cell r="J12">
            <v>0.12854458520981182</v>
          </cell>
          <cell r="K12">
            <v>0.36289255793699388</v>
          </cell>
          <cell r="L12">
            <v>4.5049719917854315E-2</v>
          </cell>
          <cell r="M12">
            <v>1.7271317670595539E-2</v>
          </cell>
          <cell r="N12">
            <v>1.7226936403632589E-3</v>
          </cell>
          <cell r="O12">
            <v>0</v>
          </cell>
          <cell r="P12">
            <v>0</v>
          </cell>
          <cell r="S12" t="str">
            <v>SE-U</v>
          </cell>
          <cell r="V12">
            <v>1</v>
          </cell>
          <cell r="W12">
            <v>2.5741461567212319E-2</v>
          </cell>
          <cell r="X12">
            <v>0.32618337433849304</v>
          </cell>
          <cell r="Y12">
            <v>9.2594289718675726E-2</v>
          </cell>
          <cell r="Z12">
            <v>0</v>
          </cell>
          <cell r="AA12">
            <v>0.12854458520981182</v>
          </cell>
          <cell r="AB12">
            <v>0.36289255793699388</v>
          </cell>
          <cell r="AC12">
            <v>4.5049719917854315E-2</v>
          </cell>
          <cell r="AD12">
            <v>1.7271317670595539E-2</v>
          </cell>
          <cell r="AE12">
            <v>1.7226936403632589E-3</v>
          </cell>
          <cell r="AF12">
            <v>0</v>
          </cell>
          <cell r="AG12">
            <v>0</v>
          </cell>
        </row>
        <row r="13">
          <cell r="B13" t="str">
            <v>DEP</v>
          </cell>
          <cell r="E13">
            <v>1</v>
          </cell>
          <cell r="F13">
            <v>4.4919022231823383E-2</v>
          </cell>
          <cell r="G13">
            <v>0.56919216514979987</v>
          </cell>
          <cell r="H13">
            <v>0.16157765352806724</v>
          </cell>
          <cell r="I13">
            <v>0</v>
          </cell>
          <cell r="J13">
            <v>0.2243111590903096</v>
          </cell>
          <cell r="K13">
            <v>0</v>
          </cell>
          <cell r="L13">
            <v>0</v>
          </cell>
          <cell r="M13">
            <v>0</v>
          </cell>
          <cell r="N13">
            <v>0</v>
          </cell>
          <cell r="O13">
            <v>0</v>
          </cell>
          <cell r="P13">
            <v>0</v>
          </cell>
          <cell r="S13" t="str">
            <v>DEP</v>
          </cell>
          <cell r="V13">
            <v>1</v>
          </cell>
          <cell r="W13">
            <v>4.4919022231823383E-2</v>
          </cell>
          <cell r="X13">
            <v>0.56919216514979987</v>
          </cell>
          <cell r="Y13">
            <v>0.16157765352806724</v>
          </cell>
          <cell r="Z13">
            <v>0</v>
          </cell>
          <cell r="AA13">
            <v>0.2243111590903096</v>
          </cell>
          <cell r="AB13">
            <v>0</v>
          </cell>
          <cell r="AC13">
            <v>0</v>
          </cell>
          <cell r="AD13">
            <v>0</v>
          </cell>
          <cell r="AE13">
            <v>0</v>
          </cell>
          <cell r="AF13">
            <v>0</v>
          </cell>
          <cell r="AG13">
            <v>0</v>
          </cell>
        </row>
        <row r="14">
          <cell r="B14" t="str">
            <v>DEU</v>
          </cell>
          <cell r="E14">
            <v>1.0000000000000002</v>
          </cell>
          <cell r="F14">
            <v>0</v>
          </cell>
          <cell r="G14">
            <v>0</v>
          </cell>
          <cell r="H14">
            <v>0</v>
          </cell>
          <cell r="I14">
            <v>0</v>
          </cell>
          <cell r="J14">
            <v>0</v>
          </cell>
          <cell r="K14">
            <v>0.84999229895882489</v>
          </cell>
          <cell r="L14">
            <v>0.1055186009272653</v>
          </cell>
          <cell r="M14">
            <v>4.0454086731165573E-2</v>
          </cell>
          <cell r="N14">
            <v>4.0350133827443879E-3</v>
          </cell>
          <cell r="O14">
            <v>0</v>
          </cell>
          <cell r="P14">
            <v>0</v>
          </cell>
          <cell r="S14" t="str">
            <v>DEU</v>
          </cell>
          <cell r="V14">
            <v>1.0000000000000002</v>
          </cell>
          <cell r="W14">
            <v>0</v>
          </cell>
          <cell r="X14">
            <v>0</v>
          </cell>
          <cell r="Y14">
            <v>0</v>
          </cell>
          <cell r="Z14">
            <v>0</v>
          </cell>
          <cell r="AA14">
            <v>0</v>
          </cell>
          <cell r="AB14">
            <v>0.84999229895882489</v>
          </cell>
          <cell r="AC14">
            <v>0.1055186009272653</v>
          </cell>
          <cell r="AD14">
            <v>4.0454086731165573E-2</v>
          </cell>
          <cell r="AE14">
            <v>4.0350133827443879E-3</v>
          </cell>
          <cell r="AF14">
            <v>0</v>
          </cell>
          <cell r="AG14">
            <v>0</v>
          </cell>
        </row>
        <row r="15">
          <cell r="B15" t="str">
            <v>SO</v>
          </cell>
          <cell r="E15">
            <v>0.99999999999999978</v>
          </cell>
          <cell r="F15">
            <v>3.2102337564687888E-2</v>
          </cell>
          <cell r="G15">
            <v>0.33921544289213695</v>
          </cell>
          <cell r="H15">
            <v>9.2156599007644072E-2</v>
          </cell>
          <cell r="I15">
            <v>0</v>
          </cell>
          <cell r="J15">
            <v>0.10757638563924968</v>
          </cell>
          <cell r="K15">
            <v>0.36423715480111202</v>
          </cell>
          <cell r="L15">
            <v>4.715276129472027E-2</v>
          </cell>
          <cell r="M15">
            <v>1.6367831918363163E-2</v>
          </cell>
          <cell r="N15">
            <v>1.1914868820859415E-3</v>
          </cell>
          <cell r="O15">
            <v>0</v>
          </cell>
          <cell r="P15">
            <v>0</v>
          </cell>
          <cell r="S15" t="str">
            <v>SO</v>
          </cell>
          <cell r="V15">
            <v>0.99999999999999933</v>
          </cell>
          <cell r="W15">
            <v>3.1978181705860906E-2</v>
          </cell>
          <cell r="X15">
            <v>0.33880145084537494</v>
          </cell>
          <cell r="Y15">
            <v>9.2159195300805977E-2</v>
          </cell>
          <cell r="Z15">
            <v>0</v>
          </cell>
          <cell r="AA15">
            <v>0.10727618530611092</v>
          </cell>
          <cell r="AB15">
            <v>0.36519157679847458</v>
          </cell>
          <cell r="AC15">
            <v>4.7107228268776162E-2</v>
          </cell>
          <cell r="AD15">
            <v>1.6297047462861421E-2</v>
          </cell>
          <cell r="AE15">
            <v>1.1891343117345354E-3</v>
          </cell>
          <cell r="AF15">
            <v>0</v>
          </cell>
          <cell r="AG15">
            <v>0</v>
          </cell>
        </row>
        <row r="16">
          <cell r="B16" t="str">
            <v>SO-P</v>
          </cell>
          <cell r="E16">
            <v>0.99999999999999978</v>
          </cell>
          <cell r="F16">
            <v>3.2102337564687888E-2</v>
          </cell>
          <cell r="G16">
            <v>0.33921544289213695</v>
          </cell>
          <cell r="H16">
            <v>9.2156599007644072E-2</v>
          </cell>
          <cell r="I16">
            <v>0</v>
          </cell>
          <cell r="J16">
            <v>0.10757638563924968</v>
          </cell>
          <cell r="K16">
            <v>0.36423715480111202</v>
          </cell>
          <cell r="L16">
            <v>4.715276129472027E-2</v>
          </cell>
          <cell r="M16">
            <v>1.6367831918363163E-2</v>
          </cell>
          <cell r="N16">
            <v>1.1914868820859415E-3</v>
          </cell>
          <cell r="O16">
            <v>0</v>
          </cell>
          <cell r="P16">
            <v>0</v>
          </cell>
          <cell r="S16" t="str">
            <v>SO-P</v>
          </cell>
          <cell r="V16">
            <v>0.99999999999999933</v>
          </cell>
          <cell r="W16">
            <v>3.1978181705860906E-2</v>
          </cell>
          <cell r="X16">
            <v>0.33880145084537494</v>
          </cell>
          <cell r="Y16">
            <v>9.2159195300805977E-2</v>
          </cell>
          <cell r="Z16">
            <v>0</v>
          </cell>
          <cell r="AA16">
            <v>0.10727618530611092</v>
          </cell>
          <cell r="AB16">
            <v>0.36519157679847458</v>
          </cell>
          <cell r="AC16">
            <v>4.7107228268776162E-2</v>
          </cell>
          <cell r="AD16">
            <v>1.6297047462861421E-2</v>
          </cell>
          <cell r="AE16">
            <v>1.1891343117345354E-3</v>
          </cell>
          <cell r="AF16">
            <v>0</v>
          </cell>
          <cell r="AG16">
            <v>0</v>
          </cell>
        </row>
        <row r="17">
          <cell r="B17" t="str">
            <v>SO-U</v>
          </cell>
          <cell r="E17">
            <v>0.99999999999999978</v>
          </cell>
          <cell r="F17">
            <v>3.2102337564687888E-2</v>
          </cell>
          <cell r="G17">
            <v>0.33921544289213695</v>
          </cell>
          <cell r="H17">
            <v>9.2156599007644072E-2</v>
          </cell>
          <cell r="I17">
            <v>0</v>
          </cell>
          <cell r="J17">
            <v>0.10757638563924968</v>
          </cell>
          <cell r="K17">
            <v>0.36423715480111202</v>
          </cell>
          <cell r="L17">
            <v>4.715276129472027E-2</v>
          </cell>
          <cell r="M17">
            <v>1.6367831918363163E-2</v>
          </cell>
          <cell r="N17">
            <v>1.1914868820859415E-3</v>
          </cell>
          <cell r="O17">
            <v>0</v>
          </cell>
          <cell r="P17">
            <v>0</v>
          </cell>
          <cell r="S17" t="str">
            <v>SO-U</v>
          </cell>
          <cell r="V17">
            <v>0.99999999999999933</v>
          </cell>
          <cell r="W17">
            <v>3.1978181705860906E-2</v>
          </cell>
          <cell r="X17">
            <v>0.33880145084537494</v>
          </cell>
          <cell r="Y17">
            <v>9.2159195300805977E-2</v>
          </cell>
          <cell r="Z17">
            <v>0</v>
          </cell>
          <cell r="AA17">
            <v>0.10727618530611092</v>
          </cell>
          <cell r="AB17">
            <v>0.36519157679847458</v>
          </cell>
          <cell r="AC17">
            <v>4.7107228268776162E-2</v>
          </cell>
          <cell r="AD17">
            <v>1.6297047462861421E-2</v>
          </cell>
          <cell r="AE17">
            <v>1.1891343117345354E-3</v>
          </cell>
          <cell r="AF17">
            <v>0</v>
          </cell>
          <cell r="AG17">
            <v>0</v>
          </cell>
        </row>
        <row r="18">
          <cell r="B18" t="str">
            <v>DOP</v>
          </cell>
          <cell r="E18">
            <v>0</v>
          </cell>
          <cell r="F18">
            <v>0</v>
          </cell>
          <cell r="G18">
            <v>0</v>
          </cell>
          <cell r="H18">
            <v>0</v>
          </cell>
          <cell r="I18">
            <v>0</v>
          </cell>
          <cell r="J18">
            <v>0</v>
          </cell>
          <cell r="K18">
            <v>0</v>
          </cell>
          <cell r="L18">
            <v>0</v>
          </cell>
          <cell r="M18">
            <v>0</v>
          </cell>
          <cell r="N18">
            <v>0</v>
          </cell>
          <cell r="O18">
            <v>0</v>
          </cell>
          <cell r="P18">
            <v>0</v>
          </cell>
          <cell r="S18" t="str">
            <v>DOP</v>
          </cell>
          <cell r="V18">
            <v>0</v>
          </cell>
          <cell r="W18">
            <v>0</v>
          </cell>
          <cell r="X18">
            <v>0</v>
          </cell>
          <cell r="Y18">
            <v>0</v>
          </cell>
          <cell r="Z18">
            <v>0</v>
          </cell>
          <cell r="AA18">
            <v>0</v>
          </cell>
          <cell r="AB18">
            <v>0</v>
          </cell>
          <cell r="AC18">
            <v>0</v>
          </cell>
          <cell r="AD18">
            <v>0</v>
          </cell>
          <cell r="AE18">
            <v>0</v>
          </cell>
          <cell r="AF18">
            <v>0</v>
          </cell>
          <cell r="AG18">
            <v>0</v>
          </cell>
        </row>
        <row r="19">
          <cell r="B19" t="str">
            <v>DOU</v>
          </cell>
          <cell r="E19">
            <v>0</v>
          </cell>
          <cell r="F19">
            <v>0</v>
          </cell>
          <cell r="G19">
            <v>0</v>
          </cell>
          <cell r="H19">
            <v>0</v>
          </cell>
          <cell r="I19">
            <v>0</v>
          </cell>
          <cell r="J19">
            <v>0</v>
          </cell>
          <cell r="K19">
            <v>0</v>
          </cell>
          <cell r="L19">
            <v>0</v>
          </cell>
          <cell r="M19">
            <v>0</v>
          </cell>
          <cell r="N19">
            <v>0</v>
          </cell>
          <cell r="O19">
            <v>0</v>
          </cell>
          <cell r="P19">
            <v>0</v>
          </cell>
          <cell r="S19" t="str">
            <v>DOU</v>
          </cell>
          <cell r="V19">
            <v>0</v>
          </cell>
          <cell r="W19">
            <v>0</v>
          </cell>
          <cell r="X19">
            <v>0</v>
          </cell>
          <cell r="Y19">
            <v>0</v>
          </cell>
          <cell r="Z19">
            <v>0</v>
          </cell>
          <cell r="AA19">
            <v>0</v>
          </cell>
          <cell r="AB19">
            <v>0</v>
          </cell>
          <cell r="AC19">
            <v>0</v>
          </cell>
          <cell r="AD19">
            <v>0</v>
          </cell>
          <cell r="AE19">
            <v>0</v>
          </cell>
          <cell r="AF19">
            <v>0</v>
          </cell>
          <cell r="AG19">
            <v>0</v>
          </cell>
        </row>
        <row r="20">
          <cell r="B20" t="str">
            <v>GPS</v>
          </cell>
          <cell r="E20">
            <v>0.99999999999999989</v>
          </cell>
          <cell r="F20">
            <v>3.2102337564687902E-2</v>
          </cell>
          <cell r="G20">
            <v>0.33921544289213701</v>
          </cell>
          <cell r="H20">
            <v>9.2156599007644044E-2</v>
          </cell>
          <cell r="I20">
            <v>0</v>
          </cell>
          <cell r="J20">
            <v>0.10757638563924972</v>
          </cell>
          <cell r="K20">
            <v>0.36423715480111191</v>
          </cell>
          <cell r="L20">
            <v>4.715276129472025E-2</v>
          </cell>
          <cell r="M20">
            <v>1.6367831918363173E-2</v>
          </cell>
          <cell r="N20">
            <v>1.1914868820859415E-3</v>
          </cell>
          <cell r="O20">
            <v>0</v>
          </cell>
          <cell r="P20">
            <v>0</v>
          </cell>
          <cell r="S20" t="str">
            <v>GPS</v>
          </cell>
          <cell r="V20">
            <v>0.99999999999999978</v>
          </cell>
          <cell r="W20">
            <v>3.197818170586092E-2</v>
          </cell>
          <cell r="X20">
            <v>0.33880145084537522</v>
          </cell>
          <cell r="Y20">
            <v>9.2159195300806018E-2</v>
          </cell>
          <cell r="Z20">
            <v>0</v>
          </cell>
          <cell r="AA20">
            <v>0.10727618530611097</v>
          </cell>
          <cell r="AB20">
            <v>0.36519157679847458</v>
          </cell>
          <cell r="AC20">
            <v>4.7107228268776155E-2</v>
          </cell>
          <cell r="AD20">
            <v>1.6297047462861428E-2</v>
          </cell>
          <cell r="AE20">
            <v>1.1891343117345356E-3</v>
          </cell>
          <cell r="AF20">
            <v>0</v>
          </cell>
          <cell r="AG20">
            <v>0</v>
          </cell>
        </row>
        <row r="21">
          <cell r="B21" t="str">
            <v>SGPP</v>
          </cell>
          <cell r="E21">
            <v>0</v>
          </cell>
          <cell r="F21">
            <v>0</v>
          </cell>
          <cell r="G21">
            <v>0</v>
          </cell>
          <cell r="H21">
            <v>0</v>
          </cell>
          <cell r="I21">
            <v>0</v>
          </cell>
          <cell r="J21">
            <v>0</v>
          </cell>
          <cell r="K21">
            <v>0</v>
          </cell>
          <cell r="L21">
            <v>0</v>
          </cell>
          <cell r="M21">
            <v>0</v>
          </cell>
          <cell r="N21">
            <v>0</v>
          </cell>
          <cell r="O21">
            <v>0</v>
          </cell>
          <cell r="P21">
            <v>0</v>
          </cell>
          <cell r="S21" t="str">
            <v>SGPP</v>
          </cell>
          <cell r="V21">
            <v>0</v>
          </cell>
          <cell r="W21">
            <v>0</v>
          </cell>
          <cell r="X21">
            <v>0</v>
          </cell>
          <cell r="Y21">
            <v>0</v>
          </cell>
          <cell r="Z21">
            <v>0</v>
          </cell>
          <cell r="AA21">
            <v>0</v>
          </cell>
          <cell r="AB21">
            <v>0</v>
          </cell>
          <cell r="AC21">
            <v>0</v>
          </cell>
          <cell r="AD21">
            <v>0</v>
          </cell>
          <cell r="AE21">
            <v>0</v>
          </cell>
          <cell r="AF21">
            <v>0</v>
          </cell>
          <cell r="AG21">
            <v>0</v>
          </cell>
        </row>
        <row r="22">
          <cell r="B22" t="str">
            <v>SGPU</v>
          </cell>
          <cell r="E22">
            <v>0</v>
          </cell>
          <cell r="F22">
            <v>0</v>
          </cell>
          <cell r="G22">
            <v>0</v>
          </cell>
          <cell r="H22">
            <v>0</v>
          </cell>
          <cell r="I22">
            <v>0</v>
          </cell>
          <cell r="J22">
            <v>0</v>
          </cell>
          <cell r="K22">
            <v>0</v>
          </cell>
          <cell r="L22">
            <v>0</v>
          </cell>
          <cell r="M22">
            <v>0</v>
          </cell>
          <cell r="N22">
            <v>0</v>
          </cell>
          <cell r="O22">
            <v>0</v>
          </cell>
          <cell r="P22">
            <v>0</v>
          </cell>
          <cell r="S22" t="str">
            <v>SGPU</v>
          </cell>
          <cell r="V22">
            <v>0</v>
          </cell>
          <cell r="W22">
            <v>0</v>
          </cell>
          <cell r="X22">
            <v>0</v>
          </cell>
          <cell r="Y22">
            <v>0</v>
          </cell>
          <cell r="Z22">
            <v>0</v>
          </cell>
          <cell r="AA22">
            <v>0</v>
          </cell>
          <cell r="AB22">
            <v>0</v>
          </cell>
          <cell r="AC22">
            <v>0</v>
          </cell>
          <cell r="AD22">
            <v>0</v>
          </cell>
          <cell r="AE22">
            <v>0</v>
          </cell>
          <cell r="AF22">
            <v>0</v>
          </cell>
          <cell r="AG22">
            <v>0</v>
          </cell>
        </row>
        <row r="23">
          <cell r="B23" t="str">
            <v>SNP</v>
          </cell>
          <cell r="E23">
            <v>0.99999999999999989</v>
          </cell>
          <cell r="F23">
            <v>3.2410743726264526E-2</v>
          </cell>
          <cell r="G23">
            <v>0.3427830340432822</v>
          </cell>
          <cell r="H23">
            <v>9.1561964298496487E-2</v>
          </cell>
          <cell r="I23">
            <v>0</v>
          </cell>
          <cell r="J23">
            <v>0.10642356485607479</v>
          </cell>
          <cell r="K23">
            <v>0.36411193830296973</v>
          </cell>
          <cell r="L23">
            <v>4.5411218908673751E-2</v>
          </cell>
          <cell r="M23">
            <v>1.6159847846376172E-2</v>
          </cell>
          <cell r="N23">
            <v>1.1376880178622559E-3</v>
          </cell>
          <cell r="O23">
            <v>0</v>
          </cell>
          <cell r="P23">
            <v>0</v>
          </cell>
          <cell r="S23" t="str">
            <v>SNP</v>
          </cell>
          <cell r="V23">
            <v>0.99999999999999967</v>
          </cell>
          <cell r="W23">
            <v>3.2435134430631153E-2</v>
          </cell>
          <cell r="X23">
            <v>0.34168201235388218</v>
          </cell>
          <cell r="Y23">
            <v>9.1626217606543395E-2</v>
          </cell>
          <cell r="Z23">
            <v>0</v>
          </cell>
          <cell r="AA23">
            <v>0.10593990785605548</v>
          </cell>
          <cell r="AB23">
            <v>0.36557837643784602</v>
          </cell>
          <cell r="AC23">
            <v>4.5582987825759945E-2</v>
          </cell>
          <cell r="AD23">
            <v>1.6020250000984775E-2</v>
          </cell>
          <cell r="AE23">
            <v>1.1351134882966651E-3</v>
          </cell>
          <cell r="AF23">
            <v>0</v>
          </cell>
          <cell r="AG23">
            <v>0</v>
          </cell>
        </row>
        <row r="24">
          <cell r="B24" t="str">
            <v>DNPP</v>
          </cell>
          <cell r="E24">
            <v>0</v>
          </cell>
          <cell r="F24">
            <v>0</v>
          </cell>
          <cell r="G24">
            <v>0</v>
          </cell>
          <cell r="H24">
            <v>0</v>
          </cell>
          <cell r="I24">
            <v>0</v>
          </cell>
          <cell r="J24">
            <v>0</v>
          </cell>
          <cell r="K24">
            <v>0</v>
          </cell>
          <cell r="L24">
            <v>0</v>
          </cell>
          <cell r="M24">
            <v>0</v>
          </cell>
          <cell r="N24">
            <v>0</v>
          </cell>
          <cell r="O24">
            <v>0</v>
          </cell>
          <cell r="P24">
            <v>0</v>
          </cell>
          <cell r="S24" t="str">
            <v>DNPP</v>
          </cell>
          <cell r="V24">
            <v>0</v>
          </cell>
          <cell r="W24">
            <v>0</v>
          </cell>
          <cell r="X24">
            <v>0</v>
          </cell>
          <cell r="Y24">
            <v>0</v>
          </cell>
          <cell r="Z24">
            <v>0</v>
          </cell>
          <cell r="AA24">
            <v>0</v>
          </cell>
          <cell r="AB24">
            <v>0</v>
          </cell>
          <cell r="AC24">
            <v>0</v>
          </cell>
          <cell r="AD24">
            <v>0</v>
          </cell>
          <cell r="AE24">
            <v>0</v>
          </cell>
          <cell r="AF24">
            <v>0</v>
          </cell>
          <cell r="AG24">
            <v>0</v>
          </cell>
        </row>
        <row r="25">
          <cell r="B25" t="str">
            <v>DNPU</v>
          </cell>
          <cell r="E25">
            <v>0</v>
          </cell>
          <cell r="F25">
            <v>0</v>
          </cell>
          <cell r="G25">
            <v>0</v>
          </cell>
          <cell r="H25">
            <v>0</v>
          </cell>
          <cell r="I25">
            <v>0</v>
          </cell>
          <cell r="J25">
            <v>0</v>
          </cell>
          <cell r="K25">
            <v>0</v>
          </cell>
          <cell r="L25">
            <v>0</v>
          </cell>
          <cell r="M25">
            <v>0</v>
          </cell>
          <cell r="N25">
            <v>0</v>
          </cell>
          <cell r="O25">
            <v>0</v>
          </cell>
          <cell r="P25">
            <v>0</v>
          </cell>
          <cell r="S25" t="str">
            <v>DNPU</v>
          </cell>
          <cell r="V25">
            <v>0</v>
          </cell>
          <cell r="W25">
            <v>0</v>
          </cell>
          <cell r="X25">
            <v>0</v>
          </cell>
          <cell r="Y25">
            <v>0</v>
          </cell>
          <cell r="Z25">
            <v>0</v>
          </cell>
          <cell r="AA25">
            <v>0</v>
          </cell>
          <cell r="AB25">
            <v>0</v>
          </cell>
          <cell r="AC25">
            <v>0</v>
          </cell>
          <cell r="AD25">
            <v>0</v>
          </cell>
          <cell r="AE25">
            <v>0</v>
          </cell>
          <cell r="AF25">
            <v>0</v>
          </cell>
          <cell r="AG25">
            <v>0</v>
          </cell>
        </row>
        <row r="26">
          <cell r="B26" t="str">
            <v>DNPPOP</v>
          </cell>
          <cell r="E26">
            <v>0</v>
          </cell>
          <cell r="F26">
            <v>0</v>
          </cell>
          <cell r="G26">
            <v>0</v>
          </cell>
          <cell r="H26">
            <v>0</v>
          </cell>
          <cell r="I26">
            <v>0</v>
          </cell>
          <cell r="J26">
            <v>0</v>
          </cell>
          <cell r="K26">
            <v>0</v>
          </cell>
          <cell r="L26">
            <v>0</v>
          </cell>
          <cell r="M26">
            <v>0</v>
          </cell>
          <cell r="N26">
            <v>0</v>
          </cell>
          <cell r="O26">
            <v>0</v>
          </cell>
          <cell r="P26">
            <v>0</v>
          </cell>
          <cell r="S26" t="str">
            <v>DNPPOP</v>
          </cell>
          <cell r="V26">
            <v>0</v>
          </cell>
          <cell r="W26">
            <v>0</v>
          </cell>
          <cell r="X26">
            <v>0</v>
          </cell>
          <cell r="Y26">
            <v>0</v>
          </cell>
          <cell r="Z26">
            <v>0</v>
          </cell>
          <cell r="AA26">
            <v>0</v>
          </cell>
          <cell r="AB26">
            <v>0</v>
          </cell>
          <cell r="AC26">
            <v>0</v>
          </cell>
          <cell r="AD26">
            <v>0</v>
          </cell>
          <cell r="AE26">
            <v>0</v>
          </cell>
          <cell r="AF26">
            <v>0</v>
          </cell>
          <cell r="AG26">
            <v>0</v>
          </cell>
        </row>
        <row r="27">
          <cell r="B27" t="str">
            <v>DNPPOU</v>
          </cell>
          <cell r="E27">
            <v>0</v>
          </cell>
          <cell r="F27">
            <v>0</v>
          </cell>
          <cell r="G27">
            <v>0</v>
          </cell>
          <cell r="H27">
            <v>0</v>
          </cell>
          <cell r="I27">
            <v>0</v>
          </cell>
          <cell r="J27">
            <v>0</v>
          </cell>
          <cell r="K27">
            <v>0</v>
          </cell>
          <cell r="L27">
            <v>0</v>
          </cell>
          <cell r="M27">
            <v>0</v>
          </cell>
          <cell r="N27">
            <v>0</v>
          </cell>
          <cell r="O27">
            <v>0</v>
          </cell>
          <cell r="P27">
            <v>0</v>
          </cell>
          <cell r="S27" t="str">
            <v>DNPPOU</v>
          </cell>
          <cell r="V27">
            <v>0</v>
          </cell>
          <cell r="W27">
            <v>0</v>
          </cell>
          <cell r="X27">
            <v>0</v>
          </cell>
          <cell r="Y27">
            <v>0</v>
          </cell>
          <cell r="Z27">
            <v>0</v>
          </cell>
          <cell r="AA27">
            <v>0</v>
          </cell>
          <cell r="AB27">
            <v>0</v>
          </cell>
          <cell r="AC27">
            <v>0</v>
          </cell>
          <cell r="AD27">
            <v>0</v>
          </cell>
          <cell r="AE27">
            <v>0</v>
          </cell>
          <cell r="AF27">
            <v>0</v>
          </cell>
          <cell r="AG27">
            <v>0</v>
          </cell>
        </row>
        <row r="28">
          <cell r="B28" t="str">
            <v>DNPPNP</v>
          </cell>
          <cell r="E28">
            <v>0</v>
          </cell>
          <cell r="F28">
            <v>0</v>
          </cell>
          <cell r="G28">
            <v>0</v>
          </cell>
          <cell r="H28">
            <v>0</v>
          </cell>
          <cell r="I28">
            <v>0</v>
          </cell>
          <cell r="J28">
            <v>0</v>
          </cell>
          <cell r="K28">
            <v>0</v>
          </cell>
          <cell r="L28">
            <v>0</v>
          </cell>
          <cell r="M28">
            <v>0</v>
          </cell>
          <cell r="N28">
            <v>0</v>
          </cell>
          <cell r="O28">
            <v>0</v>
          </cell>
          <cell r="P28">
            <v>0</v>
          </cell>
          <cell r="S28" t="str">
            <v>DNPPNP</v>
          </cell>
          <cell r="V28">
            <v>0</v>
          </cell>
          <cell r="W28">
            <v>0</v>
          </cell>
          <cell r="X28">
            <v>0</v>
          </cell>
          <cell r="Y28">
            <v>0</v>
          </cell>
          <cell r="Z28">
            <v>0</v>
          </cell>
          <cell r="AA28">
            <v>0</v>
          </cell>
          <cell r="AB28">
            <v>0</v>
          </cell>
          <cell r="AC28">
            <v>0</v>
          </cell>
          <cell r="AD28">
            <v>0</v>
          </cell>
          <cell r="AE28">
            <v>0</v>
          </cell>
          <cell r="AF28">
            <v>0</v>
          </cell>
          <cell r="AG28">
            <v>0</v>
          </cell>
        </row>
        <row r="29">
          <cell r="B29" t="str">
            <v>DNPPNU</v>
          </cell>
          <cell r="E29">
            <v>0</v>
          </cell>
          <cell r="F29">
            <v>0</v>
          </cell>
          <cell r="G29">
            <v>0</v>
          </cell>
          <cell r="H29">
            <v>0</v>
          </cell>
          <cell r="I29">
            <v>0</v>
          </cell>
          <cell r="J29">
            <v>0</v>
          </cell>
          <cell r="K29">
            <v>0</v>
          </cell>
          <cell r="L29">
            <v>0</v>
          </cell>
          <cell r="M29">
            <v>0</v>
          </cell>
          <cell r="N29">
            <v>0</v>
          </cell>
          <cell r="O29">
            <v>0</v>
          </cell>
          <cell r="P29">
            <v>0</v>
          </cell>
          <cell r="S29" t="str">
            <v>DNPPNU</v>
          </cell>
          <cell r="V29">
            <v>0</v>
          </cell>
          <cell r="W29">
            <v>0</v>
          </cell>
          <cell r="X29">
            <v>0</v>
          </cell>
          <cell r="Y29">
            <v>0</v>
          </cell>
          <cell r="Z29">
            <v>0</v>
          </cell>
          <cell r="AA29">
            <v>0</v>
          </cell>
          <cell r="AB29">
            <v>0</v>
          </cell>
          <cell r="AC29">
            <v>0</v>
          </cell>
          <cell r="AD29">
            <v>0</v>
          </cell>
          <cell r="AE29">
            <v>0</v>
          </cell>
          <cell r="AF29">
            <v>0</v>
          </cell>
          <cell r="AG29">
            <v>0</v>
          </cell>
        </row>
        <row r="30">
          <cell r="B30" t="str">
            <v>DNPPP</v>
          </cell>
          <cell r="E30">
            <v>0</v>
          </cell>
          <cell r="F30">
            <v>0</v>
          </cell>
          <cell r="G30">
            <v>0</v>
          </cell>
          <cell r="H30">
            <v>0</v>
          </cell>
          <cell r="I30">
            <v>0</v>
          </cell>
          <cell r="J30">
            <v>0</v>
          </cell>
          <cell r="K30">
            <v>0</v>
          </cell>
          <cell r="L30">
            <v>0</v>
          </cell>
          <cell r="M30">
            <v>0</v>
          </cell>
          <cell r="N30">
            <v>0</v>
          </cell>
          <cell r="O30">
            <v>0</v>
          </cell>
          <cell r="P30">
            <v>0</v>
          </cell>
          <cell r="S30" t="str">
            <v>DNPPP</v>
          </cell>
          <cell r="V30">
            <v>0</v>
          </cell>
          <cell r="W30">
            <v>0</v>
          </cell>
          <cell r="X30">
            <v>0</v>
          </cell>
          <cell r="Y30">
            <v>0</v>
          </cell>
          <cell r="Z30">
            <v>0</v>
          </cell>
          <cell r="AA30">
            <v>0</v>
          </cell>
          <cell r="AB30">
            <v>0</v>
          </cell>
          <cell r="AC30">
            <v>0</v>
          </cell>
          <cell r="AD30">
            <v>0</v>
          </cell>
          <cell r="AE30">
            <v>0</v>
          </cell>
          <cell r="AF30">
            <v>0</v>
          </cell>
          <cell r="AG30">
            <v>0</v>
          </cell>
        </row>
        <row r="31">
          <cell r="B31" t="str">
            <v>DNPPU</v>
          </cell>
          <cell r="E31">
            <v>0</v>
          </cell>
          <cell r="F31">
            <v>0</v>
          </cell>
          <cell r="G31">
            <v>0</v>
          </cell>
          <cell r="H31">
            <v>0</v>
          </cell>
          <cell r="I31">
            <v>0</v>
          </cell>
          <cell r="J31">
            <v>0</v>
          </cell>
          <cell r="K31">
            <v>0</v>
          </cell>
          <cell r="L31">
            <v>0</v>
          </cell>
          <cell r="M31">
            <v>0</v>
          </cell>
          <cell r="N31">
            <v>0</v>
          </cell>
          <cell r="O31">
            <v>0</v>
          </cell>
          <cell r="P31">
            <v>0</v>
          </cell>
          <cell r="S31" t="str">
            <v>DNPPU</v>
          </cell>
          <cell r="V31">
            <v>0</v>
          </cell>
          <cell r="W31">
            <v>0</v>
          </cell>
          <cell r="X31">
            <v>0</v>
          </cell>
          <cell r="Y31">
            <v>0</v>
          </cell>
          <cell r="Z31">
            <v>0</v>
          </cell>
          <cell r="AA31">
            <v>0</v>
          </cell>
          <cell r="AB31">
            <v>0</v>
          </cell>
          <cell r="AC31">
            <v>0</v>
          </cell>
          <cell r="AD31">
            <v>0</v>
          </cell>
          <cell r="AE31">
            <v>0</v>
          </cell>
          <cell r="AF31">
            <v>0</v>
          </cell>
          <cell r="AG31">
            <v>0</v>
          </cell>
        </row>
        <row r="32">
          <cell r="B32" t="str">
            <v>DNPDP</v>
          </cell>
          <cell r="E32">
            <v>1</v>
          </cell>
          <cell r="F32">
            <v>8.0586359146230149E-2</v>
          </cell>
          <cell r="G32">
            <v>0.6251582423419374</v>
          </cell>
          <cell r="H32">
            <v>0.13657585566614461</v>
          </cell>
          <cell r="I32">
            <v>0</v>
          </cell>
          <cell r="J32">
            <v>0.15767954284568783</v>
          </cell>
          <cell r="K32">
            <v>0</v>
          </cell>
          <cell r="L32">
            <v>0</v>
          </cell>
          <cell r="M32">
            <v>0</v>
          </cell>
          <cell r="N32">
            <v>0</v>
          </cell>
          <cell r="O32">
            <v>0</v>
          </cell>
          <cell r="P32">
            <v>0</v>
          </cell>
          <cell r="S32" t="str">
            <v>DNPDP</v>
          </cell>
          <cell r="V32">
            <v>1</v>
          </cell>
          <cell r="W32">
            <v>8.1163698981483248E-2</v>
          </cell>
          <cell r="X32">
            <v>0.62287773141949665</v>
          </cell>
          <cell r="Y32">
            <v>0.13863660257235766</v>
          </cell>
          <cell r="Z32">
            <v>0</v>
          </cell>
          <cell r="AA32">
            <v>0.1573219670266624</v>
          </cell>
          <cell r="AB32">
            <v>0</v>
          </cell>
          <cell r="AC32">
            <v>0</v>
          </cell>
          <cell r="AD32">
            <v>0</v>
          </cell>
          <cell r="AE32">
            <v>0</v>
          </cell>
          <cell r="AF32">
            <v>0</v>
          </cell>
          <cell r="AG32">
            <v>0</v>
          </cell>
        </row>
        <row r="33">
          <cell r="B33" t="str">
            <v>DNPDU</v>
          </cell>
          <cell r="E33">
            <v>1</v>
          </cell>
          <cell r="F33">
            <v>0</v>
          </cell>
          <cell r="G33">
            <v>0</v>
          </cell>
          <cell r="H33">
            <v>0</v>
          </cell>
          <cell r="I33">
            <v>0</v>
          </cell>
          <cell r="J33">
            <v>0</v>
          </cell>
          <cell r="K33">
            <v>0.85652069150857679</v>
          </cell>
          <cell r="L33">
            <v>0.10580750443423052</v>
          </cell>
          <cell r="M33">
            <v>3.7671804057192712E-2</v>
          </cell>
          <cell r="N33">
            <v>0</v>
          </cell>
          <cell r="O33">
            <v>0</v>
          </cell>
          <cell r="P33">
            <v>0</v>
          </cell>
          <cell r="S33" t="str">
            <v>DNPDU</v>
          </cell>
          <cell r="V33">
            <v>1</v>
          </cell>
          <cell r="W33">
            <v>0</v>
          </cell>
          <cell r="X33">
            <v>0</v>
          </cell>
          <cell r="Y33">
            <v>0</v>
          </cell>
          <cell r="Z33">
            <v>0</v>
          </cell>
          <cell r="AA33">
            <v>0</v>
          </cell>
          <cell r="AB33">
            <v>0.85842105655564793</v>
          </cell>
          <cell r="AC33">
            <v>0.10547465291224374</v>
          </cell>
          <cell r="AD33">
            <v>3.610429053210832E-2</v>
          </cell>
          <cell r="AE33">
            <v>0</v>
          </cell>
          <cell r="AF33">
            <v>0</v>
          </cell>
          <cell r="AG33">
            <v>0</v>
          </cell>
        </row>
        <row r="34">
          <cell r="B34" t="str">
            <v>SNPD</v>
          </cell>
          <cell r="E34">
            <v>1</v>
          </cell>
          <cell r="F34">
            <v>4.5970243589734401E-2</v>
          </cell>
          <cell r="G34">
            <v>0.35661961884194981</v>
          </cell>
          <cell r="H34">
            <v>7.7909281669573741E-2</v>
          </cell>
          <cell r="I34">
            <v>0</v>
          </cell>
          <cell r="J34">
            <v>8.9947815865227876E-2</v>
          </cell>
          <cell r="K34">
            <v>0.36792106688911685</v>
          </cell>
          <cell r="L34">
            <v>4.544993518808324E-2</v>
          </cell>
          <cell r="M34">
            <v>1.6182037956314E-2</v>
          </cell>
          <cell r="N34">
            <v>0</v>
          </cell>
          <cell r="O34">
            <v>0</v>
          </cell>
          <cell r="P34">
            <v>0</v>
          </cell>
          <cell r="S34" t="str">
            <v>SNPD</v>
          </cell>
          <cell r="V34">
            <v>1</v>
          </cell>
          <cell r="W34">
            <v>4.5918396361709315E-2</v>
          </cell>
          <cell r="X34">
            <v>0.35239333489135266</v>
          </cell>
          <cell r="Y34">
            <v>7.8433715405339346E-2</v>
          </cell>
          <cell r="Z34">
            <v>0</v>
          </cell>
          <cell r="AA34">
            <v>8.9004968095184156E-2</v>
          </cell>
          <cell r="AB34">
            <v>0.37276898777607909</v>
          </cell>
          <cell r="AC34">
            <v>4.5802324281151378E-2</v>
          </cell>
          <cell r="AD34">
            <v>1.5678273189184088E-2</v>
          </cell>
          <cell r="AE34">
            <v>0</v>
          </cell>
          <cell r="AF34">
            <v>0</v>
          </cell>
          <cell r="AG34">
            <v>0</v>
          </cell>
        </row>
        <row r="35">
          <cell r="B35" t="str">
            <v>DNPGP</v>
          </cell>
          <cell r="E35">
            <v>0</v>
          </cell>
          <cell r="F35">
            <v>0</v>
          </cell>
          <cell r="G35">
            <v>0</v>
          </cell>
          <cell r="H35">
            <v>0</v>
          </cell>
          <cell r="I35">
            <v>0</v>
          </cell>
          <cell r="J35">
            <v>0</v>
          </cell>
          <cell r="K35">
            <v>0</v>
          </cell>
          <cell r="L35">
            <v>0</v>
          </cell>
          <cell r="M35">
            <v>0</v>
          </cell>
          <cell r="N35">
            <v>0</v>
          </cell>
          <cell r="O35">
            <v>0</v>
          </cell>
          <cell r="P35">
            <v>0</v>
          </cell>
          <cell r="S35" t="str">
            <v>DNPGP</v>
          </cell>
          <cell r="V35">
            <v>0</v>
          </cell>
          <cell r="W35">
            <v>0</v>
          </cell>
          <cell r="X35">
            <v>0</v>
          </cell>
          <cell r="Y35">
            <v>0</v>
          </cell>
          <cell r="Z35">
            <v>0</v>
          </cell>
          <cell r="AA35">
            <v>0</v>
          </cell>
          <cell r="AB35">
            <v>0</v>
          </cell>
          <cell r="AC35">
            <v>0</v>
          </cell>
          <cell r="AD35">
            <v>0</v>
          </cell>
          <cell r="AE35">
            <v>0</v>
          </cell>
          <cell r="AF35">
            <v>0</v>
          </cell>
          <cell r="AG35">
            <v>0</v>
          </cell>
        </row>
        <row r="36">
          <cell r="B36" t="str">
            <v>DNPGU</v>
          </cell>
          <cell r="E36">
            <v>0</v>
          </cell>
          <cell r="F36">
            <v>0</v>
          </cell>
          <cell r="G36">
            <v>0</v>
          </cell>
          <cell r="H36">
            <v>0</v>
          </cell>
          <cell r="I36">
            <v>0</v>
          </cell>
          <cell r="J36">
            <v>0</v>
          </cell>
          <cell r="K36">
            <v>0</v>
          </cell>
          <cell r="L36">
            <v>0</v>
          </cell>
          <cell r="M36">
            <v>0</v>
          </cell>
          <cell r="N36">
            <v>0</v>
          </cell>
          <cell r="O36">
            <v>0</v>
          </cell>
          <cell r="P36">
            <v>0</v>
          </cell>
          <cell r="S36" t="str">
            <v>DNPGU</v>
          </cell>
          <cell r="V36">
            <v>0</v>
          </cell>
          <cell r="W36">
            <v>0</v>
          </cell>
          <cell r="X36">
            <v>0</v>
          </cell>
          <cell r="Y36">
            <v>0</v>
          </cell>
          <cell r="Z36">
            <v>0</v>
          </cell>
          <cell r="AA36">
            <v>0</v>
          </cell>
          <cell r="AB36">
            <v>0</v>
          </cell>
          <cell r="AC36">
            <v>0</v>
          </cell>
          <cell r="AD36">
            <v>0</v>
          </cell>
          <cell r="AE36">
            <v>0</v>
          </cell>
          <cell r="AF36">
            <v>0</v>
          </cell>
          <cell r="AG36">
            <v>0</v>
          </cell>
        </row>
        <row r="37">
          <cell r="B37" t="str">
            <v>DNPGMP</v>
          </cell>
          <cell r="E37">
            <v>0</v>
          </cell>
          <cell r="F37">
            <v>0</v>
          </cell>
          <cell r="G37">
            <v>0</v>
          </cell>
          <cell r="H37">
            <v>0</v>
          </cell>
          <cell r="I37">
            <v>0</v>
          </cell>
          <cell r="J37">
            <v>0</v>
          </cell>
          <cell r="K37">
            <v>0</v>
          </cell>
          <cell r="L37">
            <v>0</v>
          </cell>
          <cell r="M37">
            <v>0</v>
          </cell>
          <cell r="N37">
            <v>0</v>
          </cell>
          <cell r="O37">
            <v>0</v>
          </cell>
          <cell r="P37">
            <v>0</v>
          </cell>
          <cell r="S37" t="str">
            <v>DNPGMP</v>
          </cell>
          <cell r="V37">
            <v>0</v>
          </cell>
          <cell r="W37">
            <v>0</v>
          </cell>
          <cell r="X37">
            <v>0</v>
          </cell>
          <cell r="Y37">
            <v>0</v>
          </cell>
          <cell r="Z37">
            <v>0</v>
          </cell>
          <cell r="AA37">
            <v>0</v>
          </cell>
          <cell r="AB37">
            <v>0</v>
          </cell>
          <cell r="AC37">
            <v>0</v>
          </cell>
          <cell r="AD37">
            <v>0</v>
          </cell>
          <cell r="AE37">
            <v>0</v>
          </cell>
          <cell r="AF37">
            <v>0</v>
          </cell>
          <cell r="AG37">
            <v>0</v>
          </cell>
        </row>
        <row r="38">
          <cell r="B38" t="str">
            <v>DNPGMU</v>
          </cell>
          <cell r="E38">
            <v>1</v>
          </cell>
          <cell r="F38">
            <v>2.5741461567212319E-2</v>
          </cell>
          <cell r="G38">
            <v>0.32618337433849304</v>
          </cell>
          <cell r="H38">
            <v>9.2594289718675754E-2</v>
          </cell>
          <cell r="I38">
            <v>0</v>
          </cell>
          <cell r="J38">
            <v>0.12854458520981182</v>
          </cell>
          <cell r="K38">
            <v>0.36289255793699388</v>
          </cell>
          <cell r="L38">
            <v>4.5049719917854315E-2</v>
          </cell>
          <cell r="M38">
            <v>1.7271317670595542E-2</v>
          </cell>
          <cell r="N38">
            <v>1.7226936403632589E-3</v>
          </cell>
          <cell r="O38">
            <v>0</v>
          </cell>
          <cell r="P38">
            <v>0</v>
          </cell>
          <cell r="S38" t="str">
            <v>DNPGMU</v>
          </cell>
          <cell r="V38">
            <v>0.99999999999999978</v>
          </cell>
          <cell r="W38">
            <v>2.5741461567212326E-2</v>
          </cell>
          <cell r="X38">
            <v>0.32618337433849304</v>
          </cell>
          <cell r="Y38">
            <v>9.2594289718675754E-2</v>
          </cell>
          <cell r="Z38">
            <v>0</v>
          </cell>
          <cell r="AA38">
            <v>0.12854458520981182</v>
          </cell>
          <cell r="AB38">
            <v>0.36289255793699376</v>
          </cell>
          <cell r="AC38">
            <v>4.5049719917854308E-2</v>
          </cell>
          <cell r="AD38">
            <v>1.7271317670595539E-2</v>
          </cell>
          <cell r="AE38">
            <v>1.7226936403632593E-3</v>
          </cell>
          <cell r="AF38">
            <v>0</v>
          </cell>
          <cell r="AG38">
            <v>0</v>
          </cell>
        </row>
        <row r="39">
          <cell r="B39" t="str">
            <v>DNPIP</v>
          </cell>
          <cell r="E39">
            <v>0</v>
          </cell>
          <cell r="F39">
            <v>0</v>
          </cell>
          <cell r="G39">
            <v>0</v>
          </cell>
          <cell r="H39">
            <v>0</v>
          </cell>
          <cell r="I39">
            <v>0</v>
          </cell>
          <cell r="J39">
            <v>0</v>
          </cell>
          <cell r="K39">
            <v>0</v>
          </cell>
          <cell r="L39">
            <v>0</v>
          </cell>
          <cell r="M39">
            <v>0</v>
          </cell>
          <cell r="N39">
            <v>0</v>
          </cell>
          <cell r="O39">
            <v>0</v>
          </cell>
          <cell r="P39">
            <v>0</v>
          </cell>
          <cell r="S39" t="str">
            <v>DNPIP</v>
          </cell>
          <cell r="V39">
            <v>0</v>
          </cell>
          <cell r="W39">
            <v>0</v>
          </cell>
          <cell r="X39">
            <v>0</v>
          </cell>
          <cell r="Y39">
            <v>0</v>
          </cell>
          <cell r="Z39">
            <v>0</v>
          </cell>
          <cell r="AA39">
            <v>0</v>
          </cell>
          <cell r="AB39">
            <v>0</v>
          </cell>
          <cell r="AC39">
            <v>0</v>
          </cell>
          <cell r="AD39">
            <v>0</v>
          </cell>
          <cell r="AE39">
            <v>0</v>
          </cell>
          <cell r="AF39">
            <v>0</v>
          </cell>
          <cell r="AG39">
            <v>0</v>
          </cell>
        </row>
        <row r="40">
          <cell r="B40" t="str">
            <v>DNPIU</v>
          </cell>
          <cell r="E40">
            <v>0</v>
          </cell>
          <cell r="F40">
            <v>0</v>
          </cell>
          <cell r="G40">
            <v>0</v>
          </cell>
          <cell r="H40">
            <v>0</v>
          </cell>
          <cell r="I40">
            <v>0</v>
          </cell>
          <cell r="J40">
            <v>0</v>
          </cell>
          <cell r="K40">
            <v>0</v>
          </cell>
          <cell r="L40">
            <v>0</v>
          </cell>
          <cell r="M40">
            <v>0</v>
          </cell>
          <cell r="N40">
            <v>0</v>
          </cell>
          <cell r="O40">
            <v>0</v>
          </cell>
          <cell r="P40">
            <v>0</v>
          </cell>
          <cell r="S40" t="str">
            <v>DNPIU</v>
          </cell>
          <cell r="V40">
            <v>0</v>
          </cell>
          <cell r="W40">
            <v>0</v>
          </cell>
          <cell r="X40">
            <v>0</v>
          </cell>
          <cell r="Y40">
            <v>0</v>
          </cell>
          <cell r="Z40">
            <v>0</v>
          </cell>
          <cell r="AA40">
            <v>0</v>
          </cell>
          <cell r="AB40">
            <v>0</v>
          </cell>
          <cell r="AC40">
            <v>0</v>
          </cell>
          <cell r="AD40">
            <v>0</v>
          </cell>
          <cell r="AE40">
            <v>0</v>
          </cell>
          <cell r="AF40">
            <v>0</v>
          </cell>
          <cell r="AG40">
            <v>0</v>
          </cell>
        </row>
        <row r="41">
          <cell r="B41" t="str">
            <v>DNPPSP</v>
          </cell>
          <cell r="E41">
            <v>0</v>
          </cell>
          <cell r="F41">
            <v>0</v>
          </cell>
          <cell r="G41">
            <v>0</v>
          </cell>
          <cell r="H41">
            <v>0</v>
          </cell>
          <cell r="I41">
            <v>0</v>
          </cell>
          <cell r="J41">
            <v>0</v>
          </cell>
          <cell r="K41">
            <v>0</v>
          </cell>
          <cell r="L41">
            <v>0</v>
          </cell>
          <cell r="M41">
            <v>0</v>
          </cell>
          <cell r="N41">
            <v>0</v>
          </cell>
          <cell r="O41">
            <v>0</v>
          </cell>
          <cell r="P41">
            <v>0</v>
          </cell>
          <cell r="S41" t="str">
            <v>DNPPSP</v>
          </cell>
          <cell r="V41">
            <v>0</v>
          </cell>
          <cell r="W41">
            <v>0</v>
          </cell>
          <cell r="X41">
            <v>0</v>
          </cell>
          <cell r="Y41">
            <v>0</v>
          </cell>
          <cell r="Z41">
            <v>0</v>
          </cell>
          <cell r="AA41">
            <v>0</v>
          </cell>
          <cell r="AB41">
            <v>0</v>
          </cell>
          <cell r="AC41">
            <v>0</v>
          </cell>
          <cell r="AD41">
            <v>0</v>
          </cell>
          <cell r="AE41">
            <v>0</v>
          </cell>
          <cell r="AF41">
            <v>0</v>
          </cell>
          <cell r="AG41">
            <v>0</v>
          </cell>
        </row>
        <row r="42">
          <cell r="B42" t="str">
            <v>DNPPSU</v>
          </cell>
          <cell r="E42">
            <v>0</v>
          </cell>
          <cell r="F42">
            <v>0</v>
          </cell>
          <cell r="G42">
            <v>0</v>
          </cell>
          <cell r="H42">
            <v>0</v>
          </cell>
          <cell r="I42">
            <v>0</v>
          </cell>
          <cell r="J42">
            <v>0</v>
          </cell>
          <cell r="K42">
            <v>0</v>
          </cell>
          <cell r="L42">
            <v>0</v>
          </cell>
          <cell r="M42">
            <v>0</v>
          </cell>
          <cell r="N42">
            <v>0</v>
          </cell>
          <cell r="O42">
            <v>0</v>
          </cell>
          <cell r="P42">
            <v>0</v>
          </cell>
          <cell r="S42" t="str">
            <v>DNPPSU</v>
          </cell>
          <cell r="V42">
            <v>0</v>
          </cell>
          <cell r="W42">
            <v>0</v>
          </cell>
          <cell r="X42">
            <v>0</v>
          </cell>
          <cell r="Y42">
            <v>0</v>
          </cell>
          <cell r="Z42">
            <v>0</v>
          </cell>
          <cell r="AA42">
            <v>0</v>
          </cell>
          <cell r="AB42">
            <v>0</v>
          </cell>
          <cell r="AC42">
            <v>0</v>
          </cell>
          <cell r="AD42">
            <v>0</v>
          </cell>
          <cell r="AE42">
            <v>0</v>
          </cell>
          <cell r="AF42">
            <v>0</v>
          </cell>
          <cell r="AG42">
            <v>0</v>
          </cell>
        </row>
        <row r="43">
          <cell r="B43" t="str">
            <v>DNPPHP</v>
          </cell>
          <cell r="E43">
            <v>0</v>
          </cell>
          <cell r="F43">
            <v>0</v>
          </cell>
          <cell r="G43">
            <v>0</v>
          </cell>
          <cell r="H43">
            <v>0</v>
          </cell>
          <cell r="I43">
            <v>0</v>
          </cell>
          <cell r="J43">
            <v>0</v>
          </cell>
          <cell r="K43">
            <v>0</v>
          </cell>
          <cell r="L43">
            <v>0</v>
          </cell>
          <cell r="M43">
            <v>0</v>
          </cell>
          <cell r="N43">
            <v>0</v>
          </cell>
          <cell r="O43">
            <v>0</v>
          </cell>
          <cell r="P43">
            <v>0</v>
          </cell>
          <cell r="S43" t="str">
            <v>DNPPHP</v>
          </cell>
          <cell r="V43">
            <v>0</v>
          </cell>
          <cell r="W43">
            <v>0</v>
          </cell>
          <cell r="X43">
            <v>0</v>
          </cell>
          <cell r="Y43">
            <v>0</v>
          </cell>
          <cell r="Z43">
            <v>0</v>
          </cell>
          <cell r="AA43">
            <v>0</v>
          </cell>
          <cell r="AB43">
            <v>0</v>
          </cell>
          <cell r="AC43">
            <v>0</v>
          </cell>
          <cell r="AD43">
            <v>0</v>
          </cell>
          <cell r="AE43">
            <v>0</v>
          </cell>
          <cell r="AF43">
            <v>0</v>
          </cell>
          <cell r="AG43">
            <v>0</v>
          </cell>
        </row>
        <row r="44">
          <cell r="B44" t="str">
            <v>DNPPHU</v>
          </cell>
          <cell r="E44">
            <v>0</v>
          </cell>
          <cell r="F44">
            <v>0</v>
          </cell>
          <cell r="G44">
            <v>0</v>
          </cell>
          <cell r="H44">
            <v>0</v>
          </cell>
          <cell r="I44">
            <v>0</v>
          </cell>
          <cell r="J44">
            <v>0</v>
          </cell>
          <cell r="K44">
            <v>0</v>
          </cell>
          <cell r="L44">
            <v>0</v>
          </cell>
          <cell r="M44">
            <v>0</v>
          </cell>
          <cell r="N44">
            <v>0</v>
          </cell>
          <cell r="O44">
            <v>0</v>
          </cell>
          <cell r="P44">
            <v>0</v>
          </cell>
          <cell r="S44" t="str">
            <v>DNPPHU</v>
          </cell>
          <cell r="V44">
            <v>0</v>
          </cell>
          <cell r="W44">
            <v>0</v>
          </cell>
          <cell r="X44">
            <v>0</v>
          </cell>
          <cell r="Y44">
            <v>0</v>
          </cell>
          <cell r="Z44">
            <v>0</v>
          </cell>
          <cell r="AA44">
            <v>0</v>
          </cell>
          <cell r="AB44">
            <v>0</v>
          </cell>
          <cell r="AC44">
            <v>0</v>
          </cell>
          <cell r="AD44">
            <v>0</v>
          </cell>
          <cell r="AE44">
            <v>0</v>
          </cell>
          <cell r="AF44">
            <v>0</v>
          </cell>
          <cell r="AG44">
            <v>0</v>
          </cell>
        </row>
        <row r="45">
          <cell r="B45" t="str">
            <v>DNPTP</v>
          </cell>
          <cell r="E45">
            <v>0</v>
          </cell>
          <cell r="F45">
            <v>0</v>
          </cell>
          <cell r="G45">
            <v>0</v>
          </cell>
          <cell r="H45">
            <v>0</v>
          </cell>
          <cell r="I45">
            <v>0</v>
          </cell>
          <cell r="J45">
            <v>0</v>
          </cell>
          <cell r="K45">
            <v>0</v>
          </cell>
          <cell r="L45">
            <v>0</v>
          </cell>
          <cell r="M45">
            <v>0</v>
          </cell>
          <cell r="N45">
            <v>0</v>
          </cell>
          <cell r="O45">
            <v>0</v>
          </cell>
          <cell r="P45">
            <v>0</v>
          </cell>
          <cell r="S45" t="str">
            <v>DNPTP</v>
          </cell>
          <cell r="V45">
            <v>0</v>
          </cell>
          <cell r="W45">
            <v>0</v>
          </cell>
          <cell r="X45">
            <v>0</v>
          </cell>
          <cell r="Y45">
            <v>0</v>
          </cell>
          <cell r="Z45">
            <v>0</v>
          </cell>
          <cell r="AA45">
            <v>0</v>
          </cell>
          <cell r="AB45">
            <v>0</v>
          </cell>
          <cell r="AC45">
            <v>0</v>
          </cell>
          <cell r="AD45">
            <v>0</v>
          </cell>
          <cell r="AE45">
            <v>0</v>
          </cell>
          <cell r="AF45">
            <v>0</v>
          </cell>
          <cell r="AG45">
            <v>0</v>
          </cell>
        </row>
        <row r="46">
          <cell r="B46" t="str">
            <v>DNPTU</v>
          </cell>
          <cell r="E46">
            <v>0</v>
          </cell>
          <cell r="F46">
            <v>0</v>
          </cell>
          <cell r="G46">
            <v>0</v>
          </cell>
          <cell r="H46">
            <v>0</v>
          </cell>
          <cell r="I46">
            <v>0</v>
          </cell>
          <cell r="J46">
            <v>0</v>
          </cell>
          <cell r="K46">
            <v>0</v>
          </cell>
          <cell r="L46">
            <v>0</v>
          </cell>
          <cell r="M46">
            <v>0</v>
          </cell>
          <cell r="N46">
            <v>0</v>
          </cell>
          <cell r="O46">
            <v>0</v>
          </cell>
          <cell r="P46">
            <v>0</v>
          </cell>
          <cell r="S46" t="str">
            <v>DNPTU</v>
          </cell>
          <cell r="V46">
            <v>0</v>
          </cell>
          <cell r="W46">
            <v>0</v>
          </cell>
          <cell r="X46">
            <v>0</v>
          </cell>
          <cell r="Y46">
            <v>0</v>
          </cell>
          <cell r="Z46">
            <v>0</v>
          </cell>
          <cell r="AA46">
            <v>0</v>
          </cell>
          <cell r="AB46">
            <v>0</v>
          </cell>
          <cell r="AC46">
            <v>0</v>
          </cell>
          <cell r="AD46">
            <v>0</v>
          </cell>
          <cell r="AE46">
            <v>0</v>
          </cell>
          <cell r="AF46">
            <v>0</v>
          </cell>
          <cell r="AG46">
            <v>0</v>
          </cell>
        </row>
        <row r="47">
          <cell r="B47" t="str">
            <v>CN</v>
          </cell>
          <cell r="E47">
            <v>0.99999999999999989</v>
          </cell>
          <cell r="F47">
            <v>2.8617759392218493E-2</v>
          </cell>
          <cell r="G47">
            <v>0.33548393774517754</v>
          </cell>
          <cell r="H47">
            <v>8.0736679765802635E-2</v>
          </cell>
          <cell r="I47">
            <v>0</v>
          </cell>
          <cell r="J47">
            <v>7.3396103380819144E-2</v>
          </cell>
          <cell r="K47">
            <v>0.43538836810527148</v>
          </cell>
          <cell r="L47">
            <v>3.7486759982197138E-2</v>
          </cell>
          <cell r="M47">
            <v>8.8903916285135651E-3</v>
          </cell>
          <cell r="N47">
            <v>0</v>
          </cell>
          <cell r="O47">
            <v>0</v>
          </cell>
          <cell r="P47">
            <v>0</v>
          </cell>
          <cell r="S47" t="str">
            <v>CN</v>
          </cell>
          <cell r="V47">
            <v>0.99999999999999989</v>
          </cell>
          <cell r="W47">
            <v>2.8617759392218493E-2</v>
          </cell>
          <cell r="X47">
            <v>0.33548393774517754</v>
          </cell>
          <cell r="Y47">
            <v>8.0736679765802635E-2</v>
          </cell>
          <cell r="Z47">
            <v>0</v>
          </cell>
          <cell r="AA47">
            <v>7.3396103380819144E-2</v>
          </cell>
          <cell r="AB47">
            <v>0.43538836810527148</v>
          </cell>
          <cell r="AC47">
            <v>3.7486759982197138E-2</v>
          </cell>
          <cell r="AD47">
            <v>8.8903916285135651E-3</v>
          </cell>
          <cell r="AE47">
            <v>0</v>
          </cell>
          <cell r="AF47">
            <v>0</v>
          </cell>
          <cell r="AG47">
            <v>0</v>
          </cell>
        </row>
        <row r="48">
          <cell r="B48" t="str">
            <v>CNP</v>
          </cell>
          <cell r="E48">
            <v>1</v>
          </cell>
          <cell r="F48">
            <v>0</v>
          </cell>
          <cell r="G48">
            <v>0.68519706012923598</v>
          </cell>
          <cell r="H48">
            <v>0.1648977175835559</v>
          </cell>
          <cell r="I48">
            <v>0</v>
          </cell>
          <cell r="J48">
            <v>0.14990522228720818</v>
          </cell>
          <cell r="K48">
            <v>0</v>
          </cell>
          <cell r="L48">
            <v>0</v>
          </cell>
          <cell r="M48">
            <v>0</v>
          </cell>
          <cell r="N48">
            <v>0</v>
          </cell>
          <cell r="O48">
            <v>0</v>
          </cell>
          <cell r="P48">
            <v>0</v>
          </cell>
          <cell r="S48" t="str">
            <v>CNP</v>
          </cell>
          <cell r="V48">
            <v>1</v>
          </cell>
          <cell r="W48">
            <v>5.5221642868175352E-2</v>
          </cell>
          <cell r="X48">
            <v>0.64735935278045564</v>
          </cell>
          <cell r="Y48">
            <v>0.15579179471337953</v>
          </cell>
          <cell r="Z48">
            <v>0</v>
          </cell>
          <cell r="AA48">
            <v>0.14162720963798953</v>
          </cell>
          <cell r="AB48">
            <v>0</v>
          </cell>
          <cell r="AC48">
            <v>0</v>
          </cell>
          <cell r="AD48">
            <v>0</v>
          </cell>
          <cell r="AE48">
            <v>0</v>
          </cell>
          <cell r="AF48">
            <v>0</v>
          </cell>
          <cell r="AG48">
            <v>0</v>
          </cell>
        </row>
        <row r="49">
          <cell r="B49" t="str">
            <v>CNU</v>
          </cell>
          <cell r="E49">
            <v>1</v>
          </cell>
          <cell r="F49">
            <v>0</v>
          </cell>
          <cell r="G49">
            <v>0</v>
          </cell>
          <cell r="H49">
            <v>0</v>
          </cell>
          <cell r="I49">
            <v>0</v>
          </cell>
          <cell r="J49">
            <v>0</v>
          </cell>
          <cell r="K49">
            <v>0.90373501275464529</v>
          </cell>
          <cell r="L49">
            <v>7.7811214061763709E-2</v>
          </cell>
          <cell r="M49">
            <v>1.8453773183590979E-2</v>
          </cell>
          <cell r="N49">
            <v>0</v>
          </cell>
          <cell r="O49">
            <v>0</v>
          </cell>
          <cell r="P49">
            <v>0</v>
          </cell>
          <cell r="S49" t="str">
            <v>CNU</v>
          </cell>
          <cell r="V49">
            <v>1</v>
          </cell>
          <cell r="W49">
            <v>0</v>
          </cell>
          <cell r="X49">
            <v>0</v>
          </cell>
          <cell r="Y49">
            <v>0</v>
          </cell>
          <cell r="Z49">
            <v>0</v>
          </cell>
          <cell r="AA49">
            <v>0</v>
          </cell>
          <cell r="AB49">
            <v>0.90373501275464529</v>
          </cell>
          <cell r="AC49">
            <v>7.7811214061763709E-2</v>
          </cell>
          <cell r="AD49">
            <v>1.8453773183590979E-2</v>
          </cell>
          <cell r="AE49">
            <v>0</v>
          </cell>
          <cell r="AF49">
            <v>0</v>
          </cell>
          <cell r="AG49">
            <v>0</v>
          </cell>
        </row>
        <row r="50">
          <cell r="B50" t="str">
            <v>WBTAX</v>
          </cell>
          <cell r="E50">
            <v>1</v>
          </cell>
          <cell r="F50">
            <v>0</v>
          </cell>
          <cell r="G50">
            <v>0</v>
          </cell>
          <cell r="H50">
            <v>1</v>
          </cell>
          <cell r="I50">
            <v>0</v>
          </cell>
          <cell r="J50">
            <v>0</v>
          </cell>
          <cell r="K50">
            <v>0</v>
          </cell>
          <cell r="L50">
            <v>0</v>
          </cell>
          <cell r="M50">
            <v>0</v>
          </cell>
          <cell r="N50">
            <v>0</v>
          </cell>
          <cell r="O50">
            <v>0</v>
          </cell>
          <cell r="P50">
            <v>0</v>
          </cell>
          <cell r="S50" t="str">
            <v>WBTAX</v>
          </cell>
          <cell r="V50">
            <v>1</v>
          </cell>
          <cell r="W50">
            <v>0</v>
          </cell>
          <cell r="X50">
            <v>0</v>
          </cell>
          <cell r="Y50">
            <v>1</v>
          </cell>
          <cell r="Z50">
            <v>0</v>
          </cell>
          <cell r="AA50">
            <v>0</v>
          </cell>
          <cell r="AB50">
            <v>0</v>
          </cell>
          <cell r="AC50">
            <v>0</v>
          </cell>
          <cell r="AD50">
            <v>0</v>
          </cell>
          <cell r="AE50">
            <v>0</v>
          </cell>
          <cell r="AF50">
            <v>0</v>
          </cell>
          <cell r="AG50">
            <v>0</v>
          </cell>
        </row>
        <row r="51">
          <cell r="B51" t="str">
            <v>OPRVID</v>
          </cell>
          <cell r="E51">
            <v>0</v>
          </cell>
          <cell r="F51">
            <v>0</v>
          </cell>
          <cell r="G51">
            <v>0</v>
          </cell>
          <cell r="H51">
            <v>0</v>
          </cell>
          <cell r="I51">
            <v>0</v>
          </cell>
          <cell r="J51">
            <v>0</v>
          </cell>
          <cell r="K51">
            <v>0</v>
          </cell>
          <cell r="L51">
            <v>0</v>
          </cell>
          <cell r="M51">
            <v>0</v>
          </cell>
          <cell r="N51">
            <v>0</v>
          </cell>
          <cell r="O51">
            <v>0</v>
          </cell>
          <cell r="P51">
            <v>0</v>
          </cell>
          <cell r="S51" t="str">
            <v>OPRVID</v>
          </cell>
          <cell r="V51">
            <v>0</v>
          </cell>
          <cell r="W51">
            <v>0</v>
          </cell>
          <cell r="X51">
            <v>0</v>
          </cell>
          <cell r="Y51">
            <v>0</v>
          </cell>
          <cell r="Z51">
            <v>0</v>
          </cell>
          <cell r="AA51">
            <v>0</v>
          </cell>
          <cell r="AB51">
            <v>0</v>
          </cell>
          <cell r="AC51">
            <v>0</v>
          </cell>
          <cell r="AD51">
            <v>0</v>
          </cell>
          <cell r="AE51">
            <v>0</v>
          </cell>
          <cell r="AF51">
            <v>0</v>
          </cell>
          <cell r="AG51">
            <v>0</v>
          </cell>
        </row>
        <row r="52">
          <cell r="B52" t="str">
            <v>OPRVWY</v>
          </cell>
          <cell r="E52">
            <v>0</v>
          </cell>
          <cell r="F52">
            <v>0</v>
          </cell>
          <cell r="G52">
            <v>0</v>
          </cell>
          <cell r="H52">
            <v>0</v>
          </cell>
          <cell r="I52">
            <v>0</v>
          </cell>
          <cell r="J52">
            <v>0</v>
          </cell>
          <cell r="K52">
            <v>0</v>
          </cell>
          <cell r="L52">
            <v>0</v>
          </cell>
          <cell r="M52">
            <v>0</v>
          </cell>
          <cell r="N52">
            <v>0</v>
          </cell>
          <cell r="O52">
            <v>0</v>
          </cell>
          <cell r="P52">
            <v>0</v>
          </cell>
          <cell r="S52" t="str">
            <v>OPRVWY</v>
          </cell>
          <cell r="V52">
            <v>0</v>
          </cell>
          <cell r="W52">
            <v>0</v>
          </cell>
          <cell r="X52">
            <v>0</v>
          </cell>
          <cell r="Y52">
            <v>0</v>
          </cell>
          <cell r="Z52">
            <v>0</v>
          </cell>
          <cell r="AA52">
            <v>0</v>
          </cell>
          <cell r="AB52">
            <v>0</v>
          </cell>
          <cell r="AC52">
            <v>0</v>
          </cell>
          <cell r="AD52">
            <v>0</v>
          </cell>
          <cell r="AE52">
            <v>0</v>
          </cell>
          <cell r="AF52">
            <v>0</v>
          </cell>
          <cell r="AG52">
            <v>0</v>
          </cell>
        </row>
        <row r="53">
          <cell r="B53" t="str">
            <v>EXCTAX</v>
          </cell>
          <cell r="E53">
            <v>0.99999999999999989</v>
          </cell>
          <cell r="F53">
            <v>1.3104219600022905E-3</v>
          </cell>
          <cell r="G53">
            <v>0.31475207356349288</v>
          </cell>
          <cell r="H53">
            <v>5.817459609077464E-2</v>
          </cell>
          <cell r="I53">
            <v>0</v>
          </cell>
          <cell r="J53">
            <v>7.6923252439311585E-2</v>
          </cell>
          <cell r="K53">
            <v>0.43232617562868048</v>
          </cell>
          <cell r="L53">
            <v>7.0300508257982675E-2</v>
          </cell>
          <cell r="M53">
            <v>2.424088359061263E-2</v>
          </cell>
          <cell r="N53">
            <v>5.5317362045271632E-3</v>
          </cell>
          <cell r="O53">
            <v>2.1710736682515368E-2</v>
          </cell>
          <cell r="P53">
            <v>-5.2703844178997143E-3</v>
          </cell>
          <cell r="S53" t="str">
            <v>EXCTAX</v>
          </cell>
          <cell r="V53">
            <v>1.0000000000000016</v>
          </cell>
          <cell r="W53">
            <v>1.4030689589167003E-3</v>
          </cell>
          <cell r="X53">
            <v>0.31610531663667851</v>
          </cell>
          <cell r="Y53">
            <v>5.8092774718206834E-2</v>
          </cell>
          <cell r="Z53">
            <v>0</v>
          </cell>
          <cell r="AA53">
            <v>7.7548053915228773E-2</v>
          </cell>
          <cell r="AB53">
            <v>0.43024501628267886</v>
          </cell>
          <cell r="AC53">
            <v>7.0204731793144695E-2</v>
          </cell>
          <cell r="AD53">
            <v>2.4425369111968662E-2</v>
          </cell>
          <cell r="AE53">
            <v>5.5353163185625784E-3</v>
          </cell>
          <cell r="AF53">
            <v>2.1710736682515368E-2</v>
          </cell>
          <cell r="AG53">
            <v>-5.2703844178997143E-3</v>
          </cell>
        </row>
        <row r="54">
          <cell r="B54" t="str">
            <v>INT</v>
          </cell>
          <cell r="E54">
            <v>0.99999999999999989</v>
          </cell>
          <cell r="F54">
            <v>3.2229859365528246E-2</v>
          </cell>
          <cell r="G54">
            <v>0.34086996193028668</v>
          </cell>
          <cell r="H54">
            <v>9.1050956975746583E-2</v>
          </cell>
          <cell r="I54">
            <v>0</v>
          </cell>
          <cell r="J54">
            <v>0.10582961494061305</v>
          </cell>
          <cell r="K54">
            <v>0.36207982957530088</v>
          </cell>
          <cell r="L54">
            <v>4.5157778895944446E-2</v>
          </cell>
          <cell r="M54">
            <v>1.6069659735545548E-2</v>
          </cell>
          <cell r="N54">
            <v>1.1313385810345668E-3</v>
          </cell>
          <cell r="O54">
            <v>0</v>
          </cell>
          <cell r="P54">
            <v>5.581E-3</v>
          </cell>
          <cell r="S54" t="str">
            <v>INT</v>
          </cell>
          <cell r="V54">
            <v>0.99999999999999944</v>
          </cell>
          <cell r="W54">
            <v>3.2254113945373801E-2</v>
          </cell>
          <cell r="X54">
            <v>0.33977508504293519</v>
          </cell>
          <cell r="Y54">
            <v>9.1114851686081286E-2</v>
          </cell>
          <cell r="Z54">
            <v>0</v>
          </cell>
          <cell r="AA54">
            <v>0.10534865723031084</v>
          </cell>
          <cell r="AB54">
            <v>0.3635380835189464</v>
          </cell>
          <cell r="AC54">
            <v>4.5328589170704384E-2</v>
          </cell>
          <cell r="AD54">
            <v>1.5930840985729278E-2</v>
          </cell>
          <cell r="AE54">
            <v>1.1287784199184815E-3</v>
          </cell>
          <cell r="AF54">
            <v>0</v>
          </cell>
          <cell r="AG54">
            <v>5.581E-3</v>
          </cell>
        </row>
        <row r="55">
          <cell r="B55" t="str">
            <v>CIAC</v>
          </cell>
          <cell r="E55">
            <v>1</v>
          </cell>
          <cell r="F55">
            <v>1.9881703559801383E-2</v>
          </cell>
          <cell r="G55">
            <v>0.40545797496340547</v>
          </cell>
          <cell r="H55">
            <v>4.118071059420967E-2</v>
          </cell>
          <cell r="I55">
            <v>0</v>
          </cell>
          <cell r="J55">
            <v>9.9802299485628965E-2</v>
          </cell>
          <cell r="K55">
            <v>0.34339101144936462</v>
          </cell>
          <cell r="L55">
            <v>6.4050844161976012E-2</v>
          </cell>
          <cell r="M55">
            <v>2.6235455785613985E-2</v>
          </cell>
          <cell r="N55">
            <v>0</v>
          </cell>
          <cell r="O55">
            <v>0</v>
          </cell>
          <cell r="P55">
            <v>0</v>
          </cell>
          <cell r="S55" t="str">
            <v>CIAC</v>
          </cell>
          <cell r="V55">
            <v>1</v>
          </cell>
          <cell r="W55">
            <v>1.9881703559801383E-2</v>
          </cell>
          <cell r="X55">
            <v>0.40545797496340547</v>
          </cell>
          <cell r="Y55">
            <v>4.118071059420967E-2</v>
          </cell>
          <cell r="Z55">
            <v>0</v>
          </cell>
          <cell r="AA55">
            <v>9.9802299485628965E-2</v>
          </cell>
          <cell r="AB55">
            <v>0.34339101144936462</v>
          </cell>
          <cell r="AC55">
            <v>6.4050844161976012E-2</v>
          </cell>
          <cell r="AD55">
            <v>2.6235455785613985E-2</v>
          </cell>
          <cell r="AE55">
            <v>0</v>
          </cell>
          <cell r="AF55">
            <v>0</v>
          </cell>
          <cell r="AG55">
            <v>0</v>
          </cell>
        </row>
        <row r="56">
          <cell r="B56" t="str">
            <v>IDSIT</v>
          </cell>
          <cell r="E56">
            <v>1</v>
          </cell>
          <cell r="F56">
            <v>0</v>
          </cell>
          <cell r="G56">
            <v>0</v>
          </cell>
          <cell r="H56">
            <v>0</v>
          </cell>
          <cell r="I56">
            <v>0</v>
          </cell>
          <cell r="J56">
            <v>0</v>
          </cell>
          <cell r="K56">
            <v>0</v>
          </cell>
          <cell r="L56">
            <v>1</v>
          </cell>
          <cell r="M56">
            <v>0</v>
          </cell>
          <cell r="N56">
            <v>0</v>
          </cell>
          <cell r="O56">
            <v>0</v>
          </cell>
          <cell r="P56">
            <v>0</v>
          </cell>
          <cell r="S56" t="str">
            <v>IDSIT</v>
          </cell>
          <cell r="V56">
            <v>1</v>
          </cell>
          <cell r="W56">
            <v>0</v>
          </cell>
          <cell r="X56">
            <v>0</v>
          </cell>
          <cell r="Y56">
            <v>0</v>
          </cell>
          <cell r="Z56">
            <v>0</v>
          </cell>
          <cell r="AA56">
            <v>0</v>
          </cell>
          <cell r="AB56">
            <v>0</v>
          </cell>
          <cell r="AC56">
            <v>1</v>
          </cell>
          <cell r="AD56">
            <v>0</v>
          </cell>
          <cell r="AE56">
            <v>0</v>
          </cell>
          <cell r="AF56">
            <v>0</v>
          </cell>
          <cell r="AG56">
            <v>0</v>
          </cell>
        </row>
        <row r="57">
          <cell r="B57" t="str">
            <v>TAXDEPR</v>
          </cell>
          <cell r="E57">
            <v>0</v>
          </cell>
          <cell r="F57">
            <v>0</v>
          </cell>
          <cell r="G57">
            <v>0</v>
          </cell>
          <cell r="H57">
            <v>0</v>
          </cell>
          <cell r="I57">
            <v>0</v>
          </cell>
          <cell r="J57">
            <v>0</v>
          </cell>
          <cell r="K57">
            <v>0</v>
          </cell>
          <cell r="L57">
            <v>0</v>
          </cell>
          <cell r="M57">
            <v>0</v>
          </cell>
          <cell r="N57">
            <v>0</v>
          </cell>
          <cell r="O57">
            <v>0</v>
          </cell>
          <cell r="P57">
            <v>0</v>
          </cell>
          <cell r="S57" t="str">
            <v>TAXDEPR</v>
          </cell>
          <cell r="V57">
            <v>0</v>
          </cell>
          <cell r="W57">
            <v>0</v>
          </cell>
          <cell r="X57">
            <v>0</v>
          </cell>
          <cell r="Y57">
            <v>0</v>
          </cell>
          <cell r="Z57">
            <v>0</v>
          </cell>
          <cell r="AA57">
            <v>0</v>
          </cell>
          <cell r="AB57">
            <v>0</v>
          </cell>
          <cell r="AC57">
            <v>0</v>
          </cell>
          <cell r="AD57">
            <v>0</v>
          </cell>
          <cell r="AE57">
            <v>0</v>
          </cell>
          <cell r="AF57">
            <v>0</v>
          </cell>
          <cell r="AG57">
            <v>0</v>
          </cell>
        </row>
        <row r="58">
          <cell r="B58" t="str">
            <v>BADDEBT</v>
          </cell>
          <cell r="E58">
            <v>0.99999999999999989</v>
          </cell>
          <cell r="F58">
            <v>2.823020595384014E-2</v>
          </cell>
          <cell r="G58">
            <v>0.33243757832363813</v>
          </cell>
          <cell r="H58">
            <v>7.9967745849188851E-2</v>
          </cell>
          <cell r="I58">
            <v>0</v>
          </cell>
          <cell r="J58">
            <v>7.232764683792757E-2</v>
          </cell>
          <cell r="K58">
            <v>0.44136390740159692</v>
          </cell>
          <cell r="L58">
            <v>3.744147354901331E-2</v>
          </cell>
          <cell r="M58">
            <v>8.7214796817874883E-3</v>
          </cell>
          <cell r="N58">
            <v>0</v>
          </cell>
          <cell r="O58">
            <v>-4.900375969923899E-4</v>
          </cell>
          <cell r="P58">
            <v>0</v>
          </cell>
          <cell r="S58" t="str">
            <v>BADDEBT</v>
          </cell>
          <cell r="V58">
            <v>0.99999999999999989</v>
          </cell>
          <cell r="W58">
            <v>2.823020595384014E-2</v>
          </cell>
          <cell r="X58">
            <v>0.33243757832363813</v>
          </cell>
          <cell r="Y58">
            <v>7.9967745849188851E-2</v>
          </cell>
          <cell r="Z58">
            <v>0</v>
          </cell>
          <cell r="AA58">
            <v>7.232764683792757E-2</v>
          </cell>
          <cell r="AB58">
            <v>0.44136390740159692</v>
          </cell>
          <cell r="AC58">
            <v>3.744147354901331E-2</v>
          </cell>
          <cell r="AD58">
            <v>8.7214796817874883E-3</v>
          </cell>
          <cell r="AE58">
            <v>0</v>
          </cell>
          <cell r="AF58">
            <v>-4.900375969923899E-4</v>
          </cell>
          <cell r="AG58">
            <v>0</v>
          </cell>
        </row>
        <row r="59">
          <cell r="B59" t="str">
            <v>DITEXP</v>
          </cell>
          <cell r="E59">
            <v>0</v>
          </cell>
          <cell r="F59">
            <v>0</v>
          </cell>
          <cell r="G59">
            <v>0</v>
          </cell>
          <cell r="H59">
            <v>0</v>
          </cell>
          <cell r="I59">
            <v>0</v>
          </cell>
          <cell r="J59">
            <v>0</v>
          </cell>
          <cell r="K59">
            <v>0</v>
          </cell>
          <cell r="L59">
            <v>0</v>
          </cell>
          <cell r="M59">
            <v>0</v>
          </cell>
          <cell r="N59">
            <v>0</v>
          </cell>
          <cell r="O59">
            <v>0</v>
          </cell>
          <cell r="P59">
            <v>0</v>
          </cell>
          <cell r="S59" t="str">
            <v>DITEXP</v>
          </cell>
          <cell r="V59">
            <v>0</v>
          </cell>
          <cell r="W59">
            <v>0</v>
          </cell>
          <cell r="X59">
            <v>0</v>
          </cell>
          <cell r="Y59">
            <v>0</v>
          </cell>
          <cell r="Z59">
            <v>0</v>
          </cell>
          <cell r="AA59">
            <v>0</v>
          </cell>
          <cell r="AB59">
            <v>0</v>
          </cell>
          <cell r="AC59">
            <v>0</v>
          </cell>
          <cell r="AD59">
            <v>0</v>
          </cell>
          <cell r="AE59">
            <v>0</v>
          </cell>
          <cell r="AF59">
            <v>0</v>
          </cell>
          <cell r="AG59">
            <v>0</v>
          </cell>
        </row>
        <row r="60">
          <cell r="B60" t="str">
            <v>DITBAL</v>
          </cell>
          <cell r="E60">
            <v>0</v>
          </cell>
          <cell r="F60">
            <v>0</v>
          </cell>
          <cell r="G60">
            <v>0</v>
          </cell>
          <cell r="H60">
            <v>0</v>
          </cell>
          <cell r="I60">
            <v>0</v>
          </cell>
          <cell r="J60">
            <v>0</v>
          </cell>
          <cell r="K60">
            <v>0</v>
          </cell>
          <cell r="L60">
            <v>0</v>
          </cell>
          <cell r="M60">
            <v>0</v>
          </cell>
          <cell r="N60">
            <v>0</v>
          </cell>
          <cell r="O60">
            <v>0</v>
          </cell>
          <cell r="P60">
            <v>0</v>
          </cell>
          <cell r="S60" t="str">
            <v>DITBAL</v>
          </cell>
          <cell r="V60">
            <v>0</v>
          </cell>
          <cell r="W60">
            <v>0</v>
          </cell>
          <cell r="X60">
            <v>0</v>
          </cell>
          <cell r="Y60">
            <v>0</v>
          </cell>
          <cell r="Z60">
            <v>0</v>
          </cell>
          <cell r="AA60">
            <v>0</v>
          </cell>
          <cell r="AB60">
            <v>0</v>
          </cell>
          <cell r="AC60">
            <v>0</v>
          </cell>
          <cell r="AD60">
            <v>0</v>
          </cell>
          <cell r="AE60">
            <v>0</v>
          </cell>
          <cell r="AF60">
            <v>0</v>
          </cell>
          <cell r="AG60">
            <v>0</v>
          </cell>
        </row>
        <row r="61">
          <cell r="B61" t="str">
            <v>ITC84</v>
          </cell>
          <cell r="E61">
            <v>1</v>
          </cell>
          <cell r="F61">
            <v>0</v>
          </cell>
          <cell r="G61">
            <v>0.70975999999999995</v>
          </cell>
          <cell r="H61">
            <v>0.14180000000000001</v>
          </cell>
          <cell r="I61">
            <v>0</v>
          </cell>
          <cell r="J61">
            <v>0.10946</v>
          </cell>
          <cell r="K61">
            <v>0</v>
          </cell>
          <cell r="L61">
            <v>0</v>
          </cell>
          <cell r="M61">
            <v>0</v>
          </cell>
          <cell r="N61">
            <v>0</v>
          </cell>
          <cell r="O61">
            <v>0</v>
          </cell>
          <cell r="P61">
            <v>3.8979999999999994E-2</v>
          </cell>
          <cell r="S61" t="str">
            <v>ITC84</v>
          </cell>
          <cell r="V61">
            <v>1</v>
          </cell>
          <cell r="W61">
            <v>0</v>
          </cell>
          <cell r="X61">
            <v>0.70975999999999995</v>
          </cell>
          <cell r="Y61">
            <v>0.14180000000000001</v>
          </cell>
          <cell r="Z61">
            <v>0</v>
          </cell>
          <cell r="AA61">
            <v>0.10946</v>
          </cell>
          <cell r="AB61">
            <v>0</v>
          </cell>
          <cell r="AC61">
            <v>0</v>
          </cell>
          <cell r="AD61">
            <v>0</v>
          </cell>
          <cell r="AE61">
            <v>0</v>
          </cell>
          <cell r="AF61">
            <v>0</v>
          </cell>
          <cell r="AG61">
            <v>3.8979999999999994E-2</v>
          </cell>
        </row>
        <row r="62">
          <cell r="B62" t="str">
            <v>ITC85</v>
          </cell>
          <cell r="E62">
            <v>1</v>
          </cell>
          <cell r="F62">
            <v>0</v>
          </cell>
          <cell r="G62">
            <v>0.67689999999999995</v>
          </cell>
          <cell r="H62">
            <v>0.1336</v>
          </cell>
          <cell r="I62">
            <v>0</v>
          </cell>
          <cell r="J62">
            <v>0.11609999999999999</v>
          </cell>
          <cell r="K62">
            <v>0</v>
          </cell>
          <cell r="L62">
            <v>0</v>
          </cell>
          <cell r="M62">
            <v>0</v>
          </cell>
          <cell r="N62">
            <v>0</v>
          </cell>
          <cell r="O62">
            <v>0</v>
          </cell>
          <cell r="P62">
            <v>7.3399999999999993E-2</v>
          </cell>
          <cell r="S62" t="str">
            <v>ITC85</v>
          </cell>
          <cell r="V62">
            <v>1</v>
          </cell>
          <cell r="W62">
            <v>0</v>
          </cell>
          <cell r="X62">
            <v>0.67689999999999995</v>
          </cell>
          <cell r="Y62">
            <v>0.1336</v>
          </cell>
          <cell r="Z62">
            <v>0</v>
          </cell>
          <cell r="AA62">
            <v>0.11609999999999999</v>
          </cell>
          <cell r="AB62">
            <v>0</v>
          </cell>
          <cell r="AC62">
            <v>0</v>
          </cell>
          <cell r="AD62">
            <v>0</v>
          </cell>
          <cell r="AE62">
            <v>0</v>
          </cell>
          <cell r="AF62">
            <v>0</v>
          </cell>
          <cell r="AG62">
            <v>7.3399999999999993E-2</v>
          </cell>
        </row>
        <row r="63">
          <cell r="B63" t="str">
            <v>ITC86</v>
          </cell>
          <cell r="E63">
            <v>1</v>
          </cell>
          <cell r="F63">
            <v>0</v>
          </cell>
          <cell r="G63">
            <v>0.64607999999999999</v>
          </cell>
          <cell r="H63">
            <v>0.13125999999999999</v>
          </cell>
          <cell r="I63">
            <v>0</v>
          </cell>
          <cell r="J63">
            <v>0.155</v>
          </cell>
          <cell r="K63">
            <v>0</v>
          </cell>
          <cell r="L63">
            <v>0</v>
          </cell>
          <cell r="M63">
            <v>0</v>
          </cell>
          <cell r="N63">
            <v>0</v>
          </cell>
          <cell r="O63">
            <v>0</v>
          </cell>
          <cell r="P63">
            <v>6.7659999999999998E-2</v>
          </cell>
          <cell r="S63" t="str">
            <v>ITC86</v>
          </cell>
          <cell r="V63">
            <v>1</v>
          </cell>
          <cell r="W63">
            <v>0</v>
          </cell>
          <cell r="X63">
            <v>0.64607999999999999</v>
          </cell>
          <cell r="Y63">
            <v>0.13125999999999999</v>
          </cell>
          <cell r="Z63">
            <v>0</v>
          </cell>
          <cell r="AA63">
            <v>0.155</v>
          </cell>
          <cell r="AB63">
            <v>0</v>
          </cell>
          <cell r="AC63">
            <v>0</v>
          </cell>
          <cell r="AD63">
            <v>0</v>
          </cell>
          <cell r="AE63">
            <v>0</v>
          </cell>
          <cell r="AF63">
            <v>0</v>
          </cell>
          <cell r="AG63">
            <v>6.7659999999999998E-2</v>
          </cell>
        </row>
        <row r="64">
          <cell r="B64" t="str">
            <v>ITC88</v>
          </cell>
          <cell r="E64">
            <v>1</v>
          </cell>
          <cell r="F64">
            <v>0</v>
          </cell>
          <cell r="G64">
            <v>0.61199999999999999</v>
          </cell>
          <cell r="H64">
            <v>0.14960000000000001</v>
          </cell>
          <cell r="I64">
            <v>0</v>
          </cell>
          <cell r="J64">
            <v>0.1671</v>
          </cell>
          <cell r="K64">
            <v>0</v>
          </cell>
          <cell r="L64">
            <v>0</v>
          </cell>
          <cell r="M64">
            <v>0</v>
          </cell>
          <cell r="N64">
            <v>0</v>
          </cell>
          <cell r="O64">
            <v>0</v>
          </cell>
          <cell r="P64">
            <v>7.1300000000000002E-2</v>
          </cell>
          <cell r="S64" t="str">
            <v>ITC88</v>
          </cell>
          <cell r="V64">
            <v>1</v>
          </cell>
          <cell r="W64">
            <v>0</v>
          </cell>
          <cell r="X64">
            <v>0.61199999999999999</v>
          </cell>
          <cell r="Y64">
            <v>0.14960000000000001</v>
          </cell>
          <cell r="Z64">
            <v>0</v>
          </cell>
          <cell r="AA64">
            <v>0.1671</v>
          </cell>
          <cell r="AB64">
            <v>0</v>
          </cell>
          <cell r="AC64">
            <v>0</v>
          </cell>
          <cell r="AD64">
            <v>0</v>
          </cell>
          <cell r="AE64">
            <v>0</v>
          </cell>
          <cell r="AF64">
            <v>0</v>
          </cell>
          <cell r="AG64">
            <v>7.1300000000000002E-2</v>
          </cell>
        </row>
        <row r="65">
          <cell r="B65" t="str">
            <v>ITC89</v>
          </cell>
          <cell r="E65">
            <v>0.99999999999999989</v>
          </cell>
          <cell r="F65">
            <v>0</v>
          </cell>
          <cell r="G65">
            <v>0.563558</v>
          </cell>
          <cell r="H65">
            <v>0.15268799999999999</v>
          </cell>
          <cell r="I65">
            <v>0</v>
          </cell>
          <cell r="J65">
            <v>0.20677599999999999</v>
          </cell>
          <cell r="K65">
            <v>0</v>
          </cell>
          <cell r="L65">
            <v>0</v>
          </cell>
          <cell r="M65">
            <v>0</v>
          </cell>
          <cell r="N65">
            <v>0</v>
          </cell>
          <cell r="O65">
            <v>0</v>
          </cell>
          <cell r="P65">
            <v>7.6978000000000005E-2</v>
          </cell>
          <cell r="S65" t="str">
            <v>ITC89</v>
          </cell>
          <cell r="V65">
            <v>0.99999999999999989</v>
          </cell>
          <cell r="W65">
            <v>0</v>
          </cell>
          <cell r="X65">
            <v>0.563558</v>
          </cell>
          <cell r="Y65">
            <v>0.15268799999999999</v>
          </cell>
          <cell r="Z65">
            <v>0</v>
          </cell>
          <cell r="AA65">
            <v>0.20677599999999999</v>
          </cell>
          <cell r="AB65">
            <v>0</v>
          </cell>
          <cell r="AC65">
            <v>0</v>
          </cell>
          <cell r="AD65">
            <v>0</v>
          </cell>
          <cell r="AE65">
            <v>0</v>
          </cell>
          <cell r="AF65">
            <v>0</v>
          </cell>
          <cell r="AG65">
            <v>7.6978000000000005E-2</v>
          </cell>
        </row>
        <row r="66">
          <cell r="B66" t="str">
            <v>ITC90</v>
          </cell>
          <cell r="E66">
            <v>1</v>
          </cell>
          <cell r="F66">
            <v>0</v>
          </cell>
          <cell r="G66">
            <v>0.159356</v>
          </cell>
          <cell r="H66">
            <v>3.9132E-2</v>
          </cell>
          <cell r="I66">
            <v>0</v>
          </cell>
          <cell r="J66">
            <v>3.8051000000000001E-2</v>
          </cell>
          <cell r="K66">
            <v>0.46935500000000002</v>
          </cell>
          <cell r="L66">
            <v>0.13981499999999999</v>
          </cell>
          <cell r="M66">
            <v>0.135384</v>
          </cell>
          <cell r="N66">
            <v>0</v>
          </cell>
          <cell r="O66">
            <v>0</v>
          </cell>
          <cell r="P66">
            <v>1.8907E-2</v>
          </cell>
          <cell r="S66" t="str">
            <v>ITC90</v>
          </cell>
          <cell r="V66">
            <v>1</v>
          </cell>
          <cell r="W66">
            <v>0</v>
          </cell>
          <cell r="X66">
            <v>0.159356</v>
          </cell>
          <cell r="Y66">
            <v>3.9132E-2</v>
          </cell>
          <cell r="Z66">
            <v>0</v>
          </cell>
          <cell r="AA66">
            <v>3.8051000000000001E-2</v>
          </cell>
          <cell r="AB66">
            <v>0.46935500000000002</v>
          </cell>
          <cell r="AC66">
            <v>0.13981499999999999</v>
          </cell>
          <cell r="AD66">
            <v>0.135384</v>
          </cell>
          <cell r="AE66">
            <v>0</v>
          </cell>
          <cell r="AF66">
            <v>0</v>
          </cell>
          <cell r="AG66">
            <v>1.8907E-2</v>
          </cell>
        </row>
        <row r="67">
          <cell r="B67" t="str">
            <v>OTHER</v>
          </cell>
          <cell r="E67">
            <v>1</v>
          </cell>
          <cell r="F67">
            <v>0</v>
          </cell>
          <cell r="G67">
            <v>0</v>
          </cell>
          <cell r="H67">
            <v>0</v>
          </cell>
          <cell r="I67">
            <v>0</v>
          </cell>
          <cell r="J67">
            <v>0</v>
          </cell>
          <cell r="K67">
            <v>0</v>
          </cell>
          <cell r="L67">
            <v>0</v>
          </cell>
          <cell r="M67">
            <v>0</v>
          </cell>
          <cell r="N67">
            <v>0</v>
          </cell>
          <cell r="O67">
            <v>1</v>
          </cell>
          <cell r="P67">
            <v>0</v>
          </cell>
          <cell r="S67" t="str">
            <v>OTHER</v>
          </cell>
          <cell r="V67">
            <v>1</v>
          </cell>
          <cell r="W67">
            <v>0</v>
          </cell>
          <cell r="X67">
            <v>0</v>
          </cell>
          <cell r="Y67">
            <v>0</v>
          </cell>
          <cell r="Z67">
            <v>0</v>
          </cell>
          <cell r="AA67">
            <v>0</v>
          </cell>
          <cell r="AB67">
            <v>0</v>
          </cell>
          <cell r="AC67">
            <v>0</v>
          </cell>
          <cell r="AD67">
            <v>0</v>
          </cell>
          <cell r="AE67">
            <v>0</v>
          </cell>
          <cell r="AF67">
            <v>1</v>
          </cell>
          <cell r="AG67">
            <v>0</v>
          </cell>
        </row>
        <row r="68">
          <cell r="B68" t="str">
            <v>NUTIL</v>
          </cell>
          <cell r="E68">
            <v>1</v>
          </cell>
          <cell r="F68">
            <v>0</v>
          </cell>
          <cell r="G68">
            <v>0</v>
          </cell>
          <cell r="H68">
            <v>0</v>
          </cell>
          <cell r="I68">
            <v>0</v>
          </cell>
          <cell r="J68">
            <v>0</v>
          </cell>
          <cell r="K68">
            <v>0</v>
          </cell>
          <cell r="L68">
            <v>0</v>
          </cell>
          <cell r="M68">
            <v>0</v>
          </cell>
          <cell r="N68">
            <v>0</v>
          </cell>
          <cell r="O68">
            <v>0</v>
          </cell>
          <cell r="P68">
            <v>1</v>
          </cell>
          <cell r="S68" t="str">
            <v>NUTIL</v>
          </cell>
          <cell r="V68">
            <v>1</v>
          </cell>
          <cell r="W68">
            <v>0</v>
          </cell>
          <cell r="X68">
            <v>0</v>
          </cell>
          <cell r="Y68">
            <v>0</v>
          </cell>
          <cell r="Z68">
            <v>0</v>
          </cell>
          <cell r="AA68">
            <v>0</v>
          </cell>
          <cell r="AB68">
            <v>0</v>
          </cell>
          <cell r="AC68">
            <v>0</v>
          </cell>
          <cell r="AD68">
            <v>0</v>
          </cell>
          <cell r="AE68">
            <v>0</v>
          </cell>
          <cell r="AF68">
            <v>0</v>
          </cell>
          <cell r="AG68">
            <v>1</v>
          </cell>
        </row>
        <row r="69">
          <cell r="B69" t="str">
            <v>SNPPS</v>
          </cell>
          <cell r="E69">
            <v>1.0000000000000002</v>
          </cell>
          <cell r="F69">
            <v>2.6279504915630084E-2</v>
          </cell>
          <cell r="G69">
            <v>0.33717881920133852</v>
          </cell>
          <cell r="H69">
            <v>9.8317043060781942E-2</v>
          </cell>
          <cell r="I69">
            <v>0</v>
          </cell>
          <cell r="J69">
            <v>0.11425312055562384</v>
          </cell>
          <cell r="K69">
            <v>0.36297363404100819</v>
          </cell>
          <cell r="L69">
            <v>4.397854045954528E-2</v>
          </cell>
          <cell r="M69">
            <v>1.5217866586822837E-2</v>
          </cell>
          <cell r="N69">
            <v>1.8014711792495054E-3</v>
          </cell>
          <cell r="O69">
            <v>0</v>
          </cell>
          <cell r="P69">
            <v>0</v>
          </cell>
          <cell r="S69" t="str">
            <v>SNPPS</v>
          </cell>
          <cell r="V69">
            <v>0.99999999999999944</v>
          </cell>
          <cell r="W69">
            <v>2.6279504915630091E-2</v>
          </cell>
          <cell r="X69">
            <v>0.33717881920133813</v>
          </cell>
          <cell r="Y69">
            <v>9.83170430607819E-2</v>
          </cell>
          <cell r="Z69">
            <v>0</v>
          </cell>
          <cell r="AA69">
            <v>0.11425312055562376</v>
          </cell>
          <cell r="AB69">
            <v>0.36297363404100785</v>
          </cell>
          <cell r="AC69">
            <v>4.3978540459545253E-2</v>
          </cell>
          <cell r="AD69">
            <v>1.5217866586822832E-2</v>
          </cell>
          <cell r="AE69">
            <v>1.8014711792495041E-3</v>
          </cell>
          <cell r="AF69">
            <v>0</v>
          </cell>
          <cell r="AG69">
            <v>0</v>
          </cell>
        </row>
        <row r="70">
          <cell r="B70" t="str">
            <v>SNPT</v>
          </cell>
          <cell r="E70">
            <v>1.0000000000000002</v>
          </cell>
          <cell r="F70">
            <v>2.6279504915630102E-2</v>
          </cell>
          <cell r="G70">
            <v>0.33717881920133835</v>
          </cell>
          <cell r="H70">
            <v>9.8317043060781956E-2</v>
          </cell>
          <cell r="I70">
            <v>0</v>
          </cell>
          <cell r="J70">
            <v>0.11425312055562385</v>
          </cell>
          <cell r="K70">
            <v>0.3629736340410083</v>
          </cell>
          <cell r="L70">
            <v>4.3978540459545287E-2</v>
          </cell>
          <cell r="M70">
            <v>1.5217866586822839E-2</v>
          </cell>
          <cell r="N70">
            <v>1.8014711792495052E-3</v>
          </cell>
          <cell r="O70">
            <v>0</v>
          </cell>
          <cell r="P70">
            <v>0</v>
          </cell>
          <cell r="S70" t="str">
            <v>SNPT</v>
          </cell>
          <cell r="V70">
            <v>1.0000000000000002</v>
          </cell>
          <cell r="W70">
            <v>2.6279504915630098E-2</v>
          </cell>
          <cell r="X70">
            <v>0.33717881920133824</v>
          </cell>
          <cell r="Y70">
            <v>9.831704306078197E-2</v>
          </cell>
          <cell r="Z70">
            <v>0</v>
          </cell>
          <cell r="AA70">
            <v>0.11425312055562384</v>
          </cell>
          <cell r="AB70">
            <v>0.3629736340410083</v>
          </cell>
          <cell r="AC70">
            <v>4.3978540459545273E-2</v>
          </cell>
          <cell r="AD70">
            <v>1.5217866586822839E-2</v>
          </cell>
          <cell r="AE70">
            <v>1.8014711792495054E-3</v>
          </cell>
          <cell r="AF70">
            <v>0</v>
          </cell>
          <cell r="AG70">
            <v>0</v>
          </cell>
        </row>
        <row r="71">
          <cell r="B71" t="str">
            <v>SNPP</v>
          </cell>
          <cell r="E71">
            <v>1.0000000000000002</v>
          </cell>
          <cell r="F71">
            <v>2.6279504915630081E-2</v>
          </cell>
          <cell r="G71">
            <v>0.33717881920133852</v>
          </cell>
          <cell r="H71">
            <v>9.8317043060781914E-2</v>
          </cell>
          <cell r="I71">
            <v>0</v>
          </cell>
          <cell r="J71">
            <v>0.11425312055562381</v>
          </cell>
          <cell r="K71">
            <v>0.36297363404100824</v>
          </cell>
          <cell r="L71">
            <v>4.3978540459545266E-2</v>
          </cell>
          <cell r="M71">
            <v>1.5217866586822837E-2</v>
          </cell>
          <cell r="N71">
            <v>1.801471179249505E-3</v>
          </cell>
          <cell r="O71">
            <v>0</v>
          </cell>
          <cell r="P71">
            <v>0</v>
          </cell>
          <cell r="S71" t="str">
            <v>SNPP</v>
          </cell>
          <cell r="V71">
            <v>0.99999999999999922</v>
          </cell>
          <cell r="W71">
            <v>2.6279504915630084E-2</v>
          </cell>
          <cell r="X71">
            <v>0.33717881920133808</v>
          </cell>
          <cell r="Y71">
            <v>9.8317043060781914E-2</v>
          </cell>
          <cell r="Z71">
            <v>0</v>
          </cell>
          <cell r="AA71">
            <v>0.11425312055562373</v>
          </cell>
          <cell r="AB71">
            <v>0.36297363404100785</v>
          </cell>
          <cell r="AC71">
            <v>4.3978540459545253E-2</v>
          </cell>
          <cell r="AD71">
            <v>1.5217866586822832E-2</v>
          </cell>
          <cell r="AE71">
            <v>1.8014711792495039E-3</v>
          </cell>
          <cell r="AF71">
            <v>0</v>
          </cell>
          <cell r="AG71">
            <v>0</v>
          </cell>
        </row>
        <row r="72">
          <cell r="B72" t="str">
            <v>SNPPH</v>
          </cell>
          <cell r="E72">
            <v>1.0000000000000009</v>
          </cell>
          <cell r="F72">
            <v>2.6279504915630095E-2</v>
          </cell>
          <cell r="G72">
            <v>0.33717881920133863</v>
          </cell>
          <cell r="H72">
            <v>9.8317043060781997E-2</v>
          </cell>
          <cell r="I72">
            <v>0</v>
          </cell>
          <cell r="J72">
            <v>0.11425312055562391</v>
          </cell>
          <cell r="K72">
            <v>0.36297363404100852</v>
          </cell>
          <cell r="L72">
            <v>4.3978540459545273E-2</v>
          </cell>
          <cell r="M72">
            <v>1.5217866586822849E-2</v>
          </cell>
          <cell r="N72">
            <v>1.8014711792495067E-3</v>
          </cell>
          <cell r="O72">
            <v>0</v>
          </cell>
          <cell r="P72">
            <v>0</v>
          </cell>
          <cell r="S72" t="str">
            <v>SNPPH</v>
          </cell>
          <cell r="V72">
            <v>1.0000000000000007</v>
          </cell>
          <cell r="W72">
            <v>2.6279504915630084E-2</v>
          </cell>
          <cell r="X72">
            <v>0.33717881920133858</v>
          </cell>
          <cell r="Y72">
            <v>9.8317043060781983E-2</v>
          </cell>
          <cell r="Z72">
            <v>0</v>
          </cell>
          <cell r="AA72">
            <v>0.11425312055562391</v>
          </cell>
          <cell r="AB72">
            <v>0.36297363404100841</v>
          </cell>
          <cell r="AC72">
            <v>4.3978540459545266E-2</v>
          </cell>
          <cell r="AD72">
            <v>1.521786658682284E-2</v>
          </cell>
          <cell r="AE72">
            <v>1.8014711792495059E-3</v>
          </cell>
          <cell r="AF72">
            <v>0</v>
          </cell>
          <cell r="AG72">
            <v>0</v>
          </cell>
        </row>
        <row r="73">
          <cell r="B73" t="str">
            <v>SNPPN</v>
          </cell>
          <cell r="E73">
            <v>1.0000000000000002</v>
          </cell>
          <cell r="F73">
            <v>2.6279504915630098E-2</v>
          </cell>
          <cell r="G73">
            <v>0.33717881920133835</v>
          </cell>
          <cell r="H73">
            <v>9.8317043060781983E-2</v>
          </cell>
          <cell r="I73">
            <v>0</v>
          </cell>
          <cell r="J73">
            <v>0.11425312055562384</v>
          </cell>
          <cell r="K73">
            <v>0.36297363404100819</v>
          </cell>
          <cell r="L73">
            <v>4.397854045954528E-2</v>
          </cell>
          <cell r="M73">
            <v>1.5217866586822837E-2</v>
          </cell>
          <cell r="N73">
            <v>1.8014711792495054E-3</v>
          </cell>
          <cell r="O73">
            <v>0</v>
          </cell>
          <cell r="P73">
            <v>0</v>
          </cell>
          <cell r="S73" t="str">
            <v>SNPPN</v>
          </cell>
          <cell r="V73">
            <v>1.0000000000000002</v>
          </cell>
          <cell r="W73">
            <v>2.6279504915630098E-2</v>
          </cell>
          <cell r="X73">
            <v>0.33717881920133835</v>
          </cell>
          <cell r="Y73">
            <v>9.8317043060781983E-2</v>
          </cell>
          <cell r="Z73">
            <v>0</v>
          </cell>
          <cell r="AA73">
            <v>0.11425312055562384</v>
          </cell>
          <cell r="AB73">
            <v>0.36297363404100819</v>
          </cell>
          <cell r="AC73">
            <v>4.397854045954528E-2</v>
          </cell>
          <cell r="AD73">
            <v>1.5217866586822837E-2</v>
          </cell>
          <cell r="AE73">
            <v>1.8014711792495054E-3</v>
          </cell>
          <cell r="AF73">
            <v>0</v>
          </cell>
          <cell r="AG73">
            <v>0</v>
          </cell>
        </row>
        <row r="74">
          <cell r="B74" t="str">
            <v>SNPPO</v>
          </cell>
          <cell r="E74">
            <v>1</v>
          </cell>
          <cell r="F74">
            <v>2.6279504915630095E-2</v>
          </cell>
          <cell r="G74">
            <v>0.33717881920133841</v>
          </cell>
          <cell r="H74">
            <v>9.8317043060781956E-2</v>
          </cell>
          <cell r="I74">
            <v>0</v>
          </cell>
          <cell r="J74">
            <v>0.11425312055562381</v>
          </cell>
          <cell r="K74">
            <v>0.36297363404100802</v>
          </cell>
          <cell r="L74">
            <v>4.3978540459545266E-2</v>
          </cell>
          <cell r="M74">
            <v>1.5217866586822837E-2</v>
          </cell>
          <cell r="N74">
            <v>1.8014711792495054E-3</v>
          </cell>
          <cell r="O74">
            <v>0</v>
          </cell>
          <cell r="P74">
            <v>0</v>
          </cell>
          <cell r="S74" t="str">
            <v>SNPPO</v>
          </cell>
          <cell r="V74">
            <v>1.0000000000000002</v>
          </cell>
          <cell r="W74">
            <v>2.6279504915630091E-2</v>
          </cell>
          <cell r="X74">
            <v>0.33717881920133841</v>
          </cell>
          <cell r="Y74">
            <v>9.831704306078197E-2</v>
          </cell>
          <cell r="Z74">
            <v>0</v>
          </cell>
          <cell r="AA74">
            <v>0.11425312055562384</v>
          </cell>
          <cell r="AB74">
            <v>0.36297363404100813</v>
          </cell>
          <cell r="AC74">
            <v>4.3978540459545266E-2</v>
          </cell>
          <cell r="AD74">
            <v>1.5217866586822839E-2</v>
          </cell>
          <cell r="AE74">
            <v>1.8014711792495054E-3</v>
          </cell>
          <cell r="AF74">
            <v>0</v>
          </cell>
          <cell r="AG74">
            <v>0</v>
          </cell>
        </row>
        <row r="75">
          <cell r="B75" t="str">
            <v>SNPG</v>
          </cell>
          <cell r="E75">
            <v>1</v>
          </cell>
          <cell r="F75">
            <v>2.541511643644084E-2</v>
          </cell>
          <cell r="G75">
            <v>0.33701552579600158</v>
          </cell>
          <cell r="H75">
            <v>9.8324697794491281E-2</v>
          </cell>
          <cell r="I75">
            <v>0</v>
          </cell>
          <cell r="J75">
            <v>0.11015486456876571</v>
          </cell>
          <cell r="K75">
            <v>0.34909461276105841</v>
          </cell>
          <cell r="L75">
            <v>5.6095307258209E-2</v>
          </cell>
          <cell r="M75">
            <v>2.3216210154588426E-2</v>
          </cell>
          <cell r="N75">
            <v>6.8366523044476155E-4</v>
          </cell>
          <cell r="O75">
            <v>0</v>
          </cell>
          <cell r="P75">
            <v>0</v>
          </cell>
          <cell r="S75" t="str">
            <v>SNPG</v>
          </cell>
          <cell r="V75">
            <v>1</v>
          </cell>
          <cell r="W75">
            <v>2.5591414213849951E-2</v>
          </cell>
          <cell r="X75">
            <v>0.33950384358312474</v>
          </cell>
          <cell r="Y75">
            <v>9.7057819772228354E-2</v>
          </cell>
          <cell r="Z75">
            <v>0</v>
          </cell>
          <cell r="AA75">
            <v>0.10799030740401125</v>
          </cell>
          <cell r="AB75">
            <v>0.34855418604834448</v>
          </cell>
          <cell r="AC75">
            <v>5.7056127560143187E-2</v>
          </cell>
          <cell r="AD75">
            <v>2.3590597957779565E-2</v>
          </cell>
          <cell r="AE75">
            <v>6.5570346051841842E-4</v>
          </cell>
          <cell r="AF75">
            <v>0</v>
          </cell>
          <cell r="AG75">
            <v>0</v>
          </cell>
        </row>
        <row r="76">
          <cell r="B76" t="str">
            <v>SNPI</v>
          </cell>
          <cell r="E76">
            <v>1.0000000000000002</v>
          </cell>
          <cell r="F76">
            <v>3.0202664527555257E-2</v>
          </cell>
          <cell r="G76">
            <v>0.33326217810864361</v>
          </cell>
          <cell r="H76">
            <v>8.8267834236083711E-2</v>
          </cell>
          <cell r="I76">
            <v>0</v>
          </cell>
          <cell r="J76">
            <v>0.10135353680095413</v>
          </cell>
          <cell r="K76">
            <v>0.38259749822578615</v>
          </cell>
          <cell r="L76">
            <v>4.7214591451376575E-2</v>
          </cell>
          <cell r="M76">
            <v>1.61690549147421E-2</v>
          </cell>
          <cell r="N76">
            <v>9.3264173485854902E-4</v>
          </cell>
          <cell r="O76">
            <v>0</v>
          </cell>
          <cell r="P76">
            <v>0</v>
          </cell>
          <cell r="S76" t="str">
            <v>SNPI</v>
          </cell>
          <cell r="V76">
            <v>0.99999999999999944</v>
          </cell>
          <cell r="W76">
            <v>3.0359763230679754E-2</v>
          </cell>
          <cell r="X76">
            <v>0.3337467229438984</v>
          </cell>
          <cell r="Y76">
            <v>8.8798045687810551E-2</v>
          </cell>
          <cell r="Z76">
            <v>0</v>
          </cell>
          <cell r="AA76">
            <v>0.10199803176976988</v>
          </cell>
          <cell r="AB76">
            <v>0.38072770239080106</v>
          </cell>
          <cell r="AC76">
            <v>4.7262426060203457E-2</v>
          </cell>
          <cell r="AD76">
            <v>1.6136408334236563E-2</v>
          </cell>
          <cell r="AE76">
            <v>9.7089958259978959E-4</v>
          </cell>
          <cell r="AF76">
            <v>0</v>
          </cell>
          <cell r="AG76">
            <v>0</v>
          </cell>
        </row>
        <row r="77">
          <cell r="B77" t="str">
            <v>TROJP</v>
          </cell>
          <cell r="E77">
            <v>1</v>
          </cell>
          <cell r="F77">
            <v>2.6197772013290922E-2</v>
          </cell>
          <cell r="G77">
            <v>0.33550852697712735</v>
          </cell>
          <cell r="H77">
            <v>9.744771303115328E-2</v>
          </cell>
          <cell r="I77">
            <v>0</v>
          </cell>
          <cell r="J77">
            <v>0.11642410341100055</v>
          </cell>
          <cell r="K77">
            <v>0.3629613179603226</v>
          </cell>
          <cell r="L77">
            <v>4.4141260817135729E-2</v>
          </cell>
          <cell r="M77">
            <v>1.5529801521771506E-2</v>
          </cell>
          <cell r="N77">
            <v>1.789504268198111E-3</v>
          </cell>
          <cell r="O77">
            <v>0</v>
          </cell>
          <cell r="P77">
            <v>0</v>
          </cell>
          <cell r="S77" t="str">
            <v>TROJP</v>
          </cell>
          <cell r="V77">
            <v>1</v>
          </cell>
          <cell r="W77">
            <v>2.6197772013290922E-2</v>
          </cell>
          <cell r="X77">
            <v>0.33550852697712735</v>
          </cell>
          <cell r="Y77">
            <v>9.744771303115328E-2</v>
          </cell>
          <cell r="Z77">
            <v>0</v>
          </cell>
          <cell r="AA77">
            <v>0.11642410341100055</v>
          </cell>
          <cell r="AB77">
            <v>0.3629613179603226</v>
          </cell>
          <cell r="AC77">
            <v>4.4141260817135729E-2</v>
          </cell>
          <cell r="AD77">
            <v>1.5529801521771506E-2</v>
          </cell>
          <cell r="AE77">
            <v>1.789504268198111E-3</v>
          </cell>
          <cell r="AF77">
            <v>0</v>
          </cell>
          <cell r="AG77">
            <v>0</v>
          </cell>
        </row>
        <row r="78">
          <cell r="B78" t="str">
            <v>TROJD</v>
          </cell>
          <cell r="E78">
            <v>1.0000000000000002</v>
          </cell>
          <cell r="F78">
            <v>2.6183336330911137E-2</v>
          </cell>
          <cell r="G78">
            <v>0.33521351961362911</v>
          </cell>
          <cell r="H78">
            <v>9.7294171778710636E-2</v>
          </cell>
          <cell r="I78">
            <v>0</v>
          </cell>
          <cell r="J78">
            <v>0.11680754285894929</v>
          </cell>
          <cell r="K78">
            <v>0.36295914269156487</v>
          </cell>
          <cell r="L78">
            <v>4.4170000520874039E-2</v>
          </cell>
          <cell r="M78">
            <v>1.5584895535506533E-2</v>
          </cell>
          <cell r="N78">
            <v>1.7873906698544699E-3</v>
          </cell>
          <cell r="O78">
            <v>0</v>
          </cell>
          <cell r="P78">
            <v>0</v>
          </cell>
          <cell r="S78" t="str">
            <v>TROJD</v>
          </cell>
          <cell r="V78">
            <v>1.0000000000000002</v>
          </cell>
          <cell r="W78">
            <v>2.6183336330911137E-2</v>
          </cell>
          <cell r="X78">
            <v>0.33521351961362911</v>
          </cell>
          <cell r="Y78">
            <v>9.7294171778710636E-2</v>
          </cell>
          <cell r="Z78">
            <v>0</v>
          </cell>
          <cell r="AA78">
            <v>0.11680754285894929</v>
          </cell>
          <cell r="AB78">
            <v>0.36295914269156487</v>
          </cell>
          <cell r="AC78">
            <v>4.4170000520874039E-2</v>
          </cell>
          <cell r="AD78">
            <v>1.5584895535506533E-2</v>
          </cell>
          <cell r="AE78">
            <v>1.7873906698544699E-3</v>
          </cell>
          <cell r="AF78">
            <v>0</v>
          </cell>
          <cell r="AG78">
            <v>0</v>
          </cell>
        </row>
        <row r="79">
          <cell r="B79" t="str">
            <v>IBT</v>
          </cell>
          <cell r="E79">
            <v>0.99999999999999989</v>
          </cell>
          <cell r="F79">
            <v>1.3424184955006372E-3</v>
          </cell>
          <cell r="G79">
            <v>0.32243736593674871</v>
          </cell>
          <cell r="H79">
            <v>5.9595043538799096E-2</v>
          </cell>
          <cell r="I79">
            <v>0</v>
          </cell>
          <cell r="J79">
            <v>7.8801485292886789E-2</v>
          </cell>
          <cell r="K79">
            <v>0.44288227148756198</v>
          </cell>
          <cell r="L79">
            <v>7.2017033756398785E-2</v>
          </cell>
          <cell r="M79">
            <v>2.4832772551567597E-2</v>
          </cell>
          <cell r="N79">
            <v>5.666804449136963E-3</v>
          </cell>
          <cell r="O79">
            <v>-2.1761242651862698E-3</v>
          </cell>
          <cell r="P79">
            <v>-5.3990712434142741E-3</v>
          </cell>
          <cell r="S79" t="str">
            <v>IBT</v>
          </cell>
          <cell r="V79">
            <v>1.0000000000000013</v>
          </cell>
          <cell r="W79">
            <v>1.4373276535363541E-3</v>
          </cell>
          <cell r="X79">
            <v>0.32382365110732786</v>
          </cell>
          <cell r="Y79">
            <v>5.951122433611869E-2</v>
          </cell>
          <cell r="Z79">
            <v>0</v>
          </cell>
          <cell r="AA79">
            <v>7.9441542528562129E-2</v>
          </cell>
          <cell r="AB79">
            <v>0.44075029653336356</v>
          </cell>
          <cell r="AC79">
            <v>7.1918918720359618E-2</v>
          </cell>
          <cell r="AD79">
            <v>2.5021762650619343E-2</v>
          </cell>
          <cell r="AE79">
            <v>5.6704719787143325E-3</v>
          </cell>
          <cell r="AF79">
            <v>-2.1761242651862698E-3</v>
          </cell>
          <cell r="AG79">
            <v>-5.3990712434142741E-3</v>
          </cell>
        </row>
        <row r="80">
          <cell r="B80" t="str">
            <v>DITEXPRL</v>
          </cell>
          <cell r="E80">
            <v>1</v>
          </cell>
          <cell r="F80">
            <v>3.820734230764735E-2</v>
          </cell>
          <cell r="G80">
            <v>0.40257223089749877</v>
          </cell>
          <cell r="H80">
            <v>0.10602504897878147</v>
          </cell>
          <cell r="I80">
            <v>0</v>
          </cell>
          <cell r="J80">
            <v>0.13682062631159853</v>
          </cell>
          <cell r="K80">
            <v>0.27759105313017557</v>
          </cell>
          <cell r="L80">
            <v>3.3827407146276058E-2</v>
          </cell>
          <cell r="M80">
            <v>1.2594084744323233E-2</v>
          </cell>
          <cell r="N80">
            <v>4.5043958944305558E-4</v>
          </cell>
          <cell r="O80">
            <v>0</v>
          </cell>
          <cell r="P80">
            <v>-8.0882331057440908E-3</v>
          </cell>
          <cell r="S80" t="str">
            <v>DITEXPRL</v>
          </cell>
          <cell r="V80">
            <v>1</v>
          </cell>
          <cell r="W80">
            <v>3.820734230764735E-2</v>
          </cell>
          <cell r="X80">
            <v>0.40257223089749877</v>
          </cell>
          <cell r="Y80">
            <v>0.10602504897878147</v>
          </cell>
          <cell r="Z80">
            <v>0</v>
          </cell>
          <cell r="AA80">
            <v>0.13682062631159853</v>
          </cell>
          <cell r="AB80">
            <v>0.27759105313017557</v>
          </cell>
          <cell r="AC80">
            <v>3.3827407146276058E-2</v>
          </cell>
          <cell r="AD80">
            <v>1.2594084744323233E-2</v>
          </cell>
          <cell r="AE80">
            <v>4.5043958944305558E-4</v>
          </cell>
          <cell r="AF80">
            <v>0</v>
          </cell>
          <cell r="AG80">
            <v>-8.0882331057440908E-3</v>
          </cell>
        </row>
        <row r="81">
          <cell r="B81" t="str">
            <v>DITBALRL</v>
          </cell>
          <cell r="E81">
            <v>0.99999999999999989</v>
          </cell>
          <cell r="F81">
            <v>2.4206560574055073E-2</v>
          </cell>
          <cell r="G81">
            <v>0.28509007268076786</v>
          </cell>
          <cell r="H81">
            <v>7.1413137559927106E-2</v>
          </cell>
          <cell r="I81">
            <v>0</v>
          </cell>
          <cell r="J81">
            <v>8.8316299482360541E-2</v>
          </cell>
          <cell r="K81">
            <v>0.43153920169784471</v>
          </cell>
          <cell r="L81">
            <v>5.9587233152281351E-2</v>
          </cell>
          <cell r="M81">
            <v>2.1337848676977664E-2</v>
          </cell>
          <cell r="N81">
            <v>2.9507693473784669E-3</v>
          </cell>
          <cell r="O81">
            <v>4.8196326648974582E-3</v>
          </cell>
          <cell r="P81">
            <v>1.0739244163509706E-2</v>
          </cell>
          <cell r="S81" t="str">
            <v>DITBALRL</v>
          </cell>
          <cell r="V81">
            <v>0.99999999999999989</v>
          </cell>
          <cell r="W81">
            <v>2.4250772282932914E-2</v>
          </cell>
          <cell r="X81">
            <v>0.28012320363749954</v>
          </cell>
          <cell r="Y81">
            <v>7.1519913883084485E-2</v>
          </cell>
          <cell r="Z81">
            <v>0</v>
          </cell>
          <cell r="AA81">
            <v>8.6203317897314294E-2</v>
          </cell>
          <cell r="AB81">
            <v>0.44253609675338623</v>
          </cell>
          <cell r="AC81">
            <v>6.1288019233326059E-2</v>
          </cell>
          <cell r="AD81">
            <v>2.1827900848360681E-2</v>
          </cell>
          <cell r="AE81">
            <v>2.9375820905823964E-3</v>
          </cell>
          <cell r="AF81">
            <v>5.412448885004104E-5</v>
          </cell>
          <cell r="AG81">
            <v>9.2590688846633656E-3</v>
          </cell>
        </row>
        <row r="82">
          <cell r="B82" t="str">
            <v>TAXDEPRL</v>
          </cell>
          <cell r="E82">
            <v>1</v>
          </cell>
          <cell r="F82">
            <v>3.1582644516885382E-2</v>
          </cell>
          <cell r="G82">
            <v>0.3454849644768776</v>
          </cell>
          <cell r="H82">
            <v>9.2510725813840053E-2</v>
          </cell>
          <cell r="I82">
            <v>0</v>
          </cell>
          <cell r="J82">
            <v>0.10603233945654117</v>
          </cell>
          <cell r="K82">
            <v>0.35741978892824222</v>
          </cell>
          <cell r="L82">
            <v>4.5438361380919584E-2</v>
          </cell>
          <cell r="M82">
            <v>1.5355982395429173E-2</v>
          </cell>
          <cell r="N82">
            <v>9.8614317699577186E-4</v>
          </cell>
          <cell r="O82">
            <v>1.796106479658861E-4</v>
          </cell>
          <cell r="P82">
            <v>5.0094392063031621E-3</v>
          </cell>
          <cell r="S82" t="str">
            <v>TAXDEPRL</v>
          </cell>
          <cell r="V82">
            <v>1</v>
          </cell>
          <cell r="W82">
            <v>3.1582644516885382E-2</v>
          </cell>
          <cell r="X82">
            <v>0.3454849644768776</v>
          </cell>
          <cell r="Y82">
            <v>9.2510725813840053E-2</v>
          </cell>
          <cell r="Z82">
            <v>0</v>
          </cell>
          <cell r="AA82">
            <v>0.10603233945654117</v>
          </cell>
          <cell r="AB82">
            <v>0.35741978892824222</v>
          </cell>
          <cell r="AC82">
            <v>4.5438361380919584E-2</v>
          </cell>
          <cell r="AD82">
            <v>1.5355982395429173E-2</v>
          </cell>
          <cell r="AE82">
            <v>9.8614317699577186E-4</v>
          </cell>
          <cell r="AF82">
            <v>1.796106479658861E-4</v>
          </cell>
          <cell r="AG82">
            <v>5.0094392063031621E-3</v>
          </cell>
        </row>
        <row r="83">
          <cell r="B83" t="str">
            <v>DITEXPMA</v>
          </cell>
          <cell r="E83">
            <v>0.99999999999999989</v>
          </cell>
          <cell r="F83">
            <v>3.7351085777459152E-2</v>
          </cell>
          <cell r="G83">
            <v>0.40326901733054743</v>
          </cell>
          <cell r="H83">
            <v>0.10630906172626547</v>
          </cell>
          <cell r="I83">
            <v>0</v>
          </cell>
          <cell r="J83">
            <v>0.132708738210465</v>
          </cell>
          <cell r="K83">
            <v>0.28454230770785266</v>
          </cell>
          <cell r="L83">
            <v>3.521304570727983E-2</v>
          </cell>
          <cell r="M83">
            <v>1.400320882474726E-2</v>
          </cell>
          <cell r="N83">
            <v>7.7204060834672932E-4</v>
          </cell>
          <cell r="O83">
            <v>0</v>
          </cell>
          <cell r="P83">
            <v>-1.4168505892963559E-2</v>
          </cell>
          <cell r="S83" t="str">
            <v>DITEXPMA</v>
          </cell>
          <cell r="V83">
            <v>0.99999999999999989</v>
          </cell>
          <cell r="W83">
            <v>3.7278690357503592E-2</v>
          </cell>
          <cell r="X83">
            <v>0.40248738463481665</v>
          </cell>
          <cell r="Y83">
            <v>0.10610300910400412</v>
          </cell>
          <cell r="Z83">
            <v>0</v>
          </cell>
          <cell r="AA83">
            <v>0.13245151664288432</v>
          </cell>
          <cell r="AB83">
            <v>0.28399079603334959</v>
          </cell>
          <cell r="AC83">
            <v>3.5144794325055462E-2</v>
          </cell>
          <cell r="AD83">
            <v>1.3976067225982689E-2</v>
          </cell>
          <cell r="AE83">
            <v>7.7054420729437401E-4</v>
          </cell>
          <cell r="AF83">
            <v>0</v>
          </cell>
          <cell r="AG83">
            <v>-1.2202802530890781E-2</v>
          </cell>
        </row>
        <row r="84">
          <cell r="B84" t="str">
            <v>DITBALMA</v>
          </cell>
          <cell r="E84">
            <v>0.99999999999999989</v>
          </cell>
          <cell r="F84">
            <v>2.065497310429255E-2</v>
          </cell>
          <cell r="G84">
            <v>0.23057291116631942</v>
          </cell>
          <cell r="H84">
            <v>6.0192763730628915E-2</v>
          </cell>
          <cell r="I84">
            <v>0</v>
          </cell>
          <cell r="J84">
            <v>7.446491725706561E-2</v>
          </cell>
          <cell r="K84">
            <v>0.50544435379011543</v>
          </cell>
          <cell r="L84">
            <v>6.8119924296227125E-2</v>
          </cell>
          <cell r="M84">
            <v>2.44567418093357E-2</v>
          </cell>
          <cell r="N84">
            <v>1.9349456481331749E-3</v>
          </cell>
          <cell r="O84">
            <v>3.4770592774963326E-3</v>
          </cell>
          <cell r="P84">
            <v>1.0681409920385704E-2</v>
          </cell>
          <cell r="S84" t="str">
            <v>DITBALMA</v>
          </cell>
          <cell r="V84">
            <v>1</v>
          </cell>
          <cell r="W84">
            <v>2.1082242703550417E-2</v>
          </cell>
          <cell r="X84">
            <v>0.23181717898437315</v>
          </cell>
          <cell r="Y84">
            <v>5.9642459912231868E-2</v>
          </cell>
          <cell r="Z84">
            <v>0</v>
          </cell>
          <cell r="AA84">
            <v>7.2335197608361601E-2</v>
          </cell>
          <cell r="AB84">
            <v>0.50923903830556405</v>
          </cell>
          <cell r="AC84">
            <v>6.9843724527505271E-2</v>
          </cell>
          <cell r="AD84">
            <v>2.4807120833782982E-2</v>
          </cell>
          <cell r="AE84">
            <v>1.9186418981945103E-3</v>
          </cell>
          <cell r="AF84">
            <v>5.3947011318563515E-5</v>
          </cell>
          <cell r="AG84">
            <v>9.2604482151176313E-3</v>
          </cell>
        </row>
        <row r="85">
          <cell r="B85" t="str">
            <v>TAXDEPRMA</v>
          </cell>
          <cell r="E85">
            <v>1</v>
          </cell>
          <cell r="F85">
            <v>3.1725148177863073E-2</v>
          </cell>
          <cell r="G85">
            <v>0.34634246491982429</v>
          </cell>
          <cell r="H85">
            <v>9.2789951693303258E-2</v>
          </cell>
          <cell r="I85">
            <v>0</v>
          </cell>
          <cell r="J85">
            <v>0.10630235562592255</v>
          </cell>
          <cell r="K85">
            <v>0.35607132447943135</v>
          </cell>
          <cell r="L85">
            <v>4.5289261813292805E-2</v>
          </cell>
          <cell r="M85">
            <v>1.5311412410720249E-2</v>
          </cell>
          <cell r="N85">
            <v>9.7918640007409793E-4</v>
          </cell>
          <cell r="O85">
            <v>1.7945527326518587E-4</v>
          </cell>
          <cell r="P85">
            <v>5.0094392063031621E-3</v>
          </cell>
          <cell r="S85" t="str">
            <v>TAXDEPRMA</v>
          </cell>
          <cell r="V85">
            <v>1</v>
          </cell>
          <cell r="W85">
            <v>3.1725148177863073E-2</v>
          </cell>
          <cell r="X85">
            <v>0.34634246491982429</v>
          </cell>
          <cell r="Y85">
            <v>9.2789951693303258E-2</v>
          </cell>
          <cell r="Z85">
            <v>0</v>
          </cell>
          <cell r="AA85">
            <v>0.10630235562592255</v>
          </cell>
          <cell r="AB85">
            <v>0.35607132447943135</v>
          </cell>
          <cell r="AC85">
            <v>4.5289261813292805E-2</v>
          </cell>
          <cell r="AD85">
            <v>1.5311412410720249E-2</v>
          </cell>
          <cell r="AE85">
            <v>9.7918640007409793E-4</v>
          </cell>
          <cell r="AF85">
            <v>1.7945527326518587E-4</v>
          </cell>
          <cell r="AG85">
            <v>5.0094392063031621E-3</v>
          </cell>
        </row>
        <row r="86">
          <cell r="B86" t="str">
            <v>SCHMDEXP</v>
          </cell>
          <cell r="E86">
            <v>1.0000000000000002</v>
          </cell>
          <cell r="F86">
            <v>3.2885831014310848E-2</v>
          </cell>
          <cell r="G86">
            <v>0.34658587551126013</v>
          </cell>
          <cell r="H86">
            <v>9.0417916228603887E-2</v>
          </cell>
          <cell r="I86">
            <v>0</v>
          </cell>
          <cell r="J86">
            <v>0.10295898893694851</v>
          </cell>
          <cell r="K86">
            <v>0.36106819874578511</v>
          </cell>
          <cell r="L86">
            <v>4.8854589107847075E-2</v>
          </cell>
          <cell r="M86">
            <v>1.6187902659213493E-2</v>
          </cell>
          <cell r="N86">
            <v>1.0406977960310444E-3</v>
          </cell>
          <cell r="O86">
            <v>0</v>
          </cell>
          <cell r="P86">
            <v>0</v>
          </cell>
          <cell r="S86" t="str">
            <v>SCHMDEXP</v>
          </cell>
          <cell r="V86">
            <v>1.0000000000000002</v>
          </cell>
          <cell r="W86">
            <v>3.2879749614492505E-2</v>
          </cell>
          <cell r="X86">
            <v>0.3465655973610241</v>
          </cell>
          <cell r="Y86">
            <v>9.0418043400184139E-2</v>
          </cell>
          <cell r="Z86">
            <v>0</v>
          </cell>
          <cell r="AA86">
            <v>0.10294428453017571</v>
          </cell>
          <cell r="AB86">
            <v>0.36111494822515905</v>
          </cell>
          <cell r="AC86">
            <v>4.8852358810071994E-2</v>
          </cell>
          <cell r="AD86">
            <v>1.6184435496415881E-2</v>
          </cell>
          <cell r="AE86">
            <v>1.0405825624766806E-3</v>
          </cell>
          <cell r="AF86">
            <v>0</v>
          </cell>
          <cell r="AG86">
            <v>0</v>
          </cell>
        </row>
        <row r="87">
          <cell r="B87" t="str">
            <v>SCHMAEXP</v>
          </cell>
          <cell r="E87">
            <v>0.99999999999999989</v>
          </cell>
          <cell r="F87">
            <v>3.0597928127791864E-2</v>
          </cell>
          <cell r="G87">
            <v>0.34032871540937676</v>
          </cell>
          <cell r="H87">
            <v>8.9484026573696265E-2</v>
          </cell>
          <cell r="I87">
            <v>0</v>
          </cell>
          <cell r="J87">
            <v>0.11189333311881515</v>
          </cell>
          <cell r="K87">
            <v>0.36630453575295624</v>
          </cell>
          <cell r="L87">
            <v>4.4588583101575242E-2</v>
          </cell>
          <cell r="M87">
            <v>1.5758750400420355E-2</v>
          </cell>
          <cell r="N87">
            <v>1.0441275153680962E-3</v>
          </cell>
          <cell r="O87">
            <v>0</v>
          </cell>
          <cell r="P87">
            <v>0</v>
          </cell>
          <cell r="S87" t="str">
            <v>SCHMAEXP</v>
          </cell>
          <cell r="V87">
            <v>0.99999999999999956</v>
          </cell>
          <cell r="W87">
            <v>3.0524498508795184E-2</v>
          </cell>
          <cell r="X87">
            <v>0.34008386769499094</v>
          </cell>
          <cell r="Y87">
            <v>8.9485562101858068E-2</v>
          </cell>
          <cell r="Z87">
            <v>0</v>
          </cell>
          <cell r="AA87">
            <v>0.11171578534706018</v>
          </cell>
          <cell r="AB87">
            <v>0.36686901047280041</v>
          </cell>
          <cell r="AC87">
            <v>4.456165346024836E-2</v>
          </cell>
          <cell r="AD87">
            <v>1.5716886281823883E-2</v>
          </cell>
          <cell r="AE87">
            <v>1.0427361324225088E-3</v>
          </cell>
          <cell r="AF87">
            <v>0</v>
          </cell>
          <cell r="AG87">
            <v>0</v>
          </cell>
        </row>
        <row r="88">
          <cell r="B88" t="str">
            <v>SGCT</v>
          </cell>
          <cell r="E88">
            <v>1</v>
          </cell>
          <cell r="F88">
            <v>2.63269321250915E-2</v>
          </cell>
          <cell r="G88">
            <v>0.33778733334707867</v>
          </cell>
          <cell r="H88">
            <v>9.8494478024257884E-2</v>
          </cell>
          <cell r="I88">
            <v>0</v>
          </cell>
          <cell r="J88">
            <v>0.11445931571407936</v>
          </cell>
          <cell r="K88">
            <v>0.36362870066520436</v>
          </cell>
          <cell r="L88">
            <v>4.4057909513752283E-2</v>
          </cell>
          <cell r="M88">
            <v>1.5245330610535845E-2</v>
          </cell>
          <cell r="N88">
            <v>0</v>
          </cell>
          <cell r="O88">
            <v>0</v>
          </cell>
          <cell r="P88">
            <v>0</v>
          </cell>
          <cell r="S88" t="str">
            <v>SGCT</v>
          </cell>
          <cell r="V88">
            <v>1</v>
          </cell>
          <cell r="W88">
            <v>2.63269321250915E-2</v>
          </cell>
          <cell r="X88">
            <v>0.33778733334707867</v>
          </cell>
          <cell r="Y88">
            <v>9.8494478024257884E-2</v>
          </cell>
          <cell r="Z88">
            <v>0</v>
          </cell>
          <cell r="AA88">
            <v>0.11445931571407936</v>
          </cell>
          <cell r="AB88">
            <v>0.36362870066520436</v>
          </cell>
          <cell r="AC88">
            <v>4.4057909513752283E-2</v>
          </cell>
          <cell r="AD88">
            <v>1.5245330610535845E-2</v>
          </cell>
          <cell r="AE88">
            <v>0</v>
          </cell>
          <cell r="AF88">
            <v>0</v>
          </cell>
          <cell r="AG88">
            <v>0</v>
          </cell>
        </row>
        <row r="89">
          <cell r="B89" t="str">
            <v>CA</v>
          </cell>
          <cell r="F89" t="str">
            <v>Situs</v>
          </cell>
          <cell r="G89" t="str">
            <v>Situs</v>
          </cell>
          <cell r="H89" t="str">
            <v>Situs</v>
          </cell>
          <cell r="I89" t="str">
            <v>Situs</v>
          </cell>
          <cell r="J89" t="str">
            <v>Situs</v>
          </cell>
          <cell r="K89" t="str">
            <v>Situs</v>
          </cell>
          <cell r="L89" t="str">
            <v>Situs</v>
          </cell>
          <cell r="M89" t="str">
            <v>Situs</v>
          </cell>
          <cell r="N89" t="str">
            <v>Situs</v>
          </cell>
          <cell r="O89" t="str">
            <v>Situs</v>
          </cell>
          <cell r="P89" t="str">
            <v>Situs</v>
          </cell>
          <cell r="S89" t="str">
            <v>CA</v>
          </cell>
          <cell r="W89" t="str">
            <v>Situs</v>
          </cell>
          <cell r="X89" t="str">
            <v>Situs</v>
          </cell>
          <cell r="Y89" t="str">
            <v>Situs</v>
          </cell>
          <cell r="Z89" t="str">
            <v>Situs</v>
          </cell>
          <cell r="AA89" t="str">
            <v>Situs</v>
          </cell>
          <cell r="AB89" t="str">
            <v>Situs</v>
          </cell>
          <cell r="AC89" t="str">
            <v>Situs</v>
          </cell>
          <cell r="AD89" t="str">
            <v>Situs</v>
          </cell>
          <cell r="AE89" t="str">
            <v>Situs</v>
          </cell>
          <cell r="AF89" t="str">
            <v>Situs</v>
          </cell>
          <cell r="AG89" t="str">
            <v>Situs</v>
          </cell>
        </row>
        <row r="90">
          <cell r="B90" t="str">
            <v>OR</v>
          </cell>
          <cell r="F90" t="str">
            <v>Situs</v>
          </cell>
          <cell r="G90" t="str">
            <v>Situs</v>
          </cell>
          <cell r="H90" t="str">
            <v>Situs</v>
          </cell>
          <cell r="I90" t="str">
            <v>Situs</v>
          </cell>
          <cell r="J90" t="str">
            <v>Situs</v>
          </cell>
          <cell r="K90" t="str">
            <v>Situs</v>
          </cell>
          <cell r="L90" t="str">
            <v>Situs</v>
          </cell>
          <cell r="M90" t="str">
            <v>Situs</v>
          </cell>
          <cell r="N90" t="str">
            <v>Situs</v>
          </cell>
          <cell r="O90" t="str">
            <v>Situs</v>
          </cell>
          <cell r="P90" t="str">
            <v>Situs</v>
          </cell>
          <cell r="S90" t="str">
            <v>OR</v>
          </cell>
          <cell r="W90" t="str">
            <v>Situs</v>
          </cell>
          <cell r="X90" t="str">
            <v>Situs</v>
          </cell>
          <cell r="Y90" t="str">
            <v>Situs</v>
          </cell>
          <cell r="Z90" t="str">
            <v>Situs</v>
          </cell>
          <cell r="AA90" t="str">
            <v>Situs</v>
          </cell>
          <cell r="AB90" t="str">
            <v>Situs</v>
          </cell>
          <cell r="AC90" t="str">
            <v>Situs</v>
          </cell>
          <cell r="AD90" t="str">
            <v>Situs</v>
          </cell>
          <cell r="AE90" t="str">
            <v>Situs</v>
          </cell>
          <cell r="AF90" t="str">
            <v>Situs</v>
          </cell>
          <cell r="AG90" t="str">
            <v>Situs</v>
          </cell>
        </row>
        <row r="91">
          <cell r="B91" t="str">
            <v>WA</v>
          </cell>
          <cell r="F91" t="str">
            <v>Situs</v>
          </cell>
          <cell r="G91" t="str">
            <v>Situs</v>
          </cell>
          <cell r="H91" t="str">
            <v>Situs</v>
          </cell>
          <cell r="I91" t="str">
            <v>Situs</v>
          </cell>
          <cell r="J91" t="str">
            <v>Situs</v>
          </cell>
          <cell r="K91" t="str">
            <v>Situs</v>
          </cell>
          <cell r="L91" t="str">
            <v>Situs</v>
          </cell>
          <cell r="M91" t="str">
            <v>Situs</v>
          </cell>
          <cell r="N91" t="str">
            <v>Situs</v>
          </cell>
          <cell r="O91" t="str">
            <v>Situs</v>
          </cell>
          <cell r="P91" t="str">
            <v>Situs</v>
          </cell>
          <cell r="S91" t="str">
            <v>WA</v>
          </cell>
          <cell r="W91" t="str">
            <v>Situs</v>
          </cell>
          <cell r="X91" t="str">
            <v>Situs</v>
          </cell>
          <cell r="Y91" t="str">
            <v>Situs</v>
          </cell>
          <cell r="Z91" t="str">
            <v>Situs</v>
          </cell>
          <cell r="AA91" t="str">
            <v>Situs</v>
          </cell>
          <cell r="AB91" t="str">
            <v>Situs</v>
          </cell>
          <cell r="AC91" t="str">
            <v>Situs</v>
          </cell>
          <cell r="AD91" t="str">
            <v>Situs</v>
          </cell>
          <cell r="AE91" t="str">
            <v>Situs</v>
          </cell>
          <cell r="AF91" t="str">
            <v>Situs</v>
          </cell>
          <cell r="AG91" t="str">
            <v>Situs</v>
          </cell>
        </row>
        <row r="92">
          <cell r="B92" t="str">
            <v>MT</v>
          </cell>
          <cell r="F92" t="str">
            <v>Situs</v>
          </cell>
          <cell r="G92" t="str">
            <v>Situs</v>
          </cell>
          <cell r="H92" t="str">
            <v>Situs</v>
          </cell>
          <cell r="I92" t="str">
            <v>Situs</v>
          </cell>
          <cell r="J92" t="str">
            <v>Situs</v>
          </cell>
          <cell r="K92" t="str">
            <v>Situs</v>
          </cell>
          <cell r="L92" t="str">
            <v>Situs</v>
          </cell>
          <cell r="M92" t="str">
            <v>Situs</v>
          </cell>
          <cell r="N92" t="str">
            <v>Situs</v>
          </cell>
          <cell r="O92" t="str">
            <v>Situs</v>
          </cell>
          <cell r="P92" t="str">
            <v>Situs</v>
          </cell>
          <cell r="S92" t="str">
            <v>MT</v>
          </cell>
          <cell r="W92" t="str">
            <v>Situs</v>
          </cell>
          <cell r="X92" t="str">
            <v>Situs</v>
          </cell>
          <cell r="Y92" t="str">
            <v>Situs</v>
          </cell>
          <cell r="Z92" t="str">
            <v>Situs</v>
          </cell>
          <cell r="AA92" t="str">
            <v>Situs</v>
          </cell>
          <cell r="AB92" t="str">
            <v>Situs</v>
          </cell>
          <cell r="AC92" t="str">
            <v>Situs</v>
          </cell>
          <cell r="AD92" t="str">
            <v>Situs</v>
          </cell>
          <cell r="AE92" t="str">
            <v>Situs</v>
          </cell>
          <cell r="AF92" t="str">
            <v>Situs</v>
          </cell>
          <cell r="AG92" t="str">
            <v>Situs</v>
          </cell>
        </row>
        <row r="93">
          <cell r="B93" t="str">
            <v>WYE</v>
          </cell>
          <cell r="F93" t="str">
            <v>Situs</v>
          </cell>
          <cell r="G93" t="str">
            <v>Situs</v>
          </cell>
          <cell r="H93" t="str">
            <v>Situs</v>
          </cell>
          <cell r="I93" t="str">
            <v>Situs</v>
          </cell>
          <cell r="J93" t="str">
            <v>Situs</v>
          </cell>
          <cell r="K93" t="str">
            <v>Situs</v>
          </cell>
          <cell r="L93" t="str">
            <v>Situs</v>
          </cell>
          <cell r="M93" t="str">
            <v>Situs</v>
          </cell>
          <cell r="N93" t="str">
            <v>Situs</v>
          </cell>
          <cell r="O93" t="str">
            <v>Situs</v>
          </cell>
          <cell r="P93" t="str">
            <v>Situs</v>
          </cell>
          <cell r="S93" t="str">
            <v>WYE</v>
          </cell>
          <cell r="W93" t="str">
            <v>Situs</v>
          </cell>
          <cell r="X93" t="str">
            <v>Situs</v>
          </cell>
          <cell r="Y93" t="str">
            <v>Situs</v>
          </cell>
          <cell r="Z93" t="str">
            <v>Situs</v>
          </cell>
          <cell r="AA93" t="str">
            <v>Situs</v>
          </cell>
          <cell r="AB93" t="str">
            <v>Situs</v>
          </cell>
          <cell r="AC93" t="str">
            <v>Situs</v>
          </cell>
          <cell r="AD93" t="str">
            <v>Situs</v>
          </cell>
          <cell r="AE93" t="str">
            <v>Situs</v>
          </cell>
          <cell r="AF93" t="str">
            <v>Situs</v>
          </cell>
          <cell r="AG93" t="str">
            <v>Situs</v>
          </cell>
        </row>
        <row r="94">
          <cell r="B94" t="str">
            <v>UT</v>
          </cell>
          <cell r="F94" t="str">
            <v>Situs</v>
          </cell>
          <cell r="G94" t="str">
            <v>Situs</v>
          </cell>
          <cell r="H94" t="str">
            <v>Situs</v>
          </cell>
          <cell r="I94" t="str">
            <v>Situs</v>
          </cell>
          <cell r="J94" t="str">
            <v>Situs</v>
          </cell>
          <cell r="K94" t="str">
            <v>Situs</v>
          </cell>
          <cell r="L94" t="str">
            <v>Situs</v>
          </cell>
          <cell r="M94" t="str">
            <v>Situs</v>
          </cell>
          <cell r="N94" t="str">
            <v>Situs</v>
          </cell>
          <cell r="O94" t="str">
            <v>Situs</v>
          </cell>
          <cell r="P94" t="str">
            <v>Situs</v>
          </cell>
          <cell r="S94" t="str">
            <v>UT</v>
          </cell>
          <cell r="W94" t="str">
            <v>Situs</v>
          </cell>
          <cell r="X94" t="str">
            <v>Situs</v>
          </cell>
          <cell r="Y94" t="str">
            <v>Situs</v>
          </cell>
          <cell r="Z94" t="str">
            <v>Situs</v>
          </cell>
          <cell r="AA94" t="str">
            <v>Situs</v>
          </cell>
          <cell r="AB94" t="str">
            <v>Situs</v>
          </cell>
          <cell r="AC94" t="str">
            <v>Situs</v>
          </cell>
          <cell r="AD94" t="str">
            <v>Situs</v>
          </cell>
          <cell r="AE94" t="str">
            <v>Situs</v>
          </cell>
          <cell r="AF94" t="str">
            <v>Situs</v>
          </cell>
          <cell r="AG94" t="str">
            <v>Situs</v>
          </cell>
        </row>
        <row r="95">
          <cell r="B95" t="str">
            <v>ID</v>
          </cell>
          <cell r="F95" t="str">
            <v>Situs</v>
          </cell>
          <cell r="G95" t="str">
            <v>Situs</v>
          </cell>
          <cell r="H95" t="str">
            <v>Situs</v>
          </cell>
          <cell r="I95" t="str">
            <v>Situs</v>
          </cell>
          <cell r="J95" t="str">
            <v>Situs</v>
          </cell>
          <cell r="K95" t="str">
            <v>Situs</v>
          </cell>
          <cell r="L95" t="str">
            <v>Situs</v>
          </cell>
          <cell r="M95" t="str">
            <v>Situs</v>
          </cell>
          <cell r="N95" t="str">
            <v>Situs</v>
          </cell>
          <cell r="O95" t="str">
            <v>Situs</v>
          </cell>
          <cell r="P95" t="str">
            <v>Situs</v>
          </cell>
          <cell r="S95" t="str">
            <v>ID</v>
          </cell>
          <cell r="W95" t="str">
            <v>Situs</v>
          </cell>
          <cell r="X95" t="str">
            <v>Situs</v>
          </cell>
          <cell r="Y95" t="str">
            <v>Situs</v>
          </cell>
          <cell r="Z95" t="str">
            <v>Situs</v>
          </cell>
          <cell r="AA95" t="str">
            <v>Situs</v>
          </cell>
          <cell r="AB95" t="str">
            <v>Situs</v>
          </cell>
          <cell r="AC95" t="str">
            <v>Situs</v>
          </cell>
          <cell r="AD95" t="str">
            <v>Situs</v>
          </cell>
          <cell r="AE95" t="str">
            <v>Situs</v>
          </cell>
          <cell r="AF95" t="str">
            <v>Situs</v>
          </cell>
          <cell r="AG95" t="str">
            <v>Situs</v>
          </cell>
        </row>
        <row r="96">
          <cell r="B96" t="str">
            <v>WYW</v>
          </cell>
          <cell r="F96" t="str">
            <v>Situs</v>
          </cell>
          <cell r="G96" t="str">
            <v>Situs</v>
          </cell>
          <cell r="H96" t="str">
            <v>Situs</v>
          </cell>
          <cell r="I96" t="str">
            <v>Situs</v>
          </cell>
          <cell r="J96" t="str">
            <v>Situs</v>
          </cell>
          <cell r="K96" t="str">
            <v>Situs</v>
          </cell>
          <cell r="L96" t="str">
            <v>Situs</v>
          </cell>
          <cell r="M96" t="str">
            <v>Situs</v>
          </cell>
          <cell r="N96" t="str">
            <v>Situs</v>
          </cell>
          <cell r="O96" t="str">
            <v>Situs</v>
          </cell>
          <cell r="P96" t="str">
            <v>Situs</v>
          </cell>
          <cell r="S96" t="str">
            <v>WYW</v>
          </cell>
          <cell r="W96" t="str">
            <v>Situs</v>
          </cell>
          <cell r="X96" t="str">
            <v>Situs</v>
          </cell>
          <cell r="Y96" t="str">
            <v>Situs</v>
          </cell>
          <cell r="Z96" t="str">
            <v>Situs</v>
          </cell>
          <cell r="AA96" t="str">
            <v>Situs</v>
          </cell>
          <cell r="AB96" t="str">
            <v>Situs</v>
          </cell>
          <cell r="AC96" t="str">
            <v>Situs</v>
          </cell>
          <cell r="AD96" t="str">
            <v>Situs</v>
          </cell>
          <cell r="AE96" t="str">
            <v>Situs</v>
          </cell>
          <cell r="AF96" t="str">
            <v>Situs</v>
          </cell>
          <cell r="AG96" t="str">
            <v>Situs</v>
          </cell>
        </row>
        <row r="97">
          <cell r="B97" t="str">
            <v>FERC</v>
          </cell>
          <cell r="F97" t="str">
            <v>Situs</v>
          </cell>
          <cell r="G97" t="str">
            <v>Situs</v>
          </cell>
          <cell r="H97" t="str">
            <v>Situs</v>
          </cell>
          <cell r="I97" t="str">
            <v>Situs</v>
          </cell>
          <cell r="J97" t="str">
            <v>Situs</v>
          </cell>
          <cell r="K97" t="str">
            <v>Situs</v>
          </cell>
          <cell r="L97" t="str">
            <v>Situs</v>
          </cell>
          <cell r="M97" t="str">
            <v>Situs</v>
          </cell>
          <cell r="N97" t="str">
            <v>Situs</v>
          </cell>
          <cell r="O97" t="str">
            <v>Situs</v>
          </cell>
          <cell r="P97" t="str">
            <v>Situs</v>
          </cell>
          <cell r="S97" t="str">
            <v>FERC</v>
          </cell>
          <cell r="W97" t="str">
            <v>Situs</v>
          </cell>
          <cell r="X97" t="str">
            <v>Situs</v>
          </cell>
          <cell r="Y97" t="str">
            <v>Situs</v>
          </cell>
          <cell r="Z97" t="str">
            <v>Situs</v>
          </cell>
          <cell r="AA97" t="str">
            <v>Situs</v>
          </cell>
          <cell r="AB97" t="str">
            <v>Situs</v>
          </cell>
          <cell r="AC97" t="str">
            <v>Situs</v>
          </cell>
          <cell r="AD97" t="str">
            <v>Situs</v>
          </cell>
          <cell r="AE97" t="str">
            <v>Situs</v>
          </cell>
          <cell r="AF97" t="str">
            <v>Situs</v>
          </cell>
          <cell r="AG97" t="str">
            <v>Situs</v>
          </cell>
        </row>
        <row r="98">
          <cell r="B98" t="str">
            <v>IND</v>
          </cell>
          <cell r="F98" t="str">
            <v>Situs</v>
          </cell>
          <cell r="G98" t="str">
            <v>Situs</v>
          </cell>
          <cell r="H98" t="str">
            <v>Situs</v>
          </cell>
          <cell r="I98" t="str">
            <v>Situs</v>
          </cell>
          <cell r="J98" t="str">
            <v>Situs</v>
          </cell>
          <cell r="K98" t="str">
            <v>Situs</v>
          </cell>
          <cell r="L98" t="str">
            <v>Situs</v>
          </cell>
          <cell r="M98" t="str">
            <v>Situs</v>
          </cell>
          <cell r="N98" t="str">
            <v>Situs</v>
          </cell>
          <cell r="O98" t="str">
            <v>Situs</v>
          </cell>
          <cell r="P98" t="str">
            <v>Situs</v>
          </cell>
          <cell r="S98" t="str">
            <v>IND</v>
          </cell>
          <cell r="W98" t="str">
            <v>Situs</v>
          </cell>
          <cell r="X98" t="str">
            <v>Situs</v>
          </cell>
          <cell r="Y98" t="str">
            <v>Situs</v>
          </cell>
          <cell r="Z98" t="str">
            <v>Situs</v>
          </cell>
          <cell r="AA98" t="str">
            <v>Situs</v>
          </cell>
          <cell r="AB98" t="str">
            <v>Situs</v>
          </cell>
          <cell r="AC98" t="str">
            <v>Situs</v>
          </cell>
          <cell r="AD98" t="str">
            <v>Situs</v>
          </cell>
          <cell r="AE98" t="str">
            <v>Situs</v>
          </cell>
          <cell r="AF98" t="str">
            <v>Situs</v>
          </cell>
          <cell r="AG98" t="str">
            <v>Situs</v>
          </cell>
        </row>
        <row r="99">
          <cell r="B99" t="str">
            <v>OTH</v>
          </cell>
          <cell r="F99" t="str">
            <v>Situs</v>
          </cell>
          <cell r="G99" t="str">
            <v>Situs</v>
          </cell>
          <cell r="H99" t="str">
            <v>Situs</v>
          </cell>
          <cell r="I99" t="str">
            <v>Situs</v>
          </cell>
          <cell r="J99" t="str">
            <v>Situs</v>
          </cell>
          <cell r="K99" t="str">
            <v>Situs</v>
          </cell>
          <cell r="L99" t="str">
            <v>Situs</v>
          </cell>
          <cell r="M99" t="str">
            <v>Situs</v>
          </cell>
          <cell r="N99" t="str">
            <v>Situs</v>
          </cell>
          <cell r="O99" t="str">
            <v>Situs</v>
          </cell>
          <cell r="P99" t="str">
            <v>Situs</v>
          </cell>
          <cell r="S99" t="str">
            <v>OTH</v>
          </cell>
          <cell r="W99" t="str">
            <v>Situs</v>
          </cell>
          <cell r="X99" t="str">
            <v>Situs</v>
          </cell>
          <cell r="Y99" t="str">
            <v>Situs</v>
          </cell>
          <cell r="Z99" t="str">
            <v>Situs</v>
          </cell>
          <cell r="AA99" t="str">
            <v>Situs</v>
          </cell>
          <cell r="AB99" t="str">
            <v>Situs</v>
          </cell>
          <cell r="AC99" t="str">
            <v>Situs</v>
          </cell>
          <cell r="AD99" t="str">
            <v>Situs</v>
          </cell>
          <cell r="AE99" t="str">
            <v>Situs</v>
          </cell>
          <cell r="AF99" t="str">
            <v>Situs</v>
          </cell>
          <cell r="AG99" t="str">
            <v>Situs</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Variables"/>
      <sheetName val="Function"/>
      <sheetName val="Report"/>
      <sheetName val="Results"/>
      <sheetName val="NRO"/>
      <sheetName val="ADJ"/>
      <sheetName val="URO"/>
      <sheetName val="UTCR"/>
      <sheetName val="Unadj Data for RAM"/>
      <sheetName val="CWC"/>
      <sheetName val="Factors"/>
      <sheetName val="Check"/>
      <sheetName val="WelcomeDialog"/>
      <sheetName val="Macro"/>
    </sheetNames>
    <sheetDataSet>
      <sheetData sheetId="0" refreshError="1"/>
      <sheetData sheetId="1" refreshError="1">
        <row r="23">
          <cell r="D23">
            <v>0.59916000000000003</v>
          </cell>
        </row>
        <row r="25">
          <cell r="D25">
            <v>6.79E-3</v>
          </cell>
        </row>
        <row r="26">
          <cell r="D26">
            <v>2.1319999999999999E-2</v>
          </cell>
        </row>
        <row r="27">
          <cell r="D27">
            <v>3.2599999999999999E-3</v>
          </cell>
        </row>
        <row r="28">
          <cell r="D28">
            <v>5.1999999999999995E-4</v>
          </cell>
        </row>
        <row r="29">
          <cell r="D29">
            <v>1.09E-3</v>
          </cell>
        </row>
      </sheetData>
      <sheetData sheetId="2" refreshError="1"/>
      <sheetData sheetId="3" refreshError="1"/>
      <sheetData sheetId="4"/>
      <sheetData sheetId="5"/>
      <sheetData sheetId="6"/>
      <sheetData sheetId="7"/>
      <sheetData sheetId="8">
        <row r="23">
          <cell r="D23">
            <v>0.59916000000000003</v>
          </cell>
        </row>
      </sheetData>
      <sheetData sheetId="9"/>
      <sheetData sheetId="10">
        <row r="23">
          <cell r="D23">
            <v>0.59916000000000003</v>
          </cell>
        </row>
      </sheetData>
      <sheetData sheetId="11"/>
      <sheetData sheetId="12"/>
      <sheetData sheetId="13"/>
      <sheetData sheetId="1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ings"/>
      <sheetName val="Capacity"/>
      <sheetName val="Backup"/>
      <sheetName val="SAPCHKREQ"/>
      <sheetName val="Macros"/>
      <sheetName val="E220"/>
      <sheetName val="E220A"/>
    </sheetNames>
    <sheetDataSet>
      <sheetData sheetId="0"/>
      <sheetData sheetId="1"/>
      <sheetData sheetId="2"/>
      <sheetData sheetId="3" refreshError="1"/>
      <sheetData sheetId="4" refreshError="1"/>
      <sheetData sheetId="5" refreshError="1"/>
      <sheetData sheetId="6"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ings"/>
      <sheetName val="Capacity"/>
      <sheetName val="Backup"/>
      <sheetName val="Check"/>
      <sheetName val="SAPCHKREQ"/>
      <sheetName val="E072"/>
      <sheetName val="MACROS"/>
    </sheetNames>
    <sheetDataSet>
      <sheetData sheetId="0" refreshError="1">
        <row r="2">
          <cell r="B2">
            <v>8.92</v>
          </cell>
        </row>
        <row r="3">
          <cell r="B3">
            <v>8.5900000000000004E-2</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nue"/>
      <sheetName val="kWh"/>
      <sheetName val="Customers"/>
      <sheetName val="Cognos_Run"/>
      <sheetName val="Pre Period"/>
      <sheetName val="Post Period"/>
      <sheetName val="Shifts bw Sch"/>
      <sheetName val="Invoice"/>
      <sheetName val="_305F_ID200303_b"/>
      <sheetName val="_305F_ID200303_a"/>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
    </sheetNames>
    <sheetDataSet>
      <sheetData sheetId="0"/>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Study"/>
      <sheetName val="Func Allocation Options"/>
      <sheetName val="Func Dist Factor Table"/>
      <sheetName val="Func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DistInvest"/>
      <sheetName val="200 Top Hrs"/>
      <sheetName val="100 S_100W Hrs"/>
      <sheetName val="ErrorCheck"/>
      <sheetName val="Message"/>
      <sheetName val="Dialog"/>
      <sheetName val="Print Module"/>
      <sheetName val="Menu_Options"/>
      <sheetName val="Menu_Unbundle"/>
    </sheetNames>
    <sheetDataSet>
      <sheetData sheetId="0" refreshError="1">
        <row r="5">
          <cell r="T5">
            <v>3</v>
          </cell>
        </row>
        <row r="11">
          <cell r="D11">
            <v>0.5</v>
          </cell>
        </row>
        <row r="12">
          <cell r="D12">
            <v>0.5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T1"/>
      <sheetName val="RevT2"/>
      <sheetName val="Inputs"/>
      <sheetName val="Spec Conts"/>
      <sheetName val="Table 1"/>
      <sheetName val="Table 2"/>
      <sheetName val="Back-up"/>
      <sheetName val="Actual"/>
      <sheetName val="Unbilled"/>
      <sheetName val="Weather"/>
      <sheetName val="Weather Present"/>
      <sheetName val="Blocking"/>
      <sheetName val="TableA"/>
      <sheetName val="Franchise Tax"/>
      <sheetName val="Table1 check"/>
      <sheetName val="Table2 check"/>
      <sheetName val="Spec Cont"/>
      <sheetName val="KN ENERGY"/>
      <sheetName val="Table 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sheetData sheetId="18"/>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s>
    <sheetDataSet>
      <sheetData sheetId="0"/>
      <sheetData sheetId="1"/>
      <sheetData sheetId="2"/>
      <sheetData sheetId="3"/>
      <sheetData sheetId="4"/>
      <sheetData sheetId="5">
        <row r="21">
          <cell r="B21" t="str">
            <v>26</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st=West"/>
      <sheetName val="East=West (5 yr)"/>
      <sheetName val="EstFT"/>
      <sheetName val="Est"/>
      <sheetName val="Summary"/>
      <sheetName val="Summary (II)"/>
      <sheetName val="Consolidated"/>
      <sheetName val="Table A"/>
    </sheetNames>
    <sheetDataSet>
      <sheetData sheetId="0" refreshError="1"/>
      <sheetData sheetId="1" refreshError="1"/>
      <sheetData sheetId="2" refreshError="1"/>
      <sheetData sheetId="3"/>
      <sheetData sheetId="4"/>
      <sheetData sheetId="5" refreshError="1"/>
      <sheetData sheetId="6" refreshError="1"/>
      <sheetData sheetId="7"/>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Inputs"/>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Error Check"/>
      <sheetName val="Message"/>
      <sheetName val="Dialog"/>
      <sheetName val="Print Module"/>
      <sheetName val="Menu_Options"/>
      <sheetName val="Menu_Unbundle"/>
    </sheetNames>
    <sheetDataSet>
      <sheetData sheetId="0" refreshError="1"/>
      <sheetData sheetId="1" refreshError="1">
        <row r="18">
          <cell r="N18">
            <v>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01"/>
      <sheetName val="JAN01WA"/>
      <sheetName val="Master"/>
      <sheetName val="Table"/>
      <sheetName val="Scheds"/>
      <sheetName val="WA SBC"/>
      <sheetName val="WA Centralia"/>
      <sheetName val="WA Deferred"/>
    </sheetNames>
    <sheetDataSet>
      <sheetData sheetId="0"/>
      <sheetData sheetId="1"/>
      <sheetData sheetId="2"/>
      <sheetData sheetId="3" refreshError="1">
        <row r="2">
          <cell r="R2">
            <v>1</v>
          </cell>
          <cell r="S2" t="str">
            <v>January</v>
          </cell>
        </row>
        <row r="3">
          <cell r="R3">
            <v>2</v>
          </cell>
          <cell r="S3" t="str">
            <v>February</v>
          </cell>
        </row>
        <row r="4">
          <cell r="R4">
            <v>3</v>
          </cell>
          <cell r="S4" t="str">
            <v>March</v>
          </cell>
        </row>
        <row r="5">
          <cell r="R5">
            <v>4</v>
          </cell>
          <cell r="S5" t="str">
            <v>April</v>
          </cell>
        </row>
        <row r="6">
          <cell r="R6">
            <v>5</v>
          </cell>
          <cell r="S6" t="str">
            <v>May</v>
          </cell>
        </row>
        <row r="7">
          <cell r="R7">
            <v>6</v>
          </cell>
          <cell r="S7" t="str">
            <v>June</v>
          </cell>
        </row>
        <row r="8">
          <cell r="R8">
            <v>7</v>
          </cell>
          <cell r="S8" t="str">
            <v>July</v>
          </cell>
        </row>
        <row r="9">
          <cell r="R9">
            <v>8</v>
          </cell>
          <cell r="S9" t="str">
            <v>August</v>
          </cell>
        </row>
        <row r="10">
          <cell r="R10">
            <v>9</v>
          </cell>
          <cell r="S10" t="str">
            <v>September</v>
          </cell>
        </row>
        <row r="11">
          <cell r="R11">
            <v>10</v>
          </cell>
          <cell r="S11" t="str">
            <v>October</v>
          </cell>
        </row>
        <row r="12">
          <cell r="R12">
            <v>11</v>
          </cell>
          <cell r="S12" t="str">
            <v>November</v>
          </cell>
        </row>
        <row r="13">
          <cell r="R13">
            <v>12</v>
          </cell>
          <cell r="S13" t="str">
            <v>December</v>
          </cell>
        </row>
      </sheetData>
      <sheetData sheetId="4"/>
      <sheetData sheetId="5" refreshError="1">
        <row r="40">
          <cell r="D40">
            <v>165489017.34000003</v>
          </cell>
          <cell r="E40">
            <v>372014853</v>
          </cell>
          <cell r="F40">
            <v>328275526</v>
          </cell>
          <cell r="G40">
            <v>307956109</v>
          </cell>
          <cell r="H40">
            <v>297004741</v>
          </cell>
          <cell r="I40">
            <v>299080847</v>
          </cell>
          <cell r="J40">
            <v>330097222</v>
          </cell>
          <cell r="K40">
            <v>329996296</v>
          </cell>
          <cell r="L40">
            <v>331533822</v>
          </cell>
          <cell r="M40">
            <v>321655581</v>
          </cell>
          <cell r="N40">
            <v>315539410</v>
          </cell>
          <cell r="O40">
            <v>0</v>
          </cell>
        </row>
      </sheetData>
      <sheetData sheetId="6"/>
      <sheetData sheetId="7"/>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ess"/>
      <sheetName val="xxxxxxxxx FYI"/>
      <sheetName val="Introduction"/>
      <sheetName val="Variables"/>
      <sheetName val="Cover"/>
      <sheetName val="Table of Cnts"/>
      <sheetName val="Table 1"/>
      <sheetName val="Table 2"/>
      <sheetName val="Table 3"/>
      <sheetName val="Table 4"/>
      <sheetName val="Table 5"/>
      <sheetName val="Table 6"/>
      <sheetName val="Table 7"/>
      <sheetName val="Billing Costs"/>
      <sheetName val="Full MC %"/>
      <sheetName val="10 Yr UC"/>
      <sheetName val="10 Yr FC"/>
      <sheetName val="1 Year MC"/>
      <sheetName val="Capacity"/>
      <sheetName val="Energy"/>
      <sheetName val="Transm1"/>
      <sheetName val="Transm2"/>
      <sheetName val="Tran_OM"/>
      <sheetName val="TransLF"/>
      <sheetName val="Dist Sub 1"/>
      <sheetName val="Dist Sub 2"/>
      <sheetName val="PC 1"/>
      <sheetName val="PC 2"/>
      <sheetName val="PC 3"/>
      <sheetName val="XFMR 1"/>
      <sheetName val="XFMR 2"/>
      <sheetName val="XFMR 3"/>
      <sheetName val="XFMR 4"/>
      <sheetName val="XFMR 5"/>
      <sheetName val="Dist OM"/>
      <sheetName val="Meters 1"/>
      <sheetName val="Meters 2"/>
      <sheetName val="Meters 2a"/>
      <sheetName val="Meters 3"/>
      <sheetName val="Meters 4"/>
      <sheetName val="Meters 5"/>
      <sheetName val="Services 1"/>
      <sheetName val="Services 2"/>
      <sheetName val="Services 2a"/>
      <sheetName val="Services 3"/>
      <sheetName val="Cust Exp Sum"/>
      <sheetName val="Cust Exp Year"/>
      <sheetName val="Acct 902"/>
      <sheetName val="Acct 903"/>
      <sheetName val="AG Expenses"/>
      <sheetName val="Charge 1"/>
      <sheetName val="Charge 2"/>
      <sheetName val="Charge 3"/>
      <sheetName val="Charge 4"/>
      <sheetName val="Charge 5"/>
      <sheetName val="Charge 6"/>
      <sheetName val="Losses"/>
      <sheetName val="Cust Data 1"/>
      <sheetName val="Cust Data 2"/>
      <sheetName val="Cust Data 3"/>
      <sheetName val="Cust Data 4"/>
      <sheetName val="Cust Data 5"/>
      <sheetName val="Index"/>
      <sheetName val="SumTable"/>
      <sheetName val="ModData"/>
    </sheetNames>
    <sheetDataSet>
      <sheetData sheetId="0" refreshError="1"/>
      <sheetData sheetId="1" refreshError="1"/>
      <sheetData sheetId="2" refreshError="1"/>
      <sheetData sheetId="3">
        <row r="14">
          <cell r="E14">
            <v>2002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refreshError="1"/>
      <sheetData sheetId="37" refreshError="1"/>
      <sheetData sheetId="38" refreshError="1"/>
      <sheetData sheetId="39"/>
      <sheetData sheetId="40" refreshError="1"/>
      <sheetData sheetId="41" refreshError="1"/>
      <sheetData sheetId="42" refreshError="1"/>
      <sheetData sheetId="43" refreshError="1"/>
      <sheetData sheetId="44"/>
      <sheetData sheetId="45" refreshError="1"/>
      <sheetData sheetId="46" refreshError="1"/>
      <sheetData sheetId="47" refreshError="1"/>
      <sheetData sheetId="48" refreshError="1"/>
      <sheetData sheetId="49" refreshError="1"/>
      <sheetData sheetId="50"/>
      <sheetData sheetId="51" refreshError="1"/>
      <sheetData sheetId="52" refreshError="1"/>
      <sheetData sheetId="53" refreshError="1"/>
      <sheetData sheetId="54" refreshError="1"/>
      <sheetData sheetId="55" refreshError="1"/>
      <sheetData sheetId="56" refreshError="1"/>
      <sheetData sheetId="57"/>
      <sheetData sheetId="58" refreshError="1"/>
      <sheetData sheetId="59"/>
      <sheetData sheetId="60" refreshError="1"/>
      <sheetData sheetId="61" refreshError="1"/>
      <sheetData sheetId="62" refreshError="1"/>
      <sheetData sheetId="63" refreshError="1"/>
      <sheetData sheetId="64"/>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Summary"/>
      <sheetName val="Unit Costs"/>
      <sheetName val="Class Summary"/>
      <sheetName val="Function Summary"/>
      <sheetName val="Generation Summary"/>
      <sheetName val="Transmission Summary"/>
      <sheetName val="Distribution Summary"/>
      <sheetName val="Distribution Substations"/>
      <sheetName val="Distribution Poles &amp; Wires"/>
      <sheetName val="Distribution Transformers"/>
      <sheetName val="Distribution Meters"/>
      <sheetName val="Distribution Services"/>
      <sheetName val="Distribution Customer"/>
      <sheetName val="Distribution Misc"/>
      <sheetName val="G+T+D"/>
      <sheetName val="Generation"/>
      <sheetName val="Transmission"/>
      <sheetName val="Distribution"/>
      <sheetName val="Dist Misc"/>
      <sheetName val="Factor Summary"/>
      <sheetName val="FuncFac"/>
      <sheetName val="DisFac"/>
      <sheetName val="Variables"/>
      <sheetName val="IJA Factors"/>
      <sheetName val="IJA Link"/>
      <sheetName val="IJA Inputs"/>
      <sheetName val="Option Inputs"/>
      <sheetName val="Demand Factors"/>
      <sheetName val="Dist. Factors"/>
      <sheetName val="Energy Factor"/>
      <sheetName val="Cust Factors"/>
      <sheetName val="Cust Advances"/>
      <sheetName val="MetersServices"/>
      <sheetName val="Uncollectables"/>
      <sheetName val="CustSrvDSM"/>
      <sheetName val="SalesExp"/>
      <sheetName val="Revenues"/>
      <sheetName val="Rev_Recon"/>
      <sheetName val="TransInvest"/>
      <sheetName val="DistInvest"/>
      <sheetName val="WorkArea"/>
      <sheetName val="Diagram"/>
      <sheetName val="Message"/>
      <sheetName val="Progres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row r="120">
          <cell r="F120" t="str">
            <v>BaseCase</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sheetData sheetId="43"/>
      <sheetData sheetId="44"/>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Unit Costs"/>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Variables Table"/>
      <sheetName val="Download JAM"/>
      <sheetName val="Functional Allocation Factors"/>
      <sheetName val="Functional  Factor Table"/>
      <sheetName val="Functional Dist Factor Table"/>
      <sheetName val="Functional Study"/>
      <sheetName val="COS Allocation Factors"/>
      <sheetName val="COS Factor Table"/>
      <sheetName val="COS WorkArea"/>
      <sheetName val="Demand Factors"/>
      <sheetName val="Dist. Factors"/>
      <sheetName val="Energy Factor"/>
      <sheetName val="Cust Factors"/>
      <sheetName val="Cust Advances"/>
      <sheetName val="MetersServices"/>
      <sheetName val="Uncollectables"/>
      <sheetName val="CustSrvDSM"/>
      <sheetName val="SalesExp"/>
      <sheetName val="Revenues"/>
      <sheetName val="TransInvest"/>
      <sheetName val="DistInvest"/>
      <sheetName val="Error Check"/>
      <sheetName val="Message"/>
      <sheetName val="Dialog"/>
      <sheetName val="MacroBuilder"/>
      <sheetName val="Print Module"/>
      <sheetName val="Menu_Options"/>
      <sheetName val="Menu_Unbund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X-Dox"/>
      <sheetName val="Process"/>
      <sheetName val="Codes"/>
      <sheetName val="KWH RVN Inputs"/>
      <sheetName val="CSS Variance"/>
      <sheetName val="OR Inputs"/>
      <sheetName val="OR Direct Access"/>
      <sheetName val="CA CARE"/>
      <sheetName val="Sch 47 Unscheduled KWH"/>
      <sheetName val="RAC Deferral"/>
      <sheetName val="Property Sales"/>
      <sheetName val="MEHC CIC Reg Asset"/>
      <sheetName val="Grid West Reg Asset"/>
      <sheetName val="2010 Protocol"/>
      <sheetName val="OSIP"/>
      <sheetName val="WA SBC"/>
      <sheetName val="CA Public Purpose"/>
      <sheetName val="CA CSI"/>
      <sheetName val="DSM Surcharge Inputs"/>
      <sheetName val="DSM Surcharge Codes"/>
      <sheetName val="Utah DSM"/>
      <sheetName val="Idaho DSM"/>
      <sheetName val="Wyoming DSM"/>
      <sheetName val="Module2"/>
      <sheetName val="Wyoming DSM (Offset Credit)"/>
      <sheetName val="Prorations&gt;&gt;&gt;"/>
      <sheetName val="Prorate 01-12 - Supply"/>
      <sheetName val="Prorate 01-12"/>
      <sheetName val="Prorate 02-12"/>
      <sheetName val="Prorate 03-12"/>
      <sheetName val="Prorate 05-11"/>
      <sheetName val="Prorate 06-11"/>
      <sheetName val="Prorate 07-11"/>
      <sheetName val="WA Prorate 07-11"/>
      <sheetName val="SCRInput"/>
      <sheetName val="0103 Proration (191)"/>
      <sheetName val="CA Pub Purp"/>
      <sheetName val="Reasonableness"/>
      <sheetName val="UT SI"/>
      <sheetName val="Prorate 05-12"/>
      <sheetName val="Prorate 06-12"/>
      <sheetName val="Prorate 07-12"/>
      <sheetName val="WA Prorate 07-12"/>
      <sheetName val="WA Prorate 08-12"/>
      <sheetName val="WA Prorate 09-12"/>
      <sheetName val="UT Inputs"/>
      <sheetName val="UT Codes"/>
      <sheetName val="Prorate 11-12"/>
      <sheetName val="Prorate 12-12 "/>
    </sheetNames>
    <sheetDataSet>
      <sheetData sheetId="0" refreshError="1"/>
      <sheetData sheetId="1" refreshError="1"/>
      <sheetData sheetId="2" refreshError="1">
        <row r="1">
          <cell r="A1" t="str">
            <v>Code</v>
          </cell>
          <cell r="B1" t="str">
            <v>Description</v>
          </cell>
          <cell r="C1" t="str">
            <v>Rate</v>
          </cell>
        </row>
        <row r="2">
          <cell r="A2">
            <v>10088</v>
          </cell>
          <cell r="B2" t="str">
            <v>UNBILLED REVENUE</v>
          </cell>
          <cell r="C2">
            <v>88</v>
          </cell>
          <cell r="F2" t="str">
            <v>COMMERCIAL SALES</v>
          </cell>
          <cell r="G2" t="str">
            <v>COM</v>
          </cell>
        </row>
        <row r="3">
          <cell r="A3">
            <v>10089</v>
          </cell>
          <cell r="B3" t="str">
            <v>IRRIGATION UNBILLED</v>
          </cell>
          <cell r="C3">
            <v>89</v>
          </cell>
          <cell r="F3" t="str">
            <v>INDUSTRIAL SALES</v>
          </cell>
          <cell r="G3" t="str">
            <v>IND</v>
          </cell>
        </row>
        <row r="4">
          <cell r="A4">
            <v>11146</v>
          </cell>
          <cell r="B4" t="str">
            <v>OR ENRGY COST RECOV AMORT</v>
          </cell>
          <cell r="C4" t="str">
            <v>AGA</v>
          </cell>
          <cell r="F4" t="str">
            <v>IRRIGATION SALES</v>
          </cell>
          <cell r="G4" t="str">
            <v>IND</v>
          </cell>
        </row>
        <row r="5">
          <cell r="A5">
            <v>11147</v>
          </cell>
          <cell r="B5" t="str">
            <v>OR ENRGY COST RECOV AMORT</v>
          </cell>
          <cell r="C5" t="str">
            <v>AGA</v>
          </cell>
          <cell r="F5" t="str">
            <v>OTHER SALES TO PUBLIC AUTH</v>
          </cell>
          <cell r="G5" t="str">
            <v>OSP</v>
          </cell>
        </row>
        <row r="6">
          <cell r="A6">
            <v>20001</v>
          </cell>
          <cell r="B6" t="str">
            <v>01APSV0041-AG PMP SRVC BP</v>
          </cell>
          <cell r="C6">
            <v>41</v>
          </cell>
          <cell r="F6" t="str">
            <v>PUBLIC STREET&amp;HIGHWAY LIGHTING</v>
          </cell>
          <cell r="G6" t="str">
            <v>PSH</v>
          </cell>
        </row>
        <row r="7">
          <cell r="A7">
            <v>20009</v>
          </cell>
          <cell r="B7" t="str">
            <v>01APSV041X-AG PMP SRVC</v>
          </cell>
          <cell r="C7">
            <v>41</v>
          </cell>
          <cell r="F7" t="str">
            <v>RESIDENTIAL SALES</v>
          </cell>
          <cell r="G7" t="str">
            <v>RES</v>
          </cell>
        </row>
        <row r="8">
          <cell r="A8">
            <v>20037</v>
          </cell>
          <cell r="B8" t="str">
            <v>01CHCK000N-NRES CHECK MTR</v>
          </cell>
          <cell r="C8" t="str">
            <v>AGA</v>
          </cell>
          <cell r="F8" t="str">
            <v>INTERDEPARTMENTAL</v>
          </cell>
          <cell r="G8" t="str">
            <v>ICU</v>
          </cell>
        </row>
        <row r="9">
          <cell r="A9">
            <v>20043</v>
          </cell>
          <cell r="B9" t="str">
            <v>01COSL0052-STR LGT SRVC C</v>
          </cell>
          <cell r="C9">
            <v>52</v>
          </cell>
          <cell r="F9" t="str">
            <v>ERROR</v>
          </cell>
          <cell r="G9" t="str">
            <v>ERR</v>
          </cell>
        </row>
        <row r="10">
          <cell r="A10">
            <v>20044</v>
          </cell>
          <cell r="B10" t="str">
            <v>01CUSL053F-STR LGT SRVC C</v>
          </cell>
          <cell r="C10">
            <v>53</v>
          </cell>
        </row>
        <row r="11">
          <cell r="A11">
            <v>20047</v>
          </cell>
          <cell r="B11" t="str">
            <v>01GNSV0024-GEN SRVC DOM/F</v>
          </cell>
          <cell r="C11">
            <v>24</v>
          </cell>
        </row>
        <row r="12">
          <cell r="A12">
            <v>20049</v>
          </cell>
          <cell r="B12" t="str">
            <v>01GNSV0025-GEN SRVC</v>
          </cell>
          <cell r="C12">
            <v>25</v>
          </cell>
        </row>
        <row r="13">
          <cell r="A13">
            <v>20052</v>
          </cell>
          <cell r="B13" t="str">
            <v>01GNSV025F-GEN SRVC-FL RA</v>
          </cell>
          <cell r="C13">
            <v>25</v>
          </cell>
        </row>
        <row r="14">
          <cell r="A14">
            <v>20053</v>
          </cell>
          <cell r="B14" t="str">
            <v>01GNSV025M-GEN SRVC MANUA</v>
          </cell>
          <cell r="C14">
            <v>25</v>
          </cell>
        </row>
        <row r="15">
          <cell r="A15">
            <v>20057</v>
          </cell>
          <cell r="B15" t="str">
            <v>01HPSV0051-HI PRESSURE SO</v>
          </cell>
          <cell r="C15" t="str">
            <v>51 / 55</v>
          </cell>
        </row>
        <row r="16">
          <cell r="A16">
            <v>20062</v>
          </cell>
          <cell r="B16" t="str">
            <v>01LGSV048M-LRG GEN SRVC 1</v>
          </cell>
          <cell r="C16">
            <v>48</v>
          </cell>
        </row>
        <row r="17">
          <cell r="A17">
            <v>20063</v>
          </cell>
          <cell r="B17" t="str">
            <v>01LGSV048T-LRG GEN SRVC T</v>
          </cell>
          <cell r="C17">
            <v>48</v>
          </cell>
        </row>
        <row r="18">
          <cell r="A18">
            <v>20068</v>
          </cell>
          <cell r="B18" t="str">
            <v>01LNX00100-LINE EXT 60% G</v>
          </cell>
          <cell r="C18" t="str">
            <v>AGA</v>
          </cell>
        </row>
        <row r="19">
          <cell r="A19">
            <v>20071</v>
          </cell>
          <cell r="B19" t="str">
            <v>01LNX00102-LINE EXT 80% G</v>
          </cell>
          <cell r="C19" t="str">
            <v>AGA</v>
          </cell>
        </row>
        <row r="20">
          <cell r="A20">
            <v>20072</v>
          </cell>
          <cell r="B20" t="str">
            <v>01LNX00102-LINE EXT 80% G</v>
          </cell>
          <cell r="C20" t="str">
            <v>AGA</v>
          </cell>
        </row>
        <row r="21">
          <cell r="A21">
            <v>20073</v>
          </cell>
          <cell r="B21" t="str">
            <v>01LNX00103-LINE EXT 80% G</v>
          </cell>
          <cell r="C21" t="str">
            <v>AGA</v>
          </cell>
        </row>
        <row r="22">
          <cell r="A22">
            <v>20074</v>
          </cell>
          <cell r="B22" t="str">
            <v>01LNX00103-LINE EXT 80% G</v>
          </cell>
          <cell r="C22" t="str">
            <v>AGA</v>
          </cell>
        </row>
        <row r="23">
          <cell r="A23">
            <v>20078</v>
          </cell>
          <cell r="B23" t="str">
            <v>01LNX00105-CNTRCT $ MIN G</v>
          </cell>
          <cell r="C23" t="str">
            <v>AGA</v>
          </cell>
        </row>
        <row r="24">
          <cell r="A24">
            <v>20083</v>
          </cell>
          <cell r="B24" t="str">
            <v>01LNX00109-REF/NREF ADV +</v>
          </cell>
          <cell r="C24" t="str">
            <v>AGA</v>
          </cell>
        </row>
        <row r="25">
          <cell r="A25">
            <v>20084</v>
          </cell>
          <cell r="B25" t="str">
            <v>01LNX00109-REF/NREF ADV +</v>
          </cell>
          <cell r="C25" t="str">
            <v>AGA</v>
          </cell>
        </row>
        <row r="26">
          <cell r="A26">
            <v>20085</v>
          </cell>
          <cell r="B26" t="str">
            <v>01LNX00110-REF/NREF ADV +</v>
          </cell>
          <cell r="C26" t="str">
            <v>AGA</v>
          </cell>
        </row>
        <row r="27">
          <cell r="A27">
            <v>20086</v>
          </cell>
          <cell r="B27" t="str">
            <v>01LNX00110-REF/NREF ADV +</v>
          </cell>
          <cell r="C27" t="str">
            <v>AGA</v>
          </cell>
        </row>
        <row r="28">
          <cell r="A28">
            <v>20098</v>
          </cell>
          <cell r="B28" t="str">
            <v>01LPRS047M-PART REQ SRVC</v>
          </cell>
          <cell r="C28">
            <v>47</v>
          </cell>
        </row>
        <row r="29">
          <cell r="A29">
            <v>20103</v>
          </cell>
          <cell r="B29" t="str">
            <v>01MVSL0050-MERC VAPSTR LG</v>
          </cell>
          <cell r="C29">
            <v>50</v>
          </cell>
        </row>
        <row r="30">
          <cell r="A30">
            <v>20104</v>
          </cell>
          <cell r="B30" t="str">
            <v>01OALT014N-OUTD AR LGT NR</v>
          </cell>
          <cell r="C30">
            <v>14</v>
          </cell>
        </row>
        <row r="31">
          <cell r="A31">
            <v>20106</v>
          </cell>
          <cell r="B31" t="str">
            <v>01OALT014R-OUTD AR LGT RE</v>
          </cell>
          <cell r="C31">
            <v>14</v>
          </cell>
        </row>
        <row r="32">
          <cell r="A32">
            <v>20108</v>
          </cell>
          <cell r="B32" t="str">
            <v>01OALT015N-OUTD AR LGT NR</v>
          </cell>
          <cell r="C32">
            <v>15</v>
          </cell>
        </row>
        <row r="33">
          <cell r="A33">
            <v>20109</v>
          </cell>
          <cell r="B33" t="str">
            <v>01OALT015R-OUTD AR LGT RE</v>
          </cell>
          <cell r="C33">
            <v>15</v>
          </cell>
        </row>
        <row r="34">
          <cell r="A34">
            <v>20112</v>
          </cell>
          <cell r="B34" t="str">
            <v>01PRSV036M-SML PART REQ S</v>
          </cell>
          <cell r="C34">
            <v>36</v>
          </cell>
        </row>
        <row r="35">
          <cell r="A35">
            <v>20113</v>
          </cell>
          <cell r="B35" t="str">
            <v>01RCFL0054-REC FIELD LGT</v>
          </cell>
          <cell r="C35">
            <v>54</v>
          </cell>
        </row>
        <row r="36">
          <cell r="A36">
            <v>20116</v>
          </cell>
          <cell r="B36" t="str">
            <v>01RESD0004-RES SRVC</v>
          </cell>
          <cell r="C36">
            <v>4</v>
          </cell>
        </row>
        <row r="37">
          <cell r="A37">
            <v>20120</v>
          </cell>
          <cell r="B37" t="str">
            <v>01RESD0013-3 PHASE RES SR</v>
          </cell>
          <cell r="C37">
            <v>13</v>
          </cell>
        </row>
        <row r="38">
          <cell r="A38">
            <v>20122</v>
          </cell>
          <cell r="B38" t="str">
            <v>01RESD013X-3 PHASE RES10K</v>
          </cell>
          <cell r="C38">
            <v>13</v>
          </cell>
        </row>
        <row r="39">
          <cell r="A39">
            <v>20128</v>
          </cell>
          <cell r="B39" t="str">
            <v>01SLX00005-KLAMATH FALLS</v>
          </cell>
          <cell r="C39" t="str">
            <v>AGA</v>
          </cell>
        </row>
        <row r="40">
          <cell r="A40">
            <v>20136</v>
          </cell>
          <cell r="B40" t="str">
            <v>01SLX00013-K FALLS IRG MI</v>
          </cell>
          <cell r="C40" t="str">
            <v>AGA</v>
          </cell>
        </row>
        <row r="41">
          <cell r="A41">
            <v>20137</v>
          </cell>
          <cell r="B41" t="str">
            <v>01SLX00014-K FALLS IRG MI</v>
          </cell>
          <cell r="C41" t="str">
            <v>AGA</v>
          </cell>
        </row>
        <row r="42">
          <cell r="A42">
            <v>20146</v>
          </cell>
          <cell r="B42" t="str">
            <v>01UKRB0035-KLAMATH BASIN</v>
          </cell>
          <cell r="C42">
            <v>35</v>
          </cell>
        </row>
        <row r="43">
          <cell r="A43">
            <v>20148</v>
          </cell>
          <cell r="B43" t="str">
            <v>01UKRB0040-KLAMATH BASIN</v>
          </cell>
          <cell r="C43">
            <v>40</v>
          </cell>
        </row>
        <row r="44">
          <cell r="A44">
            <v>20154</v>
          </cell>
          <cell r="B44" t="str">
            <v>01UPPL000R-BASE SCH FALL</v>
          </cell>
          <cell r="C44" t="str">
            <v>AGA</v>
          </cell>
        </row>
        <row r="45">
          <cell r="A45">
            <v>20179</v>
          </cell>
          <cell r="B45" t="str">
            <v>02APSV0040-WA AG PMP SRVC</v>
          </cell>
          <cell r="C45">
            <v>40</v>
          </cell>
        </row>
        <row r="46">
          <cell r="A46">
            <v>20183</v>
          </cell>
          <cell r="B46" t="str">
            <v>02APSV040X-WA AG PMP SRVC</v>
          </cell>
          <cell r="C46">
            <v>40</v>
          </cell>
        </row>
        <row r="47">
          <cell r="A47">
            <v>20208</v>
          </cell>
          <cell r="B47" t="str">
            <v>02CFR00012-STR LGTS (CONV</v>
          </cell>
          <cell r="C47" t="str">
            <v>AGA</v>
          </cell>
        </row>
        <row r="48">
          <cell r="A48">
            <v>20212</v>
          </cell>
          <cell r="B48" t="str">
            <v>02CHCK000R-WA RES CHECK M</v>
          </cell>
          <cell r="C48" t="str">
            <v>AGA</v>
          </cell>
        </row>
        <row r="49">
          <cell r="A49">
            <v>20216</v>
          </cell>
          <cell r="B49" t="str">
            <v>02COSL0052-WA STR LGT SRV</v>
          </cell>
          <cell r="C49" t="str">
            <v>52</v>
          </cell>
        </row>
        <row r="50">
          <cell r="A50">
            <v>20217</v>
          </cell>
          <cell r="B50" t="str">
            <v>02CUSL053F-WA STR LGT SRV</v>
          </cell>
          <cell r="C50" t="str">
            <v>53</v>
          </cell>
        </row>
        <row r="51">
          <cell r="A51">
            <v>20218</v>
          </cell>
          <cell r="B51" t="str">
            <v>02CUSL053M-WA STR LGT SRV</v>
          </cell>
          <cell r="C51" t="str">
            <v>53</v>
          </cell>
        </row>
        <row r="52">
          <cell r="A52">
            <v>20220</v>
          </cell>
          <cell r="B52" t="str">
            <v>02GNSV0024-WA GEN SRVC</v>
          </cell>
          <cell r="C52">
            <v>24</v>
          </cell>
        </row>
        <row r="53">
          <cell r="A53">
            <v>20221</v>
          </cell>
          <cell r="B53" t="str">
            <v>02GNSV0025-WA GEN SRVC DO</v>
          </cell>
          <cell r="C53">
            <v>25</v>
          </cell>
        </row>
        <row r="54">
          <cell r="A54">
            <v>20223</v>
          </cell>
          <cell r="B54" t="str">
            <v>02GNSV024F-WA GEN SRVC-FL</v>
          </cell>
          <cell r="C54">
            <v>24</v>
          </cell>
        </row>
        <row r="55">
          <cell r="A55">
            <v>20224</v>
          </cell>
          <cell r="B55" t="str">
            <v>02GNSV025F-GEN SRVC DOM/F</v>
          </cell>
          <cell r="C55">
            <v>25</v>
          </cell>
        </row>
        <row r="56">
          <cell r="A56">
            <v>20229</v>
          </cell>
          <cell r="B56" t="str">
            <v>02HPSV0051-WA HI PRESSURE</v>
          </cell>
          <cell r="C56">
            <v>51</v>
          </cell>
        </row>
        <row r="57">
          <cell r="A57">
            <v>20232</v>
          </cell>
          <cell r="B57" t="str">
            <v>02LGSV0035-WA LRG GEN SRV</v>
          </cell>
          <cell r="C57">
            <v>35</v>
          </cell>
        </row>
        <row r="58">
          <cell r="A58">
            <v>20234</v>
          </cell>
          <cell r="B58" t="str">
            <v>02LGSV0036-WA LRG GEN SRV</v>
          </cell>
          <cell r="C58">
            <v>36</v>
          </cell>
        </row>
        <row r="59">
          <cell r="A59">
            <v>20235</v>
          </cell>
          <cell r="B59" t="str">
            <v>02LGSV048M-WA LRG GEN SRV</v>
          </cell>
          <cell r="C59" t="str">
            <v>48T</v>
          </cell>
        </row>
        <row r="60">
          <cell r="A60">
            <v>20236</v>
          </cell>
          <cell r="B60" t="str">
            <v>02LGSV048T-LRG GEN SRVC 1</v>
          </cell>
          <cell r="C60" t="str">
            <v>48T</v>
          </cell>
        </row>
        <row r="61">
          <cell r="A61">
            <v>20241</v>
          </cell>
          <cell r="B61" t="str">
            <v>02LNX00102-LINE EXT 80% G</v>
          </cell>
          <cell r="C61" t="str">
            <v>AGA</v>
          </cell>
        </row>
        <row r="62">
          <cell r="A62">
            <v>20242</v>
          </cell>
          <cell r="B62" t="str">
            <v>02LNX00102-LINE EXT 80% G</v>
          </cell>
          <cell r="C62" t="str">
            <v>AGA</v>
          </cell>
        </row>
        <row r="63">
          <cell r="A63">
            <v>20243</v>
          </cell>
          <cell r="B63" t="str">
            <v>02LNX00103-LINE EXT 80% G</v>
          </cell>
          <cell r="C63" t="str">
            <v>AGA</v>
          </cell>
        </row>
        <row r="64">
          <cell r="A64">
            <v>20244</v>
          </cell>
          <cell r="B64" t="str">
            <v>02LNX00103-LINE EXT 80% G</v>
          </cell>
          <cell r="C64" t="str">
            <v>AGA</v>
          </cell>
        </row>
        <row r="65">
          <cell r="A65">
            <v>20247</v>
          </cell>
          <cell r="B65" t="str">
            <v>02LNX00105-CNTRCT $ MIN G</v>
          </cell>
          <cell r="C65" t="str">
            <v>AGA</v>
          </cell>
        </row>
        <row r="66">
          <cell r="A66">
            <v>20248</v>
          </cell>
          <cell r="B66" t="str">
            <v>02LNX00105-CNTRCT $ MIN G</v>
          </cell>
          <cell r="C66" t="str">
            <v>AGA</v>
          </cell>
        </row>
        <row r="67">
          <cell r="A67">
            <v>20253</v>
          </cell>
          <cell r="B67" t="str">
            <v>02LNX00109-REF/NREF ADV +</v>
          </cell>
          <cell r="C67" t="str">
            <v>AGA</v>
          </cell>
        </row>
        <row r="68">
          <cell r="A68">
            <v>20254</v>
          </cell>
          <cell r="B68" t="str">
            <v>02LNX00109-REF/NREF ADV +</v>
          </cell>
          <cell r="C68" t="str">
            <v>AGA</v>
          </cell>
        </row>
        <row r="69">
          <cell r="A69">
            <v>20255</v>
          </cell>
          <cell r="B69" t="str">
            <v>02LNX00110-REF/NREF ADV +</v>
          </cell>
          <cell r="C69" t="str">
            <v>AGA</v>
          </cell>
        </row>
        <row r="70">
          <cell r="A70">
            <v>20256</v>
          </cell>
          <cell r="B70" t="str">
            <v>02LNX00110-REF/NREF ADV +</v>
          </cell>
          <cell r="C70" t="str">
            <v>AGA</v>
          </cell>
        </row>
        <row r="71">
          <cell r="A71">
            <v>20260</v>
          </cell>
          <cell r="B71" t="str">
            <v>02LNX00112-YR INCURRED CH</v>
          </cell>
          <cell r="C71" t="str">
            <v>AGA</v>
          </cell>
        </row>
        <row r="72">
          <cell r="A72">
            <v>20265</v>
          </cell>
          <cell r="B72" t="str">
            <v>02MVSL0057-WA MERC VAPSTR</v>
          </cell>
          <cell r="C72">
            <v>57</v>
          </cell>
        </row>
        <row r="73">
          <cell r="A73">
            <v>20266</v>
          </cell>
          <cell r="B73" t="str">
            <v>02OALT013N-WA OUTD AR LGT</v>
          </cell>
          <cell r="C73">
            <v>13</v>
          </cell>
        </row>
        <row r="74">
          <cell r="A74">
            <v>20268</v>
          </cell>
          <cell r="B74" t="str">
            <v>02OALT013R-WA OUTD AR LGT</v>
          </cell>
          <cell r="C74">
            <v>13</v>
          </cell>
        </row>
        <row r="75">
          <cell r="A75">
            <v>20270</v>
          </cell>
          <cell r="B75" t="str">
            <v>02OALT015N-WA OUTD AR LGT</v>
          </cell>
          <cell r="C75" t="str">
            <v>15</v>
          </cell>
        </row>
        <row r="76">
          <cell r="A76">
            <v>20271</v>
          </cell>
          <cell r="B76" t="str">
            <v>02OALT015R-WA OUTD AR LGT</v>
          </cell>
          <cell r="C76" t="str">
            <v>15</v>
          </cell>
        </row>
        <row r="77">
          <cell r="A77">
            <v>20276</v>
          </cell>
          <cell r="B77" t="str">
            <v>02RCFL0054-WA REC FIELD L</v>
          </cell>
          <cell r="C77">
            <v>54</v>
          </cell>
        </row>
        <row r="78">
          <cell r="A78">
            <v>20279</v>
          </cell>
          <cell r="B78" t="str">
            <v>02RESD0016-WA RES SRVC</v>
          </cell>
          <cell r="C78">
            <v>16</v>
          </cell>
        </row>
        <row r="79">
          <cell r="A79">
            <v>20281</v>
          </cell>
          <cell r="B79" t="str">
            <v>02RESD0018-WA 3 PHASE RES</v>
          </cell>
          <cell r="C79">
            <v>18</v>
          </cell>
        </row>
        <row r="80">
          <cell r="A80">
            <v>20283</v>
          </cell>
          <cell r="B80" t="str">
            <v>02RESD018X-WA 3 PHASE RES</v>
          </cell>
          <cell r="C80">
            <v>18</v>
          </cell>
        </row>
        <row r="81">
          <cell r="A81">
            <v>20295</v>
          </cell>
          <cell r="B81" t="str">
            <v>02SPWH0038-WA SPACE &amp; WTR</v>
          </cell>
          <cell r="C81">
            <v>38</v>
          </cell>
        </row>
        <row r="82">
          <cell r="A82">
            <v>20304</v>
          </cell>
          <cell r="B82" t="str">
            <v>02WHCH0042-WA CNTRLD WTR</v>
          </cell>
          <cell r="C82">
            <v>42</v>
          </cell>
        </row>
        <row r="83">
          <cell r="A83">
            <v>20306</v>
          </cell>
          <cell r="B83" t="str">
            <v>02WHCH042X-WA CNTRLD WTR</v>
          </cell>
          <cell r="C83">
            <v>42</v>
          </cell>
        </row>
        <row r="84">
          <cell r="A84">
            <v>21134</v>
          </cell>
          <cell r="B84" t="str">
            <v>02PRSV47TM-LRG PART REQMT</v>
          </cell>
          <cell r="C84">
            <v>47</v>
          </cell>
        </row>
        <row r="85">
          <cell r="A85">
            <v>21149</v>
          </cell>
          <cell r="B85" t="str">
            <v>01GNSV0024-GENSRV D/F IRG</v>
          </cell>
          <cell r="C85">
            <v>24</v>
          </cell>
        </row>
        <row r="86">
          <cell r="A86">
            <v>21151</v>
          </cell>
          <cell r="B86" t="str">
            <v>02LGSV0035-LRG GENSRV IRG</v>
          </cell>
          <cell r="C86">
            <v>35</v>
          </cell>
        </row>
        <row r="87">
          <cell r="A87">
            <v>21154</v>
          </cell>
          <cell r="B87" t="str">
            <v>02GNSV0025-GENSRV D/F IRG</v>
          </cell>
          <cell r="C87">
            <v>25</v>
          </cell>
        </row>
        <row r="88">
          <cell r="A88">
            <v>21178</v>
          </cell>
          <cell r="B88" t="str">
            <v>01GNSV0026-LRG GENSRV D/F</v>
          </cell>
          <cell r="C88">
            <v>26</v>
          </cell>
        </row>
        <row r="89">
          <cell r="A89">
            <v>21182</v>
          </cell>
          <cell r="B89" t="str">
            <v>01GNSV0027-L GENSRV &lt;1000</v>
          </cell>
          <cell r="C89">
            <v>27</v>
          </cell>
        </row>
        <row r="90">
          <cell r="A90">
            <v>21201</v>
          </cell>
          <cell r="B90" t="str">
            <v>01GNSV027M-GNSV &lt;1000 MAN</v>
          </cell>
          <cell r="C90">
            <v>27</v>
          </cell>
        </row>
        <row r="91">
          <cell r="A91">
            <v>21229</v>
          </cell>
          <cell r="B91" t="str">
            <v>01USBR33TX-IR TOU W/O BPA</v>
          </cell>
          <cell r="C91">
            <v>33</v>
          </cell>
        </row>
        <row r="92">
          <cell r="A92">
            <v>21386</v>
          </cell>
          <cell r="B92" t="str">
            <v>01LNX00114-TEMP SVC 12MO&gt;</v>
          </cell>
          <cell r="C92" t="str">
            <v>AGA</v>
          </cell>
        </row>
        <row r="93">
          <cell r="A93">
            <v>21437</v>
          </cell>
          <cell r="B93" t="str">
            <v>02GNSV24FP-GNSV SEASONAL</v>
          </cell>
          <cell r="C93">
            <v>24</v>
          </cell>
        </row>
        <row r="94">
          <cell r="A94">
            <v>21439</v>
          </cell>
          <cell r="B94" t="str">
            <v>02GNSV24FP-GNSV SEASONAL</v>
          </cell>
          <cell r="C94">
            <v>24</v>
          </cell>
        </row>
        <row r="95">
          <cell r="A95">
            <v>21445</v>
          </cell>
          <cell r="B95" t="str">
            <v>01GNSV0025-GEN SRVC - IRG</v>
          </cell>
          <cell r="C95">
            <v>25</v>
          </cell>
        </row>
        <row r="96">
          <cell r="A96">
            <v>21492</v>
          </cell>
          <cell r="B96" t="str">
            <v>01CUSL0053-CUS-OWNED MTRD</v>
          </cell>
          <cell r="C96">
            <v>53</v>
          </cell>
        </row>
        <row r="97">
          <cell r="A97">
            <v>21507</v>
          </cell>
          <cell r="B97" t="str">
            <v>01ACTSETUP-NEW SRVC SETUP</v>
          </cell>
          <cell r="C97" t="str">
            <v>AGA</v>
          </cell>
        </row>
        <row r="98">
          <cell r="A98">
            <v>21544</v>
          </cell>
          <cell r="B98" t="str">
            <v>01NETMT135-NET METERING</v>
          </cell>
          <cell r="C98">
            <v>4</v>
          </cell>
        </row>
        <row r="99">
          <cell r="A99">
            <v>21546</v>
          </cell>
          <cell r="B99" t="str">
            <v>01BLSKY01N-BLUESKY ENERGY</v>
          </cell>
          <cell r="C99" t="str">
            <v>AGA</v>
          </cell>
        </row>
        <row r="100">
          <cell r="A100">
            <v>21547</v>
          </cell>
          <cell r="B100" t="str">
            <v>01BLSKY01R-BLUESKY ENERGY</v>
          </cell>
          <cell r="C100" t="str">
            <v>AGA</v>
          </cell>
        </row>
        <row r="101">
          <cell r="A101">
            <v>21548</v>
          </cell>
          <cell r="B101" t="str">
            <v>02BLSKY01N-BLUESKY ENERGY</v>
          </cell>
          <cell r="C101" t="str">
            <v>AGA</v>
          </cell>
        </row>
        <row r="102">
          <cell r="A102">
            <v>21549</v>
          </cell>
          <cell r="B102" t="str">
            <v>02BLSKY01R-BLUESKY ENERGY</v>
          </cell>
          <cell r="C102" t="str">
            <v>AGA</v>
          </cell>
        </row>
        <row r="103">
          <cell r="A103">
            <v>21565</v>
          </cell>
          <cell r="B103" t="str">
            <v>01SPCL0003-</v>
          </cell>
          <cell r="C103" t="str">
            <v>Spcl003-Wah Chang</v>
          </cell>
        </row>
        <row r="104">
          <cell r="A104">
            <v>21589</v>
          </cell>
          <cell r="B104" t="str">
            <v>01ZZMERGCR-MERGER CREDITS</v>
          </cell>
          <cell r="C104" t="str">
            <v>AGA</v>
          </cell>
        </row>
        <row r="105">
          <cell r="A105">
            <v>21590</v>
          </cell>
          <cell r="B105" t="str">
            <v>01ZZMERGCR-MERGER CREDITS</v>
          </cell>
          <cell r="C105" t="str">
            <v>AGA</v>
          </cell>
        </row>
        <row r="106">
          <cell r="A106">
            <v>21591</v>
          </cell>
          <cell r="B106" t="str">
            <v>02ZZMERGCR-MERGER CREDITS</v>
          </cell>
          <cell r="C106" t="str">
            <v>AGA</v>
          </cell>
        </row>
        <row r="107">
          <cell r="A107">
            <v>21592</v>
          </cell>
          <cell r="B107" t="str">
            <v>02ZZMERGCR-MERGER CREDITS</v>
          </cell>
          <cell r="C107" t="str">
            <v>AGA</v>
          </cell>
        </row>
        <row r="108">
          <cell r="A108">
            <v>21593</v>
          </cell>
          <cell r="B108" t="str">
            <v>MERGR CREDIT AMORT-OR(JV)</v>
          </cell>
          <cell r="C108" t="str">
            <v>AGA</v>
          </cell>
        </row>
        <row r="109">
          <cell r="A109">
            <v>21594</v>
          </cell>
          <cell r="B109" t="str">
            <v>MERGR CREDIT AMORT-OR(JV)</v>
          </cell>
          <cell r="C109" t="str">
            <v>AGA</v>
          </cell>
        </row>
        <row r="110">
          <cell r="A110">
            <v>21595</v>
          </cell>
          <cell r="B110" t="str">
            <v>MERGR CREDIT AMORT-WA(JV)</v>
          </cell>
          <cell r="C110" t="str">
            <v>AGA</v>
          </cell>
        </row>
        <row r="111">
          <cell r="A111">
            <v>21596</v>
          </cell>
          <cell r="B111" t="str">
            <v>MERGR CREDIT AMORT-WA(JV)</v>
          </cell>
          <cell r="C111" t="str">
            <v>AGA</v>
          </cell>
        </row>
        <row r="112">
          <cell r="A112">
            <v>21614</v>
          </cell>
          <cell r="B112" t="str">
            <v>01XTRN0017-BLUESKY ANNUAL</v>
          </cell>
          <cell r="C112" t="str">
            <v>AGA</v>
          </cell>
        </row>
        <row r="113">
          <cell r="A113">
            <v>21623</v>
          </cell>
          <cell r="B113" t="str">
            <v>01FCBUYOUT-FAC CHG BUYOUT</v>
          </cell>
          <cell r="C113" t="str">
            <v>AGA</v>
          </cell>
        </row>
        <row r="114">
          <cell r="A114">
            <v>21625</v>
          </cell>
          <cell r="B114" t="str">
            <v>02RESD0017-BILL ASSISTANC</v>
          </cell>
          <cell r="C114">
            <v>17</v>
          </cell>
        </row>
        <row r="115">
          <cell r="A115">
            <v>21626</v>
          </cell>
          <cell r="B115" t="str">
            <v>01LGSV0048-1000KW AND OVR</v>
          </cell>
          <cell r="C115">
            <v>48</v>
          </cell>
        </row>
        <row r="116">
          <cell r="A116">
            <v>21636</v>
          </cell>
          <cell r="B116" t="str">
            <v>01COST0026 - 01GNSV0026</v>
          </cell>
          <cell r="C116">
            <v>26</v>
          </cell>
        </row>
        <row r="117">
          <cell r="A117">
            <v>21638</v>
          </cell>
          <cell r="B117" t="str">
            <v>01COST0004 - 01RESD0004</v>
          </cell>
          <cell r="C117">
            <v>4</v>
          </cell>
        </row>
        <row r="118">
          <cell r="A118">
            <v>21639</v>
          </cell>
          <cell r="B118" t="str">
            <v>01COST0024 - 01GNSV0024</v>
          </cell>
          <cell r="C118">
            <v>24</v>
          </cell>
        </row>
        <row r="119">
          <cell r="A119">
            <v>21640</v>
          </cell>
          <cell r="B119" t="str">
            <v>01COST0025 - 01GNSV0025</v>
          </cell>
          <cell r="C119">
            <v>25</v>
          </cell>
        </row>
        <row r="120">
          <cell r="A120">
            <v>21641</v>
          </cell>
          <cell r="B120" t="str">
            <v>01COST0027 - 01GNSV0027</v>
          </cell>
          <cell r="C120">
            <v>27</v>
          </cell>
        </row>
        <row r="121">
          <cell r="A121">
            <v>21642</v>
          </cell>
          <cell r="B121" t="str">
            <v>01COST025F - 01GNSV025F</v>
          </cell>
          <cell r="C121">
            <v>25</v>
          </cell>
        </row>
        <row r="122">
          <cell r="A122">
            <v>21643</v>
          </cell>
          <cell r="B122" t="str">
            <v>01COST0048 - 01LGSV0048</v>
          </cell>
          <cell r="C122">
            <v>48</v>
          </cell>
        </row>
        <row r="123">
          <cell r="A123">
            <v>21644</v>
          </cell>
          <cell r="B123" t="str">
            <v>01COST0041 -01APSV0041-01APSV041X AG PMP</v>
          </cell>
          <cell r="C123">
            <v>41</v>
          </cell>
        </row>
        <row r="124">
          <cell r="A124">
            <v>21646</v>
          </cell>
          <cell r="B124" t="str">
            <v>01SEAFLX04 - 01RESD0004</v>
          </cell>
          <cell r="C124">
            <v>4</v>
          </cell>
        </row>
        <row r="125">
          <cell r="A125">
            <v>21647</v>
          </cell>
          <cell r="B125" t="str">
            <v>01SEAFLX25 - 01GNSV0025</v>
          </cell>
          <cell r="C125">
            <v>25</v>
          </cell>
        </row>
        <row r="126">
          <cell r="A126">
            <v>21648</v>
          </cell>
          <cell r="B126" t="str">
            <v>01HABIT004 - 01RESD0004</v>
          </cell>
          <cell r="C126">
            <v>4</v>
          </cell>
        </row>
        <row r="127">
          <cell r="A127">
            <v>21649</v>
          </cell>
          <cell r="B127" t="str">
            <v>01RENEW004 - 01RESD0004</v>
          </cell>
          <cell r="C127">
            <v>4</v>
          </cell>
        </row>
        <row r="128">
          <cell r="A128">
            <v>21650</v>
          </cell>
          <cell r="B128" t="str">
            <v>01FXRENEWN - Fixed Renewable Blue Sky</v>
          </cell>
          <cell r="C128" t="str">
            <v>AGA</v>
          </cell>
        </row>
        <row r="129">
          <cell r="A129">
            <v>21651</v>
          </cell>
          <cell r="B129" t="str">
            <v>01FXRENEWR - Fixed Renewable Blue Sky</v>
          </cell>
          <cell r="C129" t="str">
            <v>AGA</v>
          </cell>
        </row>
        <row r="130">
          <cell r="A130">
            <v>21652</v>
          </cell>
          <cell r="B130" t="str">
            <v>01HABIT024 - 01GNSV0024</v>
          </cell>
          <cell r="C130">
            <v>24</v>
          </cell>
        </row>
        <row r="131">
          <cell r="A131">
            <v>21653</v>
          </cell>
          <cell r="B131" t="str">
            <v>01HABIT025 - 01GNSV0025</v>
          </cell>
          <cell r="C131">
            <v>25</v>
          </cell>
        </row>
        <row r="132">
          <cell r="A132">
            <v>21655</v>
          </cell>
          <cell r="B132" t="str">
            <v>01RENEW024 - 01GNSV0024</v>
          </cell>
          <cell r="C132">
            <v>24</v>
          </cell>
        </row>
        <row r="133">
          <cell r="A133">
            <v>21656</v>
          </cell>
          <cell r="B133" t="str">
            <v>01RENEW025 - 01GNSV0025</v>
          </cell>
          <cell r="C133">
            <v>25</v>
          </cell>
        </row>
        <row r="134">
          <cell r="A134">
            <v>21657</v>
          </cell>
          <cell r="B134" t="str">
            <v>01RENEW041 - 01APSV0041 AG PMP SRVC</v>
          </cell>
          <cell r="C134">
            <v>41</v>
          </cell>
        </row>
        <row r="135">
          <cell r="A135">
            <v>21658</v>
          </cell>
          <cell r="B135" t="str">
            <v>01PTOU0004 - 01RESD0004</v>
          </cell>
          <cell r="C135">
            <v>4</v>
          </cell>
        </row>
        <row r="136">
          <cell r="A136">
            <v>21659</v>
          </cell>
          <cell r="B136" t="str">
            <v>01PTOU0025 - 01GNSV0025</v>
          </cell>
          <cell r="C136">
            <v>25</v>
          </cell>
        </row>
        <row r="137">
          <cell r="A137">
            <v>21660</v>
          </cell>
          <cell r="B137" t="str">
            <v>01PTOU0041 - 01APSV0041 AG PMP SRVC</v>
          </cell>
          <cell r="C137">
            <v>41</v>
          </cell>
        </row>
        <row r="138">
          <cell r="A138">
            <v>21661</v>
          </cell>
          <cell r="B138" t="str">
            <v>01SEAFLX24 - 01GNSV0024</v>
          </cell>
          <cell r="C138">
            <v>24</v>
          </cell>
        </row>
        <row r="139">
          <cell r="A139">
            <v>21662</v>
          </cell>
          <cell r="B139" t="str">
            <v>01SEAFLX41 - 01APSV0041 AG PMP SRVC</v>
          </cell>
          <cell r="C139">
            <v>41</v>
          </cell>
        </row>
        <row r="140">
          <cell r="A140">
            <v>21663</v>
          </cell>
          <cell r="B140" t="str">
            <v>01STDAY025 - 01GNSV0025</v>
          </cell>
          <cell r="C140">
            <v>25</v>
          </cell>
        </row>
        <row r="141">
          <cell r="A141">
            <v>21664</v>
          </cell>
          <cell r="B141" t="str">
            <v>01STDAY027 - 01GNSV0027</v>
          </cell>
          <cell r="C141">
            <v>27</v>
          </cell>
        </row>
        <row r="142">
          <cell r="A142">
            <v>21666</v>
          </cell>
          <cell r="B142" t="str">
            <v>01STQTR025 - 01GNSV0025</v>
          </cell>
          <cell r="C142">
            <v>25</v>
          </cell>
        </row>
        <row r="143">
          <cell r="A143">
            <v>21667</v>
          </cell>
          <cell r="B143" t="str">
            <v>01STQTR027 - 01GNSV0027</v>
          </cell>
          <cell r="C143">
            <v>27</v>
          </cell>
        </row>
        <row r="144">
          <cell r="A144">
            <v>21672</v>
          </cell>
          <cell r="B144" t="str">
            <v>01RESD004T - RES Time Option</v>
          </cell>
          <cell r="C144">
            <v>4</v>
          </cell>
        </row>
        <row r="145">
          <cell r="A145">
            <v>21674</v>
          </cell>
          <cell r="B145" t="str">
            <v>01GNSV025T - TOU Portfolio Option</v>
          </cell>
          <cell r="C145">
            <v>25</v>
          </cell>
        </row>
        <row r="146">
          <cell r="A146">
            <v>21676</v>
          </cell>
          <cell r="B146" t="str">
            <v>01APSV041T - AGR PUMP SRV-TOU OPTION</v>
          </cell>
          <cell r="C146">
            <v>41</v>
          </cell>
        </row>
        <row r="147">
          <cell r="A147">
            <v>21678</v>
          </cell>
          <cell r="B147" t="str">
            <v>01GNSV024T - TOU Portfolio Option</v>
          </cell>
          <cell r="C147">
            <v>24</v>
          </cell>
        </row>
        <row r="148">
          <cell r="A148">
            <v>21681</v>
          </cell>
          <cell r="B148" t="str">
            <v>01PTOU0024 - 01GNSV0024</v>
          </cell>
          <cell r="C148">
            <v>24</v>
          </cell>
        </row>
        <row r="149">
          <cell r="A149">
            <v>21682</v>
          </cell>
          <cell r="B149" t="str">
            <v>01GNSV024L-General Service, &gt; 30 KW</v>
          </cell>
          <cell r="C149">
            <v>24</v>
          </cell>
        </row>
        <row r="150">
          <cell r="A150">
            <v>21684</v>
          </cell>
          <cell r="B150" t="str">
            <v>01GNSV025L - General Service - &gt; 30 KW</v>
          </cell>
          <cell r="C150">
            <v>25</v>
          </cell>
        </row>
        <row r="151">
          <cell r="A151">
            <v>21686</v>
          </cell>
          <cell r="B151" t="str">
            <v>01LNX00120 - Line Extension 60% Gar</v>
          </cell>
          <cell r="C151" t="str">
            <v>AGA</v>
          </cell>
        </row>
        <row r="152">
          <cell r="A152">
            <v>21690</v>
          </cell>
          <cell r="B152" t="str">
            <v>01APSV41XL-OR Pumping Serv no BPA &gt;30KW</v>
          </cell>
          <cell r="C152">
            <v>41</v>
          </cell>
        </row>
        <row r="153">
          <cell r="A153">
            <v>21691</v>
          </cell>
          <cell r="B153" t="str">
            <v>01APSV041L-OR Pumping Serv &gt;30KW</v>
          </cell>
          <cell r="C153">
            <v>41</v>
          </cell>
        </row>
        <row r="154">
          <cell r="A154">
            <v>21695</v>
          </cell>
          <cell r="B154" t="str">
            <v>02RFNDCENT - CENTRALIA RFND</v>
          </cell>
          <cell r="C154" t="str">
            <v>AGA</v>
          </cell>
        </row>
        <row r="155">
          <cell r="A155">
            <v>29001</v>
          </cell>
          <cell r="B155" t="str">
            <v>CUSTOMER COUNT - REGULAR</v>
          </cell>
          <cell r="C155" t="str">
            <v>AGA</v>
          </cell>
        </row>
        <row r="156">
          <cell r="A156">
            <v>29003</v>
          </cell>
          <cell r="B156" t="str">
            <v>CUSTOMER CNT - IRRIGATION</v>
          </cell>
          <cell r="C156" t="str">
            <v>AGA</v>
          </cell>
        </row>
        <row r="157">
          <cell r="A157">
            <v>21183</v>
          </cell>
          <cell r="B157" t="str">
            <v>01GNSV0027-L GS &lt;1000 IRG</v>
          </cell>
          <cell r="C157">
            <v>27</v>
          </cell>
        </row>
        <row r="158">
          <cell r="A158">
            <v>21720</v>
          </cell>
          <cell r="B158" t="str">
            <v>01STDAY041 - Daily Standard Offer Sch 25</v>
          </cell>
          <cell r="C158">
            <v>41</v>
          </cell>
        </row>
        <row r="159">
          <cell r="A159">
            <v>21654</v>
          </cell>
          <cell r="B159" t="str">
            <v>01HABIT041 - 01APSV0041 AG PMP SRVC</v>
          </cell>
          <cell r="C159">
            <v>41</v>
          </cell>
        </row>
        <row r="160">
          <cell r="A160">
            <v>21727</v>
          </cell>
          <cell r="B160" t="str">
            <v>02ACTSETUP-NEW SRVC SETUP</v>
          </cell>
          <cell r="C160" t="str">
            <v>AGA</v>
          </cell>
        </row>
        <row r="161">
          <cell r="A161">
            <v>21737</v>
          </cell>
          <cell r="B161" t="str">
            <v>OR Gen Service Cost-Based Supply &gt; 30kW</v>
          </cell>
          <cell r="C161">
            <v>28</v>
          </cell>
        </row>
        <row r="162">
          <cell r="A162">
            <v>21738</v>
          </cell>
          <cell r="B162" t="str">
            <v>01GNSV0023, OR GEN SRV, &lt; 30 KW</v>
          </cell>
          <cell r="C162">
            <v>23</v>
          </cell>
        </row>
        <row r="163">
          <cell r="A163">
            <v>21739</v>
          </cell>
          <cell r="B163" t="str">
            <v>01COST0023, OR GEN SRV, COST BASED</v>
          </cell>
          <cell r="C163">
            <v>23</v>
          </cell>
        </row>
        <row r="164">
          <cell r="A164">
            <v>21740</v>
          </cell>
          <cell r="B164" t="str">
            <v>01COSB0023, OR GEN SRV, COST BASED</v>
          </cell>
          <cell r="C164">
            <v>23</v>
          </cell>
        </row>
        <row r="165">
          <cell r="A165">
            <v>21741</v>
          </cell>
          <cell r="B165" t="str">
            <v>01COSTB028, OR GEN SRV, COST BASED</v>
          </cell>
          <cell r="C165">
            <v>28</v>
          </cell>
        </row>
        <row r="166">
          <cell r="A166">
            <v>21742</v>
          </cell>
          <cell r="B166" t="str">
            <v>01COSTL028, OR LRG SRV, COST BASED</v>
          </cell>
          <cell r="C166">
            <v>28</v>
          </cell>
        </row>
        <row r="167">
          <cell r="A167">
            <v>21743</v>
          </cell>
          <cell r="B167" t="str">
            <v>01COSTS028, OR GEN SERV, COST &gt; 30kW</v>
          </cell>
          <cell r="C167">
            <v>28</v>
          </cell>
        </row>
        <row r="168">
          <cell r="A168">
            <v>21744</v>
          </cell>
          <cell r="B168" t="str">
            <v>01GNSB0023, OR GEN SRV, BPA, &lt; 30 kW</v>
          </cell>
          <cell r="C168">
            <v>23</v>
          </cell>
        </row>
        <row r="169">
          <cell r="A169">
            <v>21745</v>
          </cell>
          <cell r="B169" t="str">
            <v>01GNSB0028, OR GEN SRV, BPA, &gt; 30 kW</v>
          </cell>
          <cell r="C169">
            <v>28</v>
          </cell>
        </row>
        <row r="170">
          <cell r="A170">
            <v>21746</v>
          </cell>
          <cell r="B170" t="str">
            <v>01GNSV0028, OR GEN SRV &gt; 30 kW</v>
          </cell>
          <cell r="C170">
            <v>28</v>
          </cell>
        </row>
        <row r="171">
          <cell r="A171">
            <v>21747</v>
          </cell>
          <cell r="B171" t="str">
            <v>01GNSV023T, OR GEN SRV, TOU Option</v>
          </cell>
          <cell r="C171">
            <v>23</v>
          </cell>
        </row>
        <row r="172">
          <cell r="A172">
            <v>21748</v>
          </cell>
          <cell r="B172" t="str">
            <v>01HABT0023, OR HABITAT BLENDED SPLY SRV</v>
          </cell>
          <cell r="C172">
            <v>23</v>
          </cell>
        </row>
        <row r="173">
          <cell r="A173">
            <v>21749</v>
          </cell>
          <cell r="B173" t="str">
            <v>01LGSB0028, OR LRG GEN SRV, BPA</v>
          </cell>
          <cell r="C173">
            <v>28</v>
          </cell>
        </row>
        <row r="174">
          <cell r="A174">
            <v>21750</v>
          </cell>
          <cell r="B174" t="str">
            <v>01LGSV0028, OR LRG GEN SRV &lt; 1000 kW</v>
          </cell>
          <cell r="C174">
            <v>28</v>
          </cell>
        </row>
        <row r="175">
          <cell r="A175">
            <v>21751</v>
          </cell>
          <cell r="B175" t="str">
            <v>01PTOU0023, OR GEN SRV, TOU ENG SPLY SRV</v>
          </cell>
          <cell r="C175">
            <v>23</v>
          </cell>
        </row>
        <row r="176">
          <cell r="A176">
            <v>21752</v>
          </cell>
          <cell r="B176" t="str">
            <v>01PTOUB023, OR GEN SRV, TOU SPLY SRV</v>
          </cell>
          <cell r="C176">
            <v>23</v>
          </cell>
        </row>
        <row r="177">
          <cell r="A177">
            <v>21753</v>
          </cell>
          <cell r="B177" t="str">
            <v>01RENW0023, OR RENW USAGE SPLY SRV</v>
          </cell>
          <cell r="C177">
            <v>23</v>
          </cell>
        </row>
        <row r="178">
          <cell r="A178">
            <v>21754</v>
          </cell>
          <cell r="B178" t="str">
            <v>01SEAF0023, OR SEAS FLUX SPLY SRV</v>
          </cell>
          <cell r="C178">
            <v>23</v>
          </cell>
        </row>
        <row r="179">
          <cell r="A179">
            <v>21755</v>
          </cell>
          <cell r="B179" t="str">
            <v>01GNSV023F - OR GEN SRV - FLAT RATE</v>
          </cell>
          <cell r="C179">
            <v>23</v>
          </cell>
        </row>
        <row r="180">
          <cell r="A180">
            <v>21756</v>
          </cell>
          <cell r="B180" t="str">
            <v>01COST023F - OR GEN SRV - COST-BASED</v>
          </cell>
          <cell r="C180">
            <v>23</v>
          </cell>
        </row>
        <row r="181">
          <cell r="A181">
            <v>21757</v>
          </cell>
          <cell r="B181" t="str">
            <v>01GNSB023T - OR GEN SRV - TOU - BPA</v>
          </cell>
          <cell r="C181">
            <v>23</v>
          </cell>
        </row>
        <row r="182">
          <cell r="A182">
            <v>21758</v>
          </cell>
          <cell r="B182" t="str">
            <v>01HABTB023 - OR HABITAT BLENDED</v>
          </cell>
          <cell r="C182">
            <v>23</v>
          </cell>
        </row>
        <row r="183">
          <cell r="A183">
            <v>21759</v>
          </cell>
          <cell r="B183" t="str">
            <v>01RENWB023 - OR RENEWABLE USAGE</v>
          </cell>
          <cell r="C183">
            <v>23</v>
          </cell>
        </row>
        <row r="184">
          <cell r="A184">
            <v>21760</v>
          </cell>
          <cell r="B184" t="str">
            <v>01SEAFB023 - OR SEASONAL FLUX</v>
          </cell>
          <cell r="C184">
            <v>23</v>
          </cell>
        </row>
        <row r="185">
          <cell r="A185">
            <v>21765</v>
          </cell>
          <cell r="B185" t="str">
            <v>01STDAY023 - OR DAY STD OFR, SCH 23</v>
          </cell>
          <cell r="C185">
            <v>23</v>
          </cell>
        </row>
        <row r="186">
          <cell r="A186">
            <v>21766</v>
          </cell>
          <cell r="B186" t="str">
            <v>01STDAY028 - OR DAY STD OFF, SCH 28</v>
          </cell>
          <cell r="C186">
            <v>28</v>
          </cell>
        </row>
        <row r="187">
          <cell r="A187">
            <v>21767</v>
          </cell>
          <cell r="B187" t="str">
            <v>01STDAY030 - OR STD DAY OFF, SCH 27</v>
          </cell>
          <cell r="C187">
            <v>30</v>
          </cell>
        </row>
        <row r="188">
          <cell r="A188">
            <v>21768</v>
          </cell>
          <cell r="B188" t="str">
            <v>01GNSV023M - OR GEN SRV, MANUAL BILL</v>
          </cell>
          <cell r="C188">
            <v>23</v>
          </cell>
        </row>
        <row r="189">
          <cell r="A189">
            <v>21769</v>
          </cell>
          <cell r="B189" t="str">
            <v>01LGSV0030 - OR LRG GEN SRV, &gt; 1000 kW</v>
          </cell>
          <cell r="C189">
            <v>30</v>
          </cell>
        </row>
        <row r="190">
          <cell r="A190">
            <v>21770</v>
          </cell>
          <cell r="B190" t="str">
            <v>01COSTL030 - OR LRG GEN SRV, CST &gt;200 kW</v>
          </cell>
          <cell r="C190">
            <v>30</v>
          </cell>
        </row>
        <row r="191">
          <cell r="A191">
            <v>21771</v>
          </cell>
          <cell r="B191" t="str">
            <v>01COSTB023 - OR GEN SRV, CST-BSD SPLY</v>
          </cell>
          <cell r="C191">
            <v>23</v>
          </cell>
        </row>
        <row r="192">
          <cell r="A192">
            <v>21775</v>
          </cell>
          <cell r="B192" t="str">
            <v>01COSTS030 - OR GEN SRV CBS &gt; 200 kW</v>
          </cell>
          <cell r="C192">
            <v>30</v>
          </cell>
        </row>
        <row r="193">
          <cell r="A193">
            <v>21776</v>
          </cell>
          <cell r="B193" t="str">
            <v>01GNSV0030 - OR GEN SRV, &gt; 200 kW</v>
          </cell>
          <cell r="C193">
            <v>30</v>
          </cell>
        </row>
        <row r="194">
          <cell r="A194">
            <v>21777</v>
          </cell>
          <cell r="B194" t="str">
            <v>01GNSB0030 - OR GEN SRV, &gt; 200kW(R)</v>
          </cell>
          <cell r="C194">
            <v>30</v>
          </cell>
        </row>
        <row r="195">
          <cell r="A195">
            <v>21779</v>
          </cell>
          <cell r="B195" t="str">
            <v>01LGSB0030, GEN DEL SRV, &gt; 200 kW(R)</v>
          </cell>
          <cell r="C195">
            <v>30</v>
          </cell>
        </row>
        <row r="196">
          <cell r="A196">
            <v>21781</v>
          </cell>
          <cell r="B196" t="str">
            <v>01NTMTN135 - OR NET MTR, GEN, &lt; 30 kW</v>
          </cell>
          <cell r="C196">
            <v>23</v>
          </cell>
        </row>
        <row r="197">
          <cell r="A197">
            <v>21782</v>
          </cell>
          <cell r="B197" t="str">
            <v>01PRSVL36M, OR PRT REQ SRV, &gt; 200 kW</v>
          </cell>
          <cell r="C197">
            <v>36</v>
          </cell>
        </row>
        <row r="198">
          <cell r="A198">
            <v>21784</v>
          </cell>
          <cell r="B198" t="str">
            <v>01PRSVM36M - OR PRT SRV, 31 - 200 kW</v>
          </cell>
          <cell r="C198">
            <v>36</v>
          </cell>
        </row>
        <row r="199">
          <cell r="A199">
            <v>21783</v>
          </cell>
          <cell r="B199" t="str">
            <v>01PRSVS36M - OR PRT REQ SRV, &lt; 30 kW</v>
          </cell>
          <cell r="C199">
            <v>36</v>
          </cell>
        </row>
        <row r="200">
          <cell r="A200">
            <v>21785</v>
          </cell>
          <cell r="B200" t="str">
            <v>01GNSV030M - OR GEN SRV, 200 kW, MANUAL</v>
          </cell>
          <cell r="C200">
            <v>30</v>
          </cell>
        </row>
        <row r="201">
          <cell r="A201">
            <v>20038</v>
          </cell>
          <cell r="B201" t="str">
            <v>01CHCK000R-RES CHECK MTR</v>
          </cell>
          <cell r="C201" t="str">
            <v>AGA</v>
          </cell>
        </row>
        <row r="202">
          <cell r="A202">
            <v>21788</v>
          </cell>
          <cell r="B202" t="str">
            <v>01XTRNBSKY - Blue Sky Energy-NonRes</v>
          </cell>
          <cell r="C202" t="str">
            <v>AGA</v>
          </cell>
        </row>
        <row r="203">
          <cell r="A203">
            <v>11159</v>
          </cell>
          <cell r="B203" t="str">
            <v>SMUD REVENUE IMPUTATIONS</v>
          </cell>
          <cell r="C203" t="str">
            <v>AGA</v>
          </cell>
        </row>
        <row r="204">
          <cell r="A204">
            <v>21793</v>
          </cell>
          <cell r="B204" t="str">
            <v>02LNX00300-LINE EXT 80% G</v>
          </cell>
          <cell r="C204" t="str">
            <v>AGA</v>
          </cell>
        </row>
        <row r="205">
          <cell r="A205">
            <v>21799</v>
          </cell>
          <cell r="B205" t="str">
            <v>01NMT41135 - NETMTR AG PMP SVC BPA</v>
          </cell>
          <cell r="C205">
            <v>41</v>
          </cell>
        </row>
        <row r="206">
          <cell r="A206">
            <v>21802</v>
          </cell>
          <cell r="B206" t="str">
            <v>01LNX00311 - LINE EXT 80% G</v>
          </cell>
          <cell r="C206" t="str">
            <v>AGA</v>
          </cell>
        </row>
        <row r="207">
          <cell r="A207">
            <v>21804</v>
          </cell>
          <cell r="B207" t="str">
            <v>01LNX00300 - LINE EXT 80% GUARANTEE</v>
          </cell>
          <cell r="C207" t="str">
            <v>AGA</v>
          </cell>
        </row>
        <row r="208">
          <cell r="A208">
            <v>21809</v>
          </cell>
          <cell r="B208" t="str">
            <v>01BULKBSKY - BULK BLUESKY ENERGY</v>
          </cell>
          <cell r="C208" t="str">
            <v>AGA</v>
          </cell>
        </row>
        <row r="209">
          <cell r="A209">
            <v>21132</v>
          </cell>
          <cell r="B209" t="str">
            <v>02PRSV033M-PART REQ SERV</v>
          </cell>
          <cell r="C209">
            <v>33</v>
          </cell>
        </row>
        <row r="210">
          <cell r="A210">
            <v>21812</v>
          </cell>
          <cell r="B210" t="str">
            <v>01GNSV0728 - OR GEN SVC DIR ACCESS &gt;30KW</v>
          </cell>
          <cell r="C210">
            <v>728</v>
          </cell>
        </row>
        <row r="211">
          <cell r="A211">
            <v>21813</v>
          </cell>
          <cell r="B211" t="str">
            <v>01GNSV0730 -OR GEN SVC DIR ACCESS &gt;200KW</v>
          </cell>
          <cell r="C211">
            <v>730</v>
          </cell>
        </row>
        <row r="212">
          <cell r="A212">
            <v>21814</v>
          </cell>
          <cell r="B212" t="str">
            <v>01GNSV0748 LG GEN SVC DIR ACCESS 1000KW+</v>
          </cell>
          <cell r="C212">
            <v>748</v>
          </cell>
        </row>
        <row r="213">
          <cell r="A213">
            <v>21817</v>
          </cell>
          <cell r="B213" t="str">
            <v>01LGSB0048 - LG GEN SVC &gt; 1000KW (R)</v>
          </cell>
          <cell r="C213">
            <v>48</v>
          </cell>
        </row>
        <row r="214">
          <cell r="A214">
            <v>21829</v>
          </cell>
          <cell r="B214" t="str">
            <v>01NMT28135 - OR NET MTR, GEN, &gt; 30 kW</v>
          </cell>
          <cell r="C214">
            <v>28</v>
          </cell>
        </row>
        <row r="215">
          <cell r="A215">
            <v>21851</v>
          </cell>
          <cell r="B215" t="str">
            <v>ALL NON-RES BLUE SKY</v>
          </cell>
          <cell r="C215" t="str">
            <v>AGA</v>
          </cell>
        </row>
        <row r="216">
          <cell r="A216">
            <v>21852</v>
          </cell>
          <cell r="B216" t="str">
            <v>ALL BLUE SKY RES</v>
          </cell>
          <cell r="C216" t="str">
            <v>AGA</v>
          </cell>
        </row>
        <row r="217">
          <cell r="A217">
            <v>21853</v>
          </cell>
          <cell r="B217" t="str">
            <v>301119 - UNBILLED REV - UNCOLLECTIBLE</v>
          </cell>
          <cell r="C217" t="str">
            <v>AGA</v>
          </cell>
        </row>
        <row r="218">
          <cell r="A218">
            <v>21834</v>
          </cell>
          <cell r="B218" t="str">
            <v>01FXRENEWN - OR NON-RES FIXED RENEWABLE</v>
          </cell>
          <cell r="C218" t="str">
            <v>AGA</v>
          </cell>
        </row>
        <row r="219">
          <cell r="A219">
            <v>21835</v>
          </cell>
          <cell r="B219" t="str">
            <v>01FXRENEWR - OR RES FIXED RENEWABLE</v>
          </cell>
          <cell r="C219" t="str">
            <v>AGA</v>
          </cell>
        </row>
        <row r="220">
          <cell r="A220">
            <v>21836</v>
          </cell>
          <cell r="B220" t="str">
            <v>02BLSKY01N - WA BLUESKY ENERGY NON-RES</v>
          </cell>
          <cell r="C220" t="str">
            <v>AGA</v>
          </cell>
        </row>
        <row r="221">
          <cell r="A221">
            <v>21837</v>
          </cell>
          <cell r="B221" t="str">
            <v>02BLSKY01R - WA BLUE SKY ENERGY RES</v>
          </cell>
          <cell r="C221" t="str">
            <v>AGA</v>
          </cell>
        </row>
        <row r="222">
          <cell r="A222">
            <v>21846</v>
          </cell>
          <cell r="B222" t="str">
            <v>01BULKBSKY - OR BKSY BULK PRICING</v>
          </cell>
          <cell r="C222" t="str">
            <v>AGA</v>
          </cell>
        </row>
        <row r="223">
          <cell r="A223">
            <v>21849</v>
          </cell>
          <cell r="B223" t="str">
            <v>01BLSKY01N - OR BLUE SKY NON-RES</v>
          </cell>
          <cell r="C223" t="str">
            <v>AGA</v>
          </cell>
        </row>
        <row r="224">
          <cell r="A224">
            <v>21859</v>
          </cell>
          <cell r="B224" t="str">
            <v>01LGSV028M - OR LGSV, &lt;1000 kW, Manual</v>
          </cell>
          <cell r="C224">
            <v>28</v>
          </cell>
        </row>
        <row r="225">
          <cell r="A225">
            <v>21860</v>
          </cell>
          <cell r="B225" t="str">
            <v>02NMT24135, Net metering, WA</v>
          </cell>
          <cell r="C225">
            <v>24</v>
          </cell>
        </row>
        <row r="226">
          <cell r="A226">
            <v>21867</v>
          </cell>
          <cell r="B226" t="str">
            <v>01LNX00312 - OR IRG LINE EXT</v>
          </cell>
          <cell r="C226" t="str">
            <v>AGA</v>
          </cell>
        </row>
        <row r="227">
          <cell r="A227">
            <v>21869</v>
          </cell>
          <cell r="B227" t="str">
            <v>02LGSB048T - WA GEN SRVC, NO BPA</v>
          </cell>
          <cell r="C227" t="str">
            <v>48T</v>
          </cell>
        </row>
        <row r="228">
          <cell r="A228">
            <v>20153</v>
          </cell>
          <cell r="B228" t="str">
            <v>01UPPL000N-BASE SCH FPACI</v>
          </cell>
          <cell r="C228" t="str">
            <v>AGA</v>
          </cell>
        </row>
        <row r="229">
          <cell r="A229">
            <v>21883</v>
          </cell>
          <cell r="B229" t="str">
            <v>01COSTL030-COST-BASED SUPPLY SVC,SEC DEL</v>
          </cell>
          <cell r="C229">
            <v>30</v>
          </cell>
        </row>
        <row r="230">
          <cell r="A230">
            <v>21884</v>
          </cell>
          <cell r="B230" t="str">
            <v>01LGSV0030-3P,DEMAND,VAR,SECONDARY DEL</v>
          </cell>
          <cell r="C230">
            <v>30</v>
          </cell>
        </row>
        <row r="231">
          <cell r="A231">
            <v>11182</v>
          </cell>
          <cell r="B231" t="str">
            <v>ACQUISITION COMMITMENT-WEST VALLEY LEASE</v>
          </cell>
          <cell r="C231" t="str">
            <v>AGA</v>
          </cell>
        </row>
        <row r="232">
          <cell r="A232">
            <v>11183</v>
          </cell>
          <cell r="B232" t="str">
            <v>ACQUISITION COMMITMENT-A and G CREDIT</v>
          </cell>
          <cell r="C232" t="str">
            <v>AGA</v>
          </cell>
        </row>
        <row r="233">
          <cell r="A233">
            <v>21892</v>
          </cell>
          <cell r="B233" t="str">
            <v>02GNSB0024-WA GEN SRVC DO</v>
          </cell>
          <cell r="C233">
            <v>24</v>
          </cell>
        </row>
        <row r="234">
          <cell r="A234">
            <v>21894</v>
          </cell>
          <cell r="B234" t="str">
            <v>02GNSB24FP-WA GEN SVC SEASONAL</v>
          </cell>
          <cell r="C234">
            <v>24</v>
          </cell>
        </row>
        <row r="235">
          <cell r="A235">
            <v>21896</v>
          </cell>
          <cell r="B235" t="str">
            <v>02LGSB0036-LRG GEN SVC IRG</v>
          </cell>
          <cell r="C235">
            <v>36</v>
          </cell>
        </row>
        <row r="236">
          <cell r="A236">
            <v>21898</v>
          </cell>
          <cell r="B236" t="str">
            <v>02OALTB15N-WA OUTD AR LGT NR</v>
          </cell>
          <cell r="C236">
            <v>15</v>
          </cell>
        </row>
        <row r="237">
          <cell r="A237">
            <v>21900</v>
          </cell>
          <cell r="B237" t="str">
            <v>02OALTB15R-WA OUTD AR LGT RES</v>
          </cell>
          <cell r="C237">
            <v>15</v>
          </cell>
        </row>
        <row r="238">
          <cell r="A238">
            <v>21902</v>
          </cell>
          <cell r="B238" t="str">
            <v>02GNSB024F-GEN SRVC DOM/F</v>
          </cell>
          <cell r="C238">
            <v>24</v>
          </cell>
        </row>
        <row r="239">
          <cell r="A239">
            <v>21919</v>
          </cell>
          <cell r="B239" t="str">
            <v>01CUSL053E-STR LGT SVC</v>
          </cell>
          <cell r="C239">
            <v>53</v>
          </cell>
        </row>
        <row r="240">
          <cell r="A240">
            <v>21918</v>
          </cell>
          <cell r="B240" t="str">
            <v>01LNX00310-LINE EXTENSION CONTRACT</v>
          </cell>
          <cell r="C240" t="str">
            <v>AGA</v>
          </cell>
        </row>
        <row r="241">
          <cell r="A241">
            <v>11194</v>
          </cell>
          <cell r="B241" t="str">
            <v>OR SB408 RECOVERY</v>
          </cell>
          <cell r="C241" t="str">
            <v>AGA</v>
          </cell>
        </row>
        <row r="242">
          <cell r="A242">
            <v>21921</v>
          </cell>
          <cell r="B242" t="str">
            <v>02LNX00311 - LINE EXT 80% GUARANTEE</v>
          </cell>
          <cell r="C242" t="str">
            <v>AGA</v>
          </cell>
        </row>
        <row r="243">
          <cell r="A243">
            <v>21931</v>
          </cell>
          <cell r="B243" t="str">
            <v>02LNX00310 - IRG, 80% ANNUAL MIN + 80%</v>
          </cell>
          <cell r="C243" t="str">
            <v>AGA</v>
          </cell>
        </row>
        <row r="244">
          <cell r="A244">
            <v>21932</v>
          </cell>
          <cell r="B244" t="str">
            <v>02LNX00312 - WA IRG LINE EXT</v>
          </cell>
          <cell r="C244" t="str">
            <v>AGA</v>
          </cell>
        </row>
        <row r="245">
          <cell r="A245">
            <v>11206</v>
          </cell>
          <cell r="B245" t="str">
            <v>OR SB 838 RECOVERY</v>
          </cell>
          <cell r="C245" t="str">
            <v>AGA</v>
          </cell>
        </row>
        <row r="246">
          <cell r="A246">
            <v>21935</v>
          </cell>
          <cell r="B246" t="str">
            <v>02NETMT135 - WA RES NET METERING</v>
          </cell>
          <cell r="C246">
            <v>16</v>
          </cell>
        </row>
        <row r="247">
          <cell r="A247">
            <v>21941</v>
          </cell>
          <cell r="B247" t="str">
            <v>01NMT30135 - OR NET MTR, GEN, &gt; 200 kW</v>
          </cell>
          <cell r="C247">
            <v>30</v>
          </cell>
        </row>
        <row r="248">
          <cell r="A248">
            <v>11212</v>
          </cell>
          <cell r="B248" t="str">
            <v>OR GAIN ON SALE OF ASSET</v>
          </cell>
          <cell r="C248" t="str">
            <v>AGA</v>
          </cell>
        </row>
        <row r="249">
          <cell r="A249">
            <v>21959</v>
          </cell>
          <cell r="B249" t="str">
            <v>02NMT36135-WA NET METER LRG SVC &lt; 1000KW</v>
          </cell>
          <cell r="C249">
            <v>36</v>
          </cell>
        </row>
        <row r="250">
          <cell r="A250">
            <v>21960</v>
          </cell>
          <cell r="B250" t="str">
            <v>01NMT33135 - OR NET MTR - PROJECT LAND</v>
          </cell>
          <cell r="C250">
            <v>33</v>
          </cell>
        </row>
        <row r="251">
          <cell r="A251">
            <v>11216</v>
          </cell>
          <cell r="B251" t="str">
            <v>WASHINGTON - CHEHALIS DEFERRAL</v>
          </cell>
          <cell r="C251" t="str">
            <v>AGA</v>
          </cell>
        </row>
        <row r="252">
          <cell r="A252">
            <v>11218</v>
          </cell>
          <cell r="B252" t="str">
            <v>301461-IRRIGATION DEMAND CHARGE ACCRUAL</v>
          </cell>
          <cell r="C252" t="str">
            <v>AGA</v>
          </cell>
        </row>
        <row r="253">
          <cell r="A253">
            <v>11220</v>
          </cell>
          <cell r="B253" t="str">
            <v>REVENUE_ACCOUNTING ADJUSTMENTS</v>
          </cell>
          <cell r="C253" t="str">
            <v>AGA</v>
          </cell>
        </row>
        <row r="254">
          <cell r="A254">
            <v>21970</v>
          </cell>
          <cell r="B254" t="str">
            <v>01NMTOU135-TOU NET METERING</v>
          </cell>
          <cell r="C254">
            <v>4</v>
          </cell>
        </row>
        <row r="255">
          <cell r="A255">
            <v>21972</v>
          </cell>
          <cell r="B255" t="str">
            <v>01COST004T-RES TOU ENERGY SUPPLY SVC</v>
          </cell>
          <cell r="C255">
            <v>4</v>
          </cell>
        </row>
        <row r="256">
          <cell r="A256">
            <v>21968</v>
          </cell>
          <cell r="B256" t="str">
            <v>01LNX00314 - LINE EXT 60% GUARANTEE</v>
          </cell>
          <cell r="C256" t="str">
            <v>AGA</v>
          </cell>
        </row>
        <row r="257">
          <cell r="A257">
            <v>21978</v>
          </cell>
          <cell r="B257" t="str">
            <v>01VIR04136-OR RES VOLUME INCENTIVE</v>
          </cell>
          <cell r="C257">
            <v>4</v>
          </cell>
        </row>
        <row r="258">
          <cell r="A258">
            <v>21980</v>
          </cell>
          <cell r="B258" t="str">
            <v>01VIR28136-OR VOLUME INCENTIVE &gt; 30 KW</v>
          </cell>
          <cell r="C258">
            <v>28</v>
          </cell>
        </row>
        <row r="259">
          <cell r="A259">
            <v>11215</v>
          </cell>
          <cell r="B259" t="str">
            <v>REVENUE ADJUSTMENT - DEFERRED NPC</v>
          </cell>
          <cell r="C259" t="str">
            <v>AGA</v>
          </cell>
        </row>
        <row r="260">
          <cell r="A260">
            <v>11218</v>
          </cell>
          <cell r="B260" t="str">
            <v>301461-IRRIGATION DEMAND CHARGE ACCRUAL</v>
          </cell>
          <cell r="C260" t="str">
            <v>AGA</v>
          </cell>
        </row>
        <row r="261">
          <cell r="A261">
            <v>20551</v>
          </cell>
          <cell r="B261" t="str">
            <v>06APSV0020-AG PMP SRVC</v>
          </cell>
          <cell r="C261" t="str">
            <v>PA20</v>
          </cell>
        </row>
        <row r="262">
          <cell r="A262">
            <v>20569</v>
          </cell>
          <cell r="B262" t="str">
            <v>06CHCK000N-CA NRES CHECK</v>
          </cell>
          <cell r="C262" t="str">
            <v>AGA</v>
          </cell>
        </row>
        <row r="263">
          <cell r="A263">
            <v>20570</v>
          </cell>
          <cell r="B263" t="str">
            <v>06CHCK000R-CA RES CHECK M</v>
          </cell>
          <cell r="C263" t="str">
            <v>AGA</v>
          </cell>
        </row>
        <row r="264">
          <cell r="A264">
            <v>20575</v>
          </cell>
          <cell r="B264" t="str">
            <v>06CUSL053F-SPECIAL CUST O</v>
          </cell>
          <cell r="C264" t="str">
            <v>LS53</v>
          </cell>
        </row>
        <row r="265">
          <cell r="A265">
            <v>20576</v>
          </cell>
          <cell r="B265" t="str">
            <v>06CUSL058F-CUST OWND STR</v>
          </cell>
          <cell r="C265" t="str">
            <v>LS58</v>
          </cell>
        </row>
        <row r="266">
          <cell r="A266">
            <v>20579</v>
          </cell>
          <cell r="B266" t="str">
            <v>06GNSV0A32-GEN SRVC-20 KW</v>
          </cell>
          <cell r="C266" t="str">
            <v>A32</v>
          </cell>
        </row>
        <row r="267">
          <cell r="A267">
            <v>20580</v>
          </cell>
          <cell r="B267" t="str">
            <v>06GNSV0025-CA GEN SRVC</v>
          </cell>
          <cell r="C267" t="str">
            <v>A25</v>
          </cell>
        </row>
        <row r="268">
          <cell r="A268">
            <v>20581</v>
          </cell>
          <cell r="B268" t="str">
            <v>06GNSV025F-GEN SRVC-&lt; 20</v>
          </cell>
          <cell r="C268" t="str">
            <v>A25</v>
          </cell>
        </row>
        <row r="269">
          <cell r="A269">
            <v>20585</v>
          </cell>
          <cell r="B269" t="str">
            <v>06HPSV0051-HI PRESSURE SO</v>
          </cell>
          <cell r="C269" t="str">
            <v>LS51</v>
          </cell>
        </row>
        <row r="270">
          <cell r="A270">
            <v>20590</v>
          </cell>
          <cell r="B270" t="str">
            <v>06LGSV0A36-LRG GEN SRVC-O</v>
          </cell>
          <cell r="C270" t="str">
            <v>A36</v>
          </cell>
        </row>
        <row r="271">
          <cell r="A271">
            <v>20595</v>
          </cell>
          <cell r="B271" t="str">
            <v>06LNX00102-LINE EXT 80% G</v>
          </cell>
          <cell r="C271" t="str">
            <v>AGA</v>
          </cell>
        </row>
        <row r="272">
          <cell r="A272">
            <v>20596</v>
          </cell>
          <cell r="B272" t="str">
            <v>06LNX00102-LINE EXT 80% G</v>
          </cell>
          <cell r="C272" t="str">
            <v>AGA</v>
          </cell>
        </row>
        <row r="273">
          <cell r="A273">
            <v>20602</v>
          </cell>
          <cell r="B273" t="str">
            <v>06LNX00105-CNTRCT $ MIN G</v>
          </cell>
          <cell r="C273" t="str">
            <v>AGA</v>
          </cell>
        </row>
        <row r="274">
          <cell r="A274">
            <v>20605</v>
          </cell>
          <cell r="B274" t="str">
            <v>06LNX00109-REF/NREF ADV +</v>
          </cell>
          <cell r="C274" t="str">
            <v>AGA</v>
          </cell>
        </row>
        <row r="275">
          <cell r="A275">
            <v>20606</v>
          </cell>
          <cell r="B275" t="str">
            <v>06LNX00109-REF/NREF ADV +</v>
          </cell>
          <cell r="C275" t="str">
            <v>AGA</v>
          </cell>
        </row>
        <row r="276">
          <cell r="A276">
            <v>20607</v>
          </cell>
          <cell r="B276" t="str">
            <v>06LNX00110-REF/NREF ADV +</v>
          </cell>
          <cell r="C276" t="str">
            <v>AGA</v>
          </cell>
        </row>
        <row r="277">
          <cell r="A277">
            <v>20620</v>
          </cell>
          <cell r="B277" t="str">
            <v>06OALT015N-OUTD AR LGT SR</v>
          </cell>
          <cell r="C277" t="str">
            <v>OL15</v>
          </cell>
        </row>
        <row r="278">
          <cell r="A278">
            <v>20621</v>
          </cell>
          <cell r="B278" t="str">
            <v>06OALT015R-OUTD AR LGT SR</v>
          </cell>
          <cell r="C278" t="str">
            <v>OL15</v>
          </cell>
        </row>
        <row r="279">
          <cell r="A279">
            <v>20625</v>
          </cell>
          <cell r="B279" t="str">
            <v>06RCFL0042-AIRWAY &amp; ATHLE</v>
          </cell>
          <cell r="C279" t="str">
            <v>OL42</v>
          </cell>
        </row>
        <row r="280">
          <cell r="A280">
            <v>20630</v>
          </cell>
          <cell r="B280" t="str">
            <v>06RESDDL06-CA LOW INCOME</v>
          </cell>
          <cell r="C280" t="str">
            <v>DL6</v>
          </cell>
        </row>
        <row r="281">
          <cell r="A281">
            <v>20637</v>
          </cell>
          <cell r="B281" t="str">
            <v>06RESD000D-RES SRVC</v>
          </cell>
          <cell r="C281" t="str">
            <v>D</v>
          </cell>
        </row>
        <row r="282">
          <cell r="A282">
            <v>20647</v>
          </cell>
          <cell r="B282" t="str">
            <v>06WHSV0031-COMM WTR HEATI</v>
          </cell>
          <cell r="C282" t="str">
            <v>AWH31</v>
          </cell>
        </row>
        <row r="283">
          <cell r="A283">
            <v>21142</v>
          </cell>
          <cell r="B283" t="str">
            <v>06LGSV048T-LRG GEN SERV</v>
          </cell>
          <cell r="C283" t="str">
            <v>AT48</v>
          </cell>
        </row>
        <row r="284">
          <cell r="A284">
            <v>21145</v>
          </cell>
          <cell r="B284" t="str">
            <v>06RESDDM9M-MULTI FAMILY</v>
          </cell>
          <cell r="C284" t="str">
            <v>DM9</v>
          </cell>
        </row>
        <row r="285">
          <cell r="A285">
            <v>21146</v>
          </cell>
          <cell r="B285" t="str">
            <v>06RESDDS8M-MULT FAM SBMET</v>
          </cell>
          <cell r="C285" t="str">
            <v>DS8</v>
          </cell>
        </row>
        <row r="286">
          <cell r="A286">
            <v>21158</v>
          </cell>
          <cell r="B286" t="str">
            <v>06USBR0040-KLAM IRG ONPRJ</v>
          </cell>
          <cell r="C286" t="str">
            <v>PA20</v>
          </cell>
        </row>
        <row r="287">
          <cell r="A287">
            <v>21774</v>
          </cell>
          <cell r="B287" t="str">
            <v>06NETMT135 - CA RES NET METERING</v>
          </cell>
          <cell r="C287" t="str">
            <v>D</v>
          </cell>
        </row>
        <row r="288">
          <cell r="A288">
            <v>21853</v>
          </cell>
          <cell r="B288" t="str">
            <v>301119 - UNBILLED REV - UNCOLLECTIBLE</v>
          </cell>
          <cell r="C288" t="str">
            <v>AGA</v>
          </cell>
        </row>
        <row r="289">
          <cell r="A289">
            <v>21855</v>
          </cell>
          <cell r="B289" t="str">
            <v>06RESD00DN - CA RES SRVC - DEL NORTE CTY</v>
          </cell>
          <cell r="C289" t="str">
            <v>D</v>
          </cell>
        </row>
        <row r="290">
          <cell r="A290">
            <v>21882</v>
          </cell>
          <cell r="B290" t="str">
            <v>06LNX00300 - 80% MONTHLY MIN GUAR + 80%</v>
          </cell>
          <cell r="C290" t="str">
            <v>AGA</v>
          </cell>
        </row>
        <row r="291">
          <cell r="A291">
            <v>21936</v>
          </cell>
          <cell r="B291" t="str">
            <v>21936-06NMT25135-CA GEN SVC NET MTR&lt;20KW</v>
          </cell>
          <cell r="C291" t="str">
            <v>A25</v>
          </cell>
        </row>
        <row r="292">
          <cell r="A292">
            <v>21937</v>
          </cell>
          <cell r="B292" t="str">
            <v>21937-06NMT32135-CA GEN SVC NET MTR&gt;20KW</v>
          </cell>
          <cell r="C292" t="str">
            <v>A32</v>
          </cell>
        </row>
        <row r="293">
          <cell r="A293">
            <v>21938</v>
          </cell>
          <cell r="B293" t="str">
            <v>06LNX00311 - LINE EXT 80% GUARANTEE</v>
          </cell>
          <cell r="C293" t="str">
            <v>AGA</v>
          </cell>
        </row>
        <row r="294">
          <cell r="A294">
            <v>21962</v>
          </cell>
          <cell r="B294" t="str">
            <v>06NMT36135-CA GEN SVC NET MTR-&gt;100 KW</v>
          </cell>
          <cell r="C294" t="str">
            <v>A36</v>
          </cell>
        </row>
        <row r="295">
          <cell r="A295">
            <v>29001</v>
          </cell>
          <cell r="B295" t="str">
            <v>CUSTOMER COUNT - REGULAR</v>
          </cell>
          <cell r="C295" t="str">
            <v>AGA</v>
          </cell>
        </row>
        <row r="296">
          <cell r="A296">
            <v>29003</v>
          </cell>
          <cell r="B296" t="str">
            <v>CUSTOMER CNT - IRRIGATION</v>
          </cell>
          <cell r="C296" t="str">
            <v>AGA</v>
          </cell>
        </row>
        <row r="297">
          <cell r="A297">
            <v>21979</v>
          </cell>
          <cell r="B297" t="str">
            <v>01VIR23136-OR VOLUME INCENTIVE &lt;= 30 KW</v>
          </cell>
          <cell r="C297">
            <v>23</v>
          </cell>
        </row>
        <row r="298">
          <cell r="A298">
            <v>21969</v>
          </cell>
          <cell r="B298" t="str">
            <v>01LEDSL055-OR LED PILOT STREET LIGHTING</v>
          </cell>
          <cell r="C298" t="str">
            <v>51 / 55</v>
          </cell>
        </row>
        <row r="299">
          <cell r="A299">
            <v>21965</v>
          </cell>
          <cell r="B299" t="str">
            <v>06RESD0DM9 - MULTI FAMILY</v>
          </cell>
          <cell r="C299" t="str">
            <v>DM9</v>
          </cell>
        </row>
        <row r="300">
          <cell r="A300">
            <v>21977</v>
          </cell>
          <cell r="B300" t="str">
            <v>06RESDDS8M-MULT FAM SBMET</v>
          </cell>
          <cell r="C300" t="str">
            <v>DS8</v>
          </cell>
        </row>
        <row r="301">
          <cell r="A301">
            <v>21983</v>
          </cell>
          <cell r="B301" t="str">
            <v>06WHS31025-COM WATER HEATING SVC</v>
          </cell>
          <cell r="C301" t="str">
            <v>A25</v>
          </cell>
        </row>
        <row r="302">
          <cell r="A302">
            <v>21933</v>
          </cell>
          <cell r="B302" t="str">
            <v>06LNX00312 - CA IRG LINE EXT</v>
          </cell>
          <cell r="C302" t="str">
            <v>AGA</v>
          </cell>
        </row>
        <row r="303">
          <cell r="A303">
            <v>21984</v>
          </cell>
          <cell r="B303" t="str">
            <v>01VIR33136-OR VOL INCENTIVE USB CONTRACT</v>
          </cell>
          <cell r="C303">
            <v>33</v>
          </cell>
        </row>
        <row r="304">
          <cell r="A304">
            <v>21987</v>
          </cell>
          <cell r="B304" t="str">
            <v>01NMT48135-NET METERING GEN SVC =&gt; 1000</v>
          </cell>
          <cell r="C304">
            <v>48</v>
          </cell>
        </row>
        <row r="305">
          <cell r="A305">
            <v>21988</v>
          </cell>
          <cell r="B305" t="str">
            <v>01VIR30136-OR VOLUME INCENTIVE &gt; 200 kW</v>
          </cell>
          <cell r="C305">
            <v>30</v>
          </cell>
        </row>
        <row r="306">
          <cell r="A306">
            <v>11195</v>
          </cell>
          <cell r="B306" t="str">
            <v>CA ALT RATE FOR ENERGY (CARE) PRGM</v>
          </cell>
          <cell r="C306" t="str">
            <v>AGA</v>
          </cell>
        </row>
        <row r="307">
          <cell r="A307">
            <v>20608</v>
          </cell>
          <cell r="B307" t="str">
            <v>06LNX00110-REF/NREF ADV +</v>
          </cell>
          <cell r="C307" t="str">
            <v>AGA</v>
          </cell>
        </row>
        <row r="308">
          <cell r="A308">
            <v>21946</v>
          </cell>
          <cell r="B308" t="str">
            <v>06LNX00310 - IRG, 80% ANNUAL MIN + 80%</v>
          </cell>
          <cell r="C308" t="str">
            <v>AGA</v>
          </cell>
        </row>
        <row r="309">
          <cell r="A309">
            <v>20303</v>
          </cell>
          <cell r="B309" t="str">
            <v>02UPPL000R-BASE SCH FALL</v>
          </cell>
          <cell r="C309" t="str">
            <v>AGA</v>
          </cell>
        </row>
        <row r="310">
          <cell r="A310">
            <v>20597</v>
          </cell>
          <cell r="B310" t="str">
            <v>06LNX00103-LINE EXT 80% G</v>
          </cell>
          <cell r="C310" t="str">
            <v>AGA</v>
          </cell>
        </row>
        <row r="311">
          <cell r="A311">
            <v>21992</v>
          </cell>
          <cell r="B311" t="str">
            <v>01VIR41136-OR VOLUME INCENTIVE-AGRI PUMP</v>
          </cell>
          <cell r="C311">
            <v>41</v>
          </cell>
        </row>
        <row r="312">
          <cell r="A312">
            <v>21997</v>
          </cell>
          <cell r="B312" t="str">
            <v>01OALTB15N-OR OUTD AR LGT NR</v>
          </cell>
          <cell r="C312">
            <v>15</v>
          </cell>
        </row>
        <row r="313">
          <cell r="A313">
            <v>21998</v>
          </cell>
          <cell r="B313" t="str">
            <v>01OALTB15R-OR OUTD AR LGT RES</v>
          </cell>
          <cell r="C313">
            <v>15</v>
          </cell>
        </row>
        <row r="314">
          <cell r="A314">
            <v>11234</v>
          </cell>
          <cell r="B314" t="str">
            <v>OTHER REVENUE ADJ - DEFERRAL</v>
          </cell>
          <cell r="C314" t="str">
            <v>AGA</v>
          </cell>
        </row>
        <row r="315">
          <cell r="A315">
            <v>11235</v>
          </cell>
          <cell r="B315" t="str">
            <v>OTHER REVENUE ADJ - REALIZED</v>
          </cell>
          <cell r="C315" t="str">
            <v>AGA</v>
          </cell>
        </row>
        <row r="316">
          <cell r="A316">
            <v>22003</v>
          </cell>
          <cell r="B316" t="str">
            <v>01VIR48136-OR VOLUME INCENTIVE &gt; 1000 KW</v>
          </cell>
          <cell r="C316">
            <v>48</v>
          </cell>
        </row>
        <row r="317">
          <cell r="A317">
            <v>22005</v>
          </cell>
          <cell r="B317" t="str">
            <v>01RGNSB023-SMALL GENERAL SVC-RES</v>
          </cell>
          <cell r="C317">
            <v>23</v>
          </cell>
        </row>
        <row r="318">
          <cell r="A318">
            <v>22008</v>
          </cell>
          <cell r="B318" t="str">
            <v>02RGNSB024-WA SMALL GENERAL SVC-RES</v>
          </cell>
          <cell r="C318">
            <v>24</v>
          </cell>
        </row>
        <row r="319">
          <cell r="A319">
            <v>22010</v>
          </cell>
          <cell r="B319" t="str">
            <v>06RGNSV025-CA SMALL GENERAL SVC-RES</v>
          </cell>
          <cell r="C319" t="str">
            <v>A25</v>
          </cell>
        </row>
        <row r="320">
          <cell r="A320">
            <v>20598</v>
          </cell>
          <cell r="B320" t="str">
            <v>06LNX00103-LINE EXT 80% G</v>
          </cell>
          <cell r="C320" t="str">
            <v>AGA</v>
          </cell>
        </row>
        <row r="321">
          <cell r="A321">
            <v>22014</v>
          </cell>
          <cell r="B321" t="str">
            <v>01COSTR023, OR RES GEN SRV, COST BASED</v>
          </cell>
          <cell r="C321">
            <v>23</v>
          </cell>
        </row>
        <row r="322">
          <cell r="A322">
            <v>11244</v>
          </cell>
          <cell r="B322" t="str">
            <v>301170-DSM REVENUE-RESIDENTIAL</v>
          </cell>
          <cell r="C322" t="str">
            <v>AGA</v>
          </cell>
        </row>
        <row r="323">
          <cell r="A323">
            <v>11246</v>
          </cell>
          <cell r="B323" t="str">
            <v>301180-BLUE SKY REVENUE-RESIDENTIAL</v>
          </cell>
          <cell r="C323" t="str">
            <v>AGA</v>
          </cell>
        </row>
        <row r="324">
          <cell r="A324">
            <v>11247</v>
          </cell>
          <cell r="B324" t="str">
            <v>301270-DSM REVENUE-COMMERCIAL</v>
          </cell>
          <cell r="C324" t="str">
            <v>AGA</v>
          </cell>
        </row>
        <row r="325">
          <cell r="A325">
            <v>11251</v>
          </cell>
          <cell r="B325" t="str">
            <v>301280-BLUE SKY REVENUE-COMMERCIAL</v>
          </cell>
          <cell r="C325" t="str">
            <v>AGA</v>
          </cell>
        </row>
        <row r="326">
          <cell r="A326">
            <v>11252</v>
          </cell>
          <cell r="B326" t="str">
            <v>301370-DSM REVENUE-INDUSTRIAL</v>
          </cell>
          <cell r="C326" t="str">
            <v>AGA</v>
          </cell>
        </row>
        <row r="327">
          <cell r="A327">
            <v>11256</v>
          </cell>
          <cell r="B327" t="str">
            <v>301380-BLUE SKY REVENUE-INDUSTRIAL</v>
          </cell>
          <cell r="C327" t="str">
            <v>AGA</v>
          </cell>
        </row>
        <row r="328">
          <cell r="A328">
            <v>11257</v>
          </cell>
          <cell r="B328" t="str">
            <v>301470-DSM REVENUE-IRRIGATION</v>
          </cell>
          <cell r="C328" t="str">
            <v>AGA</v>
          </cell>
        </row>
        <row r="329">
          <cell r="A329">
            <v>11260</v>
          </cell>
          <cell r="B329" t="str">
            <v>301670-DSM REVENUE-PSHL</v>
          </cell>
          <cell r="C329" t="str">
            <v>AGA</v>
          </cell>
        </row>
        <row r="330">
          <cell r="A330">
            <v>22019</v>
          </cell>
          <cell r="B330" t="str">
            <v>01RENWR023-RENEW USAGE SPLY SVC-GEN SVC</v>
          </cell>
          <cell r="C330">
            <v>23</v>
          </cell>
        </row>
        <row r="331">
          <cell r="A331">
            <v>11259</v>
          </cell>
          <cell r="B331" t="str">
            <v>301480-BLUE SKY REVENUE-IRRIGATION</v>
          </cell>
          <cell r="C331" t="str">
            <v>AGA</v>
          </cell>
        </row>
        <row r="332">
          <cell r="A332">
            <v>22020</v>
          </cell>
          <cell r="B332" t="str">
            <v>01HABTR023-RES GEN SVC HABITAT BLND</v>
          </cell>
          <cell r="C332">
            <v>23</v>
          </cell>
        </row>
        <row r="333">
          <cell r="A333">
            <v>11277</v>
          </cell>
          <cell r="B333" t="str">
            <v>367680-REVENUE ADJ PROPERTY INSUR-COM</v>
          </cell>
          <cell r="C333" t="str">
            <v>AGA</v>
          </cell>
        </row>
        <row r="334">
          <cell r="A334">
            <v>11278</v>
          </cell>
          <cell r="B334" t="str">
            <v>367780-REVENUE ADJ PROPERTY INSUR-IND</v>
          </cell>
          <cell r="C334" t="str">
            <v>AGA</v>
          </cell>
        </row>
        <row r="335">
          <cell r="A335">
            <v>11276</v>
          </cell>
          <cell r="B335" t="str">
            <v>367580-REVENUE ADJ PROPERTY INSUR-RES</v>
          </cell>
          <cell r="C335" t="str">
            <v>AGA</v>
          </cell>
        </row>
        <row r="336">
          <cell r="A336">
            <v>20646</v>
          </cell>
          <cell r="B336" t="str">
            <v>06UPPL000R-BASE SCH FALL</v>
          </cell>
          <cell r="C336" t="str">
            <v>AGA</v>
          </cell>
        </row>
        <row r="337">
          <cell r="A337">
            <v>22022</v>
          </cell>
          <cell r="B337" t="str">
            <v>06NMT20135-AGRICULTURAL PUMP-NET METER</v>
          </cell>
          <cell r="C337" t="str">
            <v>PA20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ver"/>
      <sheetName val="Table of Cnts"/>
      <sheetName val="Variables"/>
      <sheetName val="Table 1"/>
      <sheetName val="Table 2"/>
      <sheetName val="Table 4"/>
      <sheetName val="Table 5"/>
      <sheetName val="Table 6"/>
      <sheetName val="Table 7"/>
      <sheetName val="Billing Costs"/>
      <sheetName val="Full MC %"/>
      <sheetName val="10 Yr UC"/>
      <sheetName val="10 Yr FC"/>
      <sheetName val="5 Year MC"/>
      <sheetName val="1 Year MC"/>
      <sheetName val="Streetlight 1"/>
      <sheetName val="Streetlight 2"/>
      <sheetName val="Streetlight 3"/>
      <sheetName val="Streetlight 4"/>
      <sheetName val="Capacity"/>
      <sheetName val="Energy"/>
      <sheetName val="Transm1"/>
      <sheetName val="Transm2"/>
      <sheetName val="TranGrowth"/>
      <sheetName val="TranIndex"/>
      <sheetName val="Dist Sub 1"/>
      <sheetName val="Dist Sub 2"/>
      <sheetName val="PC 1"/>
      <sheetName val="PC 2"/>
      <sheetName val="PC 3"/>
      <sheetName val="XFMR 1"/>
      <sheetName val="XFMR 2"/>
      <sheetName val="XFMR 3"/>
      <sheetName val="Dist OM"/>
      <sheetName val="Meters 1"/>
      <sheetName val="Meters 2"/>
      <sheetName val="Meters 3"/>
      <sheetName val="Meters 4"/>
      <sheetName val="Meters 5"/>
      <sheetName val="Services 1"/>
      <sheetName val="Services 2"/>
      <sheetName val="Services 3"/>
      <sheetName val="Cust Exp Sum"/>
      <sheetName val="Cust Exp Year"/>
      <sheetName val="Exp Acct 902"/>
      <sheetName val="Exp Acct 903"/>
      <sheetName val="AG Expenses"/>
      <sheetName val="Charge 1"/>
      <sheetName val="Charge 2"/>
      <sheetName val="Charge 3"/>
      <sheetName val="Charge 4"/>
      <sheetName val="Charge 5"/>
      <sheetName val="Losses"/>
      <sheetName val="Cust Data 1"/>
      <sheetName val="Cust Data 2"/>
      <sheetName val="Cust Data 3"/>
      <sheetName val="Cust Data 4"/>
      <sheetName val="Index"/>
      <sheetName val="SumTable"/>
      <sheetName val="Mod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row r="1">
          <cell r="A1" t="str">
            <v>Transm2</v>
          </cell>
        </row>
        <row r="2">
          <cell r="A2" t="str">
            <v>PacifiCorp</v>
          </cell>
        </row>
        <row r="3">
          <cell r="A3" t="str">
            <v>Oregon Marginal Cost Study</v>
          </cell>
        </row>
        <row r="4">
          <cell r="A4" t="str">
            <v xml:space="preserve">Transmission Capital Budget </v>
          </cell>
        </row>
        <row r="5">
          <cell r="A5" t="str">
            <v>1991 Actual to 2000 Forecasted</v>
          </cell>
        </row>
        <row r="6">
          <cell r="A6" t="str">
            <v>December 2001 Dollars  (in 000's)</v>
          </cell>
        </row>
        <row r="9">
          <cell r="C9" t="str">
            <v>(A)</v>
          </cell>
          <cell r="D9" t="str">
            <v>(B)</v>
          </cell>
          <cell r="E9" t="str">
            <v>(C)</v>
          </cell>
          <cell r="F9" t="str">
            <v>(D)</v>
          </cell>
          <cell r="G9" t="str">
            <v>(E)</v>
          </cell>
          <cell r="H9" t="str">
            <v>(F)</v>
          </cell>
          <cell r="I9" t="str">
            <v>(G)</v>
          </cell>
          <cell r="J9" t="str">
            <v>(H)</v>
          </cell>
          <cell r="K9" t="str">
            <v>(I)</v>
          </cell>
          <cell r="L9" t="str">
            <v>(J)</v>
          </cell>
          <cell r="M9" t="str">
            <v>(K)</v>
          </cell>
        </row>
        <row r="10">
          <cell r="A10" t="str">
            <v/>
          </cell>
        </row>
        <row r="11">
          <cell r="C11" t="str">
            <v xml:space="preserve">Actual </v>
          </cell>
          <cell r="H11" t="str">
            <v>Forecast</v>
          </cell>
          <cell r="M11" t="str">
            <v>Total</v>
          </cell>
        </row>
        <row r="13">
          <cell r="A13" t="str">
            <v>Line</v>
          </cell>
          <cell r="B13" t="str">
            <v>Description</v>
          </cell>
          <cell r="C13">
            <v>1991</v>
          </cell>
          <cell r="D13">
            <v>1992</v>
          </cell>
          <cell r="E13">
            <v>1993</v>
          </cell>
          <cell r="F13">
            <v>1994</v>
          </cell>
          <cell r="G13">
            <v>1995</v>
          </cell>
          <cell r="H13">
            <v>1996</v>
          </cell>
          <cell r="I13">
            <v>1997</v>
          </cell>
          <cell r="J13">
            <v>1998</v>
          </cell>
          <cell r="K13">
            <v>1999</v>
          </cell>
          <cell r="L13">
            <v>2000</v>
          </cell>
        </row>
        <row r="14">
          <cell r="A14" t="str">
            <v/>
          </cell>
          <cell r="C14" t="str">
            <v/>
          </cell>
          <cell r="M14" t="str">
            <v/>
          </cell>
        </row>
        <row r="15">
          <cell r="A15">
            <v>1</v>
          </cell>
          <cell r="B15" t="str">
            <v>Bulk Power Lines</v>
          </cell>
          <cell r="C15">
            <v>19953.24855</v>
          </cell>
          <cell r="D15">
            <v>47593.200360000003</v>
          </cell>
          <cell r="E15">
            <v>20466.656409999992</v>
          </cell>
          <cell r="F15">
            <v>13169.252369999998</v>
          </cell>
          <cell r="G15">
            <v>9.9316114400000011</v>
          </cell>
          <cell r="H15">
            <v>9554.5499999999993</v>
          </cell>
          <cell r="I15">
            <v>10204.283743488439</v>
          </cell>
          <cell r="J15">
            <v>9791.8699221328316</v>
          </cell>
          <cell r="K15">
            <v>10280.104775469861</v>
          </cell>
          <cell r="L15">
            <v>10572.43210686645</v>
          </cell>
          <cell r="M15">
            <v>151595.52984939757</v>
          </cell>
        </row>
        <row r="16">
          <cell r="A16">
            <v>2</v>
          </cell>
        </row>
        <row r="17">
          <cell r="A17">
            <v>3</v>
          </cell>
        </row>
        <row r="18">
          <cell r="A18">
            <v>4</v>
          </cell>
          <cell r="B18" t="str">
            <v>Growth Related Major Projects</v>
          </cell>
          <cell r="C18">
            <v>29181.678279999996</v>
          </cell>
          <cell r="D18">
            <v>45403.327870000008</v>
          </cell>
          <cell r="E18">
            <v>44288.200159999978</v>
          </cell>
          <cell r="F18">
            <v>33509.593870000004</v>
          </cell>
          <cell r="G18">
            <v>11448.850963000001</v>
          </cell>
          <cell r="H18">
            <v>17999.156999999999</v>
          </cell>
          <cell r="I18">
            <v>18518.323394755436</v>
          </cell>
          <cell r="J18">
            <v>17769.891392244383</v>
          </cell>
          <cell r="K18">
            <v>18655.920351646415</v>
          </cell>
          <cell r="L18">
            <v>19186.424225902392</v>
          </cell>
          <cell r="M18">
            <v>255961.3675075486</v>
          </cell>
        </row>
        <row r="19">
          <cell r="A19">
            <v>5</v>
          </cell>
        </row>
        <row r="20">
          <cell r="A20">
            <v>6</v>
          </cell>
        </row>
        <row r="21">
          <cell r="A21">
            <v>7</v>
          </cell>
          <cell r="B21" t="str">
            <v>Total Transmission</v>
          </cell>
          <cell r="C21">
            <v>103781.4142</v>
          </cell>
          <cell r="D21">
            <v>133326.61134999999</v>
          </cell>
          <cell r="E21">
            <v>118190.50362</v>
          </cell>
          <cell r="F21">
            <v>80792.631999999998</v>
          </cell>
          <cell r="G21">
            <v>17741.290229999999</v>
          </cell>
          <cell r="H21">
            <v>38187.252999999997</v>
          </cell>
          <cell r="I21">
            <v>46566</v>
          </cell>
          <cell r="J21">
            <v>44684</v>
          </cell>
          <cell r="K21">
            <v>46912</v>
          </cell>
          <cell r="L21">
            <v>48246</v>
          </cell>
          <cell r="M21">
            <v>678427.70439999993</v>
          </cell>
        </row>
        <row r="22">
          <cell r="A22">
            <v>8</v>
          </cell>
        </row>
        <row r="23">
          <cell r="A23">
            <v>9</v>
          </cell>
        </row>
        <row r="24">
          <cell r="A24">
            <v>10</v>
          </cell>
          <cell r="B24" t="str">
            <v>Bulk Power Lines - Demand Related</v>
          </cell>
          <cell r="C24">
            <v>6152</v>
          </cell>
          <cell r="D24">
            <v>14673</v>
          </cell>
          <cell r="E24">
            <v>6310</v>
          </cell>
          <cell r="F24">
            <v>4060</v>
          </cell>
          <cell r="G24">
            <v>3</v>
          </cell>
          <cell r="H24">
            <v>2946</v>
          </cell>
          <cell r="I24">
            <v>3146</v>
          </cell>
          <cell r="J24">
            <v>3019</v>
          </cell>
          <cell r="K24">
            <v>3169</v>
          </cell>
          <cell r="L24">
            <v>3259</v>
          </cell>
          <cell r="M24">
            <v>46737</v>
          </cell>
        </row>
        <row r="25">
          <cell r="A25">
            <v>11</v>
          </cell>
          <cell r="B25" t="str">
            <v xml:space="preserve">  Line (1) x Demand Factor   30.83%</v>
          </cell>
        </row>
        <row r="26">
          <cell r="A26">
            <v>12</v>
          </cell>
        </row>
        <row r="27">
          <cell r="A27">
            <v>13</v>
          </cell>
          <cell r="B27" t="str">
            <v>Bulk Power Lines - Energy Related</v>
          </cell>
          <cell r="C27">
            <v>13801.24855</v>
          </cell>
          <cell r="D27">
            <v>32920.200360000003</v>
          </cell>
          <cell r="E27">
            <v>14156.656409999992</v>
          </cell>
          <cell r="F27">
            <v>9109.2523699999983</v>
          </cell>
          <cell r="G27">
            <v>6.9316114400000011</v>
          </cell>
          <cell r="H27">
            <v>6608.5499999999993</v>
          </cell>
          <cell r="I27">
            <v>7058.2837434884386</v>
          </cell>
          <cell r="J27">
            <v>6772.8699221328316</v>
          </cell>
          <cell r="K27">
            <v>7111.1047754698611</v>
          </cell>
          <cell r="L27">
            <v>7313.4321068664503</v>
          </cell>
          <cell r="M27">
            <v>104858.5298493976</v>
          </cell>
        </row>
        <row r="28">
          <cell r="A28">
            <v>14</v>
          </cell>
          <cell r="B28" t="str">
            <v xml:space="preserve">  Line (1) - Line (4)</v>
          </cell>
        </row>
        <row r="29">
          <cell r="A29">
            <v>15</v>
          </cell>
        </row>
        <row r="30">
          <cell r="A30">
            <v>16</v>
          </cell>
          <cell r="B30" t="str">
            <v>Total Growth Demand Related</v>
          </cell>
          <cell r="C30">
            <v>35333.678279999993</v>
          </cell>
          <cell r="D30">
            <v>60076.327870000008</v>
          </cell>
          <cell r="E30">
            <v>50598.200159999978</v>
          </cell>
          <cell r="F30">
            <v>37569.593870000004</v>
          </cell>
          <cell r="G30">
            <v>11451.850963000001</v>
          </cell>
          <cell r="H30">
            <v>20945.156999999999</v>
          </cell>
          <cell r="I30">
            <v>21664.323394755436</v>
          </cell>
          <cell r="J30">
            <v>20788.891392244383</v>
          </cell>
          <cell r="K30">
            <v>21824.920351646415</v>
          </cell>
          <cell r="L30">
            <v>22445.424225902392</v>
          </cell>
          <cell r="M30">
            <v>302698.36750754865</v>
          </cell>
        </row>
        <row r="31">
          <cell r="A31">
            <v>17</v>
          </cell>
          <cell r="B31" t="str">
            <v xml:space="preserve">  Line (2) + Line(4)</v>
          </cell>
        </row>
        <row r="32">
          <cell r="A32">
            <v>18</v>
          </cell>
        </row>
        <row r="33">
          <cell r="A33">
            <v>19</v>
          </cell>
          <cell r="B33" t="str">
            <v>Price Adjustment Factor</v>
          </cell>
          <cell r="C33">
            <v>0.78542888401731026</v>
          </cell>
          <cell r="D33">
            <v>0.83970814446203756</v>
          </cell>
          <cell r="E33">
            <v>0.85185346171079968</v>
          </cell>
          <cell r="F33">
            <v>0.90884668517776346</v>
          </cell>
          <cell r="G33">
            <v>0.93198288721807399</v>
          </cell>
          <cell r="H33">
            <v>0.94399317176423314</v>
          </cell>
          <cell r="I33">
            <v>0.97099776928399373</v>
          </cell>
          <cell r="J33">
            <v>0.97913965835070293</v>
          </cell>
          <cell r="K33">
            <v>0.95871741933262866</v>
          </cell>
          <cell r="L33">
            <v>0.97628885432013446</v>
          </cell>
        </row>
        <row r="34">
          <cell r="A34">
            <v>20</v>
          </cell>
        </row>
        <row r="35">
          <cell r="A35">
            <v>21</v>
          </cell>
          <cell r="B35" t="str">
            <v>$ Demand Related</v>
          </cell>
          <cell r="C35">
            <v>44986</v>
          </cell>
          <cell r="D35">
            <v>71544</v>
          </cell>
          <cell r="E35">
            <v>59398</v>
          </cell>
          <cell r="F35">
            <v>41338</v>
          </cell>
          <cell r="G35">
            <v>12288</v>
          </cell>
          <cell r="H35">
            <v>22188</v>
          </cell>
          <cell r="I35">
            <v>22311</v>
          </cell>
          <cell r="J35">
            <v>21232</v>
          </cell>
          <cell r="K35">
            <v>22765</v>
          </cell>
          <cell r="L35">
            <v>22991</v>
          </cell>
          <cell r="M35">
            <v>341041</v>
          </cell>
        </row>
        <row r="36">
          <cell r="A36">
            <v>22</v>
          </cell>
          <cell r="B36" t="str">
            <v xml:space="preserve">  Line (6) / Line (7)</v>
          </cell>
        </row>
        <row r="37">
          <cell r="A37">
            <v>23</v>
          </cell>
        </row>
        <row r="38">
          <cell r="A38">
            <v>24</v>
          </cell>
          <cell r="B38" t="str">
            <v>$ Energy Related</v>
          </cell>
          <cell r="C38">
            <v>17572</v>
          </cell>
          <cell r="D38">
            <v>39204</v>
          </cell>
          <cell r="E38">
            <v>16619</v>
          </cell>
          <cell r="F38">
            <v>10023</v>
          </cell>
          <cell r="G38">
            <v>7</v>
          </cell>
          <cell r="H38">
            <v>7001</v>
          </cell>
          <cell r="I38">
            <v>7269</v>
          </cell>
          <cell r="J38">
            <v>6917</v>
          </cell>
          <cell r="K38">
            <v>7417</v>
          </cell>
          <cell r="L38">
            <v>7491</v>
          </cell>
          <cell r="M38">
            <v>119520</v>
          </cell>
        </row>
        <row r="39">
          <cell r="A39">
            <v>25</v>
          </cell>
          <cell r="B39" t="str">
            <v xml:space="preserve">  Line (5) / Line (7)</v>
          </cell>
          <cell r="M39" t="str">
            <v/>
          </cell>
        </row>
        <row r="40">
          <cell r="A40">
            <v>26</v>
          </cell>
        </row>
        <row r="41">
          <cell r="A41">
            <v>27</v>
          </cell>
          <cell r="B41" t="str">
            <v>Total Marginal Transmission Investment</v>
          </cell>
          <cell r="C41">
            <v>62558</v>
          </cell>
          <cell r="D41">
            <v>110748</v>
          </cell>
          <cell r="E41">
            <v>76017</v>
          </cell>
          <cell r="F41">
            <v>51361</v>
          </cell>
          <cell r="G41">
            <v>12295</v>
          </cell>
          <cell r="H41">
            <v>29189</v>
          </cell>
          <cell r="I41">
            <v>29580</v>
          </cell>
          <cell r="J41">
            <v>28149</v>
          </cell>
          <cell r="K41">
            <v>30182</v>
          </cell>
          <cell r="L41">
            <v>30482</v>
          </cell>
          <cell r="M41">
            <v>460561</v>
          </cell>
        </row>
        <row r="44">
          <cell r="A44" t="str">
            <v>Footnotes:</v>
          </cell>
        </row>
        <row r="45">
          <cell r="A45" t="str">
            <v xml:space="preserve">   Lines 1 - 7</v>
          </cell>
          <cell r="B45" t="str">
            <v>Actual &amp; Forecast Demand Related Investments</v>
          </cell>
        </row>
        <row r="46">
          <cell r="A46" t="str">
            <v xml:space="preserve">   Line   10</v>
          </cell>
          <cell r="B46" t="str">
            <v>Demand Portion of Transmission  = 8.33 / (8.33+18.69) =</v>
          </cell>
          <cell r="D46">
            <v>0.30830000000000002</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A Yr 2003 Change"/>
      <sheetName val="Blocking Yr 2003"/>
      <sheetName val="Sch16 Yr 2003 Net"/>
      <sheetName val="Sch24 Yr 2003 Net"/>
      <sheetName val="Sch36 Yr 2003 Net"/>
      <sheetName val="Sch40 Yr 2003 Net"/>
      <sheetName val="Sch48 Yr 2003 Net"/>
      <sheetName val="Tab A Yr 2003 incl SBC change"/>
      <sheetName val="Sheet1"/>
      <sheetName val="Tab A Yr 2002 Change revised"/>
      <sheetName val="Tab A Yr 2002 Change"/>
      <sheetName val="Tab A Yr 2002 All Filings cr=-"/>
      <sheetName val="Stip Table A w defer separate"/>
      <sheetName val="Blocking Yr 2002"/>
      <sheetName val="BPA qualifying kWh summary"/>
      <sheetName val="BPA qualifying kWh detail sent"/>
      <sheetName val="Sch16 Yr 2002 BPA"/>
      <sheetName val="Sch24 Yr 2002 (2)"/>
      <sheetName val="Sch36 Yr 2002 (2)"/>
      <sheetName val="Sch40 Yr 2002 (2)"/>
      <sheetName val="Sch48 Yr 2002 (2)"/>
      <sheetName val="BPA qualifying kWh detail"/>
      <sheetName val="merger credit 2001"/>
      <sheetName val="Tab A Yr 2001 All Filings cr=-"/>
      <sheetName val="RevReq"/>
      <sheetName val="Inputs"/>
      <sheetName val="Actual"/>
      <sheetName val="Table A yr 2001"/>
      <sheetName val="Table A yr 2002"/>
      <sheetName val="Table A yr 2003"/>
      <sheetName val="Table A summary"/>
      <sheetName val="Centralia Mining"/>
      <sheetName val="Spec Conts"/>
      <sheetName val="BPA Present"/>
      <sheetName val="Unbilled"/>
      <sheetName val="Weather"/>
      <sheetName val="Weather revised"/>
      <sheetName val="Weather Present"/>
      <sheetName val="Table 1"/>
      <sheetName val="Table 2"/>
      <sheetName val="Table 3"/>
      <sheetName val="New 24v36 yr 2001"/>
      <sheetName val="New 24v36 yr 2002"/>
      <sheetName val="New 24v36 yr 2003"/>
      <sheetName val="48 vs 36"/>
      <sheetName val="48 vs 36 Proposed"/>
      <sheetName val="Lighting SBC"/>
      <sheetName val="SBC"/>
      <sheetName val="SBC Stipulation P"/>
      <sheetName val="Stipulation Table A calculated"/>
      <sheetName val="Stipulation Blocking sch 16,18"/>
      <sheetName val="Sch16 Yr 2002"/>
      <sheetName val="Sch16 Yr 2003"/>
      <sheetName val="Stipulation Blocking sch 48T"/>
      <sheetName val="Stipulated Propose tariff rates"/>
      <sheetName val="Blocking Yr 2001"/>
      <sheetName val="Deferral"/>
      <sheetName val="Deferral (2)"/>
      <sheetName val="Merger Credit"/>
      <sheetName val="Centralia Credit"/>
      <sheetName val="Centralia Credit lighting avg"/>
      <sheetName val="SBC Stipulation revised"/>
      <sheetName val="Table A Year 2001 All Filings"/>
      <sheetName val="Tab A Yr 01 All Filings cr rev"/>
      <sheetName val="Table A Year 2001 base rates"/>
      <sheetName val="Sch16 Yr 2001"/>
      <sheetName val="Sch24 Yr 2001"/>
      <sheetName val="Sch36 Yr 2001"/>
      <sheetName val="Sch40 Yr 2001"/>
      <sheetName val="Sch48 Yr 2001"/>
      <sheetName val="Order to apply tariffs"/>
      <sheetName val="cover"/>
      <sheetName val="rate filings"/>
      <sheetName val="Sch38 to 24 Yr 2001 "/>
      <sheetName val="Sch42 to 24 Yr 2001"/>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nter "/>
      <sheetName val="Summer"/>
      <sheetName val="Data for Graphs"/>
      <sheetName val="Load Data"/>
      <sheetName val=" Rates"/>
    </sheetNames>
    <sheetDataSet>
      <sheetData sheetId="0" refreshError="1"/>
      <sheetData sheetId="1" refreshError="1"/>
      <sheetData sheetId="2"/>
      <sheetData sheetId="3" refreshError="1">
        <row r="9">
          <cell r="D9">
            <v>0.90520119460000015</v>
          </cell>
          <cell r="E9">
            <v>0.93346893951935483</v>
          </cell>
          <cell r="F9">
            <v>0.96418569997000003</v>
          </cell>
          <cell r="G9">
            <v>0.96133885848666645</v>
          </cell>
          <cell r="H9">
            <v>0.9010269861000002</v>
          </cell>
        </row>
        <row r="10">
          <cell r="D10">
            <v>1.2584679717032259</v>
          </cell>
          <cell r="E10">
            <v>1.3018970910096772</v>
          </cell>
          <cell r="F10">
            <v>1.3225873683933334</v>
          </cell>
          <cell r="G10">
            <v>1.2396794872966668</v>
          </cell>
          <cell r="H10">
            <v>1.2138008352933336</v>
          </cell>
        </row>
        <row r="11">
          <cell r="D11">
            <v>1.6369457053516132</v>
          </cell>
          <cell r="E11">
            <v>1.6270267336903226</v>
          </cell>
          <cell r="F11">
            <v>1.6540135818000001</v>
          </cell>
          <cell r="G11">
            <v>1.60663419469</v>
          </cell>
          <cell r="H11">
            <v>1.5212484592700004</v>
          </cell>
        </row>
        <row r="12">
          <cell r="D12">
            <v>1.4283983964935485</v>
          </cell>
          <cell r="E12">
            <v>1.3711913876451611</v>
          </cell>
          <cell r="F12">
            <v>1.3525660396466668</v>
          </cell>
          <cell r="G12">
            <v>1.3851226088133333</v>
          </cell>
          <cell r="H12">
            <v>1.3861692652299995</v>
          </cell>
        </row>
        <row r="20">
          <cell r="D20">
            <v>1.2623804052903227</v>
          </cell>
          <cell r="E20">
            <v>1.2843901397096773</v>
          </cell>
          <cell r="F20">
            <v>1.29208837114</v>
          </cell>
          <cell r="G20">
            <v>1.2668765718733335</v>
          </cell>
          <cell r="H20">
            <v>1.2225279635733335</v>
          </cell>
        </row>
        <row r="21">
          <cell r="D21">
            <v>1.3858586579870964</v>
          </cell>
          <cell r="E21">
            <v>1.437714519590322</v>
          </cell>
          <cell r="F21">
            <v>1.4296717071333338</v>
          </cell>
          <cell r="G21">
            <v>1.3687621442066664</v>
          </cell>
          <cell r="H21">
            <v>1.3150381558666664</v>
          </cell>
        </row>
        <row r="22">
          <cell r="D22">
            <v>1.4870278933064511</v>
          </cell>
          <cell r="E22">
            <v>1.6077495270000002</v>
          </cell>
          <cell r="F22">
            <v>1.56576827254</v>
          </cell>
          <cell r="G22">
            <v>1.4854433785333334</v>
          </cell>
          <cell r="H22">
            <v>1.4689444354800005</v>
          </cell>
        </row>
      </sheetData>
      <sheetData sheetId="4"/>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Book4"/>
      <sheetName val="Weather Present"/>
    </sheetNames>
    <sheetDataSet>
      <sheetData sheetId="0"/>
      <sheetData sheetId="1"/>
      <sheetData sheetId="2"/>
      <sheetData sheetId="3" refreshError="1"/>
      <sheetData sheetId="4"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 mthly bal acct - Oct 04 new"/>
      <sheetName val=" mthly bal acct - adjust 11-03"/>
      <sheetName val=" sch 191 &amp; 192 "/>
      <sheetName val="OPUC memo "/>
      <sheetName val=" summary by type &amp; year "/>
      <sheetName val=" annual balance "/>
      <sheetName val="GLSU UPLD"/>
      <sheetName val=" mthly bal acct "/>
      <sheetName val=" deferred costs "/>
      <sheetName val="  NLR  "/>
      <sheetName val=" deferrsl &amp; amort "/>
      <sheetName val=" measures "/>
      <sheetName val="Loans"/>
      <sheetName val=" project costs "/>
      <sheetName val=" sch 191 &amp; 192  with adj"/>
      <sheetName val=" mthly bal acct - adjusted Oct"/>
      <sheetName val=" mthly bal acct - adjusted Nov"/>
      <sheetName val=" mthly bal acct - adjusted"/>
      <sheetName val=" fy04 accrual post 7-0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VN"/>
      <sheetName val="CSS"/>
      <sheetName val="OR DA"/>
      <sheetName val="UT CSS"/>
      <sheetName val="UT SI"/>
      <sheetName val="WY Bonus Tax Depr"/>
      <sheetName val="WYProrate"/>
      <sheetName val="WA SBC"/>
      <sheetName val="WA Depreciation"/>
      <sheetName val="WA Merwin"/>
      <sheetName val="WA Decoupling"/>
      <sheetName val="WAProrate"/>
      <sheetName val="OR kWh"/>
      <sheetName val="OSIP"/>
      <sheetName val="Deer Crk"/>
      <sheetName val="OR Intvnr Fding"/>
      <sheetName val="OR Pilot Program"/>
      <sheetName val="ORProrate"/>
      <sheetName val="CA ESA"/>
      <sheetName val="CA Publ Purp"/>
      <sheetName val="CAProrate"/>
      <sheetName val="DSM Surcharge Inputs"/>
      <sheetName val="DSM Surcharge Codes"/>
      <sheetName val="Utah DSM"/>
      <sheetName val="Idaho DSM"/>
      <sheetName val="Wyoming DSM"/>
      <sheetName val="Wyoming DSM (Offset Credit)"/>
      <sheetName val="WY New DSM Codes"/>
      <sheetName val="New WY DSM"/>
      <sheetName val="RECOV16 - thru Oct w Decoupling"/>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s"/>
      <sheetName val="ErrorReport"/>
      <sheetName val="Cover"/>
      <sheetName val="Note"/>
      <sheetName val="ConsolidatedBS"/>
      <sheetName val="ConsolidatedPL"/>
      <sheetName val="ConsoldiatedCF"/>
      <sheetName val="ConsolidatingBS"/>
      <sheetName val="ConsolidatingPL"/>
      <sheetName val="ConsolidatingJE"/>
      <sheetName val="CashFlow1"/>
      <sheetName val="CashFlow2"/>
      <sheetName val="CashFlow3"/>
      <sheetName val="SCCLP Cover"/>
      <sheetName val="SCCLP Note"/>
      <sheetName val="SumasBS"/>
      <sheetName val="SumasPL"/>
      <sheetName val="Enco Cover"/>
      <sheetName val="ENCOBS"/>
      <sheetName val="ENCOPL"/>
      <sheetName val="ENCO CF WORKSHEET"/>
      <sheetName val="RestCash"/>
      <sheetName val="RestCashDef"/>
      <sheetName val="ConsFA"/>
      <sheetName val="ConsOA"/>
      <sheetName val="ConsComm"/>
      <sheetName val="SumasDist"/>
      <sheetName val="Spark"/>
      <sheetName val="DistActBud"/>
      <sheetName val="DebtSvc"/>
      <sheetName val="PSE"/>
      <sheetName val="Cons LTD"/>
      <sheetName val="LIBOR"/>
      <sheetName val="QtrlyRpt"/>
      <sheetName val="FA Roll"/>
      <sheetName val="SCCLP FAROLL"/>
      <sheetName val="TB2005"/>
      <sheetName val="QB Accounts"/>
      <sheetName val="PruJrSubLoan"/>
      <sheetName val="CSFB Prudential"/>
      <sheetName val="ConsolidatingBR"/>
      <sheetName val="SumasBR"/>
      <sheetName val="ForeignExch"/>
      <sheetName val="TaxBS"/>
      <sheetName val="TaxDiff"/>
      <sheetName val="TaxD&amp;A"/>
      <sheetName val="TaxM"/>
      <sheetName val="TB2004"/>
      <sheetName val="TB2003"/>
      <sheetName val="TB2002"/>
      <sheetName val="TB2001"/>
      <sheetName val="TB2000"/>
      <sheetName val="SCCLP_Cover"/>
      <sheetName val="SCCLP_Note"/>
      <sheetName val="Enco_Cover"/>
      <sheetName val="ENCO_CF_WORKSHEET"/>
      <sheetName val="Cons_LTD"/>
      <sheetName val="FA_Roll"/>
      <sheetName val="SCCLP_FAROLL"/>
      <sheetName val="QB_Accounts"/>
      <sheetName val="CSFB_Prudenti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sheetName val="Summary"/>
      <sheetName val="Combined"/>
      <sheetName val="BillSPRD"/>
      <sheetName val="Rate Design"/>
      <sheetName val="DSM-Combined"/>
      <sheetName val="DSM-191"/>
      <sheetName val="DSM-192"/>
      <sheetName val="Decoupling"/>
      <sheetName val="D-R"/>
      <sheetName val="D-C"/>
      <sheetName val="D-I"/>
      <sheetName val="D-T"/>
      <sheetName val="FullSPRD"/>
      <sheetName val="AllowSPD"/>
      <sheetName val="DSM2"/>
      <sheetName val="Decoupling S"/>
      <sheetName val="Table 1"/>
      <sheetName val="Sch 4"/>
      <sheetName val="Sch 25"/>
      <sheetName val="Sch 27"/>
      <sheetName val="Sch 48T"/>
      <sheetName val="Sch 41"/>
      <sheetName val="Sch 47T"/>
      <sheetName val="Sch 6"/>
      <sheetName val="Sch 15"/>
      <sheetName val="Sch 50"/>
      <sheetName val="Sch 51"/>
      <sheetName val="Sch 52"/>
      <sheetName val="Sch 53"/>
      <sheetName val="Sch 5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Study"/>
      <sheetName val="Func Allocation Options"/>
      <sheetName val="Func Dist Factor Table"/>
      <sheetName val="Func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CustSrvDSM"/>
      <sheetName val="SalesExp"/>
      <sheetName val="Revenues"/>
      <sheetName val="TransInvest"/>
      <sheetName val="DistInvest"/>
      <sheetName val="200 Top Hrs"/>
      <sheetName val="100 S_100W Hrs"/>
      <sheetName val="Sys_100S_100W hours"/>
      <sheetName val="ErrorCheck"/>
      <sheetName val="Message"/>
      <sheetName val="Dialog"/>
      <sheetName val="Print Module"/>
      <sheetName val="Menu_Options"/>
      <sheetName val="Menu_Unbundle"/>
    </sheetNames>
    <sheetDataSet>
      <sheetData sheetId="0" refreshError="1"/>
      <sheetData sheetId="1">
        <row r="3">
          <cell r="C3" t="str">
            <v>PacifiCorp</v>
          </cell>
        </row>
      </sheetData>
      <sheetData sheetId="2" refreshError="1"/>
      <sheetData sheetId="3" refreshError="1"/>
      <sheetData sheetId="4" refreshError="1"/>
      <sheetData sheetId="5" refreshError="1"/>
      <sheetData sheetId="6" refreshError="1"/>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ow r="10">
          <cell r="H10" t="str">
            <v>Washington</v>
          </cell>
        </row>
      </sheetData>
      <sheetData sheetId="19" refreshError="1"/>
      <sheetData sheetId="20"/>
      <sheetData sheetId="21" refreshError="1"/>
      <sheetData sheetId="22" refreshError="1"/>
      <sheetData sheetId="23" refreshError="1"/>
      <sheetData sheetId="24" refreshError="1"/>
      <sheetData sheetId="25" refreshError="1"/>
      <sheetData sheetId="26"/>
      <sheetData sheetId="27"/>
      <sheetData sheetId="28"/>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Study"/>
      <sheetName val="Func Allocation Options"/>
      <sheetName val="Func Factor Table"/>
      <sheetName val="Func Dist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CustSrvDSM"/>
      <sheetName val="SalesExp"/>
      <sheetName val="Revenues"/>
      <sheetName val="TransInvest"/>
      <sheetName val="DistInvest"/>
      <sheetName val="200 Top Hrs"/>
      <sheetName val="100 S_100W Hrs"/>
      <sheetName val="Sys_100S_100W hours"/>
      <sheetName val="ErrorCheck"/>
      <sheetName val="Message"/>
      <sheetName val="Dialog"/>
      <sheetName val="Print Module"/>
      <sheetName val="Menu_Options"/>
      <sheetName val="Menu_Unbundle"/>
    </sheetNames>
    <sheetDataSet>
      <sheetData sheetId="0"/>
      <sheetData sheetId="1">
        <row r="5">
          <cell r="T5">
            <v>3</v>
          </cell>
        </row>
        <row r="6">
          <cell r="C6" t="str">
            <v xml:space="preserve">Commission Method </v>
          </cell>
        </row>
        <row r="8">
          <cell r="D8">
            <v>0.1576213356965549</v>
          </cell>
        </row>
        <row r="9">
          <cell r="D9">
            <v>0.8423786643034451</v>
          </cell>
        </row>
        <row r="29">
          <cell r="G29">
            <v>8.1064007222136497E-2</v>
          </cell>
        </row>
      </sheetData>
      <sheetData sheetId="2"/>
      <sheetData sheetId="3"/>
      <sheetData sheetId="4"/>
      <sheetData sheetId="5"/>
      <sheetData sheetId="6"/>
      <sheetData sheetId="7"/>
      <sheetData sheetId="8"/>
      <sheetData sheetId="9"/>
      <sheetData sheetId="10"/>
      <sheetData sheetId="11"/>
      <sheetData sheetId="12">
        <row r="61">
          <cell r="H61">
            <v>6.9188435929027195E-2</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Y82"/>
  <sheetViews>
    <sheetView tabSelected="1" zoomScale="85" zoomScaleNormal="85" workbookViewId="0">
      <selection activeCell="B1" sqref="B1"/>
    </sheetView>
  </sheetViews>
  <sheetFormatPr defaultRowHeight="15.75"/>
  <cols>
    <col min="1" max="1" width="1.7109375" style="180" customWidth="1"/>
    <col min="2" max="2" width="5.7109375" style="180" customWidth="1"/>
    <col min="3" max="3" width="8.5703125" style="109" bestFit="1" customWidth="1"/>
    <col min="4" max="4" width="35" style="180" customWidth="1"/>
    <col min="5" max="5" width="17.5703125" style="109" customWidth="1"/>
    <col min="6" max="6" width="13.28515625" style="109" bestFit="1" customWidth="1"/>
    <col min="7" max="7" width="16.85546875" style="109" bestFit="1" customWidth="1"/>
    <col min="8" max="8" width="14" style="109" bestFit="1" customWidth="1"/>
    <col min="9" max="11" width="14.5703125" style="109" bestFit="1" customWidth="1"/>
    <col min="12" max="12" width="15.140625" style="109" bestFit="1" customWidth="1"/>
    <col min="13" max="14" width="14.5703125" style="109" bestFit="1" customWidth="1"/>
    <col min="15" max="16" width="14" style="109" bestFit="1" customWidth="1"/>
    <col min="17" max="17" width="16.42578125" style="109" bestFit="1" customWidth="1"/>
    <col min="18" max="18" width="9.140625" style="109"/>
    <col min="19" max="19" width="11.85546875" style="109" bestFit="1" customWidth="1"/>
    <col min="20" max="16384" width="9.140625" style="109"/>
  </cols>
  <sheetData>
    <row r="1" spans="1:19">
      <c r="A1" s="106"/>
      <c r="B1" s="107"/>
      <c r="C1" s="108"/>
      <c r="D1" s="107"/>
      <c r="E1" s="108"/>
      <c r="F1" s="108"/>
      <c r="G1" s="108"/>
      <c r="H1" s="108"/>
      <c r="I1" s="108"/>
      <c r="J1" s="108"/>
      <c r="K1" s="108"/>
      <c r="L1" s="108"/>
      <c r="M1" s="108"/>
      <c r="N1" s="108"/>
      <c r="O1" s="108"/>
      <c r="P1" s="108"/>
      <c r="Q1" s="108"/>
      <c r="S1" s="110"/>
    </row>
    <row r="2" spans="1:19" ht="21">
      <c r="A2" s="111" t="s">
        <v>104</v>
      </c>
      <c r="B2" s="111"/>
      <c r="C2" s="111"/>
      <c r="D2" s="111"/>
      <c r="E2" s="111"/>
      <c r="F2" s="111"/>
      <c r="G2" s="111"/>
      <c r="H2" s="111"/>
      <c r="I2" s="111"/>
      <c r="J2" s="111"/>
      <c r="K2" s="111"/>
      <c r="L2" s="111"/>
      <c r="M2" s="111"/>
      <c r="N2" s="111"/>
      <c r="O2" s="111"/>
      <c r="P2" s="111"/>
      <c r="Q2" s="111"/>
      <c r="S2" s="110"/>
    </row>
    <row r="3" spans="1:19">
      <c r="A3" s="112"/>
      <c r="B3" s="113"/>
      <c r="C3" s="114"/>
      <c r="D3" s="113"/>
      <c r="E3" s="115" t="s">
        <v>105</v>
      </c>
      <c r="F3" s="114"/>
      <c r="G3" s="114"/>
      <c r="H3" s="114"/>
      <c r="I3" s="114"/>
      <c r="J3" s="114"/>
      <c r="K3" s="114"/>
      <c r="L3" s="114"/>
      <c r="M3" s="114"/>
      <c r="N3" s="114"/>
      <c r="O3" s="114"/>
      <c r="P3" s="114"/>
      <c r="Q3" s="114"/>
    </row>
    <row r="4" spans="1:19">
      <c r="A4" s="112"/>
      <c r="B4" s="113"/>
      <c r="C4" s="108"/>
      <c r="D4" s="116" t="s">
        <v>106</v>
      </c>
      <c r="E4" s="117">
        <v>42185</v>
      </c>
      <c r="F4" s="108"/>
      <c r="G4" s="118" t="s">
        <v>107</v>
      </c>
      <c r="H4" s="119"/>
      <c r="I4" s="119"/>
      <c r="J4" s="120"/>
      <c r="K4" s="121" t="s">
        <v>108</v>
      </c>
      <c r="L4" s="122"/>
      <c r="M4" s="122"/>
      <c r="N4" s="122"/>
      <c r="O4" s="122"/>
      <c r="P4" s="122"/>
    </row>
    <row r="5" spans="1:19">
      <c r="A5" s="107"/>
      <c r="B5" s="106"/>
      <c r="C5" s="123"/>
      <c r="D5" s="116" t="s">
        <v>0</v>
      </c>
      <c r="E5" s="124"/>
      <c r="F5" s="123"/>
      <c r="G5" s="125" t="s">
        <v>109</v>
      </c>
      <c r="H5" s="126"/>
      <c r="I5" s="126"/>
      <c r="J5" s="126"/>
      <c r="K5" s="126"/>
      <c r="L5" s="126"/>
      <c r="M5" s="126"/>
      <c r="N5" s="126"/>
      <c r="O5" s="126"/>
      <c r="P5" s="127"/>
      <c r="Q5" s="127"/>
    </row>
    <row r="6" spans="1:19">
      <c r="A6" s="107"/>
      <c r="B6" s="107"/>
      <c r="C6" s="128" t="s">
        <v>110</v>
      </c>
      <c r="D6" s="129" t="s">
        <v>0</v>
      </c>
      <c r="E6" s="130" t="s">
        <v>0</v>
      </c>
      <c r="F6" s="128" t="s">
        <v>111</v>
      </c>
      <c r="G6" s="131" t="s">
        <v>112</v>
      </c>
      <c r="H6" s="128" t="s">
        <v>113</v>
      </c>
      <c r="I6" s="128" t="s">
        <v>114</v>
      </c>
      <c r="J6" s="128" t="s">
        <v>115</v>
      </c>
      <c r="K6" s="128" t="s">
        <v>116</v>
      </c>
      <c r="L6" s="128" t="s">
        <v>117</v>
      </c>
      <c r="M6" s="128" t="s">
        <v>118</v>
      </c>
      <c r="N6" s="128" t="s">
        <v>119</v>
      </c>
      <c r="O6" s="128" t="s">
        <v>120</v>
      </c>
      <c r="P6" s="128" t="s">
        <v>121</v>
      </c>
      <c r="Q6" s="132" t="s">
        <v>102</v>
      </c>
    </row>
    <row r="7" spans="1:19">
      <c r="A7" s="107"/>
      <c r="B7" s="133" t="s">
        <v>21</v>
      </c>
      <c r="C7" s="134" t="s">
        <v>22</v>
      </c>
      <c r="D7" s="135" t="s">
        <v>23</v>
      </c>
      <c r="E7" s="136" t="s">
        <v>24</v>
      </c>
      <c r="F7" s="134" t="s">
        <v>25</v>
      </c>
      <c r="G7" s="134" t="s">
        <v>28</v>
      </c>
      <c r="H7" s="134" t="s">
        <v>26</v>
      </c>
      <c r="I7" s="134" t="s">
        <v>27</v>
      </c>
      <c r="J7" s="134" t="s">
        <v>122</v>
      </c>
      <c r="K7" s="134" t="s">
        <v>123</v>
      </c>
      <c r="L7" s="134" t="s">
        <v>124</v>
      </c>
      <c r="M7" s="134" t="s">
        <v>125</v>
      </c>
      <c r="N7" s="134" t="s">
        <v>126</v>
      </c>
      <c r="O7" s="134" t="s">
        <v>127</v>
      </c>
      <c r="P7" s="134" t="s">
        <v>128</v>
      </c>
      <c r="Q7" s="134" t="s">
        <v>129</v>
      </c>
    </row>
    <row r="8" spans="1:19">
      <c r="A8" s="107"/>
      <c r="B8" s="106" t="s">
        <v>130</v>
      </c>
      <c r="C8" s="137"/>
      <c r="D8" s="138"/>
      <c r="E8" s="139"/>
      <c r="F8" s="137"/>
      <c r="G8" s="140">
        <v>201609</v>
      </c>
      <c r="H8" s="140">
        <v>201610</v>
      </c>
      <c r="I8" s="140">
        <v>201611</v>
      </c>
      <c r="J8" s="140">
        <v>201612</v>
      </c>
      <c r="K8" s="140">
        <v>201701</v>
      </c>
      <c r="L8" s="140">
        <v>201702</v>
      </c>
      <c r="M8" s="140">
        <v>201703</v>
      </c>
      <c r="N8" s="140">
        <v>201704</v>
      </c>
      <c r="O8" s="140">
        <v>201705</v>
      </c>
      <c r="P8" s="140">
        <v>201706</v>
      </c>
      <c r="Q8" s="137"/>
    </row>
    <row r="9" spans="1:19">
      <c r="A9" s="107"/>
      <c r="B9" s="107"/>
      <c r="C9" s="141" t="s">
        <v>21</v>
      </c>
      <c r="D9" s="142" t="s">
        <v>131</v>
      </c>
      <c r="E9" s="143">
        <v>105258.64978493931</v>
      </c>
      <c r="F9" s="144"/>
      <c r="G9" s="145">
        <v>14079.474248407665</v>
      </c>
      <c r="H9" s="145">
        <v>92894.116525541584</v>
      </c>
      <c r="I9" s="145">
        <v>106787</v>
      </c>
      <c r="J9" s="145">
        <v>107036</v>
      </c>
      <c r="K9" s="145">
        <v>107015</v>
      </c>
      <c r="L9" s="145">
        <v>106964</v>
      </c>
      <c r="M9" s="145">
        <v>107102</v>
      </c>
      <c r="N9" s="145">
        <v>107082</v>
      </c>
      <c r="O9" s="145">
        <v>107063</v>
      </c>
      <c r="P9" s="145">
        <v>106972</v>
      </c>
      <c r="Q9" s="144"/>
    </row>
    <row r="10" spans="1:19">
      <c r="A10" s="107"/>
      <c r="B10" s="107"/>
      <c r="C10" s="141" t="s">
        <v>22</v>
      </c>
      <c r="D10" s="146" t="s">
        <v>132</v>
      </c>
      <c r="E10" s="147">
        <v>758.04754710531631</v>
      </c>
      <c r="F10" s="148"/>
      <c r="G10" s="149">
        <v>54.481662303549477</v>
      </c>
      <c r="H10" s="149">
        <v>51.844532235719285</v>
      </c>
      <c r="I10" s="149">
        <v>56.176241232657986</v>
      </c>
      <c r="J10" s="149">
        <v>103.71374473579486</v>
      </c>
      <c r="K10" s="149">
        <v>100.20639832306884</v>
      </c>
      <c r="L10" s="149">
        <v>87.46131215513131</v>
      </c>
      <c r="M10" s="149">
        <v>70.530488208613519</v>
      </c>
      <c r="N10" s="149">
        <v>52.662917166168903</v>
      </c>
      <c r="O10" s="149">
        <v>42.594919314348893</v>
      </c>
      <c r="P10" s="149">
        <v>34.927472210888808</v>
      </c>
      <c r="Q10" s="150"/>
    </row>
    <row r="11" spans="1:19">
      <c r="A11" s="107"/>
      <c r="B11" s="107"/>
      <c r="C11" s="141" t="s">
        <v>23</v>
      </c>
      <c r="D11" s="146" t="s">
        <v>133</v>
      </c>
      <c r="E11" s="151">
        <v>79791061.281090766</v>
      </c>
      <c r="F11" s="152" t="s">
        <v>134</v>
      </c>
      <c r="G11" s="148">
        <v>767073.16141326749</v>
      </c>
      <c r="H11" s="148">
        <v>4816052.0187171046</v>
      </c>
      <c r="I11" s="148">
        <v>5998892.2725118482</v>
      </c>
      <c r="J11" s="148">
        <v>11101104.381540539</v>
      </c>
      <c r="K11" s="148">
        <v>10723587.716543213</v>
      </c>
      <c r="L11" s="148">
        <v>9355211.7933614645</v>
      </c>
      <c r="M11" s="148">
        <v>7553956.3481189255</v>
      </c>
      <c r="N11" s="148">
        <v>5639250.4959876984</v>
      </c>
      <c r="O11" s="148">
        <v>4560339.8465521354</v>
      </c>
      <c r="P11" s="148">
        <v>3736261.5573431975</v>
      </c>
      <c r="Q11" s="148">
        <v>64251729.592089392</v>
      </c>
    </row>
    <row r="12" spans="1:19">
      <c r="A12" s="107"/>
      <c r="B12" s="107"/>
      <c r="C12" s="153"/>
      <c r="D12" s="146"/>
      <c r="E12" s="143"/>
      <c r="F12" s="154"/>
      <c r="G12" s="154"/>
      <c r="H12" s="154"/>
      <c r="I12" s="154"/>
      <c r="J12" s="154"/>
      <c r="K12" s="154"/>
      <c r="L12" s="154"/>
      <c r="M12" s="154"/>
      <c r="N12" s="154"/>
      <c r="O12" s="154"/>
      <c r="P12" s="154"/>
      <c r="Q12" s="154"/>
    </row>
    <row r="13" spans="1:19">
      <c r="A13" s="107"/>
      <c r="B13" s="107"/>
      <c r="C13" s="141" t="s">
        <v>24</v>
      </c>
      <c r="D13" s="142" t="s">
        <v>135</v>
      </c>
      <c r="E13" s="143">
        <v>1569786637.4891768</v>
      </c>
      <c r="F13" s="155"/>
      <c r="G13" s="145">
        <v>12651805.999999998</v>
      </c>
      <c r="H13" s="145">
        <v>77489899.999999985</v>
      </c>
      <c r="I13" s="145">
        <v>109071422</v>
      </c>
      <c r="J13" s="145">
        <v>177328261</v>
      </c>
      <c r="K13" s="145">
        <v>251229307</v>
      </c>
      <c r="L13" s="145">
        <v>206799635</v>
      </c>
      <c r="M13" s="145">
        <v>154940456</v>
      </c>
      <c r="N13" s="145">
        <v>112617962</v>
      </c>
      <c r="O13" s="145">
        <v>93726266</v>
      </c>
      <c r="P13" s="145">
        <v>95715205</v>
      </c>
      <c r="Q13" s="155">
        <v>1291570220</v>
      </c>
    </row>
    <row r="14" spans="1:19">
      <c r="A14" s="107"/>
      <c r="B14" s="107"/>
      <c r="C14" s="141" t="s">
        <v>25</v>
      </c>
      <c r="D14" s="146" t="s">
        <v>136</v>
      </c>
      <c r="E14" s="156">
        <v>5.0829239704010987E-2</v>
      </c>
      <c r="F14" s="157"/>
      <c r="G14" s="158">
        <v>5.0829239704010987E-2</v>
      </c>
      <c r="H14" s="158">
        <v>5.0829239704010987E-2</v>
      </c>
      <c r="I14" s="158">
        <v>5.0829239704010987E-2</v>
      </c>
      <c r="J14" s="158">
        <v>5.0829239704010987E-2</v>
      </c>
      <c r="K14" s="158">
        <v>5.0829239704010987E-2</v>
      </c>
      <c r="L14" s="158">
        <v>5.0829239704010987E-2</v>
      </c>
      <c r="M14" s="158">
        <v>5.0829239704010987E-2</v>
      </c>
      <c r="N14" s="158">
        <v>5.0829239704010987E-2</v>
      </c>
      <c r="O14" s="158">
        <v>5.0829239704010987E-2</v>
      </c>
      <c r="P14" s="158">
        <v>5.0829239704010987E-2</v>
      </c>
      <c r="Q14" s="158"/>
    </row>
    <row r="15" spans="1:19">
      <c r="A15" s="107"/>
      <c r="B15" s="107"/>
      <c r="C15" s="141" t="s">
        <v>28</v>
      </c>
      <c r="D15" s="146" t="s">
        <v>137</v>
      </c>
      <c r="E15" s="151" t="s">
        <v>0</v>
      </c>
      <c r="F15" s="159" t="s">
        <v>138</v>
      </c>
      <c r="G15" s="160">
        <v>643081.67986264429</v>
      </c>
      <c r="H15" s="160">
        <v>3938752.7017398402</v>
      </c>
      <c r="I15" s="160">
        <v>5544017.4536953373</v>
      </c>
      <c r="J15" s="160">
        <v>9013460.6846644226</v>
      </c>
      <c r="K15" s="160">
        <v>12769794.666175565</v>
      </c>
      <c r="L15" s="160">
        <v>10511468.21811698</v>
      </c>
      <c r="M15" s="160">
        <v>7875505.5778727671</v>
      </c>
      <c r="N15" s="160">
        <v>5724285.3854752006</v>
      </c>
      <c r="O15" s="160">
        <v>4764034.8410758954</v>
      </c>
      <c r="P15" s="160">
        <v>4865131.0982635505</v>
      </c>
      <c r="Q15" s="148">
        <v>65649532.30694221</v>
      </c>
    </row>
    <row r="16" spans="1:19">
      <c r="A16" s="107"/>
      <c r="B16" s="107"/>
      <c r="C16" s="153"/>
      <c r="D16" s="146"/>
      <c r="E16" s="161"/>
      <c r="F16" s="154"/>
      <c r="G16" s="154"/>
      <c r="H16" s="154"/>
      <c r="I16" s="154"/>
      <c r="J16" s="154"/>
      <c r="K16" s="154"/>
      <c r="L16" s="154"/>
      <c r="M16" s="154"/>
      <c r="N16" s="154"/>
      <c r="O16" s="154"/>
      <c r="P16" s="154"/>
      <c r="Q16" s="154"/>
    </row>
    <row r="17" spans="1:20">
      <c r="A17" s="107"/>
      <c r="B17" s="107"/>
      <c r="C17" s="141" t="s">
        <v>26</v>
      </c>
      <c r="D17" s="138" t="s">
        <v>139</v>
      </c>
      <c r="E17" s="162"/>
      <c r="F17" s="163" t="s">
        <v>140</v>
      </c>
      <c r="G17" s="164">
        <v>-123991.4815506232</v>
      </c>
      <c r="H17" s="164">
        <v>-877299.31697726436</v>
      </c>
      <c r="I17" s="164">
        <v>-454874.81881651096</v>
      </c>
      <c r="J17" s="164">
        <v>-2087643.6968761161</v>
      </c>
      <c r="K17" s="164">
        <v>2046206.9496323522</v>
      </c>
      <c r="L17" s="164">
        <v>1156256.4247555155</v>
      </c>
      <c r="M17" s="164">
        <v>321549.22975384165</v>
      </c>
      <c r="N17" s="164">
        <v>85034.889487502165</v>
      </c>
      <c r="O17" s="164">
        <v>203694.99452375993</v>
      </c>
      <c r="P17" s="164">
        <v>1128869.540920353</v>
      </c>
      <c r="Q17" s="164">
        <v>1397802.7148528099</v>
      </c>
    </row>
    <row r="18" spans="1:20">
      <c r="A18" s="107"/>
      <c r="B18" s="107"/>
      <c r="C18" s="141" t="s">
        <v>27</v>
      </c>
      <c r="D18" s="138" t="s">
        <v>141</v>
      </c>
      <c r="E18" s="162"/>
      <c r="F18" s="165"/>
      <c r="G18" s="164">
        <v>-180.82091059465884</v>
      </c>
      <c r="H18" s="164">
        <v>-1641.5640527703961</v>
      </c>
      <c r="I18" s="164">
        <v>-3589.1058959568986</v>
      </c>
      <c r="J18" s="164">
        <v>-7307.4136235385204</v>
      </c>
      <c r="K18" s="164">
        <v>-7600.2742316615959</v>
      </c>
      <c r="L18" s="164">
        <v>-2537.4419934973012</v>
      </c>
      <c r="M18" s="164">
        <v>-610.28383699123515</v>
      </c>
      <c r="N18" s="164">
        <v>-2.2385096401931368</v>
      </c>
      <c r="O18" s="164">
        <v>459.57290757096479</v>
      </c>
      <c r="P18" s="164">
        <v>2431.0751227366618</v>
      </c>
      <c r="Q18" s="164">
        <v>-20578.495024343174</v>
      </c>
    </row>
    <row r="19" spans="1:20">
      <c r="A19" s="166"/>
      <c r="B19" s="166"/>
      <c r="C19" s="141" t="s">
        <v>122</v>
      </c>
      <c r="D19" s="116" t="s">
        <v>76</v>
      </c>
      <c r="E19" s="162"/>
      <c r="F19" s="167" t="s">
        <v>142</v>
      </c>
      <c r="G19" s="168">
        <v>-124172.30246121786</v>
      </c>
      <c r="H19" s="168">
        <v>-1003113.1834912526</v>
      </c>
      <c r="I19" s="168">
        <v>-1461577.1082037205</v>
      </c>
      <c r="J19" s="168">
        <v>-3556528.2187033747</v>
      </c>
      <c r="K19" s="168">
        <v>-1517921.5433026841</v>
      </c>
      <c r="L19" s="168">
        <v>-364202.56054066587</v>
      </c>
      <c r="M19" s="168">
        <v>-43263.614623815462</v>
      </c>
      <c r="N19" s="168">
        <v>41769.036354046511</v>
      </c>
      <c r="O19" s="168">
        <v>245923.6037853774</v>
      </c>
      <c r="P19" s="168">
        <v>1377224.2198284671</v>
      </c>
      <c r="Q19" s="164">
        <v>1377224.2198284671</v>
      </c>
    </row>
    <row r="20" spans="1:20">
      <c r="A20" s="166"/>
      <c r="B20" s="166"/>
      <c r="C20" s="141" t="s">
        <v>123</v>
      </c>
      <c r="D20" s="116" t="s">
        <v>143</v>
      </c>
      <c r="E20" s="162"/>
      <c r="F20" s="167"/>
      <c r="G20" s="168"/>
      <c r="H20" s="168"/>
      <c r="I20" s="168"/>
      <c r="J20" s="168"/>
      <c r="K20" s="168"/>
      <c r="L20" s="168"/>
      <c r="M20" s="168"/>
      <c r="N20" s="168"/>
      <c r="O20" s="168"/>
      <c r="P20" s="168"/>
      <c r="Q20" s="169">
        <v>-1994777</v>
      </c>
    </row>
    <row r="21" spans="1:20">
      <c r="A21" s="166"/>
      <c r="B21" s="166"/>
      <c r="C21" s="141" t="s">
        <v>124</v>
      </c>
      <c r="D21" s="116" t="s">
        <v>144</v>
      </c>
      <c r="E21" s="162"/>
      <c r="F21" s="167"/>
      <c r="G21" s="168"/>
      <c r="H21" s="168"/>
      <c r="I21" s="168"/>
      <c r="J21" s="168"/>
      <c r="K21" s="168"/>
      <c r="L21" s="168"/>
      <c r="M21" s="168"/>
      <c r="N21" s="168"/>
      <c r="O21" s="168"/>
      <c r="P21" s="168"/>
      <c r="Q21" s="168" t="s">
        <v>145</v>
      </c>
    </row>
    <row r="22" spans="1:20">
      <c r="A22" s="166"/>
      <c r="B22" s="166"/>
      <c r="C22" s="141" t="s">
        <v>125</v>
      </c>
      <c r="D22" s="116" t="s">
        <v>146</v>
      </c>
      <c r="E22" s="162"/>
      <c r="F22" s="167"/>
      <c r="G22" s="168"/>
      <c r="H22" s="168"/>
      <c r="I22" s="168"/>
      <c r="J22" s="168"/>
      <c r="K22" s="168"/>
      <c r="L22" s="168"/>
      <c r="M22" s="168"/>
      <c r="N22" s="168"/>
      <c r="O22" s="168"/>
      <c r="P22" s="168"/>
      <c r="Q22" s="169" t="s">
        <v>0</v>
      </c>
    </row>
    <row r="23" spans="1:20">
      <c r="A23" s="170"/>
      <c r="B23" s="170"/>
      <c r="C23" s="171" t="s">
        <v>126</v>
      </c>
      <c r="D23" s="129" t="s">
        <v>147</v>
      </c>
      <c r="E23" s="172"/>
      <c r="F23" s="173"/>
      <c r="G23" s="174"/>
      <c r="H23" s="174"/>
      <c r="I23" s="174"/>
      <c r="J23" s="174"/>
      <c r="K23" s="174"/>
      <c r="L23" s="174"/>
      <c r="M23" s="174"/>
      <c r="N23" s="174"/>
      <c r="O23" s="174"/>
      <c r="P23" s="174"/>
      <c r="Q23" s="174" t="s">
        <v>145</v>
      </c>
    </row>
    <row r="24" spans="1:20">
      <c r="A24" s="107"/>
      <c r="B24" s="106" t="s">
        <v>148</v>
      </c>
      <c r="C24" s="137"/>
      <c r="D24" s="138"/>
      <c r="E24" s="139"/>
      <c r="F24" s="137"/>
      <c r="G24" s="137"/>
      <c r="H24" s="137"/>
      <c r="I24" s="137"/>
      <c r="J24" s="137"/>
      <c r="K24" s="137"/>
      <c r="L24" s="137"/>
      <c r="M24" s="137"/>
      <c r="N24" s="137"/>
      <c r="O24" s="137"/>
      <c r="P24" s="137"/>
      <c r="Q24" s="137"/>
    </row>
    <row r="25" spans="1:20">
      <c r="A25" s="107"/>
      <c r="B25" s="107"/>
      <c r="C25" s="141" t="s">
        <v>21</v>
      </c>
      <c r="D25" s="142" t="s">
        <v>131</v>
      </c>
      <c r="E25" s="143">
        <v>19046.041792326934</v>
      </c>
      <c r="F25" s="144"/>
      <c r="G25" s="145">
        <v>2551.0763479554439</v>
      </c>
      <c r="H25" s="145">
        <v>16919.164272868478</v>
      </c>
      <c r="I25" s="145">
        <v>19480</v>
      </c>
      <c r="J25" s="145">
        <v>19499</v>
      </c>
      <c r="K25" s="145">
        <v>19478</v>
      </c>
      <c r="L25" s="145">
        <v>19452</v>
      </c>
      <c r="M25" s="145">
        <v>19481</v>
      </c>
      <c r="N25" s="145">
        <v>19499</v>
      </c>
      <c r="O25" s="145">
        <v>19506</v>
      </c>
      <c r="P25" s="145">
        <v>19527</v>
      </c>
      <c r="Q25" s="144"/>
    </row>
    <row r="26" spans="1:20">
      <c r="A26" s="107"/>
      <c r="B26" s="107"/>
      <c r="C26" s="141" t="s">
        <v>22</v>
      </c>
      <c r="D26" s="146" t="s">
        <v>132</v>
      </c>
      <c r="E26" s="151">
        <v>1544.7788852104136</v>
      </c>
      <c r="F26" s="148"/>
      <c r="G26" s="149">
        <v>135.59107531434915</v>
      </c>
      <c r="H26" s="149">
        <v>122.68835754335855</v>
      </c>
      <c r="I26" s="149">
        <v>119.20995264344855</v>
      </c>
      <c r="J26" s="149">
        <v>153.68805798169771</v>
      </c>
      <c r="K26" s="149">
        <v>148.50554156871721</v>
      </c>
      <c r="L26" s="149">
        <v>133.6748978472381</v>
      </c>
      <c r="M26" s="149">
        <v>120.24635752648467</v>
      </c>
      <c r="N26" s="149">
        <v>112.27787325830866</v>
      </c>
      <c r="O26" s="149">
        <v>108.027479495817</v>
      </c>
      <c r="P26" s="149">
        <v>118.21806956879941</v>
      </c>
      <c r="Q26" s="148"/>
    </row>
    <row r="27" spans="1:20">
      <c r="A27" s="107"/>
      <c r="B27" s="107"/>
      <c r="C27" s="141" t="s">
        <v>23</v>
      </c>
      <c r="D27" s="146" t="s">
        <v>133</v>
      </c>
      <c r="E27" s="151">
        <v>29421923.207621749</v>
      </c>
      <c r="F27" s="152" t="s">
        <v>134</v>
      </c>
      <c r="G27" s="148">
        <v>345903.18522828136</v>
      </c>
      <c r="H27" s="148">
        <v>2075784.4756445058</v>
      </c>
      <c r="I27" s="148">
        <v>2322209.8774943775</v>
      </c>
      <c r="J27" s="148">
        <v>2996763.4425851237</v>
      </c>
      <c r="K27" s="148">
        <v>2892590.9386754739</v>
      </c>
      <c r="L27" s="148">
        <v>2600244.1129244757</v>
      </c>
      <c r="M27" s="148">
        <v>2342519.2909734477</v>
      </c>
      <c r="N27" s="148">
        <v>2189306.2506637606</v>
      </c>
      <c r="O27" s="148">
        <v>2107184.0150454063</v>
      </c>
      <c r="P27" s="148">
        <v>2308444.2444699463</v>
      </c>
      <c r="Q27" s="148">
        <v>22180949.833704799</v>
      </c>
    </row>
    <row r="28" spans="1:20">
      <c r="A28" s="107"/>
      <c r="B28" s="107"/>
      <c r="C28" s="153"/>
      <c r="D28" s="146"/>
      <c r="E28" s="143"/>
      <c r="F28" s="154"/>
      <c r="G28" s="154"/>
      <c r="H28" s="154"/>
      <c r="I28" s="154"/>
      <c r="J28" s="154"/>
      <c r="K28" s="154"/>
      <c r="L28" s="154"/>
      <c r="M28" s="154"/>
      <c r="N28" s="154"/>
      <c r="O28" s="154"/>
      <c r="P28" s="154"/>
      <c r="Q28" s="154"/>
    </row>
    <row r="29" spans="1:20">
      <c r="A29" s="107"/>
      <c r="B29" s="107"/>
      <c r="C29" s="141" t="s">
        <v>24</v>
      </c>
      <c r="D29" s="142" t="s">
        <v>135</v>
      </c>
      <c r="E29" s="143">
        <v>536266600.35221505</v>
      </c>
      <c r="F29" s="155"/>
      <c r="G29" s="145">
        <v>5651577.4666666677</v>
      </c>
      <c r="H29" s="145">
        <v>36234668.799999997</v>
      </c>
      <c r="I29" s="145">
        <v>39998111</v>
      </c>
      <c r="J29" s="145">
        <v>49512632</v>
      </c>
      <c r="K29" s="145">
        <v>59285309</v>
      </c>
      <c r="L29" s="145">
        <v>51941019</v>
      </c>
      <c r="M29" s="145">
        <v>45181796</v>
      </c>
      <c r="N29" s="145">
        <v>38941210</v>
      </c>
      <c r="O29" s="145">
        <v>38017522</v>
      </c>
      <c r="P29" s="145">
        <v>42437015</v>
      </c>
      <c r="Q29" s="155">
        <v>407200860.26666665</v>
      </c>
      <c r="T29" s="109" t="s">
        <v>0</v>
      </c>
    </row>
    <row r="30" spans="1:20">
      <c r="A30" s="107"/>
      <c r="B30" s="107"/>
      <c r="C30" s="141" t="s">
        <v>25</v>
      </c>
      <c r="D30" s="146" t="s">
        <v>136</v>
      </c>
      <c r="E30" s="156">
        <v>5.486435886236006E-2</v>
      </c>
      <c r="F30" s="157"/>
      <c r="G30" s="158">
        <v>5.486435886236006E-2</v>
      </c>
      <c r="H30" s="158">
        <v>5.486435886236006E-2</v>
      </c>
      <c r="I30" s="158">
        <v>5.486435886236006E-2</v>
      </c>
      <c r="J30" s="158">
        <v>5.486435886236006E-2</v>
      </c>
      <c r="K30" s="158">
        <v>5.486435886236006E-2</v>
      </c>
      <c r="L30" s="158">
        <v>5.486435886236006E-2</v>
      </c>
      <c r="M30" s="158">
        <v>5.486435886236006E-2</v>
      </c>
      <c r="N30" s="158">
        <v>5.486435886236006E-2</v>
      </c>
      <c r="O30" s="158">
        <v>5.486435886236006E-2</v>
      </c>
      <c r="P30" s="158">
        <v>5.486435886236006E-2</v>
      </c>
      <c r="Q30" s="157"/>
    </row>
    <row r="31" spans="1:20">
      <c r="A31" s="107"/>
      <c r="B31" s="107"/>
      <c r="C31" s="141" t="s">
        <v>28</v>
      </c>
      <c r="D31" s="146" t="s">
        <v>137</v>
      </c>
      <c r="E31" s="151" t="s">
        <v>0</v>
      </c>
      <c r="F31" s="159" t="s">
        <v>138</v>
      </c>
      <c r="G31" s="160">
        <v>310070.17426962784</v>
      </c>
      <c r="H31" s="160">
        <v>1987991.8723019613</v>
      </c>
      <c r="I31" s="160">
        <v>2194470.7157205115</v>
      </c>
      <c r="J31" s="160">
        <v>2716478.8102679723</v>
      </c>
      <c r="K31" s="160">
        <v>3252650.4682419049</v>
      </c>
      <c r="L31" s="160">
        <v>2849710.7060926622</v>
      </c>
      <c r="M31" s="160">
        <v>2478870.2697899444</v>
      </c>
      <c r="N31" s="160">
        <v>2136484.5199745242</v>
      </c>
      <c r="O31" s="160">
        <v>2085806.9700656685</v>
      </c>
      <c r="P31" s="160">
        <v>2328279.6200073566</v>
      </c>
      <c r="Q31" s="148">
        <v>22340814.126732133</v>
      </c>
    </row>
    <row r="32" spans="1:20">
      <c r="A32" s="107"/>
      <c r="B32" s="107"/>
      <c r="C32" s="141"/>
      <c r="D32" s="146"/>
      <c r="E32" s="151"/>
      <c r="F32" s="159"/>
      <c r="G32" s="160"/>
      <c r="H32" s="160"/>
      <c r="I32" s="160"/>
      <c r="J32" s="160"/>
      <c r="K32" s="160"/>
      <c r="L32" s="160"/>
      <c r="M32" s="160"/>
      <c r="N32" s="160"/>
      <c r="O32" s="160"/>
      <c r="P32" s="160"/>
      <c r="Q32" s="148"/>
    </row>
    <row r="33" spans="1:18">
      <c r="A33" s="107"/>
      <c r="B33" s="107"/>
      <c r="C33" s="141" t="s">
        <v>26</v>
      </c>
      <c r="D33" s="138" t="s">
        <v>139</v>
      </c>
      <c r="E33" s="162"/>
      <c r="F33" s="163" t="s">
        <v>140</v>
      </c>
      <c r="G33" s="164">
        <v>-35833.010958653525</v>
      </c>
      <c r="H33" s="164">
        <v>-87792.60334254452</v>
      </c>
      <c r="I33" s="164">
        <v>-127739.16177386604</v>
      </c>
      <c r="J33" s="164">
        <v>-280284.63231715141</v>
      </c>
      <c r="K33" s="164">
        <v>360059.52956643095</v>
      </c>
      <c r="L33" s="164">
        <v>249466.59316818649</v>
      </c>
      <c r="M33" s="164">
        <v>136350.97881649667</v>
      </c>
      <c r="N33" s="164">
        <v>-52821.730689236429</v>
      </c>
      <c r="O33" s="164">
        <v>-21377.044979737839</v>
      </c>
      <c r="P33" s="164">
        <v>19835.375537410378</v>
      </c>
      <c r="Q33" s="164">
        <v>159864.29302733473</v>
      </c>
    </row>
    <row r="34" spans="1:18">
      <c r="A34" s="107"/>
      <c r="B34" s="107"/>
      <c r="C34" s="141" t="s">
        <v>27</v>
      </c>
      <c r="D34" s="138" t="s">
        <v>149</v>
      </c>
      <c r="E34" s="162"/>
      <c r="F34" s="165"/>
      <c r="G34" s="164">
        <v>-52.256474314703063</v>
      </c>
      <c r="H34" s="164">
        <v>-232.6962432207014</v>
      </c>
      <c r="I34" s="164">
        <v>-547.69209805819389</v>
      </c>
      <c r="J34" s="164">
        <v>-1144.3242330602641</v>
      </c>
      <c r="K34" s="164">
        <v>-1060.7898379729615</v>
      </c>
      <c r="L34" s="164">
        <v>-134.71472104645889</v>
      </c>
      <c r="M34" s="164">
        <v>428.6391904289311</v>
      </c>
      <c r="N34" s="164">
        <v>555.21898019110824</v>
      </c>
      <c r="O34" s="164">
        <v>475.29223853676814</v>
      </c>
      <c r="P34" s="164">
        <v>444.69984618033919</v>
      </c>
      <c r="Q34" s="164">
        <v>-1268.6233523361368</v>
      </c>
    </row>
    <row r="35" spans="1:18">
      <c r="A35" s="166"/>
      <c r="B35" s="166"/>
      <c r="C35" s="141" t="s">
        <v>122</v>
      </c>
      <c r="D35" s="116" t="s">
        <v>76</v>
      </c>
      <c r="E35" s="162"/>
      <c r="F35" s="167" t="s">
        <v>142</v>
      </c>
      <c r="G35" s="168">
        <v>-35885.267432968227</v>
      </c>
      <c r="H35" s="168">
        <v>-123910.56701873345</v>
      </c>
      <c r="I35" s="168">
        <v>-252197.4208906577</v>
      </c>
      <c r="J35" s="168">
        <v>-533626.37744086934</v>
      </c>
      <c r="K35" s="168">
        <v>-174627.63771241135</v>
      </c>
      <c r="L35" s="168">
        <v>74704.240734728679</v>
      </c>
      <c r="M35" s="168">
        <v>211483.85874165429</v>
      </c>
      <c r="N35" s="168">
        <v>159217.34703260896</v>
      </c>
      <c r="O35" s="168">
        <v>138315.59429140788</v>
      </c>
      <c r="P35" s="168">
        <v>158595.66967499859</v>
      </c>
      <c r="Q35" s="164">
        <v>158595.66967499859</v>
      </c>
    </row>
    <row r="36" spans="1:18">
      <c r="A36" s="166"/>
      <c r="B36" s="166"/>
      <c r="C36" s="141" t="s">
        <v>123</v>
      </c>
      <c r="D36" s="116" t="s">
        <v>143</v>
      </c>
      <c r="E36" s="162"/>
      <c r="F36" s="167"/>
      <c r="G36" s="168"/>
      <c r="H36" s="168"/>
      <c r="I36" s="168"/>
      <c r="J36" s="168"/>
      <c r="K36" s="168"/>
      <c r="L36" s="168"/>
      <c r="M36" s="168"/>
      <c r="N36" s="168"/>
      <c r="O36" s="168"/>
      <c r="P36" s="168"/>
      <c r="Q36" s="169">
        <v>-735548</v>
      </c>
    </row>
    <row r="37" spans="1:18">
      <c r="A37" s="166"/>
      <c r="B37" s="166"/>
      <c r="C37" s="141" t="s">
        <v>124</v>
      </c>
      <c r="D37" s="116" t="s">
        <v>144</v>
      </c>
      <c r="E37" s="162"/>
      <c r="F37" s="167"/>
      <c r="G37" s="168"/>
      <c r="H37" s="168"/>
      <c r="I37" s="168"/>
      <c r="J37" s="168"/>
      <c r="K37" s="168"/>
      <c r="L37" s="168"/>
      <c r="M37" s="168"/>
      <c r="N37" s="168"/>
      <c r="O37" s="168"/>
      <c r="P37" s="168"/>
      <c r="Q37" s="168" t="s">
        <v>145</v>
      </c>
    </row>
    <row r="38" spans="1:18">
      <c r="A38" s="166"/>
      <c r="B38" s="166"/>
      <c r="C38" s="141" t="s">
        <v>125</v>
      </c>
      <c r="D38" s="116" t="s">
        <v>146</v>
      </c>
      <c r="E38" s="162"/>
      <c r="F38" s="167"/>
      <c r="G38" s="168"/>
      <c r="H38" s="168"/>
      <c r="I38" s="168"/>
      <c r="J38" s="168"/>
      <c r="K38" s="168"/>
      <c r="L38" s="168"/>
      <c r="M38" s="168"/>
      <c r="N38" s="168"/>
      <c r="O38" s="168"/>
      <c r="P38" s="168"/>
      <c r="Q38" s="169" t="s">
        <v>0</v>
      </c>
    </row>
    <row r="39" spans="1:18">
      <c r="A39" s="170"/>
      <c r="B39" s="170"/>
      <c r="C39" s="171" t="s">
        <v>126</v>
      </c>
      <c r="D39" s="129" t="s">
        <v>147</v>
      </c>
      <c r="E39" s="172"/>
      <c r="F39" s="173"/>
      <c r="G39" s="174"/>
      <c r="H39" s="174"/>
      <c r="I39" s="174"/>
      <c r="J39" s="174"/>
      <c r="K39" s="174"/>
      <c r="L39" s="174"/>
      <c r="M39" s="174"/>
      <c r="N39" s="174"/>
      <c r="O39" s="174"/>
      <c r="P39" s="174"/>
      <c r="Q39" s="174" t="s">
        <v>145</v>
      </c>
    </row>
    <row r="40" spans="1:18">
      <c r="A40" s="107"/>
      <c r="B40" s="106" t="s">
        <v>150</v>
      </c>
      <c r="C40" s="137"/>
      <c r="D40" s="138"/>
      <c r="E40" s="139"/>
      <c r="F40" s="137"/>
      <c r="G40" s="137"/>
      <c r="H40" s="137"/>
      <c r="I40" s="137"/>
      <c r="J40" s="137"/>
      <c r="K40" s="137"/>
      <c r="L40" s="137"/>
      <c r="M40" s="137"/>
      <c r="N40" s="137"/>
      <c r="O40" s="137"/>
      <c r="P40" s="137"/>
      <c r="Q40" s="137"/>
    </row>
    <row r="41" spans="1:18">
      <c r="A41" s="107"/>
      <c r="B41" s="107"/>
      <c r="C41" s="141" t="s">
        <v>21</v>
      </c>
      <c r="D41" s="142" t="s">
        <v>131</v>
      </c>
      <c r="E41" s="143">
        <v>1085.852777777774</v>
      </c>
      <c r="F41" s="144"/>
      <c r="G41" s="145">
        <v>158.75311699497746</v>
      </c>
      <c r="H41" s="145">
        <v>952.01788690476201</v>
      </c>
      <c r="I41" s="145">
        <v>1090</v>
      </c>
      <c r="J41" s="145">
        <v>1092</v>
      </c>
      <c r="K41" s="145">
        <v>1093</v>
      </c>
      <c r="L41" s="145">
        <v>1108</v>
      </c>
      <c r="M41" s="145">
        <v>1108</v>
      </c>
      <c r="N41" s="145">
        <v>1105</v>
      </c>
      <c r="O41" s="145">
        <v>1113</v>
      </c>
      <c r="P41" s="145">
        <v>1106</v>
      </c>
      <c r="Q41" s="144" t="s">
        <v>0</v>
      </c>
    </row>
    <row r="42" spans="1:18">
      <c r="A42" s="107"/>
      <c r="B42" s="107"/>
      <c r="C42" s="141" t="s">
        <v>22</v>
      </c>
      <c r="D42" s="146" t="s">
        <v>132</v>
      </c>
      <c r="E42" s="151">
        <v>40300.907211828242</v>
      </c>
      <c r="F42" s="148"/>
      <c r="G42" s="149">
        <v>3668.7870819512195</v>
      </c>
      <c r="H42" s="149">
        <v>3934.649469050371</v>
      </c>
      <c r="I42" s="149">
        <v>3747.9318956696561</v>
      </c>
      <c r="J42" s="149">
        <v>3881.2060682846013</v>
      </c>
      <c r="K42" s="149">
        <v>3533.9079992974475</v>
      </c>
      <c r="L42" s="149">
        <v>3254.2176655309149</v>
      </c>
      <c r="M42" s="149">
        <v>3072.5551820493106</v>
      </c>
      <c r="N42" s="149">
        <v>2992.0837392333192</v>
      </c>
      <c r="O42" s="149">
        <v>2879.4954048397472</v>
      </c>
      <c r="P42" s="149">
        <v>3060.0781490404993</v>
      </c>
      <c r="Q42" s="148"/>
    </row>
    <row r="43" spans="1:18">
      <c r="A43" s="107"/>
      <c r="B43" s="107"/>
      <c r="C43" s="141" t="s">
        <v>23</v>
      </c>
      <c r="D43" s="146" t="s">
        <v>133</v>
      </c>
      <c r="E43" s="151">
        <v>43760852.042928025</v>
      </c>
      <c r="F43" s="152" t="s">
        <v>134</v>
      </c>
      <c r="G43" s="148">
        <v>582431.38485066395</v>
      </c>
      <c r="H43" s="148">
        <v>3745856.6732362779</v>
      </c>
      <c r="I43" s="148">
        <v>4085245.7662799251</v>
      </c>
      <c r="J43" s="148">
        <v>4238277.0265667848</v>
      </c>
      <c r="K43" s="148">
        <v>3862561.4432321102</v>
      </c>
      <c r="L43" s="148">
        <v>3605673.1734082536</v>
      </c>
      <c r="M43" s="148">
        <v>3404391.1417106362</v>
      </c>
      <c r="N43" s="148">
        <v>3306252.5318528176</v>
      </c>
      <c r="O43" s="148">
        <v>3204878.3855866385</v>
      </c>
      <c r="P43" s="148">
        <v>3384446.432838792</v>
      </c>
      <c r="Q43" s="148">
        <v>33420013.959562898</v>
      </c>
    </row>
    <row r="44" spans="1:18">
      <c r="A44" s="107"/>
      <c r="B44" s="107"/>
      <c r="C44" s="153"/>
      <c r="D44" s="146"/>
      <c r="E44" s="143"/>
      <c r="F44" s="154"/>
      <c r="G44" s="154"/>
      <c r="H44" s="154"/>
      <c r="I44" s="154"/>
      <c r="J44" s="154"/>
      <c r="K44" s="154"/>
      <c r="L44" s="154"/>
      <c r="M44" s="154"/>
      <c r="N44" s="154"/>
      <c r="O44" s="154"/>
      <c r="P44" s="154"/>
      <c r="Q44" s="154"/>
    </row>
    <row r="45" spans="1:18">
      <c r="A45" s="107"/>
      <c r="B45" s="107"/>
      <c r="C45" s="141" t="s">
        <v>24</v>
      </c>
      <c r="D45" s="142" t="s">
        <v>135</v>
      </c>
      <c r="E45" s="143">
        <v>928614077.90582776</v>
      </c>
      <c r="F45" s="155"/>
      <c r="G45" s="145">
        <v>13597004.6</v>
      </c>
      <c r="H45" s="145">
        <v>77026972.766666651</v>
      </c>
      <c r="I45" s="145">
        <v>81817713</v>
      </c>
      <c r="J45" s="145">
        <v>84396702</v>
      </c>
      <c r="K45" s="145">
        <v>84169764</v>
      </c>
      <c r="L45" s="145">
        <v>81248825</v>
      </c>
      <c r="M45" s="145">
        <v>74381586</v>
      </c>
      <c r="N45" s="145">
        <v>62358171</v>
      </c>
      <c r="O45" s="145">
        <v>72629757</v>
      </c>
      <c r="P45" s="145">
        <v>71753983</v>
      </c>
      <c r="Q45" s="155">
        <v>703380478.36666667</v>
      </c>
      <c r="R45" s="109" t="s">
        <v>0</v>
      </c>
    </row>
    <row r="46" spans="1:18">
      <c r="A46" s="107"/>
      <c r="B46" s="107"/>
      <c r="C46" s="141" t="s">
        <v>25</v>
      </c>
      <c r="D46" s="146" t="s">
        <v>136</v>
      </c>
      <c r="E46" s="156">
        <v>4.7124906981397159E-2</v>
      </c>
      <c r="F46" s="157"/>
      <c r="G46" s="158">
        <v>4.7124906981397159E-2</v>
      </c>
      <c r="H46" s="158">
        <v>4.7124906981397159E-2</v>
      </c>
      <c r="I46" s="158">
        <v>4.7124906981397159E-2</v>
      </c>
      <c r="J46" s="158">
        <v>4.7124906981397159E-2</v>
      </c>
      <c r="K46" s="158">
        <v>4.7124906981397159E-2</v>
      </c>
      <c r="L46" s="158">
        <v>4.7124906981397159E-2</v>
      </c>
      <c r="M46" s="158">
        <v>4.7124906981397159E-2</v>
      </c>
      <c r="N46" s="158">
        <v>4.7124906981397159E-2</v>
      </c>
      <c r="O46" s="158">
        <v>4.7124906981397159E-2</v>
      </c>
      <c r="P46" s="158">
        <v>4.7124906981397159E-2</v>
      </c>
      <c r="Q46" s="157"/>
    </row>
    <row r="47" spans="1:18">
      <c r="A47" s="107"/>
      <c r="B47" s="107"/>
      <c r="C47" s="141" t="s">
        <v>28</v>
      </c>
      <c r="D47" s="146" t="s">
        <v>137</v>
      </c>
      <c r="E47" s="151" t="s">
        <v>0</v>
      </c>
      <c r="F47" s="159" t="s">
        <v>138</v>
      </c>
      <c r="G47" s="160">
        <v>640757.57700062927</v>
      </c>
      <c r="H47" s="160">
        <v>3629888.926687778</v>
      </c>
      <c r="I47" s="160">
        <v>3855652.114555649</v>
      </c>
      <c r="J47" s="160">
        <v>3977186.7312866957</v>
      </c>
      <c r="K47" s="160">
        <v>3966492.2991461512</v>
      </c>
      <c r="L47" s="160">
        <v>3828843.320472816</v>
      </c>
      <c r="M47" s="160">
        <v>3505225.3213787931</v>
      </c>
      <c r="N47" s="160">
        <v>2938623.0079050581</v>
      </c>
      <c r="O47" s="160">
        <v>3422670.5427064793</v>
      </c>
      <c r="P47" s="160">
        <v>3381399.7744197529</v>
      </c>
      <c r="Q47" s="148">
        <v>33146739.615559801</v>
      </c>
    </row>
    <row r="48" spans="1:18">
      <c r="A48" s="107"/>
      <c r="B48" s="107"/>
      <c r="C48" s="153"/>
      <c r="D48" s="146"/>
      <c r="E48" s="161"/>
      <c r="F48" s="154"/>
      <c r="G48" s="154"/>
      <c r="H48" s="154"/>
      <c r="I48" s="154"/>
      <c r="J48" s="154"/>
      <c r="K48" s="154"/>
      <c r="L48" s="154"/>
      <c r="M48" s="154"/>
      <c r="N48" s="154"/>
      <c r="O48" s="154"/>
      <c r="P48" s="154"/>
      <c r="Q48" s="154"/>
    </row>
    <row r="49" spans="1:16379">
      <c r="A49" s="107"/>
      <c r="B49" s="107"/>
      <c r="C49" s="141" t="s">
        <v>26</v>
      </c>
      <c r="D49" s="138" t="s">
        <v>139</v>
      </c>
      <c r="E49" s="162"/>
      <c r="F49" s="163" t="s">
        <v>140</v>
      </c>
      <c r="G49" s="164">
        <v>58326.192149965325</v>
      </c>
      <c r="H49" s="164">
        <v>-115967.74654849991</v>
      </c>
      <c r="I49" s="164">
        <v>-229593.65172427613</v>
      </c>
      <c r="J49" s="164">
        <v>-261090.29528008914</v>
      </c>
      <c r="K49" s="164">
        <v>103930.85591404093</v>
      </c>
      <c r="L49" s="164">
        <v>223170.14706456242</v>
      </c>
      <c r="M49" s="164">
        <v>100834.1796681569</v>
      </c>
      <c r="N49" s="164">
        <v>-367629.52394775953</v>
      </c>
      <c r="O49" s="164">
        <v>217792.15711984085</v>
      </c>
      <c r="P49" s="164">
        <v>-3046.6584190391004</v>
      </c>
      <c r="Q49" s="164">
        <v>-273274.34400309739</v>
      </c>
    </row>
    <row r="50" spans="1:16379">
      <c r="A50" s="107"/>
      <c r="B50" s="107"/>
      <c r="C50" s="141" t="s">
        <v>27</v>
      </c>
      <c r="D50" s="138" t="s">
        <v>149</v>
      </c>
      <c r="E50" s="162"/>
      <c r="F50" s="165"/>
      <c r="G50" s="164">
        <v>85.059030218699448</v>
      </c>
      <c r="H50" s="164">
        <v>1.2465188923076951</v>
      </c>
      <c r="I50" s="164">
        <v>-502.69355124205481</v>
      </c>
      <c r="J50" s="164">
        <v>-1219.7404968145436</v>
      </c>
      <c r="K50" s="164">
        <v>-1493.9886058344755</v>
      </c>
      <c r="L50" s="164">
        <v>-907.03716046566649</v>
      </c>
      <c r="M50" s="164">
        <v>-524.53368856639179</v>
      </c>
      <c r="N50" s="164">
        <v>-926.300306051495</v>
      </c>
      <c r="O50" s="164">
        <v>-1230.757607692296</v>
      </c>
      <c r="P50" s="164">
        <v>-835.4092819834018</v>
      </c>
      <c r="Q50" s="164">
        <v>-7554.1551495393178</v>
      </c>
    </row>
    <row r="51" spans="1:16379">
      <c r="A51" s="166"/>
      <c r="B51" s="166"/>
      <c r="C51" s="141" t="s">
        <v>122</v>
      </c>
      <c r="D51" s="116" t="s">
        <v>76</v>
      </c>
      <c r="E51" s="162"/>
      <c r="F51" s="167" t="s">
        <v>142</v>
      </c>
      <c r="G51" s="168">
        <v>58411.251180184023</v>
      </c>
      <c r="H51" s="168">
        <v>-57555.24884942358</v>
      </c>
      <c r="I51" s="168">
        <v>-287651.5941249418</v>
      </c>
      <c r="J51" s="168">
        <v>-549961.62990184559</v>
      </c>
      <c r="K51" s="168">
        <v>-447524.76259363914</v>
      </c>
      <c r="L51" s="168">
        <v>-225261.65268954239</v>
      </c>
      <c r="M51" s="168">
        <v>-124952.00670995188</v>
      </c>
      <c r="N51" s="168">
        <v>-493507.83096376294</v>
      </c>
      <c r="O51" s="168">
        <v>-276946.43145161436</v>
      </c>
      <c r="P51" s="168">
        <v>-280828.49915263685</v>
      </c>
      <c r="Q51" s="168">
        <v>-280828.49915263685</v>
      </c>
    </row>
    <row r="52" spans="1:16379">
      <c r="A52" s="166"/>
      <c r="B52" s="166"/>
      <c r="C52" s="141" t="s">
        <v>123</v>
      </c>
      <c r="D52" s="116" t="s">
        <v>143</v>
      </c>
      <c r="E52" s="162"/>
      <c r="F52" s="167"/>
      <c r="G52" s="168"/>
      <c r="H52" s="168"/>
      <c r="I52" s="168"/>
      <c r="J52" s="168"/>
      <c r="K52" s="168"/>
      <c r="L52" s="168"/>
      <c r="M52" s="168"/>
      <c r="N52" s="168"/>
      <c r="O52" s="168"/>
      <c r="P52" s="168"/>
      <c r="Q52" s="168">
        <v>-1094021</v>
      </c>
    </row>
    <row r="53" spans="1:16379">
      <c r="A53" s="166"/>
      <c r="B53" s="141"/>
      <c r="C53" s="175" t="s">
        <v>124</v>
      </c>
      <c r="D53" s="162" t="s">
        <v>144</v>
      </c>
      <c r="E53" s="167"/>
      <c r="F53" s="168"/>
      <c r="G53" s="168"/>
      <c r="H53" s="168"/>
      <c r="I53" s="168"/>
      <c r="J53" s="168"/>
      <c r="K53" s="168"/>
      <c r="L53" s="168"/>
      <c r="M53" s="168"/>
      <c r="N53" s="168"/>
      <c r="O53" s="168"/>
      <c r="P53" s="169"/>
      <c r="Q53" s="176" t="s">
        <v>145</v>
      </c>
      <c r="R53" s="141"/>
      <c r="S53" s="116"/>
      <c r="T53" s="162"/>
      <c r="U53" s="167"/>
      <c r="V53" s="168"/>
      <c r="W53" s="168"/>
      <c r="X53" s="168"/>
      <c r="Y53" s="168"/>
      <c r="Z53" s="168"/>
      <c r="AA53" s="168"/>
      <c r="AB53" s="168"/>
      <c r="AC53" s="168"/>
      <c r="AD53" s="168"/>
      <c r="AE53" s="168"/>
      <c r="AF53" s="168"/>
      <c r="AG53" s="168"/>
      <c r="AH53" s="169"/>
      <c r="AI53" s="166"/>
      <c r="AJ53" s="141"/>
      <c r="AK53" s="116"/>
      <c r="AL53" s="162"/>
      <c r="AM53" s="167"/>
      <c r="AN53" s="168"/>
      <c r="AO53" s="168"/>
      <c r="AP53" s="168"/>
      <c r="AQ53" s="168"/>
      <c r="AR53" s="168"/>
      <c r="AS53" s="168"/>
      <c r="AT53" s="168"/>
      <c r="AU53" s="168"/>
      <c r="AV53" s="168"/>
      <c r="AW53" s="168"/>
      <c r="AX53" s="168"/>
      <c r="AY53" s="168"/>
      <c r="AZ53" s="169"/>
      <c r="BA53" s="166"/>
      <c r="BB53" s="141"/>
      <c r="BC53" s="116"/>
      <c r="BD53" s="162"/>
      <c r="BE53" s="167"/>
      <c r="BF53" s="168"/>
      <c r="BG53" s="168"/>
      <c r="BH53" s="168"/>
      <c r="BI53" s="168"/>
      <c r="BJ53" s="168"/>
      <c r="BK53" s="168"/>
      <c r="BL53" s="168"/>
      <c r="BM53" s="168"/>
      <c r="BN53" s="168"/>
      <c r="BO53" s="168"/>
      <c r="BP53" s="168"/>
      <c r="BQ53" s="168"/>
      <c r="BR53" s="169"/>
      <c r="BS53" s="166"/>
      <c r="BT53" s="141"/>
      <c r="BU53" s="116"/>
      <c r="BV53" s="162"/>
      <c r="BW53" s="167"/>
      <c r="BX53" s="168"/>
      <c r="BY53" s="168"/>
      <c r="BZ53" s="168"/>
      <c r="CA53" s="168"/>
      <c r="CB53" s="168"/>
      <c r="CC53" s="168"/>
      <c r="CD53" s="168"/>
      <c r="CE53" s="168"/>
      <c r="CF53" s="168"/>
      <c r="CG53" s="168"/>
      <c r="CH53" s="168"/>
      <c r="CI53" s="168"/>
      <c r="CJ53" s="169"/>
      <c r="CK53" s="166"/>
      <c r="CL53" s="141"/>
      <c r="CM53" s="116"/>
      <c r="CN53" s="162"/>
      <c r="CO53" s="167"/>
      <c r="CP53" s="168"/>
      <c r="CQ53" s="168"/>
      <c r="CR53" s="168"/>
      <c r="CS53" s="168"/>
      <c r="CT53" s="168"/>
      <c r="CU53" s="168"/>
      <c r="CV53" s="168"/>
      <c r="CW53" s="168"/>
      <c r="CX53" s="168"/>
      <c r="CY53" s="168"/>
      <c r="CZ53" s="168"/>
      <c r="DA53" s="168"/>
      <c r="DB53" s="169"/>
      <c r="DC53" s="166"/>
      <c r="DD53" s="141"/>
      <c r="DE53" s="116"/>
      <c r="DF53" s="162"/>
      <c r="DG53" s="167"/>
      <c r="DH53" s="168"/>
      <c r="DI53" s="168"/>
      <c r="DJ53" s="168"/>
      <c r="DK53" s="168"/>
      <c r="DL53" s="168"/>
      <c r="DM53" s="168"/>
      <c r="DN53" s="168"/>
      <c r="DO53" s="168"/>
      <c r="DP53" s="168"/>
      <c r="DQ53" s="168"/>
      <c r="DR53" s="168"/>
      <c r="DS53" s="168"/>
      <c r="DT53" s="169"/>
      <c r="DU53" s="166"/>
      <c r="DV53" s="141"/>
      <c r="DW53" s="116"/>
      <c r="DX53" s="162"/>
      <c r="DY53" s="167"/>
      <c r="DZ53" s="168"/>
      <c r="EA53" s="168"/>
      <c r="EB53" s="168"/>
      <c r="EC53" s="168"/>
      <c r="ED53" s="168"/>
      <c r="EE53" s="168"/>
      <c r="EF53" s="168"/>
      <c r="EG53" s="168"/>
      <c r="EH53" s="168"/>
      <c r="EI53" s="168"/>
      <c r="EJ53" s="168"/>
      <c r="EK53" s="168"/>
      <c r="EL53" s="169"/>
      <c r="EM53" s="166"/>
      <c r="EN53" s="141"/>
      <c r="EO53" s="116"/>
      <c r="EP53" s="162"/>
      <c r="EQ53" s="167"/>
      <c r="ER53" s="168"/>
      <c r="ES53" s="168"/>
      <c r="ET53" s="168"/>
      <c r="EU53" s="168"/>
      <c r="EV53" s="168"/>
      <c r="EW53" s="168"/>
      <c r="EX53" s="168"/>
      <c r="EY53" s="168"/>
      <c r="EZ53" s="168"/>
      <c r="FA53" s="168"/>
      <c r="FB53" s="168"/>
      <c r="FC53" s="168"/>
      <c r="FD53" s="169"/>
      <c r="FE53" s="166"/>
      <c r="FF53" s="141"/>
      <c r="FG53" s="116"/>
      <c r="FH53" s="162"/>
      <c r="FI53" s="167"/>
      <c r="FJ53" s="168"/>
      <c r="FK53" s="168"/>
      <c r="FL53" s="168"/>
      <c r="FM53" s="168"/>
      <c r="FN53" s="168"/>
      <c r="FO53" s="168"/>
      <c r="FP53" s="168"/>
      <c r="FQ53" s="168"/>
      <c r="FR53" s="168"/>
      <c r="FS53" s="168"/>
      <c r="FT53" s="168"/>
      <c r="FU53" s="168"/>
      <c r="FV53" s="169"/>
      <c r="FW53" s="166"/>
      <c r="FX53" s="141"/>
      <c r="FY53" s="116"/>
      <c r="FZ53" s="162"/>
      <c r="GA53" s="167"/>
      <c r="GB53" s="168"/>
      <c r="GC53" s="168"/>
      <c r="GD53" s="168"/>
      <c r="GE53" s="168"/>
      <c r="GF53" s="168"/>
      <c r="GG53" s="168"/>
      <c r="GH53" s="168"/>
      <c r="GI53" s="168"/>
      <c r="GJ53" s="168"/>
      <c r="GK53" s="168"/>
      <c r="GL53" s="168"/>
      <c r="GM53" s="168"/>
      <c r="GN53" s="169"/>
      <c r="GO53" s="166"/>
      <c r="GP53" s="141"/>
      <c r="GQ53" s="116"/>
      <c r="GR53" s="162"/>
      <c r="GS53" s="167"/>
      <c r="GT53" s="168"/>
      <c r="GU53" s="168"/>
      <c r="GV53" s="168"/>
      <c r="GW53" s="168"/>
      <c r="GX53" s="168"/>
      <c r="GY53" s="168"/>
      <c r="GZ53" s="168"/>
      <c r="HA53" s="168"/>
      <c r="HB53" s="168"/>
      <c r="HC53" s="168"/>
      <c r="HD53" s="168"/>
      <c r="HE53" s="168"/>
      <c r="HF53" s="169"/>
      <c r="HG53" s="166"/>
      <c r="HH53" s="141"/>
      <c r="HI53" s="116"/>
      <c r="HJ53" s="162"/>
      <c r="HK53" s="167"/>
      <c r="HL53" s="168"/>
      <c r="HM53" s="168"/>
      <c r="HN53" s="168"/>
      <c r="HO53" s="168"/>
      <c r="HP53" s="168"/>
      <c r="HQ53" s="168"/>
      <c r="HR53" s="168"/>
      <c r="HS53" s="168"/>
      <c r="HT53" s="168"/>
      <c r="HU53" s="168"/>
      <c r="HV53" s="168"/>
      <c r="HW53" s="168"/>
      <c r="HX53" s="169"/>
      <c r="HY53" s="166"/>
      <c r="HZ53" s="141"/>
      <c r="IA53" s="116"/>
      <c r="IB53" s="162"/>
      <c r="IC53" s="167"/>
      <c r="ID53" s="168"/>
      <c r="IE53" s="168"/>
      <c r="IF53" s="168"/>
      <c r="IG53" s="168"/>
      <c r="IH53" s="168"/>
      <c r="II53" s="168"/>
      <c r="IJ53" s="168"/>
      <c r="IK53" s="168"/>
      <c r="IL53" s="168"/>
      <c r="IM53" s="168"/>
      <c r="IN53" s="168"/>
      <c r="IO53" s="168"/>
      <c r="IP53" s="169"/>
      <c r="IQ53" s="166"/>
      <c r="IR53" s="141"/>
      <c r="IS53" s="116"/>
      <c r="IT53" s="162"/>
      <c r="IU53" s="167"/>
      <c r="IV53" s="168"/>
      <c r="IW53" s="168"/>
      <c r="IX53" s="168"/>
      <c r="IY53" s="168"/>
      <c r="IZ53" s="168"/>
      <c r="JA53" s="168"/>
      <c r="JB53" s="168"/>
      <c r="JC53" s="168"/>
      <c r="JD53" s="168"/>
      <c r="JE53" s="168"/>
      <c r="JF53" s="168"/>
      <c r="JG53" s="168"/>
      <c r="JH53" s="169"/>
      <c r="JI53" s="166"/>
      <c r="JJ53" s="141"/>
      <c r="JK53" s="116"/>
      <c r="JL53" s="162"/>
      <c r="JM53" s="167"/>
      <c r="JN53" s="168"/>
      <c r="JO53" s="168"/>
      <c r="JP53" s="168"/>
      <c r="JQ53" s="168"/>
      <c r="JR53" s="168"/>
      <c r="JS53" s="168"/>
      <c r="JT53" s="168"/>
      <c r="JU53" s="168"/>
      <c r="JV53" s="168"/>
      <c r="JW53" s="168"/>
      <c r="JX53" s="168"/>
      <c r="JY53" s="168"/>
      <c r="JZ53" s="169"/>
      <c r="KA53" s="166"/>
      <c r="KB53" s="141"/>
      <c r="KC53" s="116"/>
      <c r="KD53" s="162"/>
      <c r="KE53" s="167"/>
      <c r="KF53" s="168"/>
      <c r="KG53" s="168"/>
      <c r="KH53" s="168"/>
      <c r="KI53" s="168"/>
      <c r="KJ53" s="168"/>
      <c r="KK53" s="168"/>
      <c r="KL53" s="168"/>
      <c r="KM53" s="168"/>
      <c r="KN53" s="168"/>
      <c r="KO53" s="168"/>
      <c r="KP53" s="168"/>
      <c r="KQ53" s="168"/>
      <c r="KR53" s="169"/>
      <c r="KS53" s="166"/>
      <c r="KT53" s="141"/>
      <c r="KU53" s="116"/>
      <c r="KV53" s="162"/>
      <c r="KW53" s="167"/>
      <c r="KX53" s="168"/>
      <c r="KY53" s="168"/>
      <c r="KZ53" s="168"/>
      <c r="LA53" s="168"/>
      <c r="LB53" s="168"/>
      <c r="LC53" s="168"/>
      <c r="LD53" s="168"/>
      <c r="LE53" s="168"/>
      <c r="LF53" s="168"/>
      <c r="LG53" s="168"/>
      <c r="LH53" s="168"/>
      <c r="LI53" s="168"/>
      <c r="LJ53" s="169"/>
      <c r="LK53" s="166"/>
      <c r="LL53" s="141"/>
      <c r="LM53" s="116"/>
      <c r="LN53" s="162"/>
      <c r="LO53" s="167"/>
      <c r="LP53" s="168"/>
      <c r="LQ53" s="168"/>
      <c r="LR53" s="168"/>
      <c r="LS53" s="168"/>
      <c r="LT53" s="168"/>
      <c r="LU53" s="168"/>
      <c r="LV53" s="168"/>
      <c r="LW53" s="168"/>
      <c r="LX53" s="168"/>
      <c r="LY53" s="168"/>
      <c r="LZ53" s="168"/>
      <c r="MA53" s="168"/>
      <c r="MB53" s="169"/>
      <c r="MC53" s="166"/>
      <c r="MD53" s="141"/>
      <c r="ME53" s="116"/>
      <c r="MF53" s="162"/>
      <c r="MG53" s="167"/>
      <c r="MH53" s="168"/>
      <c r="MI53" s="168"/>
      <c r="MJ53" s="168"/>
      <c r="MK53" s="168"/>
      <c r="ML53" s="168"/>
      <c r="MM53" s="168"/>
      <c r="MN53" s="168"/>
      <c r="MO53" s="168"/>
      <c r="MP53" s="168"/>
      <c r="MQ53" s="168"/>
      <c r="MR53" s="168"/>
      <c r="MS53" s="168"/>
      <c r="MT53" s="169"/>
      <c r="MU53" s="166"/>
      <c r="MV53" s="141"/>
      <c r="MW53" s="116"/>
      <c r="MX53" s="162"/>
      <c r="MY53" s="167"/>
      <c r="MZ53" s="168"/>
      <c r="NA53" s="168"/>
      <c r="NB53" s="168"/>
      <c r="NC53" s="168"/>
      <c r="ND53" s="168"/>
      <c r="NE53" s="168"/>
      <c r="NF53" s="168"/>
      <c r="NG53" s="168"/>
      <c r="NH53" s="168"/>
      <c r="NI53" s="168"/>
      <c r="NJ53" s="168"/>
      <c r="NK53" s="168"/>
      <c r="NL53" s="169"/>
      <c r="NM53" s="166"/>
      <c r="NN53" s="141"/>
      <c r="NO53" s="116"/>
      <c r="NP53" s="162"/>
      <c r="NQ53" s="167"/>
      <c r="NR53" s="168"/>
      <c r="NS53" s="168"/>
      <c r="NT53" s="168"/>
      <c r="NU53" s="168"/>
      <c r="NV53" s="168"/>
      <c r="NW53" s="168"/>
      <c r="NX53" s="168"/>
      <c r="NY53" s="168"/>
      <c r="NZ53" s="168"/>
      <c r="OA53" s="168"/>
      <c r="OB53" s="168"/>
      <c r="OC53" s="168"/>
      <c r="OD53" s="169"/>
      <c r="OE53" s="166"/>
      <c r="OF53" s="141"/>
      <c r="OG53" s="116"/>
      <c r="OH53" s="162"/>
      <c r="OI53" s="167"/>
      <c r="OJ53" s="168"/>
      <c r="OK53" s="168"/>
      <c r="OL53" s="168"/>
      <c r="OM53" s="168"/>
      <c r="ON53" s="168"/>
      <c r="OO53" s="168"/>
      <c r="OP53" s="168"/>
      <c r="OQ53" s="168"/>
      <c r="OR53" s="168"/>
      <c r="OS53" s="168"/>
      <c r="OT53" s="168"/>
      <c r="OU53" s="168"/>
      <c r="OV53" s="169"/>
      <c r="OW53" s="166"/>
      <c r="OX53" s="141"/>
      <c r="OY53" s="116"/>
      <c r="OZ53" s="162"/>
      <c r="PA53" s="167"/>
      <c r="PB53" s="168"/>
      <c r="PC53" s="168"/>
      <c r="PD53" s="168"/>
      <c r="PE53" s="168"/>
      <c r="PF53" s="168"/>
      <c r="PG53" s="168"/>
      <c r="PH53" s="168"/>
      <c r="PI53" s="168"/>
      <c r="PJ53" s="168"/>
      <c r="PK53" s="168"/>
      <c r="PL53" s="168"/>
      <c r="PM53" s="168"/>
      <c r="PN53" s="169"/>
      <c r="PO53" s="166"/>
      <c r="PP53" s="141"/>
      <c r="PQ53" s="116"/>
      <c r="PR53" s="162"/>
      <c r="PS53" s="167"/>
      <c r="PT53" s="168"/>
      <c r="PU53" s="168"/>
      <c r="PV53" s="168"/>
      <c r="PW53" s="168"/>
      <c r="PX53" s="168"/>
      <c r="PY53" s="168"/>
      <c r="PZ53" s="168"/>
      <c r="QA53" s="168"/>
      <c r="QB53" s="168"/>
      <c r="QC53" s="168"/>
      <c r="QD53" s="168"/>
      <c r="QE53" s="168"/>
      <c r="QF53" s="169"/>
      <c r="QG53" s="166"/>
      <c r="QH53" s="141"/>
      <c r="QI53" s="116"/>
      <c r="QJ53" s="162"/>
      <c r="QK53" s="167"/>
      <c r="QL53" s="168"/>
      <c r="QM53" s="168"/>
      <c r="QN53" s="168"/>
      <c r="QO53" s="168"/>
      <c r="QP53" s="168"/>
      <c r="QQ53" s="168"/>
      <c r="QR53" s="168"/>
      <c r="QS53" s="168"/>
      <c r="QT53" s="168"/>
      <c r="QU53" s="168"/>
      <c r="QV53" s="168"/>
      <c r="QW53" s="168"/>
      <c r="QX53" s="169"/>
      <c r="QY53" s="166"/>
      <c r="QZ53" s="141"/>
      <c r="RA53" s="116"/>
      <c r="RB53" s="162"/>
      <c r="RC53" s="167"/>
      <c r="RD53" s="168"/>
      <c r="RE53" s="168"/>
      <c r="RF53" s="168"/>
      <c r="RG53" s="168"/>
      <c r="RH53" s="168"/>
      <c r="RI53" s="168"/>
      <c r="RJ53" s="168"/>
      <c r="RK53" s="168"/>
      <c r="RL53" s="168"/>
      <c r="RM53" s="168"/>
      <c r="RN53" s="168"/>
      <c r="RO53" s="168"/>
      <c r="RP53" s="169"/>
      <c r="RQ53" s="166"/>
      <c r="RR53" s="141"/>
      <c r="RS53" s="116"/>
      <c r="RT53" s="162"/>
      <c r="RU53" s="167"/>
      <c r="RV53" s="168"/>
      <c r="RW53" s="168"/>
      <c r="RX53" s="168"/>
      <c r="RY53" s="168"/>
      <c r="RZ53" s="168"/>
      <c r="SA53" s="168"/>
      <c r="SB53" s="168"/>
      <c r="SC53" s="168"/>
      <c r="SD53" s="168"/>
      <c r="SE53" s="168"/>
      <c r="SF53" s="168"/>
      <c r="SG53" s="168"/>
      <c r="SH53" s="169"/>
      <c r="SI53" s="166"/>
      <c r="SJ53" s="141"/>
      <c r="SK53" s="116"/>
      <c r="SL53" s="162"/>
      <c r="SM53" s="167"/>
      <c r="SN53" s="168"/>
      <c r="SO53" s="168"/>
      <c r="SP53" s="168"/>
      <c r="SQ53" s="168"/>
      <c r="SR53" s="168"/>
      <c r="SS53" s="168"/>
      <c r="ST53" s="168"/>
      <c r="SU53" s="168"/>
      <c r="SV53" s="168"/>
      <c r="SW53" s="168"/>
      <c r="SX53" s="168"/>
      <c r="SY53" s="168"/>
      <c r="SZ53" s="169"/>
      <c r="TA53" s="166"/>
      <c r="TB53" s="141"/>
      <c r="TC53" s="116"/>
      <c r="TD53" s="162"/>
      <c r="TE53" s="167"/>
      <c r="TF53" s="168"/>
      <c r="TG53" s="168"/>
      <c r="TH53" s="168"/>
      <c r="TI53" s="168"/>
      <c r="TJ53" s="168"/>
      <c r="TK53" s="168"/>
      <c r="TL53" s="168"/>
      <c r="TM53" s="168"/>
      <c r="TN53" s="168"/>
      <c r="TO53" s="168"/>
      <c r="TP53" s="168"/>
      <c r="TQ53" s="168"/>
      <c r="TR53" s="169"/>
      <c r="TS53" s="166"/>
      <c r="TT53" s="141"/>
      <c r="TU53" s="116"/>
      <c r="TV53" s="162"/>
      <c r="TW53" s="167"/>
      <c r="TX53" s="168"/>
      <c r="TY53" s="168"/>
      <c r="TZ53" s="168"/>
      <c r="UA53" s="168"/>
      <c r="UB53" s="168"/>
      <c r="UC53" s="168"/>
      <c r="UD53" s="168"/>
      <c r="UE53" s="168"/>
      <c r="UF53" s="168"/>
      <c r="UG53" s="168"/>
      <c r="UH53" s="168"/>
      <c r="UI53" s="168"/>
      <c r="UJ53" s="169"/>
      <c r="UK53" s="166"/>
      <c r="UL53" s="141"/>
      <c r="UM53" s="116"/>
      <c r="UN53" s="162"/>
      <c r="UO53" s="167"/>
      <c r="UP53" s="168"/>
      <c r="UQ53" s="168"/>
      <c r="UR53" s="168"/>
      <c r="US53" s="168"/>
      <c r="UT53" s="168"/>
      <c r="UU53" s="168"/>
      <c r="UV53" s="168"/>
      <c r="UW53" s="168"/>
      <c r="UX53" s="168"/>
      <c r="UY53" s="168"/>
      <c r="UZ53" s="168"/>
      <c r="VA53" s="168"/>
      <c r="VB53" s="169"/>
      <c r="VC53" s="166"/>
      <c r="VD53" s="141"/>
      <c r="VE53" s="116"/>
      <c r="VF53" s="162"/>
      <c r="VG53" s="167"/>
      <c r="VH53" s="168"/>
      <c r="VI53" s="168"/>
      <c r="VJ53" s="168"/>
      <c r="VK53" s="168"/>
      <c r="VL53" s="168"/>
      <c r="VM53" s="168"/>
      <c r="VN53" s="168"/>
      <c r="VO53" s="168"/>
      <c r="VP53" s="168"/>
      <c r="VQ53" s="168"/>
      <c r="VR53" s="168"/>
      <c r="VS53" s="168"/>
      <c r="VT53" s="169"/>
      <c r="VU53" s="166"/>
      <c r="VV53" s="141"/>
      <c r="VW53" s="116"/>
      <c r="VX53" s="162"/>
      <c r="VY53" s="167"/>
      <c r="VZ53" s="168"/>
      <c r="WA53" s="168"/>
      <c r="WB53" s="168"/>
      <c r="WC53" s="168"/>
      <c r="WD53" s="168"/>
      <c r="WE53" s="168"/>
      <c r="WF53" s="168"/>
      <c r="WG53" s="168"/>
      <c r="WH53" s="168"/>
      <c r="WI53" s="168"/>
      <c r="WJ53" s="168"/>
      <c r="WK53" s="168"/>
      <c r="WL53" s="169"/>
      <c r="WM53" s="166"/>
      <c r="WN53" s="141"/>
      <c r="WO53" s="116"/>
      <c r="WP53" s="162"/>
      <c r="WQ53" s="167"/>
      <c r="WR53" s="168"/>
      <c r="WS53" s="168"/>
      <c r="WT53" s="168"/>
      <c r="WU53" s="168"/>
      <c r="WV53" s="168"/>
      <c r="WW53" s="168"/>
      <c r="WX53" s="168"/>
      <c r="WY53" s="168"/>
      <c r="WZ53" s="168"/>
      <c r="XA53" s="168"/>
      <c r="XB53" s="168"/>
      <c r="XC53" s="168"/>
      <c r="XD53" s="169"/>
      <c r="XE53" s="166"/>
      <c r="XF53" s="141"/>
      <c r="XG53" s="116"/>
      <c r="XH53" s="162"/>
      <c r="XI53" s="167"/>
      <c r="XJ53" s="168"/>
      <c r="XK53" s="168"/>
      <c r="XL53" s="168"/>
      <c r="XM53" s="168"/>
      <c r="XN53" s="168"/>
      <c r="XO53" s="168"/>
      <c r="XP53" s="168"/>
      <c r="XQ53" s="168"/>
      <c r="XR53" s="168"/>
      <c r="XS53" s="168"/>
      <c r="XT53" s="168"/>
      <c r="XU53" s="168"/>
      <c r="XV53" s="169"/>
      <c r="XW53" s="166"/>
      <c r="XX53" s="141"/>
      <c r="XY53" s="116"/>
      <c r="XZ53" s="162"/>
      <c r="YA53" s="167"/>
      <c r="YB53" s="168"/>
      <c r="YC53" s="168"/>
      <c r="YD53" s="168"/>
      <c r="YE53" s="168"/>
      <c r="YF53" s="168"/>
      <c r="YG53" s="168"/>
      <c r="YH53" s="168"/>
      <c r="YI53" s="168"/>
      <c r="YJ53" s="168"/>
      <c r="YK53" s="168"/>
      <c r="YL53" s="168"/>
      <c r="YM53" s="168"/>
      <c r="YN53" s="169"/>
      <c r="YO53" s="166"/>
      <c r="YP53" s="141"/>
      <c r="YQ53" s="116"/>
      <c r="YR53" s="162"/>
      <c r="YS53" s="167"/>
      <c r="YT53" s="168"/>
      <c r="YU53" s="168"/>
      <c r="YV53" s="168"/>
      <c r="YW53" s="168"/>
      <c r="YX53" s="168"/>
      <c r="YY53" s="168"/>
      <c r="YZ53" s="168"/>
      <c r="ZA53" s="168"/>
      <c r="ZB53" s="168"/>
      <c r="ZC53" s="168"/>
      <c r="ZD53" s="168"/>
      <c r="ZE53" s="168"/>
      <c r="ZF53" s="169"/>
      <c r="ZG53" s="166"/>
      <c r="ZH53" s="141"/>
      <c r="ZI53" s="116"/>
      <c r="ZJ53" s="162"/>
      <c r="ZK53" s="167"/>
      <c r="ZL53" s="168"/>
      <c r="ZM53" s="168"/>
      <c r="ZN53" s="168"/>
      <c r="ZO53" s="168"/>
      <c r="ZP53" s="168"/>
      <c r="ZQ53" s="168"/>
      <c r="ZR53" s="168"/>
      <c r="ZS53" s="168"/>
      <c r="ZT53" s="168"/>
      <c r="ZU53" s="168"/>
      <c r="ZV53" s="168"/>
      <c r="ZW53" s="168"/>
      <c r="ZX53" s="169"/>
      <c r="ZY53" s="166"/>
      <c r="ZZ53" s="141"/>
      <c r="AAA53" s="116"/>
      <c r="AAB53" s="162"/>
      <c r="AAC53" s="167"/>
      <c r="AAD53" s="168"/>
      <c r="AAE53" s="168"/>
      <c r="AAF53" s="168"/>
      <c r="AAG53" s="168"/>
      <c r="AAH53" s="168"/>
      <c r="AAI53" s="168"/>
      <c r="AAJ53" s="168"/>
      <c r="AAK53" s="168"/>
      <c r="AAL53" s="168"/>
      <c r="AAM53" s="168"/>
      <c r="AAN53" s="168"/>
      <c r="AAO53" s="168"/>
      <c r="AAP53" s="169"/>
      <c r="AAQ53" s="166"/>
      <c r="AAR53" s="141"/>
      <c r="AAS53" s="116"/>
      <c r="AAT53" s="162"/>
      <c r="AAU53" s="167"/>
      <c r="AAV53" s="168"/>
      <c r="AAW53" s="168"/>
      <c r="AAX53" s="168"/>
      <c r="AAY53" s="168"/>
      <c r="AAZ53" s="168"/>
      <c r="ABA53" s="168"/>
      <c r="ABB53" s="168"/>
      <c r="ABC53" s="168"/>
      <c r="ABD53" s="168"/>
      <c r="ABE53" s="168"/>
      <c r="ABF53" s="168"/>
      <c r="ABG53" s="168"/>
      <c r="ABH53" s="169"/>
      <c r="ABI53" s="166"/>
      <c r="ABJ53" s="141"/>
      <c r="ABK53" s="116"/>
      <c r="ABL53" s="162"/>
      <c r="ABM53" s="167"/>
      <c r="ABN53" s="168"/>
      <c r="ABO53" s="168"/>
      <c r="ABP53" s="168"/>
      <c r="ABQ53" s="168"/>
      <c r="ABR53" s="168"/>
      <c r="ABS53" s="168"/>
      <c r="ABT53" s="168"/>
      <c r="ABU53" s="168"/>
      <c r="ABV53" s="168"/>
      <c r="ABW53" s="168"/>
      <c r="ABX53" s="168"/>
      <c r="ABY53" s="168"/>
      <c r="ABZ53" s="169"/>
      <c r="ACA53" s="166"/>
      <c r="ACB53" s="141"/>
      <c r="ACC53" s="116"/>
      <c r="ACD53" s="162"/>
      <c r="ACE53" s="167"/>
      <c r="ACF53" s="168"/>
      <c r="ACG53" s="168"/>
      <c r="ACH53" s="168"/>
      <c r="ACI53" s="168"/>
      <c r="ACJ53" s="168"/>
      <c r="ACK53" s="168"/>
      <c r="ACL53" s="168"/>
      <c r="ACM53" s="168"/>
      <c r="ACN53" s="168"/>
      <c r="ACO53" s="168"/>
      <c r="ACP53" s="168"/>
      <c r="ACQ53" s="168"/>
      <c r="ACR53" s="169"/>
      <c r="ACS53" s="166"/>
      <c r="ACT53" s="141"/>
      <c r="ACU53" s="116"/>
      <c r="ACV53" s="162"/>
      <c r="ACW53" s="167"/>
      <c r="ACX53" s="168"/>
      <c r="ACY53" s="168"/>
      <c r="ACZ53" s="168"/>
      <c r="ADA53" s="168"/>
      <c r="ADB53" s="168"/>
      <c r="ADC53" s="168"/>
      <c r="ADD53" s="168"/>
      <c r="ADE53" s="168"/>
      <c r="ADF53" s="168"/>
      <c r="ADG53" s="168"/>
      <c r="ADH53" s="168"/>
      <c r="ADI53" s="168"/>
      <c r="ADJ53" s="169"/>
      <c r="ADK53" s="166"/>
      <c r="ADL53" s="141"/>
      <c r="ADM53" s="116"/>
      <c r="ADN53" s="162"/>
      <c r="ADO53" s="167"/>
      <c r="ADP53" s="168"/>
      <c r="ADQ53" s="168"/>
      <c r="ADR53" s="168"/>
      <c r="ADS53" s="168"/>
      <c r="ADT53" s="168"/>
      <c r="ADU53" s="168"/>
      <c r="ADV53" s="168"/>
      <c r="ADW53" s="168"/>
      <c r="ADX53" s="168"/>
      <c r="ADY53" s="168"/>
      <c r="ADZ53" s="168"/>
      <c r="AEA53" s="168"/>
      <c r="AEB53" s="169"/>
      <c r="AEC53" s="166"/>
      <c r="AED53" s="141"/>
      <c r="AEE53" s="116"/>
      <c r="AEF53" s="162"/>
      <c r="AEG53" s="167"/>
      <c r="AEH53" s="168"/>
      <c r="AEI53" s="168"/>
      <c r="AEJ53" s="168"/>
      <c r="AEK53" s="168"/>
      <c r="AEL53" s="168"/>
      <c r="AEM53" s="168"/>
      <c r="AEN53" s="168"/>
      <c r="AEO53" s="168"/>
      <c r="AEP53" s="168"/>
      <c r="AEQ53" s="168"/>
      <c r="AER53" s="168"/>
      <c r="AES53" s="168"/>
      <c r="AET53" s="169"/>
      <c r="AEU53" s="166"/>
      <c r="AEV53" s="141"/>
      <c r="AEW53" s="116"/>
      <c r="AEX53" s="162"/>
      <c r="AEY53" s="167"/>
      <c r="AEZ53" s="168"/>
      <c r="AFA53" s="168"/>
      <c r="AFB53" s="168"/>
      <c r="AFC53" s="168"/>
      <c r="AFD53" s="168"/>
      <c r="AFE53" s="168"/>
      <c r="AFF53" s="168"/>
      <c r="AFG53" s="168"/>
      <c r="AFH53" s="168"/>
      <c r="AFI53" s="168"/>
      <c r="AFJ53" s="168"/>
      <c r="AFK53" s="168"/>
      <c r="AFL53" s="169"/>
      <c r="AFM53" s="166"/>
      <c r="AFN53" s="141"/>
      <c r="AFO53" s="116"/>
      <c r="AFP53" s="162"/>
      <c r="AFQ53" s="167"/>
      <c r="AFR53" s="168"/>
      <c r="AFS53" s="168"/>
      <c r="AFT53" s="168"/>
      <c r="AFU53" s="168"/>
      <c r="AFV53" s="168"/>
      <c r="AFW53" s="168"/>
      <c r="AFX53" s="168"/>
      <c r="AFY53" s="168"/>
      <c r="AFZ53" s="168"/>
      <c r="AGA53" s="168"/>
      <c r="AGB53" s="168"/>
      <c r="AGC53" s="168"/>
      <c r="AGD53" s="169"/>
      <c r="AGE53" s="166"/>
      <c r="AGF53" s="141"/>
      <c r="AGG53" s="116"/>
      <c r="AGH53" s="162"/>
      <c r="AGI53" s="167"/>
      <c r="AGJ53" s="168"/>
      <c r="AGK53" s="168"/>
      <c r="AGL53" s="168"/>
      <c r="AGM53" s="168"/>
      <c r="AGN53" s="168"/>
      <c r="AGO53" s="168"/>
      <c r="AGP53" s="168"/>
      <c r="AGQ53" s="168"/>
      <c r="AGR53" s="168"/>
      <c r="AGS53" s="168"/>
      <c r="AGT53" s="168"/>
      <c r="AGU53" s="168"/>
      <c r="AGV53" s="169"/>
      <c r="AGW53" s="166"/>
      <c r="AGX53" s="141"/>
      <c r="AGY53" s="116"/>
      <c r="AGZ53" s="162"/>
      <c r="AHA53" s="167"/>
      <c r="AHB53" s="168"/>
      <c r="AHC53" s="168"/>
      <c r="AHD53" s="168"/>
      <c r="AHE53" s="168"/>
      <c r="AHF53" s="168"/>
      <c r="AHG53" s="168"/>
      <c r="AHH53" s="168"/>
      <c r="AHI53" s="168"/>
      <c r="AHJ53" s="168"/>
      <c r="AHK53" s="168"/>
      <c r="AHL53" s="168"/>
      <c r="AHM53" s="168"/>
      <c r="AHN53" s="169"/>
      <c r="AHO53" s="166"/>
      <c r="AHP53" s="141"/>
      <c r="AHQ53" s="116"/>
      <c r="AHR53" s="162"/>
      <c r="AHS53" s="167"/>
      <c r="AHT53" s="168"/>
      <c r="AHU53" s="168"/>
      <c r="AHV53" s="168"/>
      <c r="AHW53" s="168"/>
      <c r="AHX53" s="168"/>
      <c r="AHY53" s="168"/>
      <c r="AHZ53" s="168"/>
      <c r="AIA53" s="168"/>
      <c r="AIB53" s="168"/>
      <c r="AIC53" s="168"/>
      <c r="AID53" s="168"/>
      <c r="AIE53" s="168"/>
      <c r="AIF53" s="169"/>
      <c r="AIG53" s="166"/>
      <c r="AIH53" s="141"/>
      <c r="AII53" s="116"/>
      <c r="AIJ53" s="162"/>
      <c r="AIK53" s="167"/>
      <c r="AIL53" s="168"/>
      <c r="AIM53" s="168"/>
      <c r="AIN53" s="168"/>
      <c r="AIO53" s="168"/>
      <c r="AIP53" s="168"/>
      <c r="AIQ53" s="168"/>
      <c r="AIR53" s="168"/>
      <c r="AIS53" s="168"/>
      <c r="AIT53" s="168"/>
      <c r="AIU53" s="168"/>
      <c r="AIV53" s="168"/>
      <c r="AIW53" s="168"/>
      <c r="AIX53" s="169"/>
      <c r="AIY53" s="166"/>
      <c r="AIZ53" s="141"/>
      <c r="AJA53" s="116"/>
      <c r="AJB53" s="162"/>
      <c r="AJC53" s="167"/>
      <c r="AJD53" s="168"/>
      <c r="AJE53" s="168"/>
      <c r="AJF53" s="168"/>
      <c r="AJG53" s="168"/>
      <c r="AJH53" s="168"/>
      <c r="AJI53" s="168"/>
      <c r="AJJ53" s="168"/>
      <c r="AJK53" s="168"/>
      <c r="AJL53" s="168"/>
      <c r="AJM53" s="168"/>
      <c r="AJN53" s="168"/>
      <c r="AJO53" s="168"/>
      <c r="AJP53" s="169"/>
      <c r="AJQ53" s="166"/>
      <c r="AJR53" s="141"/>
      <c r="AJS53" s="116"/>
      <c r="AJT53" s="162"/>
      <c r="AJU53" s="167"/>
      <c r="AJV53" s="168"/>
      <c r="AJW53" s="168"/>
      <c r="AJX53" s="168"/>
      <c r="AJY53" s="168"/>
      <c r="AJZ53" s="168"/>
      <c r="AKA53" s="168"/>
      <c r="AKB53" s="168"/>
      <c r="AKC53" s="168"/>
      <c r="AKD53" s="168"/>
      <c r="AKE53" s="168"/>
      <c r="AKF53" s="168"/>
      <c r="AKG53" s="168"/>
      <c r="AKH53" s="169"/>
      <c r="AKI53" s="166"/>
      <c r="AKJ53" s="141"/>
      <c r="AKK53" s="116"/>
      <c r="AKL53" s="162"/>
      <c r="AKM53" s="167"/>
      <c r="AKN53" s="168"/>
      <c r="AKO53" s="168"/>
      <c r="AKP53" s="168"/>
      <c r="AKQ53" s="168"/>
      <c r="AKR53" s="168"/>
      <c r="AKS53" s="168"/>
      <c r="AKT53" s="168"/>
      <c r="AKU53" s="168"/>
      <c r="AKV53" s="168"/>
      <c r="AKW53" s="168"/>
      <c r="AKX53" s="168"/>
      <c r="AKY53" s="168"/>
      <c r="AKZ53" s="169"/>
      <c r="ALA53" s="166"/>
      <c r="ALB53" s="141"/>
      <c r="ALC53" s="116"/>
      <c r="ALD53" s="162"/>
      <c r="ALE53" s="167"/>
      <c r="ALF53" s="168"/>
      <c r="ALG53" s="168"/>
      <c r="ALH53" s="168"/>
      <c r="ALI53" s="168"/>
      <c r="ALJ53" s="168"/>
      <c r="ALK53" s="168"/>
      <c r="ALL53" s="168"/>
      <c r="ALM53" s="168"/>
      <c r="ALN53" s="168"/>
      <c r="ALO53" s="168"/>
      <c r="ALP53" s="168"/>
      <c r="ALQ53" s="168"/>
      <c r="ALR53" s="169"/>
      <c r="ALS53" s="166"/>
      <c r="ALT53" s="141"/>
      <c r="ALU53" s="116"/>
      <c r="ALV53" s="162"/>
      <c r="ALW53" s="167"/>
      <c r="ALX53" s="168"/>
      <c r="ALY53" s="168"/>
      <c r="ALZ53" s="168"/>
      <c r="AMA53" s="168"/>
      <c r="AMB53" s="168"/>
      <c r="AMC53" s="168"/>
      <c r="AMD53" s="168"/>
      <c r="AME53" s="168"/>
      <c r="AMF53" s="168"/>
      <c r="AMG53" s="168"/>
      <c r="AMH53" s="168"/>
      <c r="AMI53" s="168"/>
      <c r="AMJ53" s="169"/>
      <c r="AMK53" s="166"/>
      <c r="AML53" s="141"/>
      <c r="AMM53" s="116"/>
      <c r="AMN53" s="162"/>
      <c r="AMO53" s="167"/>
      <c r="AMP53" s="168"/>
      <c r="AMQ53" s="168"/>
      <c r="AMR53" s="168"/>
      <c r="AMS53" s="168"/>
      <c r="AMT53" s="168"/>
      <c r="AMU53" s="168"/>
      <c r="AMV53" s="168"/>
      <c r="AMW53" s="168"/>
      <c r="AMX53" s="168"/>
      <c r="AMY53" s="168"/>
      <c r="AMZ53" s="168"/>
      <c r="ANA53" s="168"/>
      <c r="ANB53" s="169"/>
      <c r="ANC53" s="166"/>
      <c r="AND53" s="141"/>
      <c r="ANE53" s="116"/>
      <c r="ANF53" s="162"/>
      <c r="ANG53" s="167"/>
      <c r="ANH53" s="168"/>
      <c r="ANI53" s="168"/>
      <c r="ANJ53" s="168"/>
      <c r="ANK53" s="168"/>
      <c r="ANL53" s="168"/>
      <c r="ANM53" s="168"/>
      <c r="ANN53" s="168"/>
      <c r="ANO53" s="168"/>
      <c r="ANP53" s="168"/>
      <c r="ANQ53" s="168"/>
      <c r="ANR53" s="168"/>
      <c r="ANS53" s="168"/>
      <c r="ANT53" s="169"/>
      <c r="ANU53" s="166"/>
      <c r="ANV53" s="141"/>
      <c r="ANW53" s="116"/>
      <c r="ANX53" s="162"/>
      <c r="ANY53" s="167"/>
      <c r="ANZ53" s="168"/>
      <c r="AOA53" s="168"/>
      <c r="AOB53" s="168"/>
      <c r="AOC53" s="168"/>
      <c r="AOD53" s="168"/>
      <c r="AOE53" s="168"/>
      <c r="AOF53" s="168"/>
      <c r="AOG53" s="168"/>
      <c r="AOH53" s="168"/>
      <c r="AOI53" s="168"/>
      <c r="AOJ53" s="168"/>
      <c r="AOK53" s="168"/>
      <c r="AOL53" s="169"/>
      <c r="AOM53" s="166"/>
      <c r="AON53" s="141"/>
      <c r="AOO53" s="116"/>
      <c r="AOP53" s="162"/>
      <c r="AOQ53" s="167"/>
      <c r="AOR53" s="168"/>
      <c r="AOS53" s="168"/>
      <c r="AOT53" s="168"/>
      <c r="AOU53" s="168"/>
      <c r="AOV53" s="168"/>
      <c r="AOW53" s="168"/>
      <c r="AOX53" s="168"/>
      <c r="AOY53" s="168"/>
      <c r="AOZ53" s="168"/>
      <c r="APA53" s="168"/>
      <c r="APB53" s="168"/>
      <c r="APC53" s="168"/>
      <c r="APD53" s="169"/>
      <c r="APE53" s="166"/>
      <c r="APF53" s="141"/>
      <c r="APG53" s="116"/>
      <c r="APH53" s="162"/>
      <c r="API53" s="167"/>
      <c r="APJ53" s="168"/>
      <c r="APK53" s="168"/>
      <c r="APL53" s="168"/>
      <c r="APM53" s="168"/>
      <c r="APN53" s="168"/>
      <c r="APO53" s="168"/>
      <c r="APP53" s="168"/>
      <c r="APQ53" s="168"/>
      <c r="APR53" s="168"/>
      <c r="APS53" s="168"/>
      <c r="APT53" s="168"/>
      <c r="APU53" s="168"/>
      <c r="APV53" s="169"/>
      <c r="APW53" s="166"/>
      <c r="APX53" s="141"/>
      <c r="APY53" s="116"/>
      <c r="APZ53" s="162"/>
      <c r="AQA53" s="167"/>
      <c r="AQB53" s="168"/>
      <c r="AQC53" s="168"/>
      <c r="AQD53" s="168"/>
      <c r="AQE53" s="168"/>
      <c r="AQF53" s="168"/>
      <c r="AQG53" s="168"/>
      <c r="AQH53" s="168"/>
      <c r="AQI53" s="168"/>
      <c r="AQJ53" s="168"/>
      <c r="AQK53" s="168"/>
      <c r="AQL53" s="168"/>
      <c r="AQM53" s="168"/>
      <c r="AQN53" s="169"/>
      <c r="AQO53" s="166"/>
      <c r="AQP53" s="141"/>
      <c r="AQQ53" s="116"/>
      <c r="AQR53" s="162"/>
      <c r="AQS53" s="167"/>
      <c r="AQT53" s="168"/>
      <c r="AQU53" s="168"/>
      <c r="AQV53" s="168"/>
      <c r="AQW53" s="168"/>
      <c r="AQX53" s="168"/>
      <c r="AQY53" s="168"/>
      <c r="AQZ53" s="168"/>
      <c r="ARA53" s="168"/>
      <c r="ARB53" s="168"/>
      <c r="ARC53" s="168"/>
      <c r="ARD53" s="168"/>
      <c r="ARE53" s="168"/>
      <c r="ARF53" s="169"/>
      <c r="ARG53" s="166"/>
      <c r="ARH53" s="141"/>
      <c r="ARI53" s="116"/>
      <c r="ARJ53" s="162"/>
      <c r="ARK53" s="167"/>
      <c r="ARL53" s="168"/>
      <c r="ARM53" s="168"/>
      <c r="ARN53" s="168"/>
      <c r="ARO53" s="168"/>
      <c r="ARP53" s="168"/>
      <c r="ARQ53" s="168"/>
      <c r="ARR53" s="168"/>
      <c r="ARS53" s="168"/>
      <c r="ART53" s="168"/>
      <c r="ARU53" s="168"/>
      <c r="ARV53" s="168"/>
      <c r="ARW53" s="168"/>
      <c r="ARX53" s="169"/>
      <c r="ARY53" s="166"/>
      <c r="ARZ53" s="141"/>
      <c r="ASA53" s="116"/>
      <c r="ASB53" s="162"/>
      <c r="ASC53" s="167"/>
      <c r="ASD53" s="168"/>
      <c r="ASE53" s="168"/>
      <c r="ASF53" s="168"/>
      <c r="ASG53" s="168"/>
      <c r="ASH53" s="168"/>
      <c r="ASI53" s="168"/>
      <c r="ASJ53" s="168"/>
      <c r="ASK53" s="168"/>
      <c r="ASL53" s="168"/>
      <c r="ASM53" s="168"/>
      <c r="ASN53" s="168"/>
      <c r="ASO53" s="168"/>
      <c r="ASP53" s="169"/>
      <c r="ASQ53" s="166"/>
      <c r="ASR53" s="141"/>
      <c r="ASS53" s="116"/>
      <c r="AST53" s="162"/>
      <c r="ASU53" s="167"/>
      <c r="ASV53" s="168"/>
      <c r="ASW53" s="168"/>
      <c r="ASX53" s="168"/>
      <c r="ASY53" s="168"/>
      <c r="ASZ53" s="168"/>
      <c r="ATA53" s="168"/>
      <c r="ATB53" s="168"/>
      <c r="ATC53" s="168"/>
      <c r="ATD53" s="168"/>
      <c r="ATE53" s="168"/>
      <c r="ATF53" s="168"/>
      <c r="ATG53" s="168"/>
      <c r="ATH53" s="169"/>
      <c r="ATI53" s="166"/>
      <c r="ATJ53" s="141"/>
      <c r="ATK53" s="116"/>
      <c r="ATL53" s="162"/>
      <c r="ATM53" s="167"/>
      <c r="ATN53" s="168"/>
      <c r="ATO53" s="168"/>
      <c r="ATP53" s="168"/>
      <c r="ATQ53" s="168"/>
      <c r="ATR53" s="168"/>
      <c r="ATS53" s="168"/>
      <c r="ATT53" s="168"/>
      <c r="ATU53" s="168"/>
      <c r="ATV53" s="168"/>
      <c r="ATW53" s="168"/>
      <c r="ATX53" s="168"/>
      <c r="ATY53" s="168"/>
      <c r="ATZ53" s="169"/>
      <c r="AUA53" s="166"/>
      <c r="AUB53" s="141"/>
      <c r="AUC53" s="116"/>
      <c r="AUD53" s="162"/>
      <c r="AUE53" s="167"/>
      <c r="AUF53" s="168"/>
      <c r="AUG53" s="168"/>
      <c r="AUH53" s="168"/>
      <c r="AUI53" s="168"/>
      <c r="AUJ53" s="168"/>
      <c r="AUK53" s="168"/>
      <c r="AUL53" s="168"/>
      <c r="AUM53" s="168"/>
      <c r="AUN53" s="168"/>
      <c r="AUO53" s="168"/>
      <c r="AUP53" s="168"/>
      <c r="AUQ53" s="168"/>
      <c r="AUR53" s="169"/>
      <c r="AUS53" s="166"/>
      <c r="AUT53" s="141"/>
      <c r="AUU53" s="116"/>
      <c r="AUV53" s="162"/>
      <c r="AUW53" s="167"/>
      <c r="AUX53" s="168"/>
      <c r="AUY53" s="168"/>
      <c r="AUZ53" s="168"/>
      <c r="AVA53" s="168"/>
      <c r="AVB53" s="168"/>
      <c r="AVC53" s="168"/>
      <c r="AVD53" s="168"/>
      <c r="AVE53" s="168"/>
      <c r="AVF53" s="168"/>
      <c r="AVG53" s="168"/>
      <c r="AVH53" s="168"/>
      <c r="AVI53" s="168"/>
      <c r="AVJ53" s="169"/>
      <c r="AVK53" s="166"/>
      <c r="AVL53" s="141"/>
      <c r="AVM53" s="116"/>
      <c r="AVN53" s="162"/>
      <c r="AVO53" s="167"/>
      <c r="AVP53" s="168"/>
      <c r="AVQ53" s="168"/>
      <c r="AVR53" s="168"/>
      <c r="AVS53" s="168"/>
      <c r="AVT53" s="168"/>
      <c r="AVU53" s="168"/>
      <c r="AVV53" s="168"/>
      <c r="AVW53" s="168"/>
      <c r="AVX53" s="168"/>
      <c r="AVY53" s="168"/>
      <c r="AVZ53" s="168"/>
      <c r="AWA53" s="168"/>
      <c r="AWB53" s="169"/>
      <c r="AWC53" s="166"/>
      <c r="AWD53" s="141"/>
      <c r="AWE53" s="116"/>
      <c r="AWF53" s="162"/>
      <c r="AWG53" s="167"/>
      <c r="AWH53" s="168"/>
      <c r="AWI53" s="168"/>
      <c r="AWJ53" s="168"/>
      <c r="AWK53" s="168"/>
      <c r="AWL53" s="168"/>
      <c r="AWM53" s="168"/>
      <c r="AWN53" s="168"/>
      <c r="AWO53" s="168"/>
      <c r="AWP53" s="168"/>
      <c r="AWQ53" s="168"/>
      <c r="AWR53" s="168"/>
      <c r="AWS53" s="168"/>
      <c r="AWT53" s="169"/>
      <c r="AWU53" s="166"/>
      <c r="AWV53" s="141"/>
      <c r="AWW53" s="116"/>
      <c r="AWX53" s="162"/>
      <c r="AWY53" s="167"/>
      <c r="AWZ53" s="168"/>
      <c r="AXA53" s="168"/>
      <c r="AXB53" s="168"/>
      <c r="AXC53" s="168"/>
      <c r="AXD53" s="168"/>
      <c r="AXE53" s="168"/>
      <c r="AXF53" s="168"/>
      <c r="AXG53" s="168"/>
      <c r="AXH53" s="168"/>
      <c r="AXI53" s="168"/>
      <c r="AXJ53" s="168"/>
      <c r="AXK53" s="168"/>
      <c r="AXL53" s="169"/>
      <c r="AXM53" s="166"/>
      <c r="AXN53" s="141"/>
      <c r="AXO53" s="116"/>
      <c r="AXP53" s="162"/>
      <c r="AXQ53" s="167"/>
      <c r="AXR53" s="168"/>
      <c r="AXS53" s="168"/>
      <c r="AXT53" s="168"/>
      <c r="AXU53" s="168"/>
      <c r="AXV53" s="168"/>
      <c r="AXW53" s="168"/>
      <c r="AXX53" s="168"/>
      <c r="AXY53" s="168"/>
      <c r="AXZ53" s="168"/>
      <c r="AYA53" s="168"/>
      <c r="AYB53" s="168"/>
      <c r="AYC53" s="168"/>
      <c r="AYD53" s="169"/>
      <c r="AYE53" s="166"/>
      <c r="AYF53" s="141"/>
      <c r="AYG53" s="116"/>
      <c r="AYH53" s="162"/>
      <c r="AYI53" s="167"/>
      <c r="AYJ53" s="168"/>
      <c r="AYK53" s="168"/>
      <c r="AYL53" s="168"/>
      <c r="AYM53" s="168"/>
      <c r="AYN53" s="168"/>
      <c r="AYO53" s="168"/>
      <c r="AYP53" s="168"/>
      <c r="AYQ53" s="168"/>
      <c r="AYR53" s="168"/>
      <c r="AYS53" s="168"/>
      <c r="AYT53" s="168"/>
      <c r="AYU53" s="168"/>
      <c r="AYV53" s="169"/>
      <c r="AYW53" s="166"/>
      <c r="AYX53" s="141"/>
      <c r="AYY53" s="116"/>
      <c r="AYZ53" s="162"/>
      <c r="AZA53" s="167"/>
      <c r="AZB53" s="168"/>
      <c r="AZC53" s="168"/>
      <c r="AZD53" s="168"/>
      <c r="AZE53" s="168"/>
      <c r="AZF53" s="168"/>
      <c r="AZG53" s="168"/>
      <c r="AZH53" s="168"/>
      <c r="AZI53" s="168"/>
      <c r="AZJ53" s="168"/>
      <c r="AZK53" s="168"/>
      <c r="AZL53" s="168"/>
      <c r="AZM53" s="168"/>
      <c r="AZN53" s="169"/>
      <c r="AZO53" s="166"/>
      <c r="AZP53" s="141"/>
      <c r="AZQ53" s="116"/>
      <c r="AZR53" s="162"/>
      <c r="AZS53" s="167"/>
      <c r="AZT53" s="168"/>
      <c r="AZU53" s="168"/>
      <c r="AZV53" s="168"/>
      <c r="AZW53" s="168"/>
      <c r="AZX53" s="168"/>
      <c r="AZY53" s="168"/>
      <c r="AZZ53" s="168"/>
      <c r="BAA53" s="168"/>
      <c r="BAB53" s="168"/>
      <c r="BAC53" s="168"/>
      <c r="BAD53" s="168"/>
      <c r="BAE53" s="168"/>
      <c r="BAF53" s="169"/>
      <c r="BAG53" s="166"/>
      <c r="BAH53" s="141"/>
      <c r="BAI53" s="116"/>
      <c r="BAJ53" s="162"/>
      <c r="BAK53" s="167"/>
      <c r="BAL53" s="168"/>
      <c r="BAM53" s="168"/>
      <c r="BAN53" s="168"/>
      <c r="BAO53" s="168"/>
      <c r="BAP53" s="168"/>
      <c r="BAQ53" s="168"/>
      <c r="BAR53" s="168"/>
      <c r="BAS53" s="168"/>
      <c r="BAT53" s="168"/>
      <c r="BAU53" s="168"/>
      <c r="BAV53" s="168"/>
      <c r="BAW53" s="168"/>
      <c r="BAX53" s="169"/>
      <c r="BAY53" s="166"/>
      <c r="BAZ53" s="141"/>
      <c r="BBA53" s="116"/>
      <c r="BBB53" s="162"/>
      <c r="BBC53" s="167"/>
      <c r="BBD53" s="168"/>
      <c r="BBE53" s="168"/>
      <c r="BBF53" s="168"/>
      <c r="BBG53" s="168"/>
      <c r="BBH53" s="168"/>
      <c r="BBI53" s="168"/>
      <c r="BBJ53" s="168"/>
      <c r="BBK53" s="168"/>
      <c r="BBL53" s="168"/>
      <c r="BBM53" s="168"/>
      <c r="BBN53" s="168"/>
      <c r="BBO53" s="168"/>
      <c r="BBP53" s="169"/>
      <c r="BBQ53" s="166"/>
      <c r="BBR53" s="141"/>
      <c r="BBS53" s="116"/>
      <c r="BBT53" s="162"/>
      <c r="BBU53" s="167"/>
      <c r="BBV53" s="168"/>
      <c r="BBW53" s="168"/>
      <c r="BBX53" s="168"/>
      <c r="BBY53" s="168"/>
      <c r="BBZ53" s="168"/>
      <c r="BCA53" s="168"/>
      <c r="BCB53" s="168"/>
      <c r="BCC53" s="168"/>
      <c r="BCD53" s="168"/>
      <c r="BCE53" s="168"/>
      <c r="BCF53" s="168"/>
      <c r="BCG53" s="168"/>
      <c r="BCH53" s="169"/>
      <c r="BCI53" s="166"/>
      <c r="BCJ53" s="141"/>
      <c r="BCK53" s="116"/>
      <c r="BCL53" s="162"/>
      <c r="BCM53" s="167"/>
      <c r="BCN53" s="168"/>
      <c r="BCO53" s="168"/>
      <c r="BCP53" s="168"/>
      <c r="BCQ53" s="168"/>
      <c r="BCR53" s="168"/>
      <c r="BCS53" s="168"/>
      <c r="BCT53" s="168"/>
      <c r="BCU53" s="168"/>
      <c r="BCV53" s="168"/>
      <c r="BCW53" s="168"/>
      <c r="BCX53" s="168"/>
      <c r="BCY53" s="168"/>
      <c r="BCZ53" s="169"/>
      <c r="BDA53" s="166"/>
      <c r="BDB53" s="141"/>
      <c r="BDC53" s="116"/>
      <c r="BDD53" s="162"/>
      <c r="BDE53" s="167"/>
      <c r="BDF53" s="168"/>
      <c r="BDG53" s="168"/>
      <c r="BDH53" s="168"/>
      <c r="BDI53" s="168"/>
      <c r="BDJ53" s="168"/>
      <c r="BDK53" s="168"/>
      <c r="BDL53" s="168"/>
      <c r="BDM53" s="168"/>
      <c r="BDN53" s="168"/>
      <c r="BDO53" s="168"/>
      <c r="BDP53" s="168"/>
      <c r="BDQ53" s="168"/>
      <c r="BDR53" s="169"/>
      <c r="BDS53" s="166"/>
      <c r="BDT53" s="141"/>
      <c r="BDU53" s="116"/>
      <c r="BDV53" s="162"/>
      <c r="BDW53" s="167"/>
      <c r="BDX53" s="168"/>
      <c r="BDY53" s="168"/>
      <c r="BDZ53" s="168"/>
      <c r="BEA53" s="168"/>
      <c r="BEB53" s="168"/>
      <c r="BEC53" s="168"/>
      <c r="BED53" s="168"/>
      <c r="BEE53" s="168"/>
      <c r="BEF53" s="168"/>
      <c r="BEG53" s="168"/>
      <c r="BEH53" s="168"/>
      <c r="BEI53" s="168"/>
      <c r="BEJ53" s="169"/>
      <c r="BEK53" s="166"/>
      <c r="BEL53" s="141"/>
      <c r="BEM53" s="116"/>
      <c r="BEN53" s="162"/>
      <c r="BEO53" s="167"/>
      <c r="BEP53" s="168"/>
      <c r="BEQ53" s="168"/>
      <c r="BER53" s="168"/>
      <c r="BES53" s="168"/>
      <c r="BET53" s="168"/>
      <c r="BEU53" s="168"/>
      <c r="BEV53" s="168"/>
      <c r="BEW53" s="168"/>
      <c r="BEX53" s="168"/>
      <c r="BEY53" s="168"/>
      <c r="BEZ53" s="168"/>
      <c r="BFA53" s="168"/>
      <c r="BFB53" s="169"/>
      <c r="BFC53" s="166"/>
      <c r="BFD53" s="141"/>
      <c r="BFE53" s="116"/>
      <c r="BFF53" s="162"/>
      <c r="BFG53" s="167"/>
      <c r="BFH53" s="168"/>
      <c r="BFI53" s="168"/>
      <c r="BFJ53" s="168"/>
      <c r="BFK53" s="168"/>
      <c r="BFL53" s="168"/>
      <c r="BFM53" s="168"/>
      <c r="BFN53" s="168"/>
      <c r="BFO53" s="168"/>
      <c r="BFP53" s="168"/>
      <c r="BFQ53" s="168"/>
      <c r="BFR53" s="168"/>
      <c r="BFS53" s="168"/>
      <c r="BFT53" s="169"/>
      <c r="BFU53" s="166"/>
      <c r="BFV53" s="141"/>
      <c r="BFW53" s="116"/>
      <c r="BFX53" s="162"/>
      <c r="BFY53" s="167"/>
      <c r="BFZ53" s="168"/>
      <c r="BGA53" s="168"/>
      <c r="BGB53" s="168"/>
      <c r="BGC53" s="168"/>
      <c r="BGD53" s="168"/>
      <c r="BGE53" s="168"/>
      <c r="BGF53" s="168"/>
      <c r="BGG53" s="168"/>
      <c r="BGH53" s="168"/>
      <c r="BGI53" s="168"/>
      <c r="BGJ53" s="168"/>
      <c r="BGK53" s="168"/>
      <c r="BGL53" s="169"/>
      <c r="BGM53" s="166"/>
      <c r="BGN53" s="141"/>
      <c r="BGO53" s="116"/>
      <c r="BGP53" s="162"/>
      <c r="BGQ53" s="167"/>
      <c r="BGR53" s="168"/>
      <c r="BGS53" s="168"/>
      <c r="BGT53" s="168"/>
      <c r="BGU53" s="168"/>
      <c r="BGV53" s="168"/>
      <c r="BGW53" s="168"/>
      <c r="BGX53" s="168"/>
      <c r="BGY53" s="168"/>
      <c r="BGZ53" s="168"/>
      <c r="BHA53" s="168"/>
      <c r="BHB53" s="168"/>
      <c r="BHC53" s="168"/>
      <c r="BHD53" s="169"/>
      <c r="BHE53" s="166"/>
      <c r="BHF53" s="141"/>
      <c r="BHG53" s="116"/>
      <c r="BHH53" s="162"/>
      <c r="BHI53" s="167"/>
      <c r="BHJ53" s="168"/>
      <c r="BHK53" s="168"/>
      <c r="BHL53" s="168"/>
      <c r="BHM53" s="168"/>
      <c r="BHN53" s="168"/>
      <c r="BHO53" s="168"/>
      <c r="BHP53" s="168"/>
      <c r="BHQ53" s="168"/>
      <c r="BHR53" s="168"/>
      <c r="BHS53" s="168"/>
      <c r="BHT53" s="168"/>
      <c r="BHU53" s="168"/>
      <c r="BHV53" s="169"/>
      <c r="BHW53" s="166"/>
      <c r="BHX53" s="141"/>
      <c r="BHY53" s="116"/>
      <c r="BHZ53" s="162"/>
      <c r="BIA53" s="167"/>
      <c r="BIB53" s="168"/>
      <c r="BIC53" s="168"/>
      <c r="BID53" s="168"/>
      <c r="BIE53" s="168"/>
      <c r="BIF53" s="168"/>
      <c r="BIG53" s="168"/>
      <c r="BIH53" s="168"/>
      <c r="BII53" s="168"/>
      <c r="BIJ53" s="168"/>
      <c r="BIK53" s="168"/>
      <c r="BIL53" s="168"/>
      <c r="BIM53" s="168"/>
      <c r="BIN53" s="169"/>
      <c r="BIO53" s="166"/>
      <c r="BIP53" s="141"/>
      <c r="BIQ53" s="116"/>
      <c r="BIR53" s="162"/>
      <c r="BIS53" s="167"/>
      <c r="BIT53" s="168"/>
      <c r="BIU53" s="168"/>
      <c r="BIV53" s="168"/>
      <c r="BIW53" s="168"/>
      <c r="BIX53" s="168"/>
      <c r="BIY53" s="168"/>
      <c r="BIZ53" s="168"/>
      <c r="BJA53" s="168"/>
      <c r="BJB53" s="168"/>
      <c r="BJC53" s="168"/>
      <c r="BJD53" s="168"/>
      <c r="BJE53" s="168"/>
      <c r="BJF53" s="169"/>
      <c r="BJG53" s="166"/>
      <c r="BJH53" s="141"/>
      <c r="BJI53" s="116"/>
      <c r="BJJ53" s="162"/>
      <c r="BJK53" s="167"/>
      <c r="BJL53" s="168"/>
      <c r="BJM53" s="168"/>
      <c r="BJN53" s="168"/>
      <c r="BJO53" s="168"/>
      <c r="BJP53" s="168"/>
      <c r="BJQ53" s="168"/>
      <c r="BJR53" s="168"/>
      <c r="BJS53" s="168"/>
      <c r="BJT53" s="168"/>
      <c r="BJU53" s="168"/>
      <c r="BJV53" s="168"/>
      <c r="BJW53" s="168"/>
      <c r="BJX53" s="169"/>
      <c r="BJY53" s="166"/>
      <c r="BJZ53" s="141"/>
      <c r="BKA53" s="116"/>
      <c r="BKB53" s="162"/>
      <c r="BKC53" s="167"/>
      <c r="BKD53" s="168"/>
      <c r="BKE53" s="168"/>
      <c r="BKF53" s="168"/>
      <c r="BKG53" s="168"/>
      <c r="BKH53" s="168"/>
      <c r="BKI53" s="168"/>
      <c r="BKJ53" s="168"/>
      <c r="BKK53" s="168"/>
      <c r="BKL53" s="168"/>
      <c r="BKM53" s="168"/>
      <c r="BKN53" s="168"/>
      <c r="BKO53" s="168"/>
      <c r="BKP53" s="169"/>
      <c r="BKQ53" s="166"/>
      <c r="BKR53" s="141"/>
      <c r="BKS53" s="116"/>
      <c r="BKT53" s="162"/>
      <c r="BKU53" s="167"/>
      <c r="BKV53" s="168"/>
      <c r="BKW53" s="168"/>
      <c r="BKX53" s="168"/>
      <c r="BKY53" s="168"/>
      <c r="BKZ53" s="168"/>
      <c r="BLA53" s="168"/>
      <c r="BLB53" s="168"/>
      <c r="BLC53" s="168"/>
      <c r="BLD53" s="168"/>
      <c r="BLE53" s="168"/>
      <c r="BLF53" s="168"/>
      <c r="BLG53" s="168"/>
      <c r="BLH53" s="169"/>
      <c r="BLI53" s="166"/>
      <c r="BLJ53" s="141"/>
      <c r="BLK53" s="116"/>
      <c r="BLL53" s="162"/>
      <c r="BLM53" s="167"/>
      <c r="BLN53" s="168"/>
      <c r="BLO53" s="168"/>
      <c r="BLP53" s="168"/>
      <c r="BLQ53" s="168"/>
      <c r="BLR53" s="168"/>
      <c r="BLS53" s="168"/>
      <c r="BLT53" s="168"/>
      <c r="BLU53" s="168"/>
      <c r="BLV53" s="168"/>
      <c r="BLW53" s="168"/>
      <c r="BLX53" s="168"/>
      <c r="BLY53" s="168"/>
      <c r="BLZ53" s="169"/>
      <c r="BMA53" s="166"/>
      <c r="BMB53" s="141"/>
      <c r="BMC53" s="116"/>
      <c r="BMD53" s="162"/>
      <c r="BME53" s="167"/>
      <c r="BMF53" s="168"/>
      <c r="BMG53" s="168"/>
      <c r="BMH53" s="168"/>
      <c r="BMI53" s="168"/>
      <c r="BMJ53" s="168"/>
      <c r="BMK53" s="168"/>
      <c r="BML53" s="168"/>
      <c r="BMM53" s="168"/>
      <c r="BMN53" s="168"/>
      <c r="BMO53" s="168"/>
      <c r="BMP53" s="168"/>
      <c r="BMQ53" s="168"/>
      <c r="BMR53" s="169"/>
      <c r="BMS53" s="166"/>
      <c r="BMT53" s="141"/>
      <c r="BMU53" s="116"/>
      <c r="BMV53" s="162"/>
      <c r="BMW53" s="167"/>
      <c r="BMX53" s="168"/>
      <c r="BMY53" s="168"/>
      <c r="BMZ53" s="168"/>
      <c r="BNA53" s="168"/>
      <c r="BNB53" s="168"/>
      <c r="BNC53" s="168"/>
      <c r="BND53" s="168"/>
      <c r="BNE53" s="168"/>
      <c r="BNF53" s="168"/>
      <c r="BNG53" s="168"/>
      <c r="BNH53" s="168"/>
      <c r="BNI53" s="168"/>
      <c r="BNJ53" s="169"/>
      <c r="BNK53" s="166"/>
      <c r="BNL53" s="141"/>
      <c r="BNM53" s="116"/>
      <c r="BNN53" s="162"/>
      <c r="BNO53" s="167"/>
      <c r="BNP53" s="168"/>
      <c r="BNQ53" s="168"/>
      <c r="BNR53" s="168"/>
      <c r="BNS53" s="168"/>
      <c r="BNT53" s="168"/>
      <c r="BNU53" s="168"/>
      <c r="BNV53" s="168"/>
      <c r="BNW53" s="168"/>
      <c r="BNX53" s="168"/>
      <c r="BNY53" s="168"/>
      <c r="BNZ53" s="168"/>
      <c r="BOA53" s="168"/>
      <c r="BOB53" s="169"/>
      <c r="BOC53" s="166"/>
      <c r="BOD53" s="141"/>
      <c r="BOE53" s="116"/>
      <c r="BOF53" s="162"/>
      <c r="BOG53" s="167"/>
      <c r="BOH53" s="168"/>
      <c r="BOI53" s="168"/>
      <c r="BOJ53" s="168"/>
      <c r="BOK53" s="168"/>
      <c r="BOL53" s="168"/>
      <c r="BOM53" s="168"/>
      <c r="BON53" s="168"/>
      <c r="BOO53" s="168"/>
      <c r="BOP53" s="168"/>
      <c r="BOQ53" s="168"/>
      <c r="BOR53" s="168"/>
      <c r="BOS53" s="168"/>
      <c r="BOT53" s="169"/>
      <c r="BOU53" s="166"/>
      <c r="BOV53" s="141"/>
      <c r="BOW53" s="116"/>
      <c r="BOX53" s="162"/>
      <c r="BOY53" s="167"/>
      <c r="BOZ53" s="168"/>
      <c r="BPA53" s="168"/>
      <c r="BPB53" s="168"/>
      <c r="BPC53" s="168"/>
      <c r="BPD53" s="168"/>
      <c r="BPE53" s="168"/>
      <c r="BPF53" s="168"/>
      <c r="BPG53" s="168"/>
      <c r="BPH53" s="168"/>
      <c r="BPI53" s="168"/>
      <c r="BPJ53" s="168"/>
      <c r="BPK53" s="168"/>
      <c r="BPL53" s="169"/>
      <c r="BPM53" s="166"/>
      <c r="BPN53" s="141"/>
      <c r="BPO53" s="116"/>
      <c r="BPP53" s="162"/>
      <c r="BPQ53" s="167"/>
      <c r="BPR53" s="168"/>
      <c r="BPS53" s="168"/>
      <c r="BPT53" s="168"/>
      <c r="BPU53" s="168"/>
      <c r="BPV53" s="168"/>
      <c r="BPW53" s="168"/>
      <c r="BPX53" s="168"/>
      <c r="BPY53" s="168"/>
      <c r="BPZ53" s="168"/>
      <c r="BQA53" s="168"/>
      <c r="BQB53" s="168"/>
      <c r="BQC53" s="168"/>
      <c r="BQD53" s="169"/>
      <c r="BQE53" s="166"/>
      <c r="BQF53" s="141"/>
      <c r="BQG53" s="116"/>
      <c r="BQH53" s="162"/>
      <c r="BQI53" s="167"/>
      <c r="BQJ53" s="168"/>
      <c r="BQK53" s="168"/>
      <c r="BQL53" s="168"/>
      <c r="BQM53" s="168"/>
      <c r="BQN53" s="168"/>
      <c r="BQO53" s="168"/>
      <c r="BQP53" s="168"/>
      <c r="BQQ53" s="168"/>
      <c r="BQR53" s="168"/>
      <c r="BQS53" s="168"/>
      <c r="BQT53" s="168"/>
      <c r="BQU53" s="168"/>
      <c r="BQV53" s="169"/>
      <c r="BQW53" s="166"/>
      <c r="BQX53" s="141"/>
      <c r="BQY53" s="116"/>
      <c r="BQZ53" s="162"/>
      <c r="BRA53" s="167"/>
      <c r="BRB53" s="168"/>
      <c r="BRC53" s="168"/>
      <c r="BRD53" s="168"/>
      <c r="BRE53" s="168"/>
      <c r="BRF53" s="168"/>
      <c r="BRG53" s="168"/>
      <c r="BRH53" s="168"/>
      <c r="BRI53" s="168"/>
      <c r="BRJ53" s="168"/>
      <c r="BRK53" s="168"/>
      <c r="BRL53" s="168"/>
      <c r="BRM53" s="168"/>
      <c r="BRN53" s="169"/>
      <c r="BRO53" s="166"/>
      <c r="BRP53" s="141"/>
      <c r="BRQ53" s="116"/>
      <c r="BRR53" s="162"/>
      <c r="BRS53" s="167"/>
      <c r="BRT53" s="168"/>
      <c r="BRU53" s="168"/>
      <c r="BRV53" s="168"/>
      <c r="BRW53" s="168"/>
      <c r="BRX53" s="168"/>
      <c r="BRY53" s="168"/>
      <c r="BRZ53" s="168"/>
      <c r="BSA53" s="168"/>
      <c r="BSB53" s="168"/>
      <c r="BSC53" s="168"/>
      <c r="BSD53" s="168"/>
      <c r="BSE53" s="168"/>
      <c r="BSF53" s="169"/>
      <c r="BSG53" s="166"/>
      <c r="BSH53" s="141"/>
      <c r="BSI53" s="116"/>
      <c r="BSJ53" s="162"/>
      <c r="BSK53" s="167"/>
      <c r="BSL53" s="168"/>
      <c r="BSM53" s="168"/>
      <c r="BSN53" s="168"/>
      <c r="BSO53" s="168"/>
      <c r="BSP53" s="168"/>
      <c r="BSQ53" s="168"/>
      <c r="BSR53" s="168"/>
      <c r="BSS53" s="168"/>
      <c r="BST53" s="168"/>
      <c r="BSU53" s="168"/>
      <c r="BSV53" s="168"/>
      <c r="BSW53" s="168"/>
      <c r="BSX53" s="169"/>
      <c r="BSY53" s="166"/>
      <c r="BSZ53" s="141"/>
      <c r="BTA53" s="116"/>
      <c r="BTB53" s="162"/>
      <c r="BTC53" s="167"/>
      <c r="BTD53" s="168"/>
      <c r="BTE53" s="168"/>
      <c r="BTF53" s="168"/>
      <c r="BTG53" s="168"/>
      <c r="BTH53" s="168"/>
      <c r="BTI53" s="168"/>
      <c r="BTJ53" s="168"/>
      <c r="BTK53" s="168"/>
      <c r="BTL53" s="168"/>
      <c r="BTM53" s="168"/>
      <c r="BTN53" s="168"/>
      <c r="BTO53" s="168"/>
      <c r="BTP53" s="169"/>
      <c r="BTQ53" s="166"/>
      <c r="BTR53" s="141"/>
      <c r="BTS53" s="116"/>
      <c r="BTT53" s="162"/>
      <c r="BTU53" s="167"/>
      <c r="BTV53" s="168"/>
      <c r="BTW53" s="168"/>
      <c r="BTX53" s="168"/>
      <c r="BTY53" s="168"/>
      <c r="BTZ53" s="168"/>
      <c r="BUA53" s="168"/>
      <c r="BUB53" s="168"/>
      <c r="BUC53" s="168"/>
      <c r="BUD53" s="168"/>
      <c r="BUE53" s="168"/>
      <c r="BUF53" s="168"/>
      <c r="BUG53" s="168"/>
      <c r="BUH53" s="169"/>
      <c r="BUI53" s="166"/>
      <c r="BUJ53" s="141"/>
      <c r="BUK53" s="116"/>
      <c r="BUL53" s="162"/>
      <c r="BUM53" s="167"/>
      <c r="BUN53" s="168"/>
      <c r="BUO53" s="168"/>
      <c r="BUP53" s="168"/>
      <c r="BUQ53" s="168"/>
      <c r="BUR53" s="168"/>
      <c r="BUS53" s="168"/>
      <c r="BUT53" s="168"/>
      <c r="BUU53" s="168"/>
      <c r="BUV53" s="168"/>
      <c r="BUW53" s="168"/>
      <c r="BUX53" s="168"/>
      <c r="BUY53" s="168"/>
      <c r="BUZ53" s="169"/>
      <c r="BVA53" s="166"/>
      <c r="BVB53" s="141"/>
      <c r="BVC53" s="116"/>
      <c r="BVD53" s="162"/>
      <c r="BVE53" s="167"/>
      <c r="BVF53" s="168"/>
      <c r="BVG53" s="168"/>
      <c r="BVH53" s="168"/>
      <c r="BVI53" s="168"/>
      <c r="BVJ53" s="168"/>
      <c r="BVK53" s="168"/>
      <c r="BVL53" s="168"/>
      <c r="BVM53" s="168"/>
      <c r="BVN53" s="168"/>
      <c r="BVO53" s="168"/>
      <c r="BVP53" s="168"/>
      <c r="BVQ53" s="168"/>
      <c r="BVR53" s="169"/>
      <c r="BVS53" s="166"/>
      <c r="BVT53" s="141"/>
      <c r="BVU53" s="116"/>
      <c r="BVV53" s="162"/>
      <c r="BVW53" s="167"/>
      <c r="BVX53" s="168"/>
      <c r="BVY53" s="168"/>
      <c r="BVZ53" s="168"/>
      <c r="BWA53" s="168"/>
      <c r="BWB53" s="168"/>
      <c r="BWC53" s="168"/>
      <c r="BWD53" s="168"/>
      <c r="BWE53" s="168"/>
      <c r="BWF53" s="168"/>
      <c r="BWG53" s="168"/>
      <c r="BWH53" s="168"/>
      <c r="BWI53" s="168"/>
      <c r="BWJ53" s="169"/>
      <c r="BWK53" s="166"/>
      <c r="BWL53" s="141"/>
      <c r="BWM53" s="116"/>
      <c r="BWN53" s="162"/>
      <c r="BWO53" s="167"/>
      <c r="BWP53" s="168"/>
      <c r="BWQ53" s="168"/>
      <c r="BWR53" s="168"/>
      <c r="BWS53" s="168"/>
      <c r="BWT53" s="168"/>
      <c r="BWU53" s="168"/>
      <c r="BWV53" s="168"/>
      <c r="BWW53" s="168"/>
      <c r="BWX53" s="168"/>
      <c r="BWY53" s="168"/>
      <c r="BWZ53" s="168"/>
      <c r="BXA53" s="168"/>
      <c r="BXB53" s="169"/>
      <c r="BXC53" s="166"/>
      <c r="BXD53" s="141"/>
      <c r="BXE53" s="116"/>
      <c r="BXF53" s="162"/>
      <c r="BXG53" s="167"/>
      <c r="BXH53" s="168"/>
      <c r="BXI53" s="168"/>
      <c r="BXJ53" s="168"/>
      <c r="BXK53" s="168"/>
      <c r="BXL53" s="168"/>
      <c r="BXM53" s="168"/>
      <c r="BXN53" s="168"/>
      <c r="BXO53" s="168"/>
      <c r="BXP53" s="168"/>
      <c r="BXQ53" s="168"/>
      <c r="BXR53" s="168"/>
      <c r="BXS53" s="168"/>
      <c r="BXT53" s="169"/>
      <c r="BXU53" s="166"/>
      <c r="BXV53" s="141"/>
      <c r="BXW53" s="116"/>
      <c r="BXX53" s="162"/>
      <c r="BXY53" s="167"/>
      <c r="BXZ53" s="168"/>
      <c r="BYA53" s="168"/>
      <c r="BYB53" s="168"/>
      <c r="BYC53" s="168"/>
      <c r="BYD53" s="168"/>
      <c r="BYE53" s="168"/>
      <c r="BYF53" s="168"/>
      <c r="BYG53" s="168"/>
      <c r="BYH53" s="168"/>
      <c r="BYI53" s="168"/>
      <c r="BYJ53" s="168"/>
      <c r="BYK53" s="168"/>
      <c r="BYL53" s="169"/>
      <c r="BYM53" s="166"/>
      <c r="BYN53" s="141"/>
      <c r="BYO53" s="116"/>
      <c r="BYP53" s="162"/>
      <c r="BYQ53" s="167"/>
      <c r="BYR53" s="168"/>
      <c r="BYS53" s="168"/>
      <c r="BYT53" s="168"/>
      <c r="BYU53" s="168"/>
      <c r="BYV53" s="168"/>
      <c r="BYW53" s="168"/>
      <c r="BYX53" s="168"/>
      <c r="BYY53" s="168"/>
      <c r="BYZ53" s="168"/>
      <c r="BZA53" s="168"/>
      <c r="BZB53" s="168"/>
      <c r="BZC53" s="168"/>
      <c r="BZD53" s="169"/>
      <c r="BZE53" s="166"/>
      <c r="BZF53" s="141"/>
      <c r="BZG53" s="116"/>
      <c r="BZH53" s="162"/>
      <c r="BZI53" s="167"/>
      <c r="BZJ53" s="168"/>
      <c r="BZK53" s="168"/>
      <c r="BZL53" s="168"/>
      <c r="BZM53" s="168"/>
      <c r="BZN53" s="168"/>
      <c r="BZO53" s="168"/>
      <c r="BZP53" s="168"/>
      <c r="BZQ53" s="168"/>
      <c r="BZR53" s="168"/>
      <c r="BZS53" s="168"/>
      <c r="BZT53" s="168"/>
      <c r="BZU53" s="168"/>
      <c r="BZV53" s="169"/>
      <c r="BZW53" s="166"/>
      <c r="BZX53" s="141"/>
      <c r="BZY53" s="116"/>
      <c r="BZZ53" s="162"/>
      <c r="CAA53" s="167"/>
      <c r="CAB53" s="168"/>
      <c r="CAC53" s="168"/>
      <c r="CAD53" s="168"/>
      <c r="CAE53" s="168"/>
      <c r="CAF53" s="168"/>
      <c r="CAG53" s="168"/>
      <c r="CAH53" s="168"/>
      <c r="CAI53" s="168"/>
      <c r="CAJ53" s="168"/>
      <c r="CAK53" s="168"/>
      <c r="CAL53" s="168"/>
      <c r="CAM53" s="168"/>
      <c r="CAN53" s="169"/>
      <c r="CAO53" s="166"/>
      <c r="CAP53" s="141"/>
      <c r="CAQ53" s="116"/>
      <c r="CAR53" s="162"/>
      <c r="CAS53" s="167"/>
      <c r="CAT53" s="168"/>
      <c r="CAU53" s="168"/>
      <c r="CAV53" s="168"/>
      <c r="CAW53" s="168"/>
      <c r="CAX53" s="168"/>
      <c r="CAY53" s="168"/>
      <c r="CAZ53" s="168"/>
      <c r="CBA53" s="168"/>
      <c r="CBB53" s="168"/>
      <c r="CBC53" s="168"/>
      <c r="CBD53" s="168"/>
      <c r="CBE53" s="168"/>
      <c r="CBF53" s="169"/>
      <c r="CBG53" s="166"/>
      <c r="CBH53" s="141"/>
      <c r="CBI53" s="116"/>
      <c r="CBJ53" s="162"/>
      <c r="CBK53" s="167"/>
      <c r="CBL53" s="168"/>
      <c r="CBM53" s="168"/>
      <c r="CBN53" s="168"/>
      <c r="CBO53" s="168"/>
      <c r="CBP53" s="168"/>
      <c r="CBQ53" s="168"/>
      <c r="CBR53" s="168"/>
      <c r="CBS53" s="168"/>
      <c r="CBT53" s="168"/>
      <c r="CBU53" s="168"/>
      <c r="CBV53" s="168"/>
      <c r="CBW53" s="168"/>
      <c r="CBX53" s="169"/>
      <c r="CBY53" s="166"/>
      <c r="CBZ53" s="141"/>
      <c r="CCA53" s="116"/>
      <c r="CCB53" s="162"/>
      <c r="CCC53" s="167"/>
      <c r="CCD53" s="168"/>
      <c r="CCE53" s="168"/>
      <c r="CCF53" s="168"/>
      <c r="CCG53" s="168"/>
      <c r="CCH53" s="168"/>
      <c r="CCI53" s="168"/>
      <c r="CCJ53" s="168"/>
      <c r="CCK53" s="168"/>
      <c r="CCL53" s="168"/>
      <c r="CCM53" s="168"/>
      <c r="CCN53" s="168"/>
      <c r="CCO53" s="168"/>
      <c r="CCP53" s="169"/>
      <c r="CCQ53" s="166"/>
      <c r="CCR53" s="141"/>
      <c r="CCS53" s="116"/>
      <c r="CCT53" s="162"/>
      <c r="CCU53" s="167"/>
      <c r="CCV53" s="168"/>
      <c r="CCW53" s="168"/>
      <c r="CCX53" s="168"/>
      <c r="CCY53" s="168"/>
      <c r="CCZ53" s="168"/>
      <c r="CDA53" s="168"/>
      <c r="CDB53" s="168"/>
      <c r="CDC53" s="168"/>
      <c r="CDD53" s="168"/>
      <c r="CDE53" s="168"/>
      <c r="CDF53" s="168"/>
      <c r="CDG53" s="168"/>
      <c r="CDH53" s="169"/>
      <c r="CDI53" s="166"/>
      <c r="CDJ53" s="141"/>
      <c r="CDK53" s="116"/>
      <c r="CDL53" s="162"/>
      <c r="CDM53" s="167"/>
      <c r="CDN53" s="168"/>
      <c r="CDO53" s="168"/>
      <c r="CDP53" s="168"/>
      <c r="CDQ53" s="168"/>
      <c r="CDR53" s="168"/>
      <c r="CDS53" s="168"/>
      <c r="CDT53" s="168"/>
      <c r="CDU53" s="168"/>
      <c r="CDV53" s="168"/>
      <c r="CDW53" s="168"/>
      <c r="CDX53" s="168"/>
      <c r="CDY53" s="168"/>
      <c r="CDZ53" s="169"/>
      <c r="CEA53" s="166"/>
      <c r="CEB53" s="141"/>
      <c r="CEC53" s="116"/>
      <c r="CED53" s="162"/>
      <c r="CEE53" s="167"/>
      <c r="CEF53" s="168"/>
      <c r="CEG53" s="168"/>
      <c r="CEH53" s="168"/>
      <c r="CEI53" s="168"/>
      <c r="CEJ53" s="168"/>
      <c r="CEK53" s="168"/>
      <c r="CEL53" s="168"/>
      <c r="CEM53" s="168"/>
      <c r="CEN53" s="168"/>
      <c r="CEO53" s="168"/>
      <c r="CEP53" s="168"/>
      <c r="CEQ53" s="168"/>
      <c r="CER53" s="169"/>
      <c r="CES53" s="166"/>
      <c r="CET53" s="141"/>
      <c r="CEU53" s="116"/>
      <c r="CEV53" s="162"/>
      <c r="CEW53" s="167"/>
      <c r="CEX53" s="168"/>
      <c r="CEY53" s="168"/>
      <c r="CEZ53" s="168"/>
      <c r="CFA53" s="168"/>
      <c r="CFB53" s="168"/>
      <c r="CFC53" s="168"/>
      <c r="CFD53" s="168"/>
      <c r="CFE53" s="168"/>
      <c r="CFF53" s="168"/>
      <c r="CFG53" s="168"/>
      <c r="CFH53" s="168"/>
      <c r="CFI53" s="168"/>
      <c r="CFJ53" s="169"/>
      <c r="CFK53" s="166"/>
      <c r="CFL53" s="141"/>
      <c r="CFM53" s="116"/>
      <c r="CFN53" s="162"/>
      <c r="CFO53" s="167"/>
      <c r="CFP53" s="168"/>
      <c r="CFQ53" s="168"/>
      <c r="CFR53" s="168"/>
      <c r="CFS53" s="168"/>
      <c r="CFT53" s="168"/>
      <c r="CFU53" s="168"/>
      <c r="CFV53" s="168"/>
      <c r="CFW53" s="168"/>
      <c r="CFX53" s="168"/>
      <c r="CFY53" s="168"/>
      <c r="CFZ53" s="168"/>
      <c r="CGA53" s="168"/>
      <c r="CGB53" s="169"/>
      <c r="CGC53" s="166"/>
      <c r="CGD53" s="141"/>
      <c r="CGE53" s="116"/>
      <c r="CGF53" s="162"/>
      <c r="CGG53" s="167"/>
      <c r="CGH53" s="168"/>
      <c r="CGI53" s="168"/>
      <c r="CGJ53" s="168"/>
      <c r="CGK53" s="168"/>
      <c r="CGL53" s="168"/>
      <c r="CGM53" s="168"/>
      <c r="CGN53" s="168"/>
      <c r="CGO53" s="168"/>
      <c r="CGP53" s="168"/>
      <c r="CGQ53" s="168"/>
      <c r="CGR53" s="168"/>
      <c r="CGS53" s="168"/>
      <c r="CGT53" s="169"/>
      <c r="CGU53" s="166"/>
      <c r="CGV53" s="141"/>
      <c r="CGW53" s="116"/>
      <c r="CGX53" s="162"/>
      <c r="CGY53" s="167"/>
      <c r="CGZ53" s="168"/>
      <c r="CHA53" s="168"/>
      <c r="CHB53" s="168"/>
      <c r="CHC53" s="168"/>
      <c r="CHD53" s="168"/>
      <c r="CHE53" s="168"/>
      <c r="CHF53" s="168"/>
      <c r="CHG53" s="168"/>
      <c r="CHH53" s="168"/>
      <c r="CHI53" s="168"/>
      <c r="CHJ53" s="168"/>
      <c r="CHK53" s="168"/>
      <c r="CHL53" s="169"/>
      <c r="CHM53" s="166"/>
      <c r="CHN53" s="141"/>
      <c r="CHO53" s="116"/>
      <c r="CHP53" s="162"/>
      <c r="CHQ53" s="167"/>
      <c r="CHR53" s="168"/>
      <c r="CHS53" s="168"/>
      <c r="CHT53" s="168"/>
      <c r="CHU53" s="168"/>
      <c r="CHV53" s="168"/>
      <c r="CHW53" s="168"/>
      <c r="CHX53" s="168"/>
      <c r="CHY53" s="168"/>
      <c r="CHZ53" s="168"/>
      <c r="CIA53" s="168"/>
      <c r="CIB53" s="168"/>
      <c r="CIC53" s="168"/>
      <c r="CID53" s="169"/>
      <c r="CIE53" s="166"/>
      <c r="CIF53" s="141"/>
      <c r="CIG53" s="116"/>
      <c r="CIH53" s="162"/>
      <c r="CII53" s="167"/>
      <c r="CIJ53" s="168"/>
      <c r="CIK53" s="168"/>
      <c r="CIL53" s="168"/>
      <c r="CIM53" s="168"/>
      <c r="CIN53" s="168"/>
      <c r="CIO53" s="168"/>
      <c r="CIP53" s="168"/>
      <c r="CIQ53" s="168"/>
      <c r="CIR53" s="168"/>
      <c r="CIS53" s="168"/>
      <c r="CIT53" s="168"/>
      <c r="CIU53" s="168"/>
      <c r="CIV53" s="169"/>
      <c r="CIW53" s="166"/>
      <c r="CIX53" s="141"/>
      <c r="CIY53" s="116"/>
      <c r="CIZ53" s="162"/>
      <c r="CJA53" s="167"/>
      <c r="CJB53" s="168"/>
      <c r="CJC53" s="168"/>
      <c r="CJD53" s="168"/>
      <c r="CJE53" s="168"/>
      <c r="CJF53" s="168"/>
      <c r="CJG53" s="168"/>
      <c r="CJH53" s="168"/>
      <c r="CJI53" s="168"/>
      <c r="CJJ53" s="168"/>
      <c r="CJK53" s="168"/>
      <c r="CJL53" s="168"/>
      <c r="CJM53" s="168"/>
      <c r="CJN53" s="169"/>
      <c r="CJO53" s="166"/>
      <c r="CJP53" s="141"/>
      <c r="CJQ53" s="116"/>
      <c r="CJR53" s="162"/>
      <c r="CJS53" s="167"/>
      <c r="CJT53" s="168"/>
      <c r="CJU53" s="168"/>
      <c r="CJV53" s="168"/>
      <c r="CJW53" s="168"/>
      <c r="CJX53" s="168"/>
      <c r="CJY53" s="168"/>
      <c r="CJZ53" s="168"/>
      <c r="CKA53" s="168"/>
      <c r="CKB53" s="168"/>
      <c r="CKC53" s="168"/>
      <c r="CKD53" s="168"/>
      <c r="CKE53" s="168"/>
      <c r="CKF53" s="169"/>
      <c r="CKG53" s="166"/>
      <c r="CKH53" s="141"/>
      <c r="CKI53" s="116"/>
      <c r="CKJ53" s="162"/>
      <c r="CKK53" s="167"/>
      <c r="CKL53" s="168"/>
      <c r="CKM53" s="168"/>
      <c r="CKN53" s="168"/>
      <c r="CKO53" s="168"/>
      <c r="CKP53" s="168"/>
      <c r="CKQ53" s="168"/>
      <c r="CKR53" s="168"/>
      <c r="CKS53" s="168"/>
      <c r="CKT53" s="168"/>
      <c r="CKU53" s="168"/>
      <c r="CKV53" s="168"/>
      <c r="CKW53" s="168"/>
      <c r="CKX53" s="169"/>
      <c r="CKY53" s="166"/>
      <c r="CKZ53" s="141"/>
      <c r="CLA53" s="116"/>
      <c r="CLB53" s="162"/>
      <c r="CLC53" s="167"/>
      <c r="CLD53" s="168"/>
      <c r="CLE53" s="168"/>
      <c r="CLF53" s="168"/>
      <c r="CLG53" s="168"/>
      <c r="CLH53" s="168"/>
      <c r="CLI53" s="168"/>
      <c r="CLJ53" s="168"/>
      <c r="CLK53" s="168"/>
      <c r="CLL53" s="168"/>
      <c r="CLM53" s="168"/>
      <c r="CLN53" s="168"/>
      <c r="CLO53" s="168"/>
      <c r="CLP53" s="169"/>
      <c r="CLQ53" s="166"/>
      <c r="CLR53" s="141"/>
      <c r="CLS53" s="116"/>
      <c r="CLT53" s="162"/>
      <c r="CLU53" s="167"/>
      <c r="CLV53" s="168"/>
      <c r="CLW53" s="168"/>
      <c r="CLX53" s="168"/>
      <c r="CLY53" s="168"/>
      <c r="CLZ53" s="168"/>
      <c r="CMA53" s="168"/>
      <c r="CMB53" s="168"/>
      <c r="CMC53" s="168"/>
      <c r="CMD53" s="168"/>
      <c r="CME53" s="168"/>
      <c r="CMF53" s="168"/>
      <c r="CMG53" s="168"/>
      <c r="CMH53" s="169"/>
      <c r="CMI53" s="166"/>
      <c r="CMJ53" s="141"/>
      <c r="CMK53" s="116"/>
      <c r="CML53" s="162"/>
      <c r="CMM53" s="167"/>
      <c r="CMN53" s="168"/>
      <c r="CMO53" s="168"/>
      <c r="CMP53" s="168"/>
      <c r="CMQ53" s="168"/>
      <c r="CMR53" s="168"/>
      <c r="CMS53" s="168"/>
      <c r="CMT53" s="168"/>
      <c r="CMU53" s="168"/>
      <c r="CMV53" s="168"/>
      <c r="CMW53" s="168"/>
      <c r="CMX53" s="168"/>
      <c r="CMY53" s="168"/>
      <c r="CMZ53" s="169"/>
      <c r="CNA53" s="166"/>
      <c r="CNB53" s="141"/>
      <c r="CNC53" s="116"/>
      <c r="CND53" s="162"/>
      <c r="CNE53" s="167"/>
      <c r="CNF53" s="168"/>
      <c r="CNG53" s="168"/>
      <c r="CNH53" s="168"/>
      <c r="CNI53" s="168"/>
      <c r="CNJ53" s="168"/>
      <c r="CNK53" s="168"/>
      <c r="CNL53" s="168"/>
      <c r="CNM53" s="168"/>
      <c r="CNN53" s="168"/>
      <c r="CNO53" s="168"/>
      <c r="CNP53" s="168"/>
      <c r="CNQ53" s="168"/>
      <c r="CNR53" s="169"/>
      <c r="CNS53" s="166"/>
      <c r="CNT53" s="141"/>
      <c r="CNU53" s="116"/>
      <c r="CNV53" s="162"/>
      <c r="CNW53" s="167"/>
      <c r="CNX53" s="168"/>
      <c r="CNY53" s="168"/>
      <c r="CNZ53" s="168"/>
      <c r="COA53" s="168"/>
      <c r="COB53" s="168"/>
      <c r="COC53" s="168"/>
      <c r="COD53" s="168"/>
      <c r="COE53" s="168"/>
      <c r="COF53" s="168"/>
      <c r="COG53" s="168"/>
      <c r="COH53" s="168"/>
      <c r="COI53" s="168"/>
      <c r="COJ53" s="169"/>
      <c r="COK53" s="166"/>
      <c r="COL53" s="141"/>
      <c r="COM53" s="116"/>
      <c r="CON53" s="162"/>
      <c r="COO53" s="167"/>
      <c r="COP53" s="168"/>
      <c r="COQ53" s="168"/>
      <c r="COR53" s="168"/>
      <c r="COS53" s="168"/>
      <c r="COT53" s="168"/>
      <c r="COU53" s="168"/>
      <c r="COV53" s="168"/>
      <c r="COW53" s="168"/>
      <c r="COX53" s="168"/>
      <c r="COY53" s="168"/>
      <c r="COZ53" s="168"/>
      <c r="CPA53" s="168"/>
      <c r="CPB53" s="169"/>
      <c r="CPC53" s="166"/>
      <c r="CPD53" s="141"/>
      <c r="CPE53" s="116"/>
      <c r="CPF53" s="162"/>
      <c r="CPG53" s="167"/>
      <c r="CPH53" s="168"/>
      <c r="CPI53" s="168"/>
      <c r="CPJ53" s="168"/>
      <c r="CPK53" s="168"/>
      <c r="CPL53" s="168"/>
      <c r="CPM53" s="168"/>
      <c r="CPN53" s="168"/>
      <c r="CPO53" s="168"/>
      <c r="CPP53" s="168"/>
      <c r="CPQ53" s="168"/>
      <c r="CPR53" s="168"/>
      <c r="CPS53" s="168"/>
      <c r="CPT53" s="169"/>
      <c r="CPU53" s="166"/>
      <c r="CPV53" s="141"/>
      <c r="CPW53" s="116"/>
      <c r="CPX53" s="162"/>
      <c r="CPY53" s="167"/>
      <c r="CPZ53" s="168"/>
      <c r="CQA53" s="168"/>
      <c r="CQB53" s="168"/>
      <c r="CQC53" s="168"/>
      <c r="CQD53" s="168"/>
      <c r="CQE53" s="168"/>
      <c r="CQF53" s="168"/>
      <c r="CQG53" s="168"/>
      <c r="CQH53" s="168"/>
      <c r="CQI53" s="168"/>
      <c r="CQJ53" s="168"/>
      <c r="CQK53" s="168"/>
      <c r="CQL53" s="169"/>
      <c r="CQM53" s="166"/>
      <c r="CQN53" s="141"/>
      <c r="CQO53" s="116"/>
      <c r="CQP53" s="162"/>
      <c r="CQQ53" s="167"/>
      <c r="CQR53" s="168"/>
      <c r="CQS53" s="168"/>
      <c r="CQT53" s="168"/>
      <c r="CQU53" s="168"/>
      <c r="CQV53" s="168"/>
      <c r="CQW53" s="168"/>
      <c r="CQX53" s="168"/>
      <c r="CQY53" s="168"/>
      <c r="CQZ53" s="168"/>
      <c r="CRA53" s="168"/>
      <c r="CRB53" s="168"/>
      <c r="CRC53" s="168"/>
      <c r="CRD53" s="169"/>
      <c r="CRE53" s="166"/>
      <c r="CRF53" s="141"/>
      <c r="CRG53" s="116"/>
      <c r="CRH53" s="162"/>
      <c r="CRI53" s="167"/>
      <c r="CRJ53" s="168"/>
      <c r="CRK53" s="168"/>
      <c r="CRL53" s="168"/>
      <c r="CRM53" s="168"/>
      <c r="CRN53" s="168"/>
      <c r="CRO53" s="168"/>
      <c r="CRP53" s="168"/>
      <c r="CRQ53" s="168"/>
      <c r="CRR53" s="168"/>
      <c r="CRS53" s="168"/>
      <c r="CRT53" s="168"/>
      <c r="CRU53" s="168"/>
      <c r="CRV53" s="169"/>
      <c r="CRW53" s="166"/>
      <c r="CRX53" s="141"/>
      <c r="CRY53" s="116"/>
      <c r="CRZ53" s="162"/>
      <c r="CSA53" s="167"/>
      <c r="CSB53" s="168"/>
      <c r="CSC53" s="168"/>
      <c r="CSD53" s="168"/>
      <c r="CSE53" s="168"/>
      <c r="CSF53" s="168"/>
      <c r="CSG53" s="168"/>
      <c r="CSH53" s="168"/>
      <c r="CSI53" s="168"/>
      <c r="CSJ53" s="168"/>
      <c r="CSK53" s="168"/>
      <c r="CSL53" s="168"/>
      <c r="CSM53" s="168"/>
      <c r="CSN53" s="169"/>
      <c r="CSO53" s="166"/>
      <c r="CSP53" s="141"/>
      <c r="CSQ53" s="116"/>
      <c r="CSR53" s="162"/>
      <c r="CSS53" s="167"/>
      <c r="CST53" s="168"/>
      <c r="CSU53" s="168"/>
      <c r="CSV53" s="168"/>
      <c r="CSW53" s="168"/>
      <c r="CSX53" s="168"/>
      <c r="CSY53" s="168"/>
      <c r="CSZ53" s="168"/>
      <c r="CTA53" s="168"/>
      <c r="CTB53" s="168"/>
      <c r="CTC53" s="168"/>
      <c r="CTD53" s="168"/>
      <c r="CTE53" s="168"/>
      <c r="CTF53" s="169"/>
      <c r="CTG53" s="166"/>
      <c r="CTH53" s="141"/>
      <c r="CTI53" s="116"/>
      <c r="CTJ53" s="162"/>
      <c r="CTK53" s="167"/>
      <c r="CTL53" s="168"/>
      <c r="CTM53" s="168"/>
      <c r="CTN53" s="168"/>
      <c r="CTO53" s="168"/>
      <c r="CTP53" s="168"/>
      <c r="CTQ53" s="168"/>
      <c r="CTR53" s="168"/>
      <c r="CTS53" s="168"/>
      <c r="CTT53" s="168"/>
      <c r="CTU53" s="168"/>
      <c r="CTV53" s="168"/>
      <c r="CTW53" s="168"/>
      <c r="CTX53" s="169"/>
      <c r="CTY53" s="166"/>
      <c r="CTZ53" s="141"/>
      <c r="CUA53" s="116"/>
      <c r="CUB53" s="162"/>
      <c r="CUC53" s="167"/>
      <c r="CUD53" s="168"/>
      <c r="CUE53" s="168"/>
      <c r="CUF53" s="168"/>
      <c r="CUG53" s="168"/>
      <c r="CUH53" s="168"/>
      <c r="CUI53" s="168"/>
      <c r="CUJ53" s="168"/>
      <c r="CUK53" s="168"/>
      <c r="CUL53" s="168"/>
      <c r="CUM53" s="168"/>
      <c r="CUN53" s="168"/>
      <c r="CUO53" s="168"/>
      <c r="CUP53" s="169"/>
      <c r="CUQ53" s="166"/>
      <c r="CUR53" s="141"/>
      <c r="CUS53" s="116"/>
      <c r="CUT53" s="162"/>
      <c r="CUU53" s="167"/>
      <c r="CUV53" s="168"/>
      <c r="CUW53" s="168"/>
      <c r="CUX53" s="168"/>
      <c r="CUY53" s="168"/>
      <c r="CUZ53" s="168"/>
      <c r="CVA53" s="168"/>
      <c r="CVB53" s="168"/>
      <c r="CVC53" s="168"/>
      <c r="CVD53" s="168"/>
      <c r="CVE53" s="168"/>
      <c r="CVF53" s="168"/>
      <c r="CVG53" s="168"/>
      <c r="CVH53" s="169"/>
      <c r="CVI53" s="166"/>
      <c r="CVJ53" s="141"/>
      <c r="CVK53" s="116"/>
      <c r="CVL53" s="162"/>
      <c r="CVM53" s="167"/>
      <c r="CVN53" s="168"/>
      <c r="CVO53" s="168"/>
      <c r="CVP53" s="168"/>
      <c r="CVQ53" s="168"/>
      <c r="CVR53" s="168"/>
      <c r="CVS53" s="168"/>
      <c r="CVT53" s="168"/>
      <c r="CVU53" s="168"/>
      <c r="CVV53" s="168"/>
      <c r="CVW53" s="168"/>
      <c r="CVX53" s="168"/>
      <c r="CVY53" s="168"/>
      <c r="CVZ53" s="169"/>
      <c r="CWA53" s="166"/>
      <c r="CWB53" s="141"/>
      <c r="CWC53" s="116"/>
      <c r="CWD53" s="162"/>
      <c r="CWE53" s="167"/>
      <c r="CWF53" s="168"/>
      <c r="CWG53" s="168"/>
      <c r="CWH53" s="168"/>
      <c r="CWI53" s="168"/>
      <c r="CWJ53" s="168"/>
      <c r="CWK53" s="168"/>
      <c r="CWL53" s="168"/>
      <c r="CWM53" s="168"/>
      <c r="CWN53" s="168"/>
      <c r="CWO53" s="168"/>
      <c r="CWP53" s="168"/>
      <c r="CWQ53" s="168"/>
      <c r="CWR53" s="169"/>
      <c r="CWS53" s="166"/>
      <c r="CWT53" s="141"/>
      <c r="CWU53" s="116"/>
      <c r="CWV53" s="162"/>
      <c r="CWW53" s="167"/>
      <c r="CWX53" s="168"/>
      <c r="CWY53" s="168"/>
      <c r="CWZ53" s="168"/>
      <c r="CXA53" s="168"/>
      <c r="CXB53" s="168"/>
      <c r="CXC53" s="168"/>
      <c r="CXD53" s="168"/>
      <c r="CXE53" s="168"/>
      <c r="CXF53" s="168"/>
      <c r="CXG53" s="168"/>
      <c r="CXH53" s="168"/>
      <c r="CXI53" s="168"/>
      <c r="CXJ53" s="169"/>
      <c r="CXK53" s="166"/>
      <c r="CXL53" s="141"/>
      <c r="CXM53" s="116"/>
      <c r="CXN53" s="162"/>
      <c r="CXO53" s="167"/>
      <c r="CXP53" s="168"/>
      <c r="CXQ53" s="168"/>
      <c r="CXR53" s="168"/>
      <c r="CXS53" s="168"/>
      <c r="CXT53" s="168"/>
      <c r="CXU53" s="168"/>
      <c r="CXV53" s="168"/>
      <c r="CXW53" s="168"/>
      <c r="CXX53" s="168"/>
      <c r="CXY53" s="168"/>
      <c r="CXZ53" s="168"/>
      <c r="CYA53" s="168"/>
      <c r="CYB53" s="169"/>
      <c r="CYC53" s="166"/>
      <c r="CYD53" s="141"/>
      <c r="CYE53" s="116"/>
      <c r="CYF53" s="162"/>
      <c r="CYG53" s="167"/>
      <c r="CYH53" s="168"/>
      <c r="CYI53" s="168"/>
      <c r="CYJ53" s="168"/>
      <c r="CYK53" s="168"/>
      <c r="CYL53" s="168"/>
      <c r="CYM53" s="168"/>
      <c r="CYN53" s="168"/>
      <c r="CYO53" s="168"/>
      <c r="CYP53" s="168"/>
      <c r="CYQ53" s="168"/>
      <c r="CYR53" s="168"/>
      <c r="CYS53" s="168"/>
      <c r="CYT53" s="169"/>
      <c r="CYU53" s="166"/>
      <c r="CYV53" s="141"/>
      <c r="CYW53" s="116"/>
      <c r="CYX53" s="162"/>
      <c r="CYY53" s="167"/>
      <c r="CYZ53" s="168"/>
      <c r="CZA53" s="168"/>
      <c r="CZB53" s="168"/>
      <c r="CZC53" s="168"/>
      <c r="CZD53" s="168"/>
      <c r="CZE53" s="168"/>
      <c r="CZF53" s="168"/>
      <c r="CZG53" s="168"/>
      <c r="CZH53" s="168"/>
      <c r="CZI53" s="168"/>
      <c r="CZJ53" s="168"/>
      <c r="CZK53" s="168"/>
      <c r="CZL53" s="169"/>
      <c r="CZM53" s="166"/>
      <c r="CZN53" s="141"/>
      <c r="CZO53" s="116"/>
      <c r="CZP53" s="162"/>
      <c r="CZQ53" s="167"/>
      <c r="CZR53" s="168"/>
      <c r="CZS53" s="168"/>
      <c r="CZT53" s="168"/>
      <c r="CZU53" s="168"/>
      <c r="CZV53" s="168"/>
      <c r="CZW53" s="168"/>
      <c r="CZX53" s="168"/>
      <c r="CZY53" s="168"/>
      <c r="CZZ53" s="168"/>
      <c r="DAA53" s="168"/>
      <c r="DAB53" s="168"/>
      <c r="DAC53" s="168"/>
      <c r="DAD53" s="169"/>
      <c r="DAE53" s="166"/>
      <c r="DAF53" s="141"/>
      <c r="DAG53" s="116"/>
      <c r="DAH53" s="162"/>
      <c r="DAI53" s="167"/>
      <c r="DAJ53" s="168"/>
      <c r="DAK53" s="168"/>
      <c r="DAL53" s="168"/>
      <c r="DAM53" s="168"/>
      <c r="DAN53" s="168"/>
      <c r="DAO53" s="168"/>
      <c r="DAP53" s="168"/>
      <c r="DAQ53" s="168"/>
      <c r="DAR53" s="168"/>
      <c r="DAS53" s="168"/>
      <c r="DAT53" s="168"/>
      <c r="DAU53" s="168"/>
      <c r="DAV53" s="169"/>
      <c r="DAW53" s="166"/>
      <c r="DAX53" s="141"/>
      <c r="DAY53" s="116"/>
      <c r="DAZ53" s="162"/>
      <c r="DBA53" s="167"/>
      <c r="DBB53" s="168"/>
      <c r="DBC53" s="168"/>
      <c r="DBD53" s="168"/>
      <c r="DBE53" s="168"/>
      <c r="DBF53" s="168"/>
      <c r="DBG53" s="168"/>
      <c r="DBH53" s="168"/>
      <c r="DBI53" s="168"/>
      <c r="DBJ53" s="168"/>
      <c r="DBK53" s="168"/>
      <c r="DBL53" s="168"/>
      <c r="DBM53" s="168"/>
      <c r="DBN53" s="169"/>
      <c r="DBO53" s="166"/>
      <c r="DBP53" s="141"/>
      <c r="DBQ53" s="116"/>
      <c r="DBR53" s="162"/>
      <c r="DBS53" s="167"/>
      <c r="DBT53" s="168"/>
      <c r="DBU53" s="168"/>
      <c r="DBV53" s="168"/>
      <c r="DBW53" s="168"/>
      <c r="DBX53" s="168"/>
      <c r="DBY53" s="168"/>
      <c r="DBZ53" s="168"/>
      <c r="DCA53" s="168"/>
      <c r="DCB53" s="168"/>
      <c r="DCC53" s="168"/>
      <c r="DCD53" s="168"/>
      <c r="DCE53" s="168"/>
      <c r="DCF53" s="169"/>
      <c r="DCG53" s="166"/>
      <c r="DCH53" s="141"/>
      <c r="DCI53" s="116"/>
      <c r="DCJ53" s="162"/>
      <c r="DCK53" s="167"/>
      <c r="DCL53" s="168"/>
      <c r="DCM53" s="168"/>
      <c r="DCN53" s="168"/>
      <c r="DCO53" s="168"/>
      <c r="DCP53" s="168"/>
      <c r="DCQ53" s="168"/>
      <c r="DCR53" s="168"/>
      <c r="DCS53" s="168"/>
      <c r="DCT53" s="168"/>
      <c r="DCU53" s="168"/>
      <c r="DCV53" s="168"/>
      <c r="DCW53" s="168"/>
      <c r="DCX53" s="169"/>
      <c r="DCY53" s="166"/>
      <c r="DCZ53" s="141"/>
      <c r="DDA53" s="116"/>
      <c r="DDB53" s="162"/>
      <c r="DDC53" s="167"/>
      <c r="DDD53" s="168"/>
      <c r="DDE53" s="168"/>
      <c r="DDF53" s="168"/>
      <c r="DDG53" s="168"/>
      <c r="DDH53" s="168"/>
      <c r="DDI53" s="168"/>
      <c r="DDJ53" s="168"/>
      <c r="DDK53" s="168"/>
      <c r="DDL53" s="168"/>
      <c r="DDM53" s="168"/>
      <c r="DDN53" s="168"/>
      <c r="DDO53" s="168"/>
      <c r="DDP53" s="169"/>
      <c r="DDQ53" s="166"/>
      <c r="DDR53" s="141"/>
      <c r="DDS53" s="116"/>
      <c r="DDT53" s="162"/>
      <c r="DDU53" s="167"/>
      <c r="DDV53" s="168"/>
      <c r="DDW53" s="168"/>
      <c r="DDX53" s="168"/>
      <c r="DDY53" s="168"/>
      <c r="DDZ53" s="168"/>
      <c r="DEA53" s="168"/>
      <c r="DEB53" s="168"/>
      <c r="DEC53" s="168"/>
      <c r="DED53" s="168"/>
      <c r="DEE53" s="168"/>
      <c r="DEF53" s="168"/>
      <c r="DEG53" s="168"/>
      <c r="DEH53" s="169"/>
      <c r="DEI53" s="166"/>
      <c r="DEJ53" s="141"/>
      <c r="DEK53" s="116"/>
      <c r="DEL53" s="162"/>
      <c r="DEM53" s="167"/>
      <c r="DEN53" s="168"/>
      <c r="DEO53" s="168"/>
      <c r="DEP53" s="168"/>
      <c r="DEQ53" s="168"/>
      <c r="DER53" s="168"/>
      <c r="DES53" s="168"/>
      <c r="DET53" s="168"/>
      <c r="DEU53" s="168"/>
      <c r="DEV53" s="168"/>
      <c r="DEW53" s="168"/>
      <c r="DEX53" s="168"/>
      <c r="DEY53" s="168"/>
      <c r="DEZ53" s="169"/>
      <c r="DFA53" s="166"/>
      <c r="DFB53" s="141"/>
      <c r="DFC53" s="116"/>
      <c r="DFD53" s="162"/>
      <c r="DFE53" s="167"/>
      <c r="DFF53" s="168"/>
      <c r="DFG53" s="168"/>
      <c r="DFH53" s="168"/>
      <c r="DFI53" s="168"/>
      <c r="DFJ53" s="168"/>
      <c r="DFK53" s="168"/>
      <c r="DFL53" s="168"/>
      <c r="DFM53" s="168"/>
      <c r="DFN53" s="168"/>
      <c r="DFO53" s="168"/>
      <c r="DFP53" s="168"/>
      <c r="DFQ53" s="168"/>
      <c r="DFR53" s="169"/>
      <c r="DFS53" s="166"/>
      <c r="DFT53" s="141"/>
      <c r="DFU53" s="116"/>
      <c r="DFV53" s="162"/>
      <c r="DFW53" s="167"/>
      <c r="DFX53" s="168"/>
      <c r="DFY53" s="168"/>
      <c r="DFZ53" s="168"/>
      <c r="DGA53" s="168"/>
      <c r="DGB53" s="168"/>
      <c r="DGC53" s="168"/>
      <c r="DGD53" s="168"/>
      <c r="DGE53" s="168"/>
      <c r="DGF53" s="168"/>
      <c r="DGG53" s="168"/>
      <c r="DGH53" s="168"/>
      <c r="DGI53" s="168"/>
      <c r="DGJ53" s="169"/>
      <c r="DGK53" s="166"/>
      <c r="DGL53" s="141"/>
      <c r="DGM53" s="116"/>
      <c r="DGN53" s="162"/>
      <c r="DGO53" s="167"/>
      <c r="DGP53" s="168"/>
      <c r="DGQ53" s="168"/>
      <c r="DGR53" s="168"/>
      <c r="DGS53" s="168"/>
      <c r="DGT53" s="168"/>
      <c r="DGU53" s="168"/>
      <c r="DGV53" s="168"/>
      <c r="DGW53" s="168"/>
      <c r="DGX53" s="168"/>
      <c r="DGY53" s="168"/>
      <c r="DGZ53" s="168"/>
      <c r="DHA53" s="168"/>
      <c r="DHB53" s="169"/>
      <c r="DHC53" s="166"/>
      <c r="DHD53" s="141"/>
      <c r="DHE53" s="116"/>
      <c r="DHF53" s="162"/>
      <c r="DHG53" s="167"/>
      <c r="DHH53" s="168"/>
      <c r="DHI53" s="168"/>
      <c r="DHJ53" s="168"/>
      <c r="DHK53" s="168"/>
      <c r="DHL53" s="168"/>
      <c r="DHM53" s="168"/>
      <c r="DHN53" s="168"/>
      <c r="DHO53" s="168"/>
      <c r="DHP53" s="168"/>
      <c r="DHQ53" s="168"/>
      <c r="DHR53" s="168"/>
      <c r="DHS53" s="168"/>
      <c r="DHT53" s="169"/>
      <c r="DHU53" s="166"/>
      <c r="DHV53" s="141"/>
      <c r="DHW53" s="116"/>
      <c r="DHX53" s="162"/>
      <c r="DHY53" s="167"/>
      <c r="DHZ53" s="168"/>
      <c r="DIA53" s="168"/>
      <c r="DIB53" s="168"/>
      <c r="DIC53" s="168"/>
      <c r="DID53" s="168"/>
      <c r="DIE53" s="168"/>
      <c r="DIF53" s="168"/>
      <c r="DIG53" s="168"/>
      <c r="DIH53" s="168"/>
      <c r="DII53" s="168"/>
      <c r="DIJ53" s="168"/>
      <c r="DIK53" s="168"/>
      <c r="DIL53" s="169"/>
      <c r="DIM53" s="166"/>
      <c r="DIN53" s="141"/>
      <c r="DIO53" s="116"/>
      <c r="DIP53" s="162"/>
      <c r="DIQ53" s="167"/>
      <c r="DIR53" s="168"/>
      <c r="DIS53" s="168"/>
      <c r="DIT53" s="168"/>
      <c r="DIU53" s="168"/>
      <c r="DIV53" s="168"/>
      <c r="DIW53" s="168"/>
      <c r="DIX53" s="168"/>
      <c r="DIY53" s="168"/>
      <c r="DIZ53" s="168"/>
      <c r="DJA53" s="168"/>
      <c r="DJB53" s="168"/>
      <c r="DJC53" s="168"/>
      <c r="DJD53" s="169"/>
      <c r="DJE53" s="166"/>
      <c r="DJF53" s="141"/>
      <c r="DJG53" s="116"/>
      <c r="DJH53" s="162"/>
      <c r="DJI53" s="167"/>
      <c r="DJJ53" s="168"/>
      <c r="DJK53" s="168"/>
      <c r="DJL53" s="168"/>
      <c r="DJM53" s="168"/>
      <c r="DJN53" s="168"/>
      <c r="DJO53" s="168"/>
      <c r="DJP53" s="168"/>
      <c r="DJQ53" s="168"/>
      <c r="DJR53" s="168"/>
      <c r="DJS53" s="168"/>
      <c r="DJT53" s="168"/>
      <c r="DJU53" s="168"/>
      <c r="DJV53" s="169"/>
      <c r="DJW53" s="166"/>
      <c r="DJX53" s="141"/>
      <c r="DJY53" s="116"/>
      <c r="DJZ53" s="162"/>
      <c r="DKA53" s="167"/>
      <c r="DKB53" s="168"/>
      <c r="DKC53" s="168"/>
      <c r="DKD53" s="168"/>
      <c r="DKE53" s="168"/>
      <c r="DKF53" s="168"/>
      <c r="DKG53" s="168"/>
      <c r="DKH53" s="168"/>
      <c r="DKI53" s="168"/>
      <c r="DKJ53" s="168"/>
      <c r="DKK53" s="168"/>
      <c r="DKL53" s="168"/>
      <c r="DKM53" s="168"/>
      <c r="DKN53" s="169"/>
      <c r="DKO53" s="166"/>
      <c r="DKP53" s="141"/>
      <c r="DKQ53" s="116"/>
      <c r="DKR53" s="162"/>
      <c r="DKS53" s="167"/>
      <c r="DKT53" s="168"/>
      <c r="DKU53" s="168"/>
      <c r="DKV53" s="168"/>
      <c r="DKW53" s="168"/>
      <c r="DKX53" s="168"/>
      <c r="DKY53" s="168"/>
      <c r="DKZ53" s="168"/>
      <c r="DLA53" s="168"/>
      <c r="DLB53" s="168"/>
      <c r="DLC53" s="168"/>
      <c r="DLD53" s="168"/>
      <c r="DLE53" s="168"/>
      <c r="DLF53" s="169"/>
      <c r="DLG53" s="166"/>
      <c r="DLH53" s="141"/>
      <c r="DLI53" s="116"/>
      <c r="DLJ53" s="162"/>
      <c r="DLK53" s="167"/>
      <c r="DLL53" s="168"/>
      <c r="DLM53" s="168"/>
      <c r="DLN53" s="168"/>
      <c r="DLO53" s="168"/>
      <c r="DLP53" s="168"/>
      <c r="DLQ53" s="168"/>
      <c r="DLR53" s="168"/>
      <c r="DLS53" s="168"/>
      <c r="DLT53" s="168"/>
      <c r="DLU53" s="168"/>
      <c r="DLV53" s="168"/>
      <c r="DLW53" s="168"/>
      <c r="DLX53" s="169"/>
      <c r="DLY53" s="166"/>
      <c r="DLZ53" s="141"/>
      <c r="DMA53" s="116"/>
      <c r="DMB53" s="162"/>
      <c r="DMC53" s="167"/>
      <c r="DMD53" s="168"/>
      <c r="DME53" s="168"/>
      <c r="DMF53" s="168"/>
      <c r="DMG53" s="168"/>
      <c r="DMH53" s="168"/>
      <c r="DMI53" s="168"/>
      <c r="DMJ53" s="168"/>
      <c r="DMK53" s="168"/>
      <c r="DML53" s="168"/>
      <c r="DMM53" s="168"/>
      <c r="DMN53" s="168"/>
      <c r="DMO53" s="168"/>
      <c r="DMP53" s="169"/>
      <c r="DMQ53" s="166"/>
      <c r="DMR53" s="141"/>
      <c r="DMS53" s="116"/>
      <c r="DMT53" s="162"/>
      <c r="DMU53" s="167"/>
      <c r="DMV53" s="168"/>
      <c r="DMW53" s="168"/>
      <c r="DMX53" s="168"/>
      <c r="DMY53" s="168"/>
      <c r="DMZ53" s="168"/>
      <c r="DNA53" s="168"/>
      <c r="DNB53" s="168"/>
      <c r="DNC53" s="168"/>
      <c r="DND53" s="168"/>
      <c r="DNE53" s="168"/>
      <c r="DNF53" s="168"/>
      <c r="DNG53" s="168"/>
      <c r="DNH53" s="169"/>
      <c r="DNI53" s="166"/>
      <c r="DNJ53" s="141"/>
      <c r="DNK53" s="116"/>
      <c r="DNL53" s="162"/>
      <c r="DNM53" s="167"/>
      <c r="DNN53" s="168"/>
      <c r="DNO53" s="168"/>
      <c r="DNP53" s="168"/>
      <c r="DNQ53" s="168"/>
      <c r="DNR53" s="168"/>
      <c r="DNS53" s="168"/>
      <c r="DNT53" s="168"/>
      <c r="DNU53" s="168"/>
      <c r="DNV53" s="168"/>
      <c r="DNW53" s="168"/>
      <c r="DNX53" s="168"/>
      <c r="DNY53" s="168"/>
      <c r="DNZ53" s="169"/>
      <c r="DOA53" s="166"/>
      <c r="DOB53" s="141"/>
      <c r="DOC53" s="116"/>
      <c r="DOD53" s="162"/>
      <c r="DOE53" s="167"/>
      <c r="DOF53" s="168"/>
      <c r="DOG53" s="168"/>
      <c r="DOH53" s="168"/>
      <c r="DOI53" s="168"/>
      <c r="DOJ53" s="168"/>
      <c r="DOK53" s="168"/>
      <c r="DOL53" s="168"/>
      <c r="DOM53" s="168"/>
      <c r="DON53" s="168"/>
      <c r="DOO53" s="168"/>
      <c r="DOP53" s="168"/>
      <c r="DOQ53" s="168"/>
      <c r="DOR53" s="169"/>
      <c r="DOS53" s="166"/>
      <c r="DOT53" s="141"/>
      <c r="DOU53" s="116"/>
      <c r="DOV53" s="162"/>
      <c r="DOW53" s="167"/>
      <c r="DOX53" s="168"/>
      <c r="DOY53" s="168"/>
      <c r="DOZ53" s="168"/>
      <c r="DPA53" s="168"/>
      <c r="DPB53" s="168"/>
      <c r="DPC53" s="168"/>
      <c r="DPD53" s="168"/>
      <c r="DPE53" s="168"/>
      <c r="DPF53" s="168"/>
      <c r="DPG53" s="168"/>
      <c r="DPH53" s="168"/>
      <c r="DPI53" s="168"/>
      <c r="DPJ53" s="169"/>
      <c r="DPK53" s="166"/>
      <c r="DPL53" s="141"/>
      <c r="DPM53" s="116"/>
      <c r="DPN53" s="162"/>
      <c r="DPO53" s="167"/>
      <c r="DPP53" s="168"/>
      <c r="DPQ53" s="168"/>
      <c r="DPR53" s="168"/>
      <c r="DPS53" s="168"/>
      <c r="DPT53" s="168"/>
      <c r="DPU53" s="168"/>
      <c r="DPV53" s="168"/>
      <c r="DPW53" s="168"/>
      <c r="DPX53" s="168"/>
      <c r="DPY53" s="168"/>
      <c r="DPZ53" s="168"/>
      <c r="DQA53" s="168"/>
      <c r="DQB53" s="169"/>
      <c r="DQC53" s="166"/>
      <c r="DQD53" s="141"/>
      <c r="DQE53" s="116"/>
      <c r="DQF53" s="162"/>
      <c r="DQG53" s="167"/>
      <c r="DQH53" s="168"/>
      <c r="DQI53" s="168"/>
      <c r="DQJ53" s="168"/>
      <c r="DQK53" s="168"/>
      <c r="DQL53" s="168"/>
      <c r="DQM53" s="168"/>
      <c r="DQN53" s="168"/>
      <c r="DQO53" s="168"/>
      <c r="DQP53" s="168"/>
      <c r="DQQ53" s="168"/>
      <c r="DQR53" s="168"/>
      <c r="DQS53" s="168"/>
      <c r="DQT53" s="169"/>
      <c r="DQU53" s="166"/>
      <c r="DQV53" s="141"/>
      <c r="DQW53" s="116"/>
      <c r="DQX53" s="162"/>
      <c r="DQY53" s="167"/>
      <c r="DQZ53" s="168"/>
      <c r="DRA53" s="168"/>
      <c r="DRB53" s="168"/>
      <c r="DRC53" s="168"/>
      <c r="DRD53" s="168"/>
      <c r="DRE53" s="168"/>
      <c r="DRF53" s="168"/>
      <c r="DRG53" s="168"/>
      <c r="DRH53" s="168"/>
      <c r="DRI53" s="168"/>
      <c r="DRJ53" s="168"/>
      <c r="DRK53" s="168"/>
      <c r="DRL53" s="169"/>
      <c r="DRM53" s="166"/>
      <c r="DRN53" s="141"/>
      <c r="DRO53" s="116"/>
      <c r="DRP53" s="162"/>
      <c r="DRQ53" s="167"/>
      <c r="DRR53" s="168"/>
      <c r="DRS53" s="168"/>
      <c r="DRT53" s="168"/>
      <c r="DRU53" s="168"/>
      <c r="DRV53" s="168"/>
      <c r="DRW53" s="168"/>
      <c r="DRX53" s="168"/>
      <c r="DRY53" s="168"/>
      <c r="DRZ53" s="168"/>
      <c r="DSA53" s="168"/>
      <c r="DSB53" s="168"/>
      <c r="DSC53" s="168"/>
      <c r="DSD53" s="169"/>
      <c r="DSE53" s="166"/>
      <c r="DSF53" s="141"/>
      <c r="DSG53" s="116"/>
      <c r="DSH53" s="162"/>
      <c r="DSI53" s="167"/>
      <c r="DSJ53" s="168"/>
      <c r="DSK53" s="168"/>
      <c r="DSL53" s="168"/>
      <c r="DSM53" s="168"/>
      <c r="DSN53" s="168"/>
      <c r="DSO53" s="168"/>
      <c r="DSP53" s="168"/>
      <c r="DSQ53" s="168"/>
      <c r="DSR53" s="168"/>
      <c r="DSS53" s="168"/>
      <c r="DST53" s="168"/>
      <c r="DSU53" s="168"/>
      <c r="DSV53" s="169"/>
      <c r="DSW53" s="166"/>
      <c r="DSX53" s="141"/>
      <c r="DSY53" s="116"/>
      <c r="DSZ53" s="162"/>
      <c r="DTA53" s="167"/>
      <c r="DTB53" s="168"/>
      <c r="DTC53" s="168"/>
      <c r="DTD53" s="168"/>
      <c r="DTE53" s="168"/>
      <c r="DTF53" s="168"/>
      <c r="DTG53" s="168"/>
      <c r="DTH53" s="168"/>
      <c r="DTI53" s="168"/>
      <c r="DTJ53" s="168"/>
      <c r="DTK53" s="168"/>
      <c r="DTL53" s="168"/>
      <c r="DTM53" s="168"/>
      <c r="DTN53" s="169"/>
      <c r="DTO53" s="166"/>
      <c r="DTP53" s="141"/>
      <c r="DTQ53" s="116"/>
      <c r="DTR53" s="162"/>
      <c r="DTS53" s="167"/>
      <c r="DTT53" s="168"/>
      <c r="DTU53" s="168"/>
      <c r="DTV53" s="168"/>
      <c r="DTW53" s="168"/>
      <c r="DTX53" s="168"/>
      <c r="DTY53" s="168"/>
      <c r="DTZ53" s="168"/>
      <c r="DUA53" s="168"/>
      <c r="DUB53" s="168"/>
      <c r="DUC53" s="168"/>
      <c r="DUD53" s="168"/>
      <c r="DUE53" s="168"/>
      <c r="DUF53" s="169"/>
      <c r="DUG53" s="166"/>
      <c r="DUH53" s="141"/>
      <c r="DUI53" s="116"/>
      <c r="DUJ53" s="162"/>
      <c r="DUK53" s="167"/>
      <c r="DUL53" s="168"/>
      <c r="DUM53" s="168"/>
      <c r="DUN53" s="168"/>
      <c r="DUO53" s="168"/>
      <c r="DUP53" s="168"/>
      <c r="DUQ53" s="168"/>
      <c r="DUR53" s="168"/>
      <c r="DUS53" s="168"/>
      <c r="DUT53" s="168"/>
      <c r="DUU53" s="168"/>
      <c r="DUV53" s="168"/>
      <c r="DUW53" s="168"/>
      <c r="DUX53" s="169"/>
      <c r="DUY53" s="166"/>
      <c r="DUZ53" s="141"/>
      <c r="DVA53" s="116"/>
      <c r="DVB53" s="162"/>
      <c r="DVC53" s="167"/>
      <c r="DVD53" s="168"/>
      <c r="DVE53" s="168"/>
      <c r="DVF53" s="168"/>
      <c r="DVG53" s="168"/>
      <c r="DVH53" s="168"/>
      <c r="DVI53" s="168"/>
      <c r="DVJ53" s="168"/>
      <c r="DVK53" s="168"/>
      <c r="DVL53" s="168"/>
      <c r="DVM53" s="168"/>
      <c r="DVN53" s="168"/>
      <c r="DVO53" s="168"/>
      <c r="DVP53" s="169"/>
      <c r="DVQ53" s="166"/>
      <c r="DVR53" s="141"/>
      <c r="DVS53" s="116"/>
      <c r="DVT53" s="162"/>
      <c r="DVU53" s="167"/>
      <c r="DVV53" s="168"/>
      <c r="DVW53" s="168"/>
      <c r="DVX53" s="168"/>
      <c r="DVY53" s="168"/>
      <c r="DVZ53" s="168"/>
      <c r="DWA53" s="168"/>
      <c r="DWB53" s="168"/>
      <c r="DWC53" s="168"/>
      <c r="DWD53" s="168"/>
      <c r="DWE53" s="168"/>
      <c r="DWF53" s="168"/>
      <c r="DWG53" s="168"/>
      <c r="DWH53" s="169"/>
      <c r="DWI53" s="166"/>
      <c r="DWJ53" s="141"/>
      <c r="DWK53" s="116"/>
      <c r="DWL53" s="162"/>
      <c r="DWM53" s="167"/>
      <c r="DWN53" s="168"/>
      <c r="DWO53" s="168"/>
      <c r="DWP53" s="168"/>
      <c r="DWQ53" s="168"/>
      <c r="DWR53" s="168"/>
      <c r="DWS53" s="168"/>
      <c r="DWT53" s="168"/>
      <c r="DWU53" s="168"/>
      <c r="DWV53" s="168"/>
      <c r="DWW53" s="168"/>
      <c r="DWX53" s="168"/>
      <c r="DWY53" s="168"/>
      <c r="DWZ53" s="169"/>
      <c r="DXA53" s="166"/>
      <c r="DXB53" s="141"/>
      <c r="DXC53" s="116"/>
      <c r="DXD53" s="162"/>
      <c r="DXE53" s="167"/>
      <c r="DXF53" s="168"/>
      <c r="DXG53" s="168"/>
      <c r="DXH53" s="168"/>
      <c r="DXI53" s="168"/>
      <c r="DXJ53" s="168"/>
      <c r="DXK53" s="168"/>
      <c r="DXL53" s="168"/>
      <c r="DXM53" s="168"/>
      <c r="DXN53" s="168"/>
      <c r="DXO53" s="168"/>
      <c r="DXP53" s="168"/>
      <c r="DXQ53" s="168"/>
      <c r="DXR53" s="169"/>
      <c r="DXS53" s="166"/>
      <c r="DXT53" s="141"/>
      <c r="DXU53" s="116"/>
      <c r="DXV53" s="162"/>
      <c r="DXW53" s="167"/>
      <c r="DXX53" s="168"/>
      <c r="DXY53" s="168"/>
      <c r="DXZ53" s="168"/>
      <c r="DYA53" s="168"/>
      <c r="DYB53" s="168"/>
      <c r="DYC53" s="168"/>
      <c r="DYD53" s="168"/>
      <c r="DYE53" s="168"/>
      <c r="DYF53" s="168"/>
      <c r="DYG53" s="168"/>
      <c r="DYH53" s="168"/>
      <c r="DYI53" s="168"/>
      <c r="DYJ53" s="169"/>
      <c r="DYK53" s="166"/>
      <c r="DYL53" s="141"/>
      <c r="DYM53" s="116"/>
      <c r="DYN53" s="162"/>
      <c r="DYO53" s="167"/>
      <c r="DYP53" s="168"/>
      <c r="DYQ53" s="168"/>
      <c r="DYR53" s="168"/>
      <c r="DYS53" s="168"/>
      <c r="DYT53" s="168"/>
      <c r="DYU53" s="168"/>
      <c r="DYV53" s="168"/>
      <c r="DYW53" s="168"/>
      <c r="DYX53" s="168"/>
      <c r="DYY53" s="168"/>
      <c r="DYZ53" s="168"/>
      <c r="DZA53" s="168"/>
      <c r="DZB53" s="169"/>
      <c r="DZC53" s="166"/>
      <c r="DZD53" s="141"/>
      <c r="DZE53" s="116"/>
      <c r="DZF53" s="162"/>
      <c r="DZG53" s="167"/>
      <c r="DZH53" s="168"/>
      <c r="DZI53" s="168"/>
      <c r="DZJ53" s="168"/>
      <c r="DZK53" s="168"/>
      <c r="DZL53" s="168"/>
      <c r="DZM53" s="168"/>
      <c r="DZN53" s="168"/>
      <c r="DZO53" s="168"/>
      <c r="DZP53" s="168"/>
      <c r="DZQ53" s="168"/>
      <c r="DZR53" s="168"/>
      <c r="DZS53" s="168"/>
      <c r="DZT53" s="169"/>
      <c r="DZU53" s="166"/>
      <c r="DZV53" s="141"/>
      <c r="DZW53" s="116"/>
      <c r="DZX53" s="162"/>
      <c r="DZY53" s="167"/>
      <c r="DZZ53" s="168"/>
      <c r="EAA53" s="168"/>
      <c r="EAB53" s="168"/>
      <c r="EAC53" s="168"/>
      <c r="EAD53" s="168"/>
      <c r="EAE53" s="168"/>
      <c r="EAF53" s="168"/>
      <c r="EAG53" s="168"/>
      <c r="EAH53" s="168"/>
      <c r="EAI53" s="168"/>
      <c r="EAJ53" s="168"/>
      <c r="EAK53" s="168"/>
      <c r="EAL53" s="169"/>
      <c r="EAM53" s="166"/>
      <c r="EAN53" s="141"/>
      <c r="EAO53" s="116"/>
      <c r="EAP53" s="162"/>
      <c r="EAQ53" s="167"/>
      <c r="EAR53" s="168"/>
      <c r="EAS53" s="168"/>
      <c r="EAT53" s="168"/>
      <c r="EAU53" s="168"/>
      <c r="EAV53" s="168"/>
      <c r="EAW53" s="168"/>
      <c r="EAX53" s="168"/>
      <c r="EAY53" s="168"/>
      <c r="EAZ53" s="168"/>
      <c r="EBA53" s="168"/>
      <c r="EBB53" s="168"/>
      <c r="EBC53" s="168"/>
      <c r="EBD53" s="169"/>
      <c r="EBE53" s="166"/>
      <c r="EBF53" s="141"/>
      <c r="EBG53" s="116"/>
      <c r="EBH53" s="162"/>
      <c r="EBI53" s="167"/>
      <c r="EBJ53" s="168"/>
      <c r="EBK53" s="168"/>
      <c r="EBL53" s="168"/>
      <c r="EBM53" s="168"/>
      <c r="EBN53" s="168"/>
      <c r="EBO53" s="168"/>
      <c r="EBP53" s="168"/>
      <c r="EBQ53" s="168"/>
      <c r="EBR53" s="168"/>
      <c r="EBS53" s="168"/>
      <c r="EBT53" s="168"/>
      <c r="EBU53" s="168"/>
      <c r="EBV53" s="169"/>
      <c r="EBW53" s="166"/>
      <c r="EBX53" s="141"/>
      <c r="EBY53" s="116"/>
      <c r="EBZ53" s="162"/>
      <c r="ECA53" s="167"/>
      <c r="ECB53" s="168"/>
      <c r="ECC53" s="168"/>
      <c r="ECD53" s="168"/>
      <c r="ECE53" s="168"/>
      <c r="ECF53" s="168"/>
      <c r="ECG53" s="168"/>
      <c r="ECH53" s="168"/>
      <c r="ECI53" s="168"/>
      <c r="ECJ53" s="168"/>
      <c r="ECK53" s="168"/>
      <c r="ECL53" s="168"/>
      <c r="ECM53" s="168"/>
      <c r="ECN53" s="169"/>
      <c r="ECO53" s="166"/>
      <c r="ECP53" s="141"/>
      <c r="ECQ53" s="116"/>
      <c r="ECR53" s="162"/>
      <c r="ECS53" s="167"/>
      <c r="ECT53" s="168"/>
      <c r="ECU53" s="168"/>
      <c r="ECV53" s="168"/>
      <c r="ECW53" s="168"/>
      <c r="ECX53" s="168"/>
      <c r="ECY53" s="168"/>
      <c r="ECZ53" s="168"/>
      <c r="EDA53" s="168"/>
      <c r="EDB53" s="168"/>
      <c r="EDC53" s="168"/>
      <c r="EDD53" s="168"/>
      <c r="EDE53" s="168"/>
      <c r="EDF53" s="169"/>
      <c r="EDG53" s="166"/>
      <c r="EDH53" s="141"/>
      <c r="EDI53" s="116"/>
      <c r="EDJ53" s="162"/>
      <c r="EDK53" s="167"/>
      <c r="EDL53" s="168"/>
      <c r="EDM53" s="168"/>
      <c r="EDN53" s="168"/>
      <c r="EDO53" s="168"/>
      <c r="EDP53" s="168"/>
      <c r="EDQ53" s="168"/>
      <c r="EDR53" s="168"/>
      <c r="EDS53" s="168"/>
      <c r="EDT53" s="168"/>
      <c r="EDU53" s="168"/>
      <c r="EDV53" s="168"/>
      <c r="EDW53" s="168"/>
      <c r="EDX53" s="169"/>
      <c r="EDY53" s="166"/>
      <c r="EDZ53" s="141"/>
      <c r="EEA53" s="116"/>
      <c r="EEB53" s="162"/>
      <c r="EEC53" s="167"/>
      <c r="EED53" s="168"/>
      <c r="EEE53" s="168"/>
      <c r="EEF53" s="168"/>
      <c r="EEG53" s="168"/>
      <c r="EEH53" s="168"/>
      <c r="EEI53" s="168"/>
      <c r="EEJ53" s="168"/>
      <c r="EEK53" s="168"/>
      <c r="EEL53" s="168"/>
      <c r="EEM53" s="168"/>
      <c r="EEN53" s="168"/>
      <c r="EEO53" s="168"/>
      <c r="EEP53" s="169"/>
      <c r="EEQ53" s="166"/>
      <c r="EER53" s="141"/>
      <c r="EES53" s="116"/>
      <c r="EET53" s="162"/>
      <c r="EEU53" s="167"/>
      <c r="EEV53" s="168"/>
      <c r="EEW53" s="168"/>
      <c r="EEX53" s="168"/>
      <c r="EEY53" s="168"/>
      <c r="EEZ53" s="168"/>
      <c r="EFA53" s="168"/>
      <c r="EFB53" s="168"/>
      <c r="EFC53" s="168"/>
      <c r="EFD53" s="168"/>
      <c r="EFE53" s="168"/>
      <c r="EFF53" s="168"/>
      <c r="EFG53" s="168"/>
      <c r="EFH53" s="169"/>
      <c r="EFI53" s="166"/>
      <c r="EFJ53" s="141"/>
      <c r="EFK53" s="116"/>
      <c r="EFL53" s="162"/>
      <c r="EFM53" s="167"/>
      <c r="EFN53" s="168"/>
      <c r="EFO53" s="168"/>
      <c r="EFP53" s="168"/>
      <c r="EFQ53" s="168"/>
      <c r="EFR53" s="168"/>
      <c r="EFS53" s="168"/>
      <c r="EFT53" s="168"/>
      <c r="EFU53" s="168"/>
      <c r="EFV53" s="168"/>
      <c r="EFW53" s="168"/>
      <c r="EFX53" s="168"/>
      <c r="EFY53" s="168"/>
      <c r="EFZ53" s="169"/>
      <c r="EGA53" s="166"/>
      <c r="EGB53" s="141"/>
      <c r="EGC53" s="116"/>
      <c r="EGD53" s="162"/>
      <c r="EGE53" s="167"/>
      <c r="EGF53" s="168"/>
      <c r="EGG53" s="168"/>
      <c r="EGH53" s="168"/>
      <c r="EGI53" s="168"/>
      <c r="EGJ53" s="168"/>
      <c r="EGK53" s="168"/>
      <c r="EGL53" s="168"/>
      <c r="EGM53" s="168"/>
      <c r="EGN53" s="168"/>
      <c r="EGO53" s="168"/>
      <c r="EGP53" s="168"/>
      <c r="EGQ53" s="168"/>
      <c r="EGR53" s="169"/>
      <c r="EGS53" s="166"/>
      <c r="EGT53" s="141"/>
      <c r="EGU53" s="116"/>
      <c r="EGV53" s="162"/>
      <c r="EGW53" s="167"/>
      <c r="EGX53" s="168"/>
      <c r="EGY53" s="168"/>
      <c r="EGZ53" s="168"/>
      <c r="EHA53" s="168"/>
      <c r="EHB53" s="168"/>
      <c r="EHC53" s="168"/>
      <c r="EHD53" s="168"/>
      <c r="EHE53" s="168"/>
      <c r="EHF53" s="168"/>
      <c r="EHG53" s="168"/>
      <c r="EHH53" s="168"/>
      <c r="EHI53" s="168"/>
      <c r="EHJ53" s="169"/>
      <c r="EHK53" s="166"/>
      <c r="EHL53" s="141"/>
      <c r="EHM53" s="116"/>
      <c r="EHN53" s="162"/>
      <c r="EHO53" s="167"/>
      <c r="EHP53" s="168"/>
      <c r="EHQ53" s="168"/>
      <c r="EHR53" s="168"/>
      <c r="EHS53" s="168"/>
      <c r="EHT53" s="168"/>
      <c r="EHU53" s="168"/>
      <c r="EHV53" s="168"/>
      <c r="EHW53" s="168"/>
      <c r="EHX53" s="168"/>
      <c r="EHY53" s="168"/>
      <c r="EHZ53" s="168"/>
      <c r="EIA53" s="168"/>
      <c r="EIB53" s="169"/>
      <c r="EIC53" s="166"/>
      <c r="EID53" s="141"/>
      <c r="EIE53" s="116"/>
      <c r="EIF53" s="162"/>
      <c r="EIG53" s="167"/>
      <c r="EIH53" s="168"/>
      <c r="EII53" s="168"/>
      <c r="EIJ53" s="168"/>
      <c r="EIK53" s="168"/>
      <c r="EIL53" s="168"/>
      <c r="EIM53" s="168"/>
      <c r="EIN53" s="168"/>
      <c r="EIO53" s="168"/>
      <c r="EIP53" s="168"/>
      <c r="EIQ53" s="168"/>
      <c r="EIR53" s="168"/>
      <c r="EIS53" s="168"/>
      <c r="EIT53" s="169"/>
      <c r="EIU53" s="166"/>
      <c r="EIV53" s="141"/>
      <c r="EIW53" s="116"/>
      <c r="EIX53" s="162"/>
      <c r="EIY53" s="167"/>
      <c r="EIZ53" s="168"/>
      <c r="EJA53" s="168"/>
      <c r="EJB53" s="168"/>
      <c r="EJC53" s="168"/>
      <c r="EJD53" s="168"/>
      <c r="EJE53" s="168"/>
      <c r="EJF53" s="168"/>
      <c r="EJG53" s="168"/>
      <c r="EJH53" s="168"/>
      <c r="EJI53" s="168"/>
      <c r="EJJ53" s="168"/>
      <c r="EJK53" s="168"/>
      <c r="EJL53" s="169"/>
      <c r="EJM53" s="166"/>
      <c r="EJN53" s="141"/>
      <c r="EJO53" s="116"/>
      <c r="EJP53" s="162"/>
      <c r="EJQ53" s="167"/>
      <c r="EJR53" s="168"/>
      <c r="EJS53" s="168"/>
      <c r="EJT53" s="168"/>
      <c r="EJU53" s="168"/>
      <c r="EJV53" s="168"/>
      <c r="EJW53" s="168"/>
      <c r="EJX53" s="168"/>
      <c r="EJY53" s="168"/>
      <c r="EJZ53" s="168"/>
      <c r="EKA53" s="168"/>
      <c r="EKB53" s="168"/>
      <c r="EKC53" s="168"/>
      <c r="EKD53" s="169"/>
      <c r="EKE53" s="166"/>
      <c r="EKF53" s="141"/>
      <c r="EKG53" s="116"/>
      <c r="EKH53" s="162"/>
      <c r="EKI53" s="167"/>
      <c r="EKJ53" s="168"/>
      <c r="EKK53" s="168"/>
      <c r="EKL53" s="168"/>
      <c r="EKM53" s="168"/>
      <c r="EKN53" s="168"/>
      <c r="EKO53" s="168"/>
      <c r="EKP53" s="168"/>
      <c r="EKQ53" s="168"/>
      <c r="EKR53" s="168"/>
      <c r="EKS53" s="168"/>
      <c r="EKT53" s="168"/>
      <c r="EKU53" s="168"/>
      <c r="EKV53" s="169"/>
      <c r="EKW53" s="166"/>
      <c r="EKX53" s="141"/>
      <c r="EKY53" s="116"/>
      <c r="EKZ53" s="162"/>
      <c r="ELA53" s="167"/>
      <c r="ELB53" s="168"/>
      <c r="ELC53" s="168"/>
      <c r="ELD53" s="168"/>
      <c r="ELE53" s="168"/>
      <c r="ELF53" s="168"/>
      <c r="ELG53" s="168"/>
      <c r="ELH53" s="168"/>
      <c r="ELI53" s="168"/>
      <c r="ELJ53" s="168"/>
      <c r="ELK53" s="168"/>
      <c r="ELL53" s="168"/>
      <c r="ELM53" s="168"/>
      <c r="ELN53" s="169"/>
      <c r="ELO53" s="166"/>
      <c r="ELP53" s="141"/>
      <c r="ELQ53" s="116"/>
      <c r="ELR53" s="162"/>
      <c r="ELS53" s="167"/>
      <c r="ELT53" s="168"/>
      <c r="ELU53" s="168"/>
      <c r="ELV53" s="168"/>
      <c r="ELW53" s="168"/>
      <c r="ELX53" s="168"/>
      <c r="ELY53" s="168"/>
      <c r="ELZ53" s="168"/>
      <c r="EMA53" s="168"/>
      <c r="EMB53" s="168"/>
      <c r="EMC53" s="168"/>
      <c r="EMD53" s="168"/>
      <c r="EME53" s="168"/>
      <c r="EMF53" s="169"/>
      <c r="EMG53" s="166"/>
      <c r="EMH53" s="141"/>
      <c r="EMI53" s="116"/>
      <c r="EMJ53" s="162"/>
      <c r="EMK53" s="167"/>
      <c r="EML53" s="168"/>
      <c r="EMM53" s="168"/>
      <c r="EMN53" s="168"/>
      <c r="EMO53" s="168"/>
      <c r="EMP53" s="168"/>
      <c r="EMQ53" s="168"/>
      <c r="EMR53" s="168"/>
      <c r="EMS53" s="168"/>
      <c r="EMT53" s="168"/>
      <c r="EMU53" s="168"/>
      <c r="EMV53" s="168"/>
      <c r="EMW53" s="168"/>
      <c r="EMX53" s="169"/>
      <c r="EMY53" s="166"/>
      <c r="EMZ53" s="141"/>
      <c r="ENA53" s="116"/>
      <c r="ENB53" s="162"/>
      <c r="ENC53" s="167"/>
      <c r="END53" s="168"/>
      <c r="ENE53" s="168"/>
      <c r="ENF53" s="168"/>
      <c r="ENG53" s="168"/>
      <c r="ENH53" s="168"/>
      <c r="ENI53" s="168"/>
      <c r="ENJ53" s="168"/>
      <c r="ENK53" s="168"/>
      <c r="ENL53" s="168"/>
      <c r="ENM53" s="168"/>
      <c r="ENN53" s="168"/>
      <c r="ENO53" s="168"/>
      <c r="ENP53" s="169"/>
      <c r="ENQ53" s="166"/>
      <c r="ENR53" s="141"/>
      <c r="ENS53" s="116"/>
      <c r="ENT53" s="162"/>
      <c r="ENU53" s="167"/>
      <c r="ENV53" s="168"/>
      <c r="ENW53" s="168"/>
      <c r="ENX53" s="168"/>
      <c r="ENY53" s="168"/>
      <c r="ENZ53" s="168"/>
      <c r="EOA53" s="168"/>
      <c r="EOB53" s="168"/>
      <c r="EOC53" s="168"/>
      <c r="EOD53" s="168"/>
      <c r="EOE53" s="168"/>
      <c r="EOF53" s="168"/>
      <c r="EOG53" s="168"/>
      <c r="EOH53" s="169"/>
      <c r="EOI53" s="166"/>
      <c r="EOJ53" s="141"/>
      <c r="EOK53" s="116"/>
      <c r="EOL53" s="162"/>
      <c r="EOM53" s="167"/>
      <c r="EON53" s="168"/>
      <c r="EOO53" s="168"/>
      <c r="EOP53" s="168"/>
      <c r="EOQ53" s="168"/>
      <c r="EOR53" s="168"/>
      <c r="EOS53" s="168"/>
      <c r="EOT53" s="168"/>
      <c r="EOU53" s="168"/>
      <c r="EOV53" s="168"/>
      <c r="EOW53" s="168"/>
      <c r="EOX53" s="168"/>
      <c r="EOY53" s="168"/>
      <c r="EOZ53" s="169"/>
      <c r="EPA53" s="166"/>
      <c r="EPB53" s="141"/>
      <c r="EPC53" s="116"/>
      <c r="EPD53" s="162"/>
      <c r="EPE53" s="167"/>
      <c r="EPF53" s="168"/>
      <c r="EPG53" s="168"/>
      <c r="EPH53" s="168"/>
      <c r="EPI53" s="168"/>
      <c r="EPJ53" s="168"/>
      <c r="EPK53" s="168"/>
      <c r="EPL53" s="168"/>
      <c r="EPM53" s="168"/>
      <c r="EPN53" s="168"/>
      <c r="EPO53" s="168"/>
      <c r="EPP53" s="168"/>
      <c r="EPQ53" s="168"/>
      <c r="EPR53" s="169"/>
      <c r="EPS53" s="166"/>
      <c r="EPT53" s="141"/>
      <c r="EPU53" s="116"/>
      <c r="EPV53" s="162"/>
      <c r="EPW53" s="167"/>
      <c r="EPX53" s="168"/>
      <c r="EPY53" s="168"/>
      <c r="EPZ53" s="168"/>
      <c r="EQA53" s="168"/>
      <c r="EQB53" s="168"/>
      <c r="EQC53" s="168"/>
      <c r="EQD53" s="168"/>
      <c r="EQE53" s="168"/>
      <c r="EQF53" s="168"/>
      <c r="EQG53" s="168"/>
      <c r="EQH53" s="168"/>
      <c r="EQI53" s="168"/>
      <c r="EQJ53" s="169"/>
      <c r="EQK53" s="166"/>
      <c r="EQL53" s="141"/>
      <c r="EQM53" s="116"/>
      <c r="EQN53" s="162"/>
      <c r="EQO53" s="167"/>
      <c r="EQP53" s="168"/>
      <c r="EQQ53" s="168"/>
      <c r="EQR53" s="168"/>
      <c r="EQS53" s="168"/>
      <c r="EQT53" s="168"/>
      <c r="EQU53" s="168"/>
      <c r="EQV53" s="168"/>
      <c r="EQW53" s="168"/>
      <c r="EQX53" s="168"/>
      <c r="EQY53" s="168"/>
      <c r="EQZ53" s="168"/>
      <c r="ERA53" s="168"/>
      <c r="ERB53" s="169"/>
      <c r="ERC53" s="166"/>
      <c r="ERD53" s="141"/>
      <c r="ERE53" s="116"/>
      <c r="ERF53" s="162"/>
      <c r="ERG53" s="167"/>
      <c r="ERH53" s="168"/>
      <c r="ERI53" s="168"/>
      <c r="ERJ53" s="168"/>
      <c r="ERK53" s="168"/>
      <c r="ERL53" s="168"/>
      <c r="ERM53" s="168"/>
      <c r="ERN53" s="168"/>
      <c r="ERO53" s="168"/>
      <c r="ERP53" s="168"/>
      <c r="ERQ53" s="168"/>
      <c r="ERR53" s="168"/>
      <c r="ERS53" s="168"/>
      <c r="ERT53" s="169"/>
      <c r="ERU53" s="166"/>
      <c r="ERV53" s="141"/>
      <c r="ERW53" s="116"/>
      <c r="ERX53" s="162"/>
      <c r="ERY53" s="167"/>
      <c r="ERZ53" s="168"/>
      <c r="ESA53" s="168"/>
      <c r="ESB53" s="168"/>
      <c r="ESC53" s="168"/>
      <c r="ESD53" s="168"/>
      <c r="ESE53" s="168"/>
      <c r="ESF53" s="168"/>
      <c r="ESG53" s="168"/>
      <c r="ESH53" s="168"/>
      <c r="ESI53" s="168"/>
      <c r="ESJ53" s="168"/>
      <c r="ESK53" s="168"/>
      <c r="ESL53" s="169"/>
      <c r="ESM53" s="166"/>
      <c r="ESN53" s="141"/>
      <c r="ESO53" s="116"/>
      <c r="ESP53" s="162"/>
      <c r="ESQ53" s="167"/>
      <c r="ESR53" s="168"/>
      <c r="ESS53" s="168"/>
      <c r="EST53" s="168"/>
      <c r="ESU53" s="168"/>
      <c r="ESV53" s="168"/>
      <c r="ESW53" s="168"/>
      <c r="ESX53" s="168"/>
      <c r="ESY53" s="168"/>
      <c r="ESZ53" s="168"/>
      <c r="ETA53" s="168"/>
      <c r="ETB53" s="168"/>
      <c r="ETC53" s="168"/>
      <c r="ETD53" s="169"/>
      <c r="ETE53" s="166"/>
      <c r="ETF53" s="141"/>
      <c r="ETG53" s="116"/>
      <c r="ETH53" s="162"/>
      <c r="ETI53" s="167"/>
      <c r="ETJ53" s="168"/>
      <c r="ETK53" s="168"/>
      <c r="ETL53" s="168"/>
      <c r="ETM53" s="168"/>
      <c r="ETN53" s="168"/>
      <c r="ETO53" s="168"/>
      <c r="ETP53" s="168"/>
      <c r="ETQ53" s="168"/>
      <c r="ETR53" s="168"/>
      <c r="ETS53" s="168"/>
      <c r="ETT53" s="168"/>
      <c r="ETU53" s="168"/>
      <c r="ETV53" s="169"/>
      <c r="ETW53" s="166"/>
      <c r="ETX53" s="141"/>
      <c r="ETY53" s="116"/>
      <c r="ETZ53" s="162"/>
      <c r="EUA53" s="167"/>
      <c r="EUB53" s="168"/>
      <c r="EUC53" s="168"/>
      <c r="EUD53" s="168"/>
      <c r="EUE53" s="168"/>
      <c r="EUF53" s="168"/>
      <c r="EUG53" s="168"/>
      <c r="EUH53" s="168"/>
      <c r="EUI53" s="168"/>
      <c r="EUJ53" s="168"/>
      <c r="EUK53" s="168"/>
      <c r="EUL53" s="168"/>
      <c r="EUM53" s="168"/>
      <c r="EUN53" s="169"/>
      <c r="EUO53" s="166"/>
      <c r="EUP53" s="141"/>
      <c r="EUQ53" s="116"/>
      <c r="EUR53" s="162"/>
      <c r="EUS53" s="167"/>
      <c r="EUT53" s="168"/>
      <c r="EUU53" s="168"/>
      <c r="EUV53" s="168"/>
      <c r="EUW53" s="168"/>
      <c r="EUX53" s="168"/>
      <c r="EUY53" s="168"/>
      <c r="EUZ53" s="168"/>
      <c r="EVA53" s="168"/>
      <c r="EVB53" s="168"/>
      <c r="EVC53" s="168"/>
      <c r="EVD53" s="168"/>
      <c r="EVE53" s="168"/>
      <c r="EVF53" s="169"/>
      <c r="EVG53" s="166"/>
      <c r="EVH53" s="141"/>
      <c r="EVI53" s="116"/>
      <c r="EVJ53" s="162"/>
      <c r="EVK53" s="167"/>
      <c r="EVL53" s="168"/>
      <c r="EVM53" s="168"/>
      <c r="EVN53" s="168"/>
      <c r="EVO53" s="168"/>
      <c r="EVP53" s="168"/>
      <c r="EVQ53" s="168"/>
      <c r="EVR53" s="168"/>
      <c r="EVS53" s="168"/>
      <c r="EVT53" s="168"/>
      <c r="EVU53" s="168"/>
      <c r="EVV53" s="168"/>
      <c r="EVW53" s="168"/>
      <c r="EVX53" s="169"/>
      <c r="EVY53" s="166"/>
      <c r="EVZ53" s="141"/>
      <c r="EWA53" s="116"/>
      <c r="EWB53" s="162"/>
      <c r="EWC53" s="167"/>
      <c r="EWD53" s="168"/>
      <c r="EWE53" s="168"/>
      <c r="EWF53" s="168"/>
      <c r="EWG53" s="168"/>
      <c r="EWH53" s="168"/>
      <c r="EWI53" s="168"/>
      <c r="EWJ53" s="168"/>
      <c r="EWK53" s="168"/>
      <c r="EWL53" s="168"/>
      <c r="EWM53" s="168"/>
      <c r="EWN53" s="168"/>
      <c r="EWO53" s="168"/>
      <c r="EWP53" s="169"/>
      <c r="EWQ53" s="166"/>
      <c r="EWR53" s="141"/>
      <c r="EWS53" s="116"/>
      <c r="EWT53" s="162"/>
      <c r="EWU53" s="167"/>
      <c r="EWV53" s="168"/>
      <c r="EWW53" s="168"/>
      <c r="EWX53" s="168"/>
      <c r="EWY53" s="168"/>
      <c r="EWZ53" s="168"/>
      <c r="EXA53" s="168"/>
      <c r="EXB53" s="168"/>
      <c r="EXC53" s="168"/>
      <c r="EXD53" s="168"/>
      <c r="EXE53" s="168"/>
      <c r="EXF53" s="168"/>
      <c r="EXG53" s="168"/>
      <c r="EXH53" s="169"/>
      <c r="EXI53" s="166"/>
      <c r="EXJ53" s="141"/>
      <c r="EXK53" s="116"/>
      <c r="EXL53" s="162"/>
      <c r="EXM53" s="167"/>
      <c r="EXN53" s="168"/>
      <c r="EXO53" s="168"/>
      <c r="EXP53" s="168"/>
      <c r="EXQ53" s="168"/>
      <c r="EXR53" s="168"/>
      <c r="EXS53" s="168"/>
      <c r="EXT53" s="168"/>
      <c r="EXU53" s="168"/>
      <c r="EXV53" s="168"/>
      <c r="EXW53" s="168"/>
      <c r="EXX53" s="168"/>
      <c r="EXY53" s="168"/>
      <c r="EXZ53" s="169"/>
      <c r="EYA53" s="166"/>
      <c r="EYB53" s="141"/>
      <c r="EYC53" s="116"/>
      <c r="EYD53" s="162"/>
      <c r="EYE53" s="167"/>
      <c r="EYF53" s="168"/>
      <c r="EYG53" s="168"/>
      <c r="EYH53" s="168"/>
      <c r="EYI53" s="168"/>
      <c r="EYJ53" s="168"/>
      <c r="EYK53" s="168"/>
      <c r="EYL53" s="168"/>
      <c r="EYM53" s="168"/>
      <c r="EYN53" s="168"/>
      <c r="EYO53" s="168"/>
      <c r="EYP53" s="168"/>
      <c r="EYQ53" s="168"/>
      <c r="EYR53" s="169"/>
      <c r="EYS53" s="166"/>
      <c r="EYT53" s="141"/>
      <c r="EYU53" s="116"/>
      <c r="EYV53" s="162"/>
      <c r="EYW53" s="167"/>
      <c r="EYX53" s="168"/>
      <c r="EYY53" s="168"/>
      <c r="EYZ53" s="168"/>
      <c r="EZA53" s="168"/>
      <c r="EZB53" s="168"/>
      <c r="EZC53" s="168"/>
      <c r="EZD53" s="168"/>
      <c r="EZE53" s="168"/>
      <c r="EZF53" s="168"/>
      <c r="EZG53" s="168"/>
      <c r="EZH53" s="168"/>
      <c r="EZI53" s="168"/>
      <c r="EZJ53" s="169"/>
      <c r="EZK53" s="166"/>
      <c r="EZL53" s="141"/>
      <c r="EZM53" s="116"/>
      <c r="EZN53" s="162"/>
      <c r="EZO53" s="167"/>
      <c r="EZP53" s="168"/>
      <c r="EZQ53" s="168"/>
      <c r="EZR53" s="168"/>
      <c r="EZS53" s="168"/>
      <c r="EZT53" s="168"/>
      <c r="EZU53" s="168"/>
      <c r="EZV53" s="168"/>
      <c r="EZW53" s="168"/>
      <c r="EZX53" s="168"/>
      <c r="EZY53" s="168"/>
      <c r="EZZ53" s="168"/>
      <c r="FAA53" s="168"/>
      <c r="FAB53" s="169"/>
      <c r="FAC53" s="166"/>
      <c r="FAD53" s="141"/>
      <c r="FAE53" s="116"/>
      <c r="FAF53" s="162"/>
      <c r="FAG53" s="167"/>
      <c r="FAH53" s="168"/>
      <c r="FAI53" s="168"/>
      <c r="FAJ53" s="168"/>
      <c r="FAK53" s="168"/>
      <c r="FAL53" s="168"/>
      <c r="FAM53" s="168"/>
      <c r="FAN53" s="168"/>
      <c r="FAO53" s="168"/>
      <c r="FAP53" s="168"/>
      <c r="FAQ53" s="168"/>
      <c r="FAR53" s="168"/>
      <c r="FAS53" s="168"/>
      <c r="FAT53" s="169"/>
      <c r="FAU53" s="166"/>
      <c r="FAV53" s="141"/>
      <c r="FAW53" s="116"/>
      <c r="FAX53" s="162"/>
      <c r="FAY53" s="167"/>
      <c r="FAZ53" s="168"/>
      <c r="FBA53" s="168"/>
      <c r="FBB53" s="168"/>
      <c r="FBC53" s="168"/>
      <c r="FBD53" s="168"/>
      <c r="FBE53" s="168"/>
      <c r="FBF53" s="168"/>
      <c r="FBG53" s="168"/>
      <c r="FBH53" s="168"/>
      <c r="FBI53" s="168"/>
      <c r="FBJ53" s="168"/>
      <c r="FBK53" s="168"/>
      <c r="FBL53" s="169"/>
      <c r="FBM53" s="166"/>
      <c r="FBN53" s="141"/>
      <c r="FBO53" s="116"/>
      <c r="FBP53" s="162"/>
      <c r="FBQ53" s="167"/>
      <c r="FBR53" s="168"/>
      <c r="FBS53" s="168"/>
      <c r="FBT53" s="168"/>
      <c r="FBU53" s="168"/>
      <c r="FBV53" s="168"/>
      <c r="FBW53" s="168"/>
      <c r="FBX53" s="168"/>
      <c r="FBY53" s="168"/>
      <c r="FBZ53" s="168"/>
      <c r="FCA53" s="168"/>
      <c r="FCB53" s="168"/>
      <c r="FCC53" s="168"/>
      <c r="FCD53" s="169"/>
      <c r="FCE53" s="166"/>
      <c r="FCF53" s="141"/>
      <c r="FCG53" s="116"/>
      <c r="FCH53" s="162"/>
      <c r="FCI53" s="167"/>
      <c r="FCJ53" s="168"/>
      <c r="FCK53" s="168"/>
      <c r="FCL53" s="168"/>
      <c r="FCM53" s="168"/>
      <c r="FCN53" s="168"/>
      <c r="FCO53" s="168"/>
      <c r="FCP53" s="168"/>
      <c r="FCQ53" s="168"/>
      <c r="FCR53" s="168"/>
      <c r="FCS53" s="168"/>
      <c r="FCT53" s="168"/>
      <c r="FCU53" s="168"/>
      <c r="FCV53" s="169"/>
      <c r="FCW53" s="166"/>
      <c r="FCX53" s="141"/>
      <c r="FCY53" s="116"/>
      <c r="FCZ53" s="162"/>
      <c r="FDA53" s="167"/>
      <c r="FDB53" s="168"/>
      <c r="FDC53" s="168"/>
      <c r="FDD53" s="168"/>
      <c r="FDE53" s="168"/>
      <c r="FDF53" s="168"/>
      <c r="FDG53" s="168"/>
      <c r="FDH53" s="168"/>
      <c r="FDI53" s="168"/>
      <c r="FDJ53" s="168"/>
      <c r="FDK53" s="168"/>
      <c r="FDL53" s="168"/>
      <c r="FDM53" s="168"/>
      <c r="FDN53" s="169"/>
      <c r="FDO53" s="166"/>
      <c r="FDP53" s="141"/>
      <c r="FDQ53" s="116"/>
      <c r="FDR53" s="162"/>
      <c r="FDS53" s="167"/>
      <c r="FDT53" s="168"/>
      <c r="FDU53" s="168"/>
      <c r="FDV53" s="168"/>
      <c r="FDW53" s="168"/>
      <c r="FDX53" s="168"/>
      <c r="FDY53" s="168"/>
      <c r="FDZ53" s="168"/>
      <c r="FEA53" s="168"/>
      <c r="FEB53" s="168"/>
      <c r="FEC53" s="168"/>
      <c r="FED53" s="168"/>
      <c r="FEE53" s="168"/>
      <c r="FEF53" s="169"/>
      <c r="FEG53" s="166"/>
      <c r="FEH53" s="141"/>
      <c r="FEI53" s="116"/>
      <c r="FEJ53" s="162"/>
      <c r="FEK53" s="167"/>
      <c r="FEL53" s="168"/>
      <c r="FEM53" s="168"/>
      <c r="FEN53" s="168"/>
      <c r="FEO53" s="168"/>
      <c r="FEP53" s="168"/>
      <c r="FEQ53" s="168"/>
      <c r="FER53" s="168"/>
      <c r="FES53" s="168"/>
      <c r="FET53" s="168"/>
      <c r="FEU53" s="168"/>
      <c r="FEV53" s="168"/>
      <c r="FEW53" s="168"/>
      <c r="FEX53" s="169"/>
      <c r="FEY53" s="166"/>
      <c r="FEZ53" s="141"/>
      <c r="FFA53" s="116"/>
      <c r="FFB53" s="162"/>
      <c r="FFC53" s="167"/>
      <c r="FFD53" s="168"/>
      <c r="FFE53" s="168"/>
      <c r="FFF53" s="168"/>
      <c r="FFG53" s="168"/>
      <c r="FFH53" s="168"/>
      <c r="FFI53" s="168"/>
      <c r="FFJ53" s="168"/>
      <c r="FFK53" s="168"/>
      <c r="FFL53" s="168"/>
      <c r="FFM53" s="168"/>
      <c r="FFN53" s="168"/>
      <c r="FFO53" s="168"/>
      <c r="FFP53" s="169"/>
      <c r="FFQ53" s="166"/>
      <c r="FFR53" s="141"/>
      <c r="FFS53" s="116"/>
      <c r="FFT53" s="162"/>
      <c r="FFU53" s="167"/>
      <c r="FFV53" s="168"/>
      <c r="FFW53" s="168"/>
      <c r="FFX53" s="168"/>
      <c r="FFY53" s="168"/>
      <c r="FFZ53" s="168"/>
      <c r="FGA53" s="168"/>
      <c r="FGB53" s="168"/>
      <c r="FGC53" s="168"/>
      <c r="FGD53" s="168"/>
      <c r="FGE53" s="168"/>
      <c r="FGF53" s="168"/>
      <c r="FGG53" s="168"/>
      <c r="FGH53" s="169"/>
      <c r="FGI53" s="166"/>
      <c r="FGJ53" s="141"/>
      <c r="FGK53" s="116"/>
      <c r="FGL53" s="162"/>
      <c r="FGM53" s="167"/>
      <c r="FGN53" s="168"/>
      <c r="FGO53" s="168"/>
      <c r="FGP53" s="168"/>
      <c r="FGQ53" s="168"/>
      <c r="FGR53" s="168"/>
      <c r="FGS53" s="168"/>
      <c r="FGT53" s="168"/>
      <c r="FGU53" s="168"/>
      <c r="FGV53" s="168"/>
      <c r="FGW53" s="168"/>
      <c r="FGX53" s="168"/>
      <c r="FGY53" s="168"/>
      <c r="FGZ53" s="169"/>
      <c r="FHA53" s="166"/>
      <c r="FHB53" s="141"/>
      <c r="FHC53" s="116"/>
      <c r="FHD53" s="162"/>
      <c r="FHE53" s="167"/>
      <c r="FHF53" s="168"/>
      <c r="FHG53" s="168"/>
      <c r="FHH53" s="168"/>
      <c r="FHI53" s="168"/>
      <c r="FHJ53" s="168"/>
      <c r="FHK53" s="168"/>
      <c r="FHL53" s="168"/>
      <c r="FHM53" s="168"/>
      <c r="FHN53" s="168"/>
      <c r="FHO53" s="168"/>
      <c r="FHP53" s="168"/>
      <c r="FHQ53" s="168"/>
      <c r="FHR53" s="169"/>
      <c r="FHS53" s="166"/>
      <c r="FHT53" s="141"/>
      <c r="FHU53" s="116"/>
      <c r="FHV53" s="162"/>
      <c r="FHW53" s="167"/>
      <c r="FHX53" s="168"/>
      <c r="FHY53" s="168"/>
      <c r="FHZ53" s="168"/>
      <c r="FIA53" s="168"/>
      <c r="FIB53" s="168"/>
      <c r="FIC53" s="168"/>
      <c r="FID53" s="168"/>
      <c r="FIE53" s="168"/>
      <c r="FIF53" s="168"/>
      <c r="FIG53" s="168"/>
      <c r="FIH53" s="168"/>
      <c r="FII53" s="168"/>
      <c r="FIJ53" s="169"/>
      <c r="FIK53" s="166"/>
      <c r="FIL53" s="141"/>
      <c r="FIM53" s="116"/>
      <c r="FIN53" s="162"/>
      <c r="FIO53" s="167"/>
      <c r="FIP53" s="168"/>
      <c r="FIQ53" s="168"/>
      <c r="FIR53" s="168"/>
      <c r="FIS53" s="168"/>
      <c r="FIT53" s="168"/>
      <c r="FIU53" s="168"/>
      <c r="FIV53" s="168"/>
      <c r="FIW53" s="168"/>
      <c r="FIX53" s="168"/>
      <c r="FIY53" s="168"/>
      <c r="FIZ53" s="168"/>
      <c r="FJA53" s="168"/>
      <c r="FJB53" s="169"/>
      <c r="FJC53" s="166"/>
      <c r="FJD53" s="141"/>
      <c r="FJE53" s="116"/>
      <c r="FJF53" s="162"/>
      <c r="FJG53" s="167"/>
      <c r="FJH53" s="168"/>
      <c r="FJI53" s="168"/>
      <c r="FJJ53" s="168"/>
      <c r="FJK53" s="168"/>
      <c r="FJL53" s="168"/>
      <c r="FJM53" s="168"/>
      <c r="FJN53" s="168"/>
      <c r="FJO53" s="168"/>
      <c r="FJP53" s="168"/>
      <c r="FJQ53" s="168"/>
      <c r="FJR53" s="168"/>
      <c r="FJS53" s="168"/>
      <c r="FJT53" s="169"/>
      <c r="FJU53" s="166"/>
      <c r="FJV53" s="141"/>
      <c r="FJW53" s="116"/>
      <c r="FJX53" s="162"/>
      <c r="FJY53" s="167"/>
      <c r="FJZ53" s="168"/>
      <c r="FKA53" s="168"/>
      <c r="FKB53" s="168"/>
      <c r="FKC53" s="168"/>
      <c r="FKD53" s="168"/>
      <c r="FKE53" s="168"/>
      <c r="FKF53" s="168"/>
      <c r="FKG53" s="168"/>
      <c r="FKH53" s="168"/>
      <c r="FKI53" s="168"/>
      <c r="FKJ53" s="168"/>
      <c r="FKK53" s="168"/>
      <c r="FKL53" s="169"/>
      <c r="FKM53" s="166"/>
      <c r="FKN53" s="141"/>
      <c r="FKO53" s="116"/>
      <c r="FKP53" s="162"/>
      <c r="FKQ53" s="167"/>
      <c r="FKR53" s="168"/>
      <c r="FKS53" s="168"/>
      <c r="FKT53" s="168"/>
      <c r="FKU53" s="168"/>
      <c r="FKV53" s="168"/>
      <c r="FKW53" s="168"/>
      <c r="FKX53" s="168"/>
      <c r="FKY53" s="168"/>
      <c r="FKZ53" s="168"/>
      <c r="FLA53" s="168"/>
      <c r="FLB53" s="168"/>
      <c r="FLC53" s="168"/>
      <c r="FLD53" s="169"/>
      <c r="FLE53" s="166"/>
      <c r="FLF53" s="141"/>
      <c r="FLG53" s="116"/>
      <c r="FLH53" s="162"/>
      <c r="FLI53" s="167"/>
      <c r="FLJ53" s="168"/>
      <c r="FLK53" s="168"/>
      <c r="FLL53" s="168"/>
      <c r="FLM53" s="168"/>
      <c r="FLN53" s="168"/>
      <c r="FLO53" s="168"/>
      <c r="FLP53" s="168"/>
      <c r="FLQ53" s="168"/>
      <c r="FLR53" s="168"/>
      <c r="FLS53" s="168"/>
      <c r="FLT53" s="168"/>
      <c r="FLU53" s="168"/>
      <c r="FLV53" s="169"/>
      <c r="FLW53" s="166"/>
      <c r="FLX53" s="141"/>
      <c r="FLY53" s="116"/>
      <c r="FLZ53" s="162"/>
      <c r="FMA53" s="167"/>
      <c r="FMB53" s="168"/>
      <c r="FMC53" s="168"/>
      <c r="FMD53" s="168"/>
      <c r="FME53" s="168"/>
      <c r="FMF53" s="168"/>
      <c r="FMG53" s="168"/>
      <c r="FMH53" s="168"/>
      <c r="FMI53" s="168"/>
      <c r="FMJ53" s="168"/>
      <c r="FMK53" s="168"/>
      <c r="FML53" s="168"/>
      <c r="FMM53" s="168"/>
      <c r="FMN53" s="169"/>
      <c r="FMO53" s="166"/>
      <c r="FMP53" s="141"/>
      <c r="FMQ53" s="116"/>
      <c r="FMR53" s="162"/>
      <c r="FMS53" s="167"/>
      <c r="FMT53" s="168"/>
      <c r="FMU53" s="168"/>
      <c r="FMV53" s="168"/>
      <c r="FMW53" s="168"/>
      <c r="FMX53" s="168"/>
      <c r="FMY53" s="168"/>
      <c r="FMZ53" s="168"/>
      <c r="FNA53" s="168"/>
      <c r="FNB53" s="168"/>
      <c r="FNC53" s="168"/>
      <c r="FND53" s="168"/>
      <c r="FNE53" s="168"/>
      <c r="FNF53" s="169"/>
      <c r="FNG53" s="166"/>
      <c r="FNH53" s="141"/>
      <c r="FNI53" s="116"/>
      <c r="FNJ53" s="162"/>
      <c r="FNK53" s="167"/>
      <c r="FNL53" s="168"/>
      <c r="FNM53" s="168"/>
      <c r="FNN53" s="168"/>
      <c r="FNO53" s="168"/>
      <c r="FNP53" s="168"/>
      <c r="FNQ53" s="168"/>
      <c r="FNR53" s="168"/>
      <c r="FNS53" s="168"/>
      <c r="FNT53" s="168"/>
      <c r="FNU53" s="168"/>
      <c r="FNV53" s="168"/>
      <c r="FNW53" s="168"/>
      <c r="FNX53" s="169"/>
      <c r="FNY53" s="166"/>
      <c r="FNZ53" s="141"/>
      <c r="FOA53" s="116"/>
      <c r="FOB53" s="162"/>
      <c r="FOC53" s="167"/>
      <c r="FOD53" s="168"/>
      <c r="FOE53" s="168"/>
      <c r="FOF53" s="168"/>
      <c r="FOG53" s="168"/>
      <c r="FOH53" s="168"/>
      <c r="FOI53" s="168"/>
      <c r="FOJ53" s="168"/>
      <c r="FOK53" s="168"/>
      <c r="FOL53" s="168"/>
      <c r="FOM53" s="168"/>
      <c r="FON53" s="168"/>
      <c r="FOO53" s="168"/>
      <c r="FOP53" s="169"/>
      <c r="FOQ53" s="166"/>
      <c r="FOR53" s="141"/>
      <c r="FOS53" s="116"/>
      <c r="FOT53" s="162"/>
      <c r="FOU53" s="167"/>
      <c r="FOV53" s="168"/>
      <c r="FOW53" s="168"/>
      <c r="FOX53" s="168"/>
      <c r="FOY53" s="168"/>
      <c r="FOZ53" s="168"/>
      <c r="FPA53" s="168"/>
      <c r="FPB53" s="168"/>
      <c r="FPC53" s="168"/>
      <c r="FPD53" s="168"/>
      <c r="FPE53" s="168"/>
      <c r="FPF53" s="168"/>
      <c r="FPG53" s="168"/>
      <c r="FPH53" s="169"/>
      <c r="FPI53" s="166"/>
      <c r="FPJ53" s="141"/>
      <c r="FPK53" s="116"/>
      <c r="FPL53" s="162"/>
      <c r="FPM53" s="167"/>
      <c r="FPN53" s="168"/>
      <c r="FPO53" s="168"/>
      <c r="FPP53" s="168"/>
      <c r="FPQ53" s="168"/>
      <c r="FPR53" s="168"/>
      <c r="FPS53" s="168"/>
      <c r="FPT53" s="168"/>
      <c r="FPU53" s="168"/>
      <c r="FPV53" s="168"/>
      <c r="FPW53" s="168"/>
      <c r="FPX53" s="168"/>
      <c r="FPY53" s="168"/>
      <c r="FPZ53" s="169"/>
      <c r="FQA53" s="166"/>
      <c r="FQB53" s="141"/>
      <c r="FQC53" s="116"/>
      <c r="FQD53" s="162"/>
      <c r="FQE53" s="167"/>
      <c r="FQF53" s="168"/>
      <c r="FQG53" s="168"/>
      <c r="FQH53" s="168"/>
      <c r="FQI53" s="168"/>
      <c r="FQJ53" s="168"/>
      <c r="FQK53" s="168"/>
      <c r="FQL53" s="168"/>
      <c r="FQM53" s="168"/>
      <c r="FQN53" s="168"/>
      <c r="FQO53" s="168"/>
      <c r="FQP53" s="168"/>
      <c r="FQQ53" s="168"/>
      <c r="FQR53" s="169"/>
      <c r="FQS53" s="166"/>
      <c r="FQT53" s="141"/>
      <c r="FQU53" s="116"/>
      <c r="FQV53" s="162"/>
      <c r="FQW53" s="167"/>
      <c r="FQX53" s="168"/>
      <c r="FQY53" s="168"/>
      <c r="FQZ53" s="168"/>
      <c r="FRA53" s="168"/>
      <c r="FRB53" s="168"/>
      <c r="FRC53" s="168"/>
      <c r="FRD53" s="168"/>
      <c r="FRE53" s="168"/>
      <c r="FRF53" s="168"/>
      <c r="FRG53" s="168"/>
      <c r="FRH53" s="168"/>
      <c r="FRI53" s="168"/>
      <c r="FRJ53" s="169"/>
      <c r="FRK53" s="166"/>
      <c r="FRL53" s="141"/>
      <c r="FRM53" s="116"/>
      <c r="FRN53" s="162"/>
      <c r="FRO53" s="167"/>
      <c r="FRP53" s="168"/>
      <c r="FRQ53" s="168"/>
      <c r="FRR53" s="168"/>
      <c r="FRS53" s="168"/>
      <c r="FRT53" s="168"/>
      <c r="FRU53" s="168"/>
      <c r="FRV53" s="168"/>
      <c r="FRW53" s="168"/>
      <c r="FRX53" s="168"/>
      <c r="FRY53" s="168"/>
      <c r="FRZ53" s="168"/>
      <c r="FSA53" s="168"/>
      <c r="FSB53" s="169"/>
      <c r="FSC53" s="166"/>
      <c r="FSD53" s="141"/>
      <c r="FSE53" s="116"/>
      <c r="FSF53" s="162"/>
      <c r="FSG53" s="167"/>
      <c r="FSH53" s="168"/>
      <c r="FSI53" s="168"/>
      <c r="FSJ53" s="168"/>
      <c r="FSK53" s="168"/>
      <c r="FSL53" s="168"/>
      <c r="FSM53" s="168"/>
      <c r="FSN53" s="168"/>
      <c r="FSO53" s="168"/>
      <c r="FSP53" s="168"/>
      <c r="FSQ53" s="168"/>
      <c r="FSR53" s="168"/>
      <c r="FSS53" s="168"/>
      <c r="FST53" s="169"/>
      <c r="FSU53" s="166"/>
      <c r="FSV53" s="141"/>
      <c r="FSW53" s="116"/>
      <c r="FSX53" s="162"/>
      <c r="FSY53" s="167"/>
      <c r="FSZ53" s="168"/>
      <c r="FTA53" s="168"/>
      <c r="FTB53" s="168"/>
      <c r="FTC53" s="168"/>
      <c r="FTD53" s="168"/>
      <c r="FTE53" s="168"/>
      <c r="FTF53" s="168"/>
      <c r="FTG53" s="168"/>
      <c r="FTH53" s="168"/>
      <c r="FTI53" s="168"/>
      <c r="FTJ53" s="168"/>
      <c r="FTK53" s="168"/>
      <c r="FTL53" s="169"/>
      <c r="FTM53" s="166"/>
      <c r="FTN53" s="141"/>
      <c r="FTO53" s="116"/>
      <c r="FTP53" s="162"/>
      <c r="FTQ53" s="167"/>
      <c r="FTR53" s="168"/>
      <c r="FTS53" s="168"/>
      <c r="FTT53" s="168"/>
      <c r="FTU53" s="168"/>
      <c r="FTV53" s="168"/>
      <c r="FTW53" s="168"/>
      <c r="FTX53" s="168"/>
      <c r="FTY53" s="168"/>
      <c r="FTZ53" s="168"/>
      <c r="FUA53" s="168"/>
      <c r="FUB53" s="168"/>
      <c r="FUC53" s="168"/>
      <c r="FUD53" s="169"/>
      <c r="FUE53" s="166"/>
      <c r="FUF53" s="141"/>
      <c r="FUG53" s="116"/>
      <c r="FUH53" s="162"/>
      <c r="FUI53" s="167"/>
      <c r="FUJ53" s="168"/>
      <c r="FUK53" s="168"/>
      <c r="FUL53" s="168"/>
      <c r="FUM53" s="168"/>
      <c r="FUN53" s="168"/>
      <c r="FUO53" s="168"/>
      <c r="FUP53" s="168"/>
      <c r="FUQ53" s="168"/>
      <c r="FUR53" s="168"/>
      <c r="FUS53" s="168"/>
      <c r="FUT53" s="168"/>
      <c r="FUU53" s="168"/>
      <c r="FUV53" s="169"/>
      <c r="FUW53" s="166"/>
      <c r="FUX53" s="141"/>
      <c r="FUY53" s="116"/>
      <c r="FUZ53" s="162"/>
      <c r="FVA53" s="167"/>
      <c r="FVB53" s="168"/>
      <c r="FVC53" s="168"/>
      <c r="FVD53" s="168"/>
      <c r="FVE53" s="168"/>
      <c r="FVF53" s="168"/>
      <c r="FVG53" s="168"/>
      <c r="FVH53" s="168"/>
      <c r="FVI53" s="168"/>
      <c r="FVJ53" s="168"/>
      <c r="FVK53" s="168"/>
      <c r="FVL53" s="168"/>
      <c r="FVM53" s="168"/>
      <c r="FVN53" s="169"/>
      <c r="FVO53" s="166"/>
      <c r="FVP53" s="141"/>
      <c r="FVQ53" s="116"/>
      <c r="FVR53" s="162"/>
      <c r="FVS53" s="167"/>
      <c r="FVT53" s="168"/>
      <c r="FVU53" s="168"/>
      <c r="FVV53" s="168"/>
      <c r="FVW53" s="168"/>
      <c r="FVX53" s="168"/>
      <c r="FVY53" s="168"/>
      <c r="FVZ53" s="168"/>
      <c r="FWA53" s="168"/>
      <c r="FWB53" s="168"/>
      <c r="FWC53" s="168"/>
      <c r="FWD53" s="168"/>
      <c r="FWE53" s="168"/>
      <c r="FWF53" s="169"/>
      <c r="FWG53" s="166"/>
      <c r="FWH53" s="141"/>
      <c r="FWI53" s="116"/>
      <c r="FWJ53" s="162"/>
      <c r="FWK53" s="167"/>
      <c r="FWL53" s="168"/>
      <c r="FWM53" s="168"/>
      <c r="FWN53" s="168"/>
      <c r="FWO53" s="168"/>
      <c r="FWP53" s="168"/>
      <c r="FWQ53" s="168"/>
      <c r="FWR53" s="168"/>
      <c r="FWS53" s="168"/>
      <c r="FWT53" s="168"/>
      <c r="FWU53" s="168"/>
      <c r="FWV53" s="168"/>
      <c r="FWW53" s="168"/>
      <c r="FWX53" s="169"/>
      <c r="FWY53" s="166"/>
      <c r="FWZ53" s="141"/>
      <c r="FXA53" s="116"/>
      <c r="FXB53" s="162"/>
      <c r="FXC53" s="167"/>
      <c r="FXD53" s="168"/>
      <c r="FXE53" s="168"/>
      <c r="FXF53" s="168"/>
      <c r="FXG53" s="168"/>
      <c r="FXH53" s="168"/>
      <c r="FXI53" s="168"/>
      <c r="FXJ53" s="168"/>
      <c r="FXK53" s="168"/>
      <c r="FXL53" s="168"/>
      <c r="FXM53" s="168"/>
      <c r="FXN53" s="168"/>
      <c r="FXO53" s="168"/>
      <c r="FXP53" s="169"/>
      <c r="FXQ53" s="166"/>
      <c r="FXR53" s="141"/>
      <c r="FXS53" s="116"/>
      <c r="FXT53" s="162"/>
      <c r="FXU53" s="167"/>
      <c r="FXV53" s="168"/>
      <c r="FXW53" s="168"/>
      <c r="FXX53" s="168"/>
      <c r="FXY53" s="168"/>
      <c r="FXZ53" s="168"/>
      <c r="FYA53" s="168"/>
      <c r="FYB53" s="168"/>
      <c r="FYC53" s="168"/>
      <c r="FYD53" s="168"/>
      <c r="FYE53" s="168"/>
      <c r="FYF53" s="168"/>
      <c r="FYG53" s="168"/>
      <c r="FYH53" s="169"/>
      <c r="FYI53" s="166"/>
      <c r="FYJ53" s="141"/>
      <c r="FYK53" s="116"/>
      <c r="FYL53" s="162"/>
      <c r="FYM53" s="167"/>
      <c r="FYN53" s="168"/>
      <c r="FYO53" s="168"/>
      <c r="FYP53" s="168"/>
      <c r="FYQ53" s="168"/>
      <c r="FYR53" s="168"/>
      <c r="FYS53" s="168"/>
      <c r="FYT53" s="168"/>
      <c r="FYU53" s="168"/>
      <c r="FYV53" s="168"/>
      <c r="FYW53" s="168"/>
      <c r="FYX53" s="168"/>
      <c r="FYY53" s="168"/>
      <c r="FYZ53" s="169"/>
      <c r="FZA53" s="166"/>
      <c r="FZB53" s="141"/>
      <c r="FZC53" s="116"/>
      <c r="FZD53" s="162"/>
      <c r="FZE53" s="167"/>
      <c r="FZF53" s="168"/>
      <c r="FZG53" s="168"/>
      <c r="FZH53" s="168"/>
      <c r="FZI53" s="168"/>
      <c r="FZJ53" s="168"/>
      <c r="FZK53" s="168"/>
      <c r="FZL53" s="168"/>
      <c r="FZM53" s="168"/>
      <c r="FZN53" s="168"/>
      <c r="FZO53" s="168"/>
      <c r="FZP53" s="168"/>
      <c r="FZQ53" s="168"/>
      <c r="FZR53" s="169"/>
      <c r="FZS53" s="166"/>
      <c r="FZT53" s="141"/>
      <c r="FZU53" s="116"/>
      <c r="FZV53" s="162"/>
      <c r="FZW53" s="167"/>
      <c r="FZX53" s="168"/>
      <c r="FZY53" s="168"/>
      <c r="FZZ53" s="168"/>
      <c r="GAA53" s="168"/>
      <c r="GAB53" s="168"/>
      <c r="GAC53" s="168"/>
      <c r="GAD53" s="168"/>
      <c r="GAE53" s="168"/>
      <c r="GAF53" s="168"/>
      <c r="GAG53" s="168"/>
      <c r="GAH53" s="168"/>
      <c r="GAI53" s="168"/>
      <c r="GAJ53" s="169"/>
      <c r="GAK53" s="166"/>
      <c r="GAL53" s="141"/>
      <c r="GAM53" s="116"/>
      <c r="GAN53" s="162"/>
      <c r="GAO53" s="167"/>
      <c r="GAP53" s="168"/>
      <c r="GAQ53" s="168"/>
      <c r="GAR53" s="168"/>
      <c r="GAS53" s="168"/>
      <c r="GAT53" s="168"/>
      <c r="GAU53" s="168"/>
      <c r="GAV53" s="168"/>
      <c r="GAW53" s="168"/>
      <c r="GAX53" s="168"/>
      <c r="GAY53" s="168"/>
      <c r="GAZ53" s="168"/>
      <c r="GBA53" s="168"/>
      <c r="GBB53" s="169"/>
      <c r="GBC53" s="166"/>
      <c r="GBD53" s="141"/>
      <c r="GBE53" s="116"/>
      <c r="GBF53" s="162"/>
      <c r="GBG53" s="167"/>
      <c r="GBH53" s="168"/>
      <c r="GBI53" s="168"/>
      <c r="GBJ53" s="168"/>
      <c r="GBK53" s="168"/>
      <c r="GBL53" s="168"/>
      <c r="GBM53" s="168"/>
      <c r="GBN53" s="168"/>
      <c r="GBO53" s="168"/>
      <c r="GBP53" s="168"/>
      <c r="GBQ53" s="168"/>
      <c r="GBR53" s="168"/>
      <c r="GBS53" s="168"/>
      <c r="GBT53" s="169"/>
      <c r="GBU53" s="166"/>
      <c r="GBV53" s="141"/>
      <c r="GBW53" s="116"/>
      <c r="GBX53" s="162"/>
      <c r="GBY53" s="167"/>
      <c r="GBZ53" s="168"/>
      <c r="GCA53" s="168"/>
      <c r="GCB53" s="168"/>
      <c r="GCC53" s="168"/>
      <c r="GCD53" s="168"/>
      <c r="GCE53" s="168"/>
      <c r="GCF53" s="168"/>
      <c r="GCG53" s="168"/>
      <c r="GCH53" s="168"/>
      <c r="GCI53" s="168"/>
      <c r="GCJ53" s="168"/>
      <c r="GCK53" s="168"/>
      <c r="GCL53" s="169"/>
      <c r="GCM53" s="166"/>
      <c r="GCN53" s="141"/>
      <c r="GCO53" s="116"/>
      <c r="GCP53" s="162"/>
      <c r="GCQ53" s="167"/>
      <c r="GCR53" s="168"/>
      <c r="GCS53" s="168"/>
      <c r="GCT53" s="168"/>
      <c r="GCU53" s="168"/>
      <c r="GCV53" s="168"/>
      <c r="GCW53" s="168"/>
      <c r="GCX53" s="168"/>
      <c r="GCY53" s="168"/>
      <c r="GCZ53" s="168"/>
      <c r="GDA53" s="168"/>
      <c r="GDB53" s="168"/>
      <c r="GDC53" s="168"/>
      <c r="GDD53" s="169"/>
      <c r="GDE53" s="166"/>
      <c r="GDF53" s="141"/>
      <c r="GDG53" s="116"/>
      <c r="GDH53" s="162"/>
      <c r="GDI53" s="167"/>
      <c r="GDJ53" s="168"/>
      <c r="GDK53" s="168"/>
      <c r="GDL53" s="168"/>
      <c r="GDM53" s="168"/>
      <c r="GDN53" s="168"/>
      <c r="GDO53" s="168"/>
      <c r="GDP53" s="168"/>
      <c r="GDQ53" s="168"/>
      <c r="GDR53" s="168"/>
      <c r="GDS53" s="168"/>
      <c r="GDT53" s="168"/>
      <c r="GDU53" s="168"/>
      <c r="GDV53" s="169"/>
      <c r="GDW53" s="166"/>
      <c r="GDX53" s="141"/>
      <c r="GDY53" s="116"/>
      <c r="GDZ53" s="162"/>
      <c r="GEA53" s="167"/>
      <c r="GEB53" s="168"/>
      <c r="GEC53" s="168"/>
      <c r="GED53" s="168"/>
      <c r="GEE53" s="168"/>
      <c r="GEF53" s="168"/>
      <c r="GEG53" s="168"/>
      <c r="GEH53" s="168"/>
      <c r="GEI53" s="168"/>
      <c r="GEJ53" s="168"/>
      <c r="GEK53" s="168"/>
      <c r="GEL53" s="168"/>
      <c r="GEM53" s="168"/>
      <c r="GEN53" s="169"/>
      <c r="GEO53" s="166"/>
      <c r="GEP53" s="141"/>
      <c r="GEQ53" s="116"/>
      <c r="GER53" s="162"/>
      <c r="GES53" s="167"/>
      <c r="GET53" s="168"/>
      <c r="GEU53" s="168"/>
      <c r="GEV53" s="168"/>
      <c r="GEW53" s="168"/>
      <c r="GEX53" s="168"/>
      <c r="GEY53" s="168"/>
      <c r="GEZ53" s="168"/>
      <c r="GFA53" s="168"/>
      <c r="GFB53" s="168"/>
      <c r="GFC53" s="168"/>
      <c r="GFD53" s="168"/>
      <c r="GFE53" s="168"/>
      <c r="GFF53" s="169"/>
      <c r="GFG53" s="166"/>
      <c r="GFH53" s="141"/>
      <c r="GFI53" s="116"/>
      <c r="GFJ53" s="162"/>
      <c r="GFK53" s="167"/>
      <c r="GFL53" s="168"/>
      <c r="GFM53" s="168"/>
      <c r="GFN53" s="168"/>
      <c r="GFO53" s="168"/>
      <c r="GFP53" s="168"/>
      <c r="GFQ53" s="168"/>
      <c r="GFR53" s="168"/>
      <c r="GFS53" s="168"/>
      <c r="GFT53" s="168"/>
      <c r="GFU53" s="168"/>
      <c r="GFV53" s="168"/>
      <c r="GFW53" s="168"/>
      <c r="GFX53" s="169"/>
      <c r="GFY53" s="166"/>
      <c r="GFZ53" s="141"/>
      <c r="GGA53" s="116"/>
      <c r="GGB53" s="162"/>
      <c r="GGC53" s="167"/>
      <c r="GGD53" s="168"/>
      <c r="GGE53" s="168"/>
      <c r="GGF53" s="168"/>
      <c r="GGG53" s="168"/>
      <c r="GGH53" s="168"/>
      <c r="GGI53" s="168"/>
      <c r="GGJ53" s="168"/>
      <c r="GGK53" s="168"/>
      <c r="GGL53" s="168"/>
      <c r="GGM53" s="168"/>
      <c r="GGN53" s="168"/>
      <c r="GGO53" s="168"/>
      <c r="GGP53" s="169"/>
      <c r="GGQ53" s="166"/>
      <c r="GGR53" s="141"/>
      <c r="GGS53" s="116"/>
      <c r="GGT53" s="162"/>
      <c r="GGU53" s="167"/>
      <c r="GGV53" s="168"/>
      <c r="GGW53" s="168"/>
      <c r="GGX53" s="168"/>
      <c r="GGY53" s="168"/>
      <c r="GGZ53" s="168"/>
      <c r="GHA53" s="168"/>
      <c r="GHB53" s="168"/>
      <c r="GHC53" s="168"/>
      <c r="GHD53" s="168"/>
      <c r="GHE53" s="168"/>
      <c r="GHF53" s="168"/>
      <c r="GHG53" s="168"/>
      <c r="GHH53" s="169"/>
      <c r="GHI53" s="166"/>
      <c r="GHJ53" s="141"/>
      <c r="GHK53" s="116"/>
      <c r="GHL53" s="162"/>
      <c r="GHM53" s="167"/>
      <c r="GHN53" s="168"/>
      <c r="GHO53" s="168"/>
      <c r="GHP53" s="168"/>
      <c r="GHQ53" s="168"/>
      <c r="GHR53" s="168"/>
      <c r="GHS53" s="168"/>
      <c r="GHT53" s="168"/>
      <c r="GHU53" s="168"/>
      <c r="GHV53" s="168"/>
      <c r="GHW53" s="168"/>
      <c r="GHX53" s="168"/>
      <c r="GHY53" s="168"/>
      <c r="GHZ53" s="169"/>
      <c r="GIA53" s="166"/>
      <c r="GIB53" s="141"/>
      <c r="GIC53" s="116"/>
      <c r="GID53" s="162"/>
      <c r="GIE53" s="167"/>
      <c r="GIF53" s="168"/>
      <c r="GIG53" s="168"/>
      <c r="GIH53" s="168"/>
      <c r="GII53" s="168"/>
      <c r="GIJ53" s="168"/>
      <c r="GIK53" s="168"/>
      <c r="GIL53" s="168"/>
      <c r="GIM53" s="168"/>
      <c r="GIN53" s="168"/>
      <c r="GIO53" s="168"/>
      <c r="GIP53" s="168"/>
      <c r="GIQ53" s="168"/>
      <c r="GIR53" s="169"/>
      <c r="GIS53" s="166"/>
      <c r="GIT53" s="141"/>
      <c r="GIU53" s="116"/>
      <c r="GIV53" s="162"/>
      <c r="GIW53" s="167"/>
      <c r="GIX53" s="168"/>
      <c r="GIY53" s="168"/>
      <c r="GIZ53" s="168"/>
      <c r="GJA53" s="168"/>
      <c r="GJB53" s="168"/>
      <c r="GJC53" s="168"/>
      <c r="GJD53" s="168"/>
      <c r="GJE53" s="168"/>
      <c r="GJF53" s="168"/>
      <c r="GJG53" s="168"/>
      <c r="GJH53" s="168"/>
      <c r="GJI53" s="168"/>
      <c r="GJJ53" s="169"/>
      <c r="GJK53" s="166"/>
      <c r="GJL53" s="141"/>
      <c r="GJM53" s="116"/>
      <c r="GJN53" s="162"/>
      <c r="GJO53" s="167"/>
      <c r="GJP53" s="168"/>
      <c r="GJQ53" s="168"/>
      <c r="GJR53" s="168"/>
      <c r="GJS53" s="168"/>
      <c r="GJT53" s="168"/>
      <c r="GJU53" s="168"/>
      <c r="GJV53" s="168"/>
      <c r="GJW53" s="168"/>
      <c r="GJX53" s="168"/>
      <c r="GJY53" s="168"/>
      <c r="GJZ53" s="168"/>
      <c r="GKA53" s="168"/>
      <c r="GKB53" s="169"/>
      <c r="GKC53" s="166"/>
      <c r="GKD53" s="141"/>
      <c r="GKE53" s="116"/>
      <c r="GKF53" s="162"/>
      <c r="GKG53" s="167"/>
      <c r="GKH53" s="168"/>
      <c r="GKI53" s="168"/>
      <c r="GKJ53" s="168"/>
      <c r="GKK53" s="168"/>
      <c r="GKL53" s="168"/>
      <c r="GKM53" s="168"/>
      <c r="GKN53" s="168"/>
      <c r="GKO53" s="168"/>
      <c r="GKP53" s="168"/>
      <c r="GKQ53" s="168"/>
      <c r="GKR53" s="168"/>
      <c r="GKS53" s="168"/>
      <c r="GKT53" s="169"/>
      <c r="GKU53" s="166"/>
      <c r="GKV53" s="141"/>
      <c r="GKW53" s="116"/>
      <c r="GKX53" s="162"/>
      <c r="GKY53" s="167"/>
      <c r="GKZ53" s="168"/>
      <c r="GLA53" s="168"/>
      <c r="GLB53" s="168"/>
      <c r="GLC53" s="168"/>
      <c r="GLD53" s="168"/>
      <c r="GLE53" s="168"/>
      <c r="GLF53" s="168"/>
      <c r="GLG53" s="168"/>
      <c r="GLH53" s="168"/>
      <c r="GLI53" s="168"/>
      <c r="GLJ53" s="168"/>
      <c r="GLK53" s="168"/>
      <c r="GLL53" s="169"/>
      <c r="GLM53" s="166"/>
      <c r="GLN53" s="141"/>
      <c r="GLO53" s="116"/>
      <c r="GLP53" s="162"/>
      <c r="GLQ53" s="167"/>
      <c r="GLR53" s="168"/>
      <c r="GLS53" s="168"/>
      <c r="GLT53" s="168"/>
      <c r="GLU53" s="168"/>
      <c r="GLV53" s="168"/>
      <c r="GLW53" s="168"/>
      <c r="GLX53" s="168"/>
      <c r="GLY53" s="168"/>
      <c r="GLZ53" s="168"/>
      <c r="GMA53" s="168"/>
      <c r="GMB53" s="168"/>
      <c r="GMC53" s="168"/>
      <c r="GMD53" s="169"/>
      <c r="GME53" s="166"/>
      <c r="GMF53" s="141"/>
      <c r="GMG53" s="116"/>
      <c r="GMH53" s="162"/>
      <c r="GMI53" s="167"/>
      <c r="GMJ53" s="168"/>
      <c r="GMK53" s="168"/>
      <c r="GML53" s="168"/>
      <c r="GMM53" s="168"/>
      <c r="GMN53" s="168"/>
      <c r="GMO53" s="168"/>
      <c r="GMP53" s="168"/>
      <c r="GMQ53" s="168"/>
      <c r="GMR53" s="168"/>
      <c r="GMS53" s="168"/>
      <c r="GMT53" s="168"/>
      <c r="GMU53" s="168"/>
      <c r="GMV53" s="169"/>
      <c r="GMW53" s="166"/>
      <c r="GMX53" s="141"/>
      <c r="GMY53" s="116"/>
      <c r="GMZ53" s="162"/>
      <c r="GNA53" s="167"/>
      <c r="GNB53" s="168"/>
      <c r="GNC53" s="168"/>
      <c r="GND53" s="168"/>
      <c r="GNE53" s="168"/>
      <c r="GNF53" s="168"/>
      <c r="GNG53" s="168"/>
      <c r="GNH53" s="168"/>
      <c r="GNI53" s="168"/>
      <c r="GNJ53" s="168"/>
      <c r="GNK53" s="168"/>
      <c r="GNL53" s="168"/>
      <c r="GNM53" s="168"/>
      <c r="GNN53" s="169"/>
      <c r="GNO53" s="166"/>
      <c r="GNP53" s="141"/>
      <c r="GNQ53" s="116"/>
      <c r="GNR53" s="162"/>
      <c r="GNS53" s="167"/>
      <c r="GNT53" s="168"/>
      <c r="GNU53" s="168"/>
      <c r="GNV53" s="168"/>
      <c r="GNW53" s="168"/>
      <c r="GNX53" s="168"/>
      <c r="GNY53" s="168"/>
      <c r="GNZ53" s="168"/>
      <c r="GOA53" s="168"/>
      <c r="GOB53" s="168"/>
      <c r="GOC53" s="168"/>
      <c r="GOD53" s="168"/>
      <c r="GOE53" s="168"/>
      <c r="GOF53" s="169"/>
      <c r="GOG53" s="166"/>
      <c r="GOH53" s="141"/>
      <c r="GOI53" s="116"/>
      <c r="GOJ53" s="162"/>
      <c r="GOK53" s="167"/>
      <c r="GOL53" s="168"/>
      <c r="GOM53" s="168"/>
      <c r="GON53" s="168"/>
      <c r="GOO53" s="168"/>
      <c r="GOP53" s="168"/>
      <c r="GOQ53" s="168"/>
      <c r="GOR53" s="168"/>
      <c r="GOS53" s="168"/>
      <c r="GOT53" s="168"/>
      <c r="GOU53" s="168"/>
      <c r="GOV53" s="168"/>
      <c r="GOW53" s="168"/>
      <c r="GOX53" s="169"/>
      <c r="GOY53" s="166"/>
      <c r="GOZ53" s="141"/>
      <c r="GPA53" s="116"/>
      <c r="GPB53" s="162"/>
      <c r="GPC53" s="167"/>
      <c r="GPD53" s="168"/>
      <c r="GPE53" s="168"/>
      <c r="GPF53" s="168"/>
      <c r="GPG53" s="168"/>
      <c r="GPH53" s="168"/>
      <c r="GPI53" s="168"/>
      <c r="GPJ53" s="168"/>
      <c r="GPK53" s="168"/>
      <c r="GPL53" s="168"/>
      <c r="GPM53" s="168"/>
      <c r="GPN53" s="168"/>
      <c r="GPO53" s="168"/>
      <c r="GPP53" s="169"/>
      <c r="GPQ53" s="166"/>
      <c r="GPR53" s="141"/>
      <c r="GPS53" s="116"/>
      <c r="GPT53" s="162"/>
      <c r="GPU53" s="167"/>
      <c r="GPV53" s="168"/>
      <c r="GPW53" s="168"/>
      <c r="GPX53" s="168"/>
      <c r="GPY53" s="168"/>
      <c r="GPZ53" s="168"/>
      <c r="GQA53" s="168"/>
      <c r="GQB53" s="168"/>
      <c r="GQC53" s="168"/>
      <c r="GQD53" s="168"/>
      <c r="GQE53" s="168"/>
      <c r="GQF53" s="168"/>
      <c r="GQG53" s="168"/>
      <c r="GQH53" s="169"/>
      <c r="GQI53" s="166"/>
      <c r="GQJ53" s="141"/>
      <c r="GQK53" s="116"/>
      <c r="GQL53" s="162"/>
      <c r="GQM53" s="167"/>
      <c r="GQN53" s="168"/>
      <c r="GQO53" s="168"/>
      <c r="GQP53" s="168"/>
      <c r="GQQ53" s="168"/>
      <c r="GQR53" s="168"/>
      <c r="GQS53" s="168"/>
      <c r="GQT53" s="168"/>
      <c r="GQU53" s="168"/>
      <c r="GQV53" s="168"/>
      <c r="GQW53" s="168"/>
      <c r="GQX53" s="168"/>
      <c r="GQY53" s="168"/>
      <c r="GQZ53" s="169"/>
      <c r="GRA53" s="166"/>
      <c r="GRB53" s="141"/>
      <c r="GRC53" s="116"/>
      <c r="GRD53" s="162"/>
      <c r="GRE53" s="167"/>
      <c r="GRF53" s="168"/>
      <c r="GRG53" s="168"/>
      <c r="GRH53" s="168"/>
      <c r="GRI53" s="168"/>
      <c r="GRJ53" s="168"/>
      <c r="GRK53" s="168"/>
      <c r="GRL53" s="168"/>
      <c r="GRM53" s="168"/>
      <c r="GRN53" s="168"/>
      <c r="GRO53" s="168"/>
      <c r="GRP53" s="168"/>
      <c r="GRQ53" s="168"/>
      <c r="GRR53" s="169"/>
      <c r="GRS53" s="166"/>
      <c r="GRT53" s="141"/>
      <c r="GRU53" s="116"/>
      <c r="GRV53" s="162"/>
      <c r="GRW53" s="167"/>
      <c r="GRX53" s="168"/>
      <c r="GRY53" s="168"/>
      <c r="GRZ53" s="168"/>
      <c r="GSA53" s="168"/>
      <c r="GSB53" s="168"/>
      <c r="GSC53" s="168"/>
      <c r="GSD53" s="168"/>
      <c r="GSE53" s="168"/>
      <c r="GSF53" s="168"/>
      <c r="GSG53" s="168"/>
      <c r="GSH53" s="168"/>
      <c r="GSI53" s="168"/>
      <c r="GSJ53" s="169"/>
      <c r="GSK53" s="166"/>
      <c r="GSL53" s="141"/>
      <c r="GSM53" s="116"/>
      <c r="GSN53" s="162"/>
      <c r="GSO53" s="167"/>
      <c r="GSP53" s="168"/>
      <c r="GSQ53" s="168"/>
      <c r="GSR53" s="168"/>
      <c r="GSS53" s="168"/>
      <c r="GST53" s="168"/>
      <c r="GSU53" s="168"/>
      <c r="GSV53" s="168"/>
      <c r="GSW53" s="168"/>
      <c r="GSX53" s="168"/>
      <c r="GSY53" s="168"/>
      <c r="GSZ53" s="168"/>
      <c r="GTA53" s="168"/>
      <c r="GTB53" s="169"/>
      <c r="GTC53" s="166"/>
      <c r="GTD53" s="141"/>
      <c r="GTE53" s="116"/>
      <c r="GTF53" s="162"/>
      <c r="GTG53" s="167"/>
      <c r="GTH53" s="168"/>
      <c r="GTI53" s="168"/>
      <c r="GTJ53" s="168"/>
      <c r="GTK53" s="168"/>
      <c r="GTL53" s="168"/>
      <c r="GTM53" s="168"/>
      <c r="GTN53" s="168"/>
      <c r="GTO53" s="168"/>
      <c r="GTP53" s="168"/>
      <c r="GTQ53" s="168"/>
      <c r="GTR53" s="168"/>
      <c r="GTS53" s="168"/>
      <c r="GTT53" s="169"/>
      <c r="GTU53" s="166"/>
      <c r="GTV53" s="141"/>
      <c r="GTW53" s="116"/>
      <c r="GTX53" s="162"/>
      <c r="GTY53" s="167"/>
      <c r="GTZ53" s="168"/>
      <c r="GUA53" s="168"/>
      <c r="GUB53" s="168"/>
      <c r="GUC53" s="168"/>
      <c r="GUD53" s="168"/>
      <c r="GUE53" s="168"/>
      <c r="GUF53" s="168"/>
      <c r="GUG53" s="168"/>
      <c r="GUH53" s="168"/>
      <c r="GUI53" s="168"/>
      <c r="GUJ53" s="168"/>
      <c r="GUK53" s="168"/>
      <c r="GUL53" s="169"/>
      <c r="GUM53" s="166"/>
      <c r="GUN53" s="141"/>
      <c r="GUO53" s="116"/>
      <c r="GUP53" s="162"/>
      <c r="GUQ53" s="167"/>
      <c r="GUR53" s="168"/>
      <c r="GUS53" s="168"/>
      <c r="GUT53" s="168"/>
      <c r="GUU53" s="168"/>
      <c r="GUV53" s="168"/>
      <c r="GUW53" s="168"/>
      <c r="GUX53" s="168"/>
      <c r="GUY53" s="168"/>
      <c r="GUZ53" s="168"/>
      <c r="GVA53" s="168"/>
      <c r="GVB53" s="168"/>
      <c r="GVC53" s="168"/>
      <c r="GVD53" s="169"/>
      <c r="GVE53" s="166"/>
      <c r="GVF53" s="141"/>
      <c r="GVG53" s="116"/>
      <c r="GVH53" s="162"/>
      <c r="GVI53" s="167"/>
      <c r="GVJ53" s="168"/>
      <c r="GVK53" s="168"/>
      <c r="GVL53" s="168"/>
      <c r="GVM53" s="168"/>
      <c r="GVN53" s="168"/>
      <c r="GVO53" s="168"/>
      <c r="GVP53" s="168"/>
      <c r="GVQ53" s="168"/>
      <c r="GVR53" s="168"/>
      <c r="GVS53" s="168"/>
      <c r="GVT53" s="168"/>
      <c r="GVU53" s="168"/>
      <c r="GVV53" s="169"/>
      <c r="GVW53" s="166"/>
      <c r="GVX53" s="141"/>
      <c r="GVY53" s="116"/>
      <c r="GVZ53" s="162"/>
      <c r="GWA53" s="167"/>
      <c r="GWB53" s="168"/>
      <c r="GWC53" s="168"/>
      <c r="GWD53" s="168"/>
      <c r="GWE53" s="168"/>
      <c r="GWF53" s="168"/>
      <c r="GWG53" s="168"/>
      <c r="GWH53" s="168"/>
      <c r="GWI53" s="168"/>
      <c r="GWJ53" s="168"/>
      <c r="GWK53" s="168"/>
      <c r="GWL53" s="168"/>
      <c r="GWM53" s="168"/>
      <c r="GWN53" s="169"/>
      <c r="GWO53" s="166"/>
      <c r="GWP53" s="141"/>
      <c r="GWQ53" s="116"/>
      <c r="GWR53" s="162"/>
      <c r="GWS53" s="167"/>
      <c r="GWT53" s="168"/>
      <c r="GWU53" s="168"/>
      <c r="GWV53" s="168"/>
      <c r="GWW53" s="168"/>
      <c r="GWX53" s="168"/>
      <c r="GWY53" s="168"/>
      <c r="GWZ53" s="168"/>
      <c r="GXA53" s="168"/>
      <c r="GXB53" s="168"/>
      <c r="GXC53" s="168"/>
      <c r="GXD53" s="168"/>
      <c r="GXE53" s="168"/>
      <c r="GXF53" s="169"/>
      <c r="GXG53" s="166"/>
      <c r="GXH53" s="141"/>
      <c r="GXI53" s="116"/>
      <c r="GXJ53" s="162"/>
      <c r="GXK53" s="167"/>
      <c r="GXL53" s="168"/>
      <c r="GXM53" s="168"/>
      <c r="GXN53" s="168"/>
      <c r="GXO53" s="168"/>
      <c r="GXP53" s="168"/>
      <c r="GXQ53" s="168"/>
      <c r="GXR53" s="168"/>
      <c r="GXS53" s="168"/>
      <c r="GXT53" s="168"/>
      <c r="GXU53" s="168"/>
      <c r="GXV53" s="168"/>
      <c r="GXW53" s="168"/>
      <c r="GXX53" s="169"/>
      <c r="GXY53" s="166"/>
      <c r="GXZ53" s="141"/>
      <c r="GYA53" s="116"/>
      <c r="GYB53" s="162"/>
      <c r="GYC53" s="167"/>
      <c r="GYD53" s="168"/>
      <c r="GYE53" s="168"/>
      <c r="GYF53" s="168"/>
      <c r="GYG53" s="168"/>
      <c r="GYH53" s="168"/>
      <c r="GYI53" s="168"/>
      <c r="GYJ53" s="168"/>
      <c r="GYK53" s="168"/>
      <c r="GYL53" s="168"/>
      <c r="GYM53" s="168"/>
      <c r="GYN53" s="168"/>
      <c r="GYO53" s="168"/>
      <c r="GYP53" s="169"/>
      <c r="GYQ53" s="166"/>
      <c r="GYR53" s="141"/>
      <c r="GYS53" s="116"/>
      <c r="GYT53" s="162"/>
      <c r="GYU53" s="167"/>
      <c r="GYV53" s="168"/>
      <c r="GYW53" s="168"/>
      <c r="GYX53" s="168"/>
      <c r="GYY53" s="168"/>
      <c r="GYZ53" s="168"/>
      <c r="GZA53" s="168"/>
      <c r="GZB53" s="168"/>
      <c r="GZC53" s="168"/>
      <c r="GZD53" s="168"/>
      <c r="GZE53" s="168"/>
      <c r="GZF53" s="168"/>
      <c r="GZG53" s="168"/>
      <c r="GZH53" s="169"/>
      <c r="GZI53" s="166"/>
      <c r="GZJ53" s="141"/>
      <c r="GZK53" s="116"/>
      <c r="GZL53" s="162"/>
      <c r="GZM53" s="167"/>
      <c r="GZN53" s="168"/>
      <c r="GZO53" s="168"/>
      <c r="GZP53" s="168"/>
      <c r="GZQ53" s="168"/>
      <c r="GZR53" s="168"/>
      <c r="GZS53" s="168"/>
      <c r="GZT53" s="168"/>
      <c r="GZU53" s="168"/>
      <c r="GZV53" s="168"/>
      <c r="GZW53" s="168"/>
      <c r="GZX53" s="168"/>
      <c r="GZY53" s="168"/>
      <c r="GZZ53" s="169"/>
      <c r="HAA53" s="166"/>
      <c r="HAB53" s="141"/>
      <c r="HAC53" s="116"/>
      <c r="HAD53" s="162"/>
      <c r="HAE53" s="167"/>
      <c r="HAF53" s="168"/>
      <c r="HAG53" s="168"/>
      <c r="HAH53" s="168"/>
      <c r="HAI53" s="168"/>
      <c r="HAJ53" s="168"/>
      <c r="HAK53" s="168"/>
      <c r="HAL53" s="168"/>
      <c r="HAM53" s="168"/>
      <c r="HAN53" s="168"/>
      <c r="HAO53" s="168"/>
      <c r="HAP53" s="168"/>
      <c r="HAQ53" s="168"/>
      <c r="HAR53" s="169"/>
      <c r="HAS53" s="166"/>
      <c r="HAT53" s="141"/>
      <c r="HAU53" s="116"/>
      <c r="HAV53" s="162"/>
      <c r="HAW53" s="167"/>
      <c r="HAX53" s="168"/>
      <c r="HAY53" s="168"/>
      <c r="HAZ53" s="168"/>
      <c r="HBA53" s="168"/>
      <c r="HBB53" s="168"/>
      <c r="HBC53" s="168"/>
      <c r="HBD53" s="168"/>
      <c r="HBE53" s="168"/>
      <c r="HBF53" s="168"/>
      <c r="HBG53" s="168"/>
      <c r="HBH53" s="168"/>
      <c r="HBI53" s="168"/>
      <c r="HBJ53" s="169"/>
      <c r="HBK53" s="166"/>
      <c r="HBL53" s="141"/>
      <c r="HBM53" s="116"/>
      <c r="HBN53" s="162"/>
      <c r="HBO53" s="167"/>
      <c r="HBP53" s="168"/>
      <c r="HBQ53" s="168"/>
      <c r="HBR53" s="168"/>
      <c r="HBS53" s="168"/>
      <c r="HBT53" s="168"/>
      <c r="HBU53" s="168"/>
      <c r="HBV53" s="168"/>
      <c r="HBW53" s="168"/>
      <c r="HBX53" s="168"/>
      <c r="HBY53" s="168"/>
      <c r="HBZ53" s="168"/>
      <c r="HCA53" s="168"/>
      <c r="HCB53" s="169"/>
      <c r="HCC53" s="166"/>
      <c r="HCD53" s="141"/>
      <c r="HCE53" s="116"/>
      <c r="HCF53" s="162"/>
      <c r="HCG53" s="167"/>
      <c r="HCH53" s="168"/>
      <c r="HCI53" s="168"/>
      <c r="HCJ53" s="168"/>
      <c r="HCK53" s="168"/>
      <c r="HCL53" s="168"/>
      <c r="HCM53" s="168"/>
      <c r="HCN53" s="168"/>
      <c r="HCO53" s="168"/>
      <c r="HCP53" s="168"/>
      <c r="HCQ53" s="168"/>
      <c r="HCR53" s="168"/>
      <c r="HCS53" s="168"/>
      <c r="HCT53" s="169"/>
      <c r="HCU53" s="166"/>
      <c r="HCV53" s="141"/>
      <c r="HCW53" s="116"/>
      <c r="HCX53" s="162"/>
      <c r="HCY53" s="167"/>
      <c r="HCZ53" s="168"/>
      <c r="HDA53" s="168"/>
      <c r="HDB53" s="168"/>
      <c r="HDC53" s="168"/>
      <c r="HDD53" s="168"/>
      <c r="HDE53" s="168"/>
      <c r="HDF53" s="168"/>
      <c r="HDG53" s="168"/>
      <c r="HDH53" s="168"/>
      <c r="HDI53" s="168"/>
      <c r="HDJ53" s="168"/>
      <c r="HDK53" s="168"/>
      <c r="HDL53" s="169"/>
      <c r="HDM53" s="166"/>
      <c r="HDN53" s="141"/>
      <c r="HDO53" s="116"/>
      <c r="HDP53" s="162"/>
      <c r="HDQ53" s="167"/>
      <c r="HDR53" s="168"/>
      <c r="HDS53" s="168"/>
      <c r="HDT53" s="168"/>
      <c r="HDU53" s="168"/>
      <c r="HDV53" s="168"/>
      <c r="HDW53" s="168"/>
      <c r="HDX53" s="168"/>
      <c r="HDY53" s="168"/>
      <c r="HDZ53" s="168"/>
      <c r="HEA53" s="168"/>
      <c r="HEB53" s="168"/>
      <c r="HEC53" s="168"/>
      <c r="HED53" s="169"/>
      <c r="HEE53" s="166"/>
      <c r="HEF53" s="141"/>
      <c r="HEG53" s="116"/>
      <c r="HEH53" s="162"/>
      <c r="HEI53" s="167"/>
      <c r="HEJ53" s="168"/>
      <c r="HEK53" s="168"/>
      <c r="HEL53" s="168"/>
      <c r="HEM53" s="168"/>
      <c r="HEN53" s="168"/>
      <c r="HEO53" s="168"/>
      <c r="HEP53" s="168"/>
      <c r="HEQ53" s="168"/>
      <c r="HER53" s="168"/>
      <c r="HES53" s="168"/>
      <c r="HET53" s="168"/>
      <c r="HEU53" s="168"/>
      <c r="HEV53" s="169"/>
      <c r="HEW53" s="166"/>
      <c r="HEX53" s="141"/>
      <c r="HEY53" s="116"/>
      <c r="HEZ53" s="162"/>
      <c r="HFA53" s="167"/>
      <c r="HFB53" s="168"/>
      <c r="HFC53" s="168"/>
      <c r="HFD53" s="168"/>
      <c r="HFE53" s="168"/>
      <c r="HFF53" s="168"/>
      <c r="HFG53" s="168"/>
      <c r="HFH53" s="168"/>
      <c r="HFI53" s="168"/>
      <c r="HFJ53" s="168"/>
      <c r="HFK53" s="168"/>
      <c r="HFL53" s="168"/>
      <c r="HFM53" s="168"/>
      <c r="HFN53" s="169"/>
      <c r="HFO53" s="166"/>
      <c r="HFP53" s="141"/>
      <c r="HFQ53" s="116"/>
      <c r="HFR53" s="162"/>
      <c r="HFS53" s="167"/>
      <c r="HFT53" s="168"/>
      <c r="HFU53" s="168"/>
      <c r="HFV53" s="168"/>
      <c r="HFW53" s="168"/>
      <c r="HFX53" s="168"/>
      <c r="HFY53" s="168"/>
      <c r="HFZ53" s="168"/>
      <c r="HGA53" s="168"/>
      <c r="HGB53" s="168"/>
      <c r="HGC53" s="168"/>
      <c r="HGD53" s="168"/>
      <c r="HGE53" s="168"/>
      <c r="HGF53" s="169"/>
      <c r="HGG53" s="166"/>
      <c r="HGH53" s="141"/>
      <c r="HGI53" s="116"/>
      <c r="HGJ53" s="162"/>
      <c r="HGK53" s="167"/>
      <c r="HGL53" s="168"/>
      <c r="HGM53" s="168"/>
      <c r="HGN53" s="168"/>
      <c r="HGO53" s="168"/>
      <c r="HGP53" s="168"/>
      <c r="HGQ53" s="168"/>
      <c r="HGR53" s="168"/>
      <c r="HGS53" s="168"/>
      <c r="HGT53" s="168"/>
      <c r="HGU53" s="168"/>
      <c r="HGV53" s="168"/>
      <c r="HGW53" s="168"/>
      <c r="HGX53" s="169"/>
      <c r="HGY53" s="166"/>
      <c r="HGZ53" s="141"/>
      <c r="HHA53" s="116"/>
      <c r="HHB53" s="162"/>
      <c r="HHC53" s="167"/>
      <c r="HHD53" s="168"/>
      <c r="HHE53" s="168"/>
      <c r="HHF53" s="168"/>
      <c r="HHG53" s="168"/>
      <c r="HHH53" s="168"/>
      <c r="HHI53" s="168"/>
      <c r="HHJ53" s="168"/>
      <c r="HHK53" s="168"/>
      <c r="HHL53" s="168"/>
      <c r="HHM53" s="168"/>
      <c r="HHN53" s="168"/>
      <c r="HHO53" s="168"/>
      <c r="HHP53" s="169"/>
      <c r="HHQ53" s="166"/>
      <c r="HHR53" s="141"/>
      <c r="HHS53" s="116"/>
      <c r="HHT53" s="162"/>
      <c r="HHU53" s="167"/>
      <c r="HHV53" s="168"/>
      <c r="HHW53" s="168"/>
      <c r="HHX53" s="168"/>
      <c r="HHY53" s="168"/>
      <c r="HHZ53" s="168"/>
      <c r="HIA53" s="168"/>
      <c r="HIB53" s="168"/>
      <c r="HIC53" s="168"/>
      <c r="HID53" s="168"/>
      <c r="HIE53" s="168"/>
      <c r="HIF53" s="168"/>
      <c r="HIG53" s="168"/>
      <c r="HIH53" s="169"/>
      <c r="HII53" s="166"/>
      <c r="HIJ53" s="141"/>
      <c r="HIK53" s="116"/>
      <c r="HIL53" s="162"/>
      <c r="HIM53" s="167"/>
      <c r="HIN53" s="168"/>
      <c r="HIO53" s="168"/>
      <c r="HIP53" s="168"/>
      <c r="HIQ53" s="168"/>
      <c r="HIR53" s="168"/>
      <c r="HIS53" s="168"/>
      <c r="HIT53" s="168"/>
      <c r="HIU53" s="168"/>
      <c r="HIV53" s="168"/>
      <c r="HIW53" s="168"/>
      <c r="HIX53" s="168"/>
      <c r="HIY53" s="168"/>
      <c r="HIZ53" s="169"/>
      <c r="HJA53" s="166"/>
      <c r="HJB53" s="141"/>
      <c r="HJC53" s="116"/>
      <c r="HJD53" s="162"/>
      <c r="HJE53" s="167"/>
      <c r="HJF53" s="168"/>
      <c r="HJG53" s="168"/>
      <c r="HJH53" s="168"/>
      <c r="HJI53" s="168"/>
      <c r="HJJ53" s="168"/>
      <c r="HJK53" s="168"/>
      <c r="HJL53" s="168"/>
      <c r="HJM53" s="168"/>
      <c r="HJN53" s="168"/>
      <c r="HJO53" s="168"/>
      <c r="HJP53" s="168"/>
      <c r="HJQ53" s="168"/>
      <c r="HJR53" s="169"/>
      <c r="HJS53" s="166"/>
      <c r="HJT53" s="141"/>
      <c r="HJU53" s="116"/>
      <c r="HJV53" s="162"/>
      <c r="HJW53" s="167"/>
      <c r="HJX53" s="168"/>
      <c r="HJY53" s="168"/>
      <c r="HJZ53" s="168"/>
      <c r="HKA53" s="168"/>
      <c r="HKB53" s="168"/>
      <c r="HKC53" s="168"/>
      <c r="HKD53" s="168"/>
      <c r="HKE53" s="168"/>
      <c r="HKF53" s="168"/>
      <c r="HKG53" s="168"/>
      <c r="HKH53" s="168"/>
      <c r="HKI53" s="168"/>
      <c r="HKJ53" s="169"/>
      <c r="HKK53" s="166"/>
      <c r="HKL53" s="141"/>
      <c r="HKM53" s="116"/>
      <c r="HKN53" s="162"/>
      <c r="HKO53" s="167"/>
      <c r="HKP53" s="168"/>
      <c r="HKQ53" s="168"/>
      <c r="HKR53" s="168"/>
      <c r="HKS53" s="168"/>
      <c r="HKT53" s="168"/>
      <c r="HKU53" s="168"/>
      <c r="HKV53" s="168"/>
      <c r="HKW53" s="168"/>
      <c r="HKX53" s="168"/>
      <c r="HKY53" s="168"/>
      <c r="HKZ53" s="168"/>
      <c r="HLA53" s="168"/>
      <c r="HLB53" s="169"/>
      <c r="HLC53" s="166"/>
      <c r="HLD53" s="141"/>
      <c r="HLE53" s="116"/>
      <c r="HLF53" s="162"/>
      <c r="HLG53" s="167"/>
      <c r="HLH53" s="168"/>
      <c r="HLI53" s="168"/>
      <c r="HLJ53" s="168"/>
      <c r="HLK53" s="168"/>
      <c r="HLL53" s="168"/>
      <c r="HLM53" s="168"/>
      <c r="HLN53" s="168"/>
      <c r="HLO53" s="168"/>
      <c r="HLP53" s="168"/>
      <c r="HLQ53" s="168"/>
      <c r="HLR53" s="168"/>
      <c r="HLS53" s="168"/>
      <c r="HLT53" s="169"/>
      <c r="HLU53" s="166"/>
      <c r="HLV53" s="141"/>
      <c r="HLW53" s="116"/>
      <c r="HLX53" s="162"/>
      <c r="HLY53" s="167"/>
      <c r="HLZ53" s="168"/>
      <c r="HMA53" s="168"/>
      <c r="HMB53" s="168"/>
      <c r="HMC53" s="168"/>
      <c r="HMD53" s="168"/>
      <c r="HME53" s="168"/>
      <c r="HMF53" s="168"/>
      <c r="HMG53" s="168"/>
      <c r="HMH53" s="168"/>
      <c r="HMI53" s="168"/>
      <c r="HMJ53" s="168"/>
      <c r="HMK53" s="168"/>
      <c r="HML53" s="169"/>
      <c r="HMM53" s="166"/>
      <c r="HMN53" s="141"/>
      <c r="HMO53" s="116"/>
      <c r="HMP53" s="162"/>
      <c r="HMQ53" s="167"/>
      <c r="HMR53" s="168"/>
      <c r="HMS53" s="168"/>
      <c r="HMT53" s="168"/>
      <c r="HMU53" s="168"/>
      <c r="HMV53" s="168"/>
      <c r="HMW53" s="168"/>
      <c r="HMX53" s="168"/>
      <c r="HMY53" s="168"/>
      <c r="HMZ53" s="168"/>
      <c r="HNA53" s="168"/>
      <c r="HNB53" s="168"/>
      <c r="HNC53" s="168"/>
      <c r="HND53" s="169"/>
      <c r="HNE53" s="166"/>
      <c r="HNF53" s="141"/>
      <c r="HNG53" s="116"/>
      <c r="HNH53" s="162"/>
      <c r="HNI53" s="167"/>
      <c r="HNJ53" s="168"/>
      <c r="HNK53" s="168"/>
      <c r="HNL53" s="168"/>
      <c r="HNM53" s="168"/>
      <c r="HNN53" s="168"/>
      <c r="HNO53" s="168"/>
      <c r="HNP53" s="168"/>
      <c r="HNQ53" s="168"/>
      <c r="HNR53" s="168"/>
      <c r="HNS53" s="168"/>
      <c r="HNT53" s="168"/>
      <c r="HNU53" s="168"/>
      <c r="HNV53" s="169"/>
      <c r="HNW53" s="166"/>
      <c r="HNX53" s="141"/>
      <c r="HNY53" s="116"/>
      <c r="HNZ53" s="162"/>
      <c r="HOA53" s="167"/>
      <c r="HOB53" s="168"/>
      <c r="HOC53" s="168"/>
      <c r="HOD53" s="168"/>
      <c r="HOE53" s="168"/>
      <c r="HOF53" s="168"/>
      <c r="HOG53" s="168"/>
      <c r="HOH53" s="168"/>
      <c r="HOI53" s="168"/>
      <c r="HOJ53" s="168"/>
      <c r="HOK53" s="168"/>
      <c r="HOL53" s="168"/>
      <c r="HOM53" s="168"/>
      <c r="HON53" s="169"/>
      <c r="HOO53" s="166"/>
      <c r="HOP53" s="141"/>
      <c r="HOQ53" s="116"/>
      <c r="HOR53" s="162"/>
      <c r="HOS53" s="167"/>
      <c r="HOT53" s="168"/>
      <c r="HOU53" s="168"/>
      <c r="HOV53" s="168"/>
      <c r="HOW53" s="168"/>
      <c r="HOX53" s="168"/>
      <c r="HOY53" s="168"/>
      <c r="HOZ53" s="168"/>
      <c r="HPA53" s="168"/>
      <c r="HPB53" s="168"/>
      <c r="HPC53" s="168"/>
      <c r="HPD53" s="168"/>
      <c r="HPE53" s="168"/>
      <c r="HPF53" s="169"/>
      <c r="HPG53" s="166"/>
      <c r="HPH53" s="141"/>
      <c r="HPI53" s="116"/>
      <c r="HPJ53" s="162"/>
      <c r="HPK53" s="167"/>
      <c r="HPL53" s="168"/>
      <c r="HPM53" s="168"/>
      <c r="HPN53" s="168"/>
      <c r="HPO53" s="168"/>
      <c r="HPP53" s="168"/>
      <c r="HPQ53" s="168"/>
      <c r="HPR53" s="168"/>
      <c r="HPS53" s="168"/>
      <c r="HPT53" s="168"/>
      <c r="HPU53" s="168"/>
      <c r="HPV53" s="168"/>
      <c r="HPW53" s="168"/>
      <c r="HPX53" s="169"/>
      <c r="HPY53" s="166"/>
      <c r="HPZ53" s="141"/>
      <c r="HQA53" s="116"/>
      <c r="HQB53" s="162"/>
      <c r="HQC53" s="167"/>
      <c r="HQD53" s="168"/>
      <c r="HQE53" s="168"/>
      <c r="HQF53" s="168"/>
      <c r="HQG53" s="168"/>
      <c r="HQH53" s="168"/>
      <c r="HQI53" s="168"/>
      <c r="HQJ53" s="168"/>
      <c r="HQK53" s="168"/>
      <c r="HQL53" s="168"/>
      <c r="HQM53" s="168"/>
      <c r="HQN53" s="168"/>
      <c r="HQO53" s="168"/>
      <c r="HQP53" s="169"/>
      <c r="HQQ53" s="166"/>
      <c r="HQR53" s="141"/>
      <c r="HQS53" s="116"/>
      <c r="HQT53" s="162"/>
      <c r="HQU53" s="167"/>
      <c r="HQV53" s="168"/>
      <c r="HQW53" s="168"/>
      <c r="HQX53" s="168"/>
      <c r="HQY53" s="168"/>
      <c r="HQZ53" s="168"/>
      <c r="HRA53" s="168"/>
      <c r="HRB53" s="168"/>
      <c r="HRC53" s="168"/>
      <c r="HRD53" s="168"/>
      <c r="HRE53" s="168"/>
      <c r="HRF53" s="168"/>
      <c r="HRG53" s="168"/>
      <c r="HRH53" s="169"/>
      <c r="HRI53" s="166"/>
      <c r="HRJ53" s="141"/>
      <c r="HRK53" s="116"/>
      <c r="HRL53" s="162"/>
      <c r="HRM53" s="167"/>
      <c r="HRN53" s="168"/>
      <c r="HRO53" s="168"/>
      <c r="HRP53" s="168"/>
      <c r="HRQ53" s="168"/>
      <c r="HRR53" s="168"/>
      <c r="HRS53" s="168"/>
      <c r="HRT53" s="168"/>
      <c r="HRU53" s="168"/>
      <c r="HRV53" s="168"/>
      <c r="HRW53" s="168"/>
      <c r="HRX53" s="168"/>
      <c r="HRY53" s="168"/>
      <c r="HRZ53" s="169"/>
      <c r="HSA53" s="166"/>
      <c r="HSB53" s="141"/>
      <c r="HSC53" s="116"/>
      <c r="HSD53" s="162"/>
      <c r="HSE53" s="167"/>
      <c r="HSF53" s="168"/>
      <c r="HSG53" s="168"/>
      <c r="HSH53" s="168"/>
      <c r="HSI53" s="168"/>
      <c r="HSJ53" s="168"/>
      <c r="HSK53" s="168"/>
      <c r="HSL53" s="168"/>
      <c r="HSM53" s="168"/>
      <c r="HSN53" s="168"/>
      <c r="HSO53" s="168"/>
      <c r="HSP53" s="168"/>
      <c r="HSQ53" s="168"/>
      <c r="HSR53" s="169"/>
      <c r="HSS53" s="166"/>
      <c r="HST53" s="141"/>
      <c r="HSU53" s="116"/>
      <c r="HSV53" s="162"/>
      <c r="HSW53" s="167"/>
      <c r="HSX53" s="168"/>
      <c r="HSY53" s="168"/>
      <c r="HSZ53" s="168"/>
      <c r="HTA53" s="168"/>
      <c r="HTB53" s="168"/>
      <c r="HTC53" s="168"/>
      <c r="HTD53" s="168"/>
      <c r="HTE53" s="168"/>
      <c r="HTF53" s="168"/>
      <c r="HTG53" s="168"/>
      <c r="HTH53" s="168"/>
      <c r="HTI53" s="168"/>
      <c r="HTJ53" s="169"/>
      <c r="HTK53" s="166"/>
      <c r="HTL53" s="141"/>
      <c r="HTM53" s="116"/>
      <c r="HTN53" s="162"/>
      <c r="HTO53" s="167"/>
      <c r="HTP53" s="168"/>
      <c r="HTQ53" s="168"/>
      <c r="HTR53" s="168"/>
      <c r="HTS53" s="168"/>
      <c r="HTT53" s="168"/>
      <c r="HTU53" s="168"/>
      <c r="HTV53" s="168"/>
      <c r="HTW53" s="168"/>
      <c r="HTX53" s="168"/>
      <c r="HTY53" s="168"/>
      <c r="HTZ53" s="168"/>
      <c r="HUA53" s="168"/>
      <c r="HUB53" s="169"/>
      <c r="HUC53" s="166"/>
      <c r="HUD53" s="141"/>
      <c r="HUE53" s="116"/>
      <c r="HUF53" s="162"/>
      <c r="HUG53" s="167"/>
      <c r="HUH53" s="168"/>
      <c r="HUI53" s="168"/>
      <c r="HUJ53" s="168"/>
      <c r="HUK53" s="168"/>
      <c r="HUL53" s="168"/>
      <c r="HUM53" s="168"/>
      <c r="HUN53" s="168"/>
      <c r="HUO53" s="168"/>
      <c r="HUP53" s="168"/>
      <c r="HUQ53" s="168"/>
      <c r="HUR53" s="168"/>
      <c r="HUS53" s="168"/>
      <c r="HUT53" s="169"/>
      <c r="HUU53" s="166"/>
      <c r="HUV53" s="141"/>
      <c r="HUW53" s="116"/>
      <c r="HUX53" s="162"/>
      <c r="HUY53" s="167"/>
      <c r="HUZ53" s="168"/>
      <c r="HVA53" s="168"/>
      <c r="HVB53" s="168"/>
      <c r="HVC53" s="168"/>
      <c r="HVD53" s="168"/>
      <c r="HVE53" s="168"/>
      <c r="HVF53" s="168"/>
      <c r="HVG53" s="168"/>
      <c r="HVH53" s="168"/>
      <c r="HVI53" s="168"/>
      <c r="HVJ53" s="168"/>
      <c r="HVK53" s="168"/>
      <c r="HVL53" s="169"/>
      <c r="HVM53" s="166"/>
      <c r="HVN53" s="141"/>
      <c r="HVO53" s="116"/>
      <c r="HVP53" s="162"/>
      <c r="HVQ53" s="167"/>
      <c r="HVR53" s="168"/>
      <c r="HVS53" s="168"/>
      <c r="HVT53" s="168"/>
      <c r="HVU53" s="168"/>
      <c r="HVV53" s="168"/>
      <c r="HVW53" s="168"/>
      <c r="HVX53" s="168"/>
      <c r="HVY53" s="168"/>
      <c r="HVZ53" s="168"/>
      <c r="HWA53" s="168"/>
      <c r="HWB53" s="168"/>
      <c r="HWC53" s="168"/>
      <c r="HWD53" s="169"/>
      <c r="HWE53" s="166"/>
      <c r="HWF53" s="141"/>
      <c r="HWG53" s="116"/>
      <c r="HWH53" s="162"/>
      <c r="HWI53" s="167"/>
      <c r="HWJ53" s="168"/>
      <c r="HWK53" s="168"/>
      <c r="HWL53" s="168"/>
      <c r="HWM53" s="168"/>
      <c r="HWN53" s="168"/>
      <c r="HWO53" s="168"/>
      <c r="HWP53" s="168"/>
      <c r="HWQ53" s="168"/>
      <c r="HWR53" s="168"/>
      <c r="HWS53" s="168"/>
      <c r="HWT53" s="168"/>
      <c r="HWU53" s="168"/>
      <c r="HWV53" s="169"/>
      <c r="HWW53" s="166"/>
      <c r="HWX53" s="141"/>
      <c r="HWY53" s="116"/>
      <c r="HWZ53" s="162"/>
      <c r="HXA53" s="167"/>
      <c r="HXB53" s="168"/>
      <c r="HXC53" s="168"/>
      <c r="HXD53" s="168"/>
      <c r="HXE53" s="168"/>
      <c r="HXF53" s="168"/>
      <c r="HXG53" s="168"/>
      <c r="HXH53" s="168"/>
      <c r="HXI53" s="168"/>
      <c r="HXJ53" s="168"/>
      <c r="HXK53" s="168"/>
      <c r="HXL53" s="168"/>
      <c r="HXM53" s="168"/>
      <c r="HXN53" s="169"/>
      <c r="HXO53" s="166"/>
      <c r="HXP53" s="141"/>
      <c r="HXQ53" s="116"/>
      <c r="HXR53" s="162"/>
      <c r="HXS53" s="167"/>
      <c r="HXT53" s="168"/>
      <c r="HXU53" s="168"/>
      <c r="HXV53" s="168"/>
      <c r="HXW53" s="168"/>
      <c r="HXX53" s="168"/>
      <c r="HXY53" s="168"/>
      <c r="HXZ53" s="168"/>
      <c r="HYA53" s="168"/>
      <c r="HYB53" s="168"/>
      <c r="HYC53" s="168"/>
      <c r="HYD53" s="168"/>
      <c r="HYE53" s="168"/>
      <c r="HYF53" s="169"/>
      <c r="HYG53" s="166"/>
      <c r="HYH53" s="141"/>
      <c r="HYI53" s="116"/>
      <c r="HYJ53" s="162"/>
      <c r="HYK53" s="167"/>
      <c r="HYL53" s="168"/>
      <c r="HYM53" s="168"/>
      <c r="HYN53" s="168"/>
      <c r="HYO53" s="168"/>
      <c r="HYP53" s="168"/>
      <c r="HYQ53" s="168"/>
      <c r="HYR53" s="168"/>
      <c r="HYS53" s="168"/>
      <c r="HYT53" s="168"/>
      <c r="HYU53" s="168"/>
      <c r="HYV53" s="168"/>
      <c r="HYW53" s="168"/>
      <c r="HYX53" s="169"/>
      <c r="HYY53" s="166"/>
      <c r="HYZ53" s="141"/>
      <c r="HZA53" s="116"/>
      <c r="HZB53" s="162"/>
      <c r="HZC53" s="167"/>
      <c r="HZD53" s="168"/>
      <c r="HZE53" s="168"/>
      <c r="HZF53" s="168"/>
      <c r="HZG53" s="168"/>
      <c r="HZH53" s="168"/>
      <c r="HZI53" s="168"/>
      <c r="HZJ53" s="168"/>
      <c r="HZK53" s="168"/>
      <c r="HZL53" s="168"/>
      <c r="HZM53" s="168"/>
      <c r="HZN53" s="168"/>
      <c r="HZO53" s="168"/>
      <c r="HZP53" s="169"/>
      <c r="HZQ53" s="166"/>
      <c r="HZR53" s="141"/>
      <c r="HZS53" s="116"/>
      <c r="HZT53" s="162"/>
      <c r="HZU53" s="167"/>
      <c r="HZV53" s="168"/>
      <c r="HZW53" s="168"/>
      <c r="HZX53" s="168"/>
      <c r="HZY53" s="168"/>
      <c r="HZZ53" s="168"/>
      <c r="IAA53" s="168"/>
      <c r="IAB53" s="168"/>
      <c r="IAC53" s="168"/>
      <c r="IAD53" s="168"/>
      <c r="IAE53" s="168"/>
      <c r="IAF53" s="168"/>
      <c r="IAG53" s="168"/>
      <c r="IAH53" s="169"/>
      <c r="IAI53" s="166"/>
      <c r="IAJ53" s="141"/>
      <c r="IAK53" s="116"/>
      <c r="IAL53" s="162"/>
      <c r="IAM53" s="167"/>
      <c r="IAN53" s="168"/>
      <c r="IAO53" s="168"/>
      <c r="IAP53" s="168"/>
      <c r="IAQ53" s="168"/>
      <c r="IAR53" s="168"/>
      <c r="IAS53" s="168"/>
      <c r="IAT53" s="168"/>
      <c r="IAU53" s="168"/>
      <c r="IAV53" s="168"/>
      <c r="IAW53" s="168"/>
      <c r="IAX53" s="168"/>
      <c r="IAY53" s="168"/>
      <c r="IAZ53" s="169"/>
      <c r="IBA53" s="166"/>
      <c r="IBB53" s="141"/>
      <c r="IBC53" s="116"/>
      <c r="IBD53" s="162"/>
      <c r="IBE53" s="167"/>
      <c r="IBF53" s="168"/>
      <c r="IBG53" s="168"/>
      <c r="IBH53" s="168"/>
      <c r="IBI53" s="168"/>
      <c r="IBJ53" s="168"/>
      <c r="IBK53" s="168"/>
      <c r="IBL53" s="168"/>
      <c r="IBM53" s="168"/>
      <c r="IBN53" s="168"/>
      <c r="IBO53" s="168"/>
      <c r="IBP53" s="168"/>
      <c r="IBQ53" s="168"/>
      <c r="IBR53" s="169"/>
      <c r="IBS53" s="166"/>
      <c r="IBT53" s="141"/>
      <c r="IBU53" s="116"/>
      <c r="IBV53" s="162"/>
      <c r="IBW53" s="167"/>
      <c r="IBX53" s="168"/>
      <c r="IBY53" s="168"/>
      <c r="IBZ53" s="168"/>
      <c r="ICA53" s="168"/>
      <c r="ICB53" s="168"/>
      <c r="ICC53" s="168"/>
      <c r="ICD53" s="168"/>
      <c r="ICE53" s="168"/>
      <c r="ICF53" s="168"/>
      <c r="ICG53" s="168"/>
      <c r="ICH53" s="168"/>
      <c r="ICI53" s="168"/>
      <c r="ICJ53" s="169"/>
      <c r="ICK53" s="166"/>
      <c r="ICL53" s="141"/>
      <c r="ICM53" s="116"/>
      <c r="ICN53" s="162"/>
      <c r="ICO53" s="167"/>
      <c r="ICP53" s="168"/>
      <c r="ICQ53" s="168"/>
      <c r="ICR53" s="168"/>
      <c r="ICS53" s="168"/>
      <c r="ICT53" s="168"/>
      <c r="ICU53" s="168"/>
      <c r="ICV53" s="168"/>
      <c r="ICW53" s="168"/>
      <c r="ICX53" s="168"/>
      <c r="ICY53" s="168"/>
      <c r="ICZ53" s="168"/>
      <c r="IDA53" s="168"/>
      <c r="IDB53" s="169"/>
      <c r="IDC53" s="166"/>
      <c r="IDD53" s="141"/>
      <c r="IDE53" s="116"/>
      <c r="IDF53" s="162"/>
      <c r="IDG53" s="167"/>
      <c r="IDH53" s="168"/>
      <c r="IDI53" s="168"/>
      <c r="IDJ53" s="168"/>
      <c r="IDK53" s="168"/>
      <c r="IDL53" s="168"/>
      <c r="IDM53" s="168"/>
      <c r="IDN53" s="168"/>
      <c r="IDO53" s="168"/>
      <c r="IDP53" s="168"/>
      <c r="IDQ53" s="168"/>
      <c r="IDR53" s="168"/>
      <c r="IDS53" s="168"/>
      <c r="IDT53" s="169"/>
      <c r="IDU53" s="166"/>
      <c r="IDV53" s="141"/>
      <c r="IDW53" s="116"/>
      <c r="IDX53" s="162"/>
      <c r="IDY53" s="167"/>
      <c r="IDZ53" s="168"/>
      <c r="IEA53" s="168"/>
      <c r="IEB53" s="168"/>
      <c r="IEC53" s="168"/>
      <c r="IED53" s="168"/>
      <c r="IEE53" s="168"/>
      <c r="IEF53" s="168"/>
      <c r="IEG53" s="168"/>
      <c r="IEH53" s="168"/>
      <c r="IEI53" s="168"/>
      <c r="IEJ53" s="168"/>
      <c r="IEK53" s="168"/>
      <c r="IEL53" s="169"/>
      <c r="IEM53" s="166"/>
      <c r="IEN53" s="141"/>
      <c r="IEO53" s="116"/>
      <c r="IEP53" s="162"/>
      <c r="IEQ53" s="167"/>
      <c r="IER53" s="168"/>
      <c r="IES53" s="168"/>
      <c r="IET53" s="168"/>
      <c r="IEU53" s="168"/>
      <c r="IEV53" s="168"/>
      <c r="IEW53" s="168"/>
      <c r="IEX53" s="168"/>
      <c r="IEY53" s="168"/>
      <c r="IEZ53" s="168"/>
      <c r="IFA53" s="168"/>
      <c r="IFB53" s="168"/>
      <c r="IFC53" s="168"/>
      <c r="IFD53" s="169"/>
      <c r="IFE53" s="166"/>
      <c r="IFF53" s="141"/>
      <c r="IFG53" s="116"/>
      <c r="IFH53" s="162"/>
      <c r="IFI53" s="167"/>
      <c r="IFJ53" s="168"/>
      <c r="IFK53" s="168"/>
      <c r="IFL53" s="168"/>
      <c r="IFM53" s="168"/>
      <c r="IFN53" s="168"/>
      <c r="IFO53" s="168"/>
      <c r="IFP53" s="168"/>
      <c r="IFQ53" s="168"/>
      <c r="IFR53" s="168"/>
      <c r="IFS53" s="168"/>
      <c r="IFT53" s="168"/>
      <c r="IFU53" s="168"/>
      <c r="IFV53" s="169"/>
      <c r="IFW53" s="166"/>
      <c r="IFX53" s="141"/>
      <c r="IFY53" s="116"/>
      <c r="IFZ53" s="162"/>
      <c r="IGA53" s="167"/>
      <c r="IGB53" s="168"/>
      <c r="IGC53" s="168"/>
      <c r="IGD53" s="168"/>
      <c r="IGE53" s="168"/>
      <c r="IGF53" s="168"/>
      <c r="IGG53" s="168"/>
      <c r="IGH53" s="168"/>
      <c r="IGI53" s="168"/>
      <c r="IGJ53" s="168"/>
      <c r="IGK53" s="168"/>
      <c r="IGL53" s="168"/>
      <c r="IGM53" s="168"/>
      <c r="IGN53" s="169"/>
      <c r="IGO53" s="166"/>
      <c r="IGP53" s="141"/>
      <c r="IGQ53" s="116"/>
      <c r="IGR53" s="162"/>
      <c r="IGS53" s="167"/>
      <c r="IGT53" s="168"/>
      <c r="IGU53" s="168"/>
      <c r="IGV53" s="168"/>
      <c r="IGW53" s="168"/>
      <c r="IGX53" s="168"/>
      <c r="IGY53" s="168"/>
      <c r="IGZ53" s="168"/>
      <c r="IHA53" s="168"/>
      <c r="IHB53" s="168"/>
      <c r="IHC53" s="168"/>
      <c r="IHD53" s="168"/>
      <c r="IHE53" s="168"/>
      <c r="IHF53" s="169"/>
      <c r="IHG53" s="166"/>
      <c r="IHH53" s="141"/>
      <c r="IHI53" s="116"/>
      <c r="IHJ53" s="162"/>
      <c r="IHK53" s="167"/>
      <c r="IHL53" s="168"/>
      <c r="IHM53" s="168"/>
      <c r="IHN53" s="168"/>
      <c r="IHO53" s="168"/>
      <c r="IHP53" s="168"/>
      <c r="IHQ53" s="168"/>
      <c r="IHR53" s="168"/>
      <c r="IHS53" s="168"/>
      <c r="IHT53" s="168"/>
      <c r="IHU53" s="168"/>
      <c r="IHV53" s="168"/>
      <c r="IHW53" s="168"/>
      <c r="IHX53" s="169"/>
      <c r="IHY53" s="166"/>
      <c r="IHZ53" s="141"/>
      <c r="IIA53" s="116"/>
      <c r="IIB53" s="162"/>
      <c r="IIC53" s="167"/>
      <c r="IID53" s="168"/>
      <c r="IIE53" s="168"/>
      <c r="IIF53" s="168"/>
      <c r="IIG53" s="168"/>
      <c r="IIH53" s="168"/>
      <c r="III53" s="168"/>
      <c r="IIJ53" s="168"/>
      <c r="IIK53" s="168"/>
      <c r="IIL53" s="168"/>
      <c r="IIM53" s="168"/>
      <c r="IIN53" s="168"/>
      <c r="IIO53" s="168"/>
      <c r="IIP53" s="169"/>
      <c r="IIQ53" s="166"/>
      <c r="IIR53" s="141"/>
      <c r="IIS53" s="116"/>
      <c r="IIT53" s="162"/>
      <c r="IIU53" s="167"/>
      <c r="IIV53" s="168"/>
      <c r="IIW53" s="168"/>
      <c r="IIX53" s="168"/>
      <c r="IIY53" s="168"/>
      <c r="IIZ53" s="168"/>
      <c r="IJA53" s="168"/>
      <c r="IJB53" s="168"/>
      <c r="IJC53" s="168"/>
      <c r="IJD53" s="168"/>
      <c r="IJE53" s="168"/>
      <c r="IJF53" s="168"/>
      <c r="IJG53" s="168"/>
      <c r="IJH53" s="169"/>
      <c r="IJI53" s="166"/>
      <c r="IJJ53" s="141"/>
      <c r="IJK53" s="116"/>
      <c r="IJL53" s="162"/>
      <c r="IJM53" s="167"/>
      <c r="IJN53" s="168"/>
      <c r="IJO53" s="168"/>
      <c r="IJP53" s="168"/>
      <c r="IJQ53" s="168"/>
      <c r="IJR53" s="168"/>
      <c r="IJS53" s="168"/>
      <c r="IJT53" s="168"/>
      <c r="IJU53" s="168"/>
      <c r="IJV53" s="168"/>
      <c r="IJW53" s="168"/>
      <c r="IJX53" s="168"/>
      <c r="IJY53" s="168"/>
      <c r="IJZ53" s="169"/>
      <c r="IKA53" s="166"/>
      <c r="IKB53" s="141"/>
      <c r="IKC53" s="116"/>
      <c r="IKD53" s="162"/>
      <c r="IKE53" s="167"/>
      <c r="IKF53" s="168"/>
      <c r="IKG53" s="168"/>
      <c r="IKH53" s="168"/>
      <c r="IKI53" s="168"/>
      <c r="IKJ53" s="168"/>
      <c r="IKK53" s="168"/>
      <c r="IKL53" s="168"/>
      <c r="IKM53" s="168"/>
      <c r="IKN53" s="168"/>
      <c r="IKO53" s="168"/>
      <c r="IKP53" s="168"/>
      <c r="IKQ53" s="168"/>
      <c r="IKR53" s="169"/>
      <c r="IKS53" s="166"/>
      <c r="IKT53" s="141"/>
      <c r="IKU53" s="116"/>
      <c r="IKV53" s="162"/>
      <c r="IKW53" s="167"/>
      <c r="IKX53" s="168"/>
      <c r="IKY53" s="168"/>
      <c r="IKZ53" s="168"/>
      <c r="ILA53" s="168"/>
      <c r="ILB53" s="168"/>
      <c r="ILC53" s="168"/>
      <c r="ILD53" s="168"/>
      <c r="ILE53" s="168"/>
      <c r="ILF53" s="168"/>
      <c r="ILG53" s="168"/>
      <c r="ILH53" s="168"/>
      <c r="ILI53" s="168"/>
      <c r="ILJ53" s="169"/>
      <c r="ILK53" s="166"/>
      <c r="ILL53" s="141"/>
      <c r="ILM53" s="116"/>
      <c r="ILN53" s="162"/>
      <c r="ILO53" s="167"/>
      <c r="ILP53" s="168"/>
      <c r="ILQ53" s="168"/>
      <c r="ILR53" s="168"/>
      <c r="ILS53" s="168"/>
      <c r="ILT53" s="168"/>
      <c r="ILU53" s="168"/>
      <c r="ILV53" s="168"/>
      <c r="ILW53" s="168"/>
      <c r="ILX53" s="168"/>
      <c r="ILY53" s="168"/>
      <c r="ILZ53" s="168"/>
      <c r="IMA53" s="168"/>
      <c r="IMB53" s="169"/>
      <c r="IMC53" s="166"/>
      <c r="IMD53" s="141"/>
      <c r="IME53" s="116"/>
      <c r="IMF53" s="162"/>
      <c r="IMG53" s="167"/>
      <c r="IMH53" s="168"/>
      <c r="IMI53" s="168"/>
      <c r="IMJ53" s="168"/>
      <c r="IMK53" s="168"/>
      <c r="IML53" s="168"/>
      <c r="IMM53" s="168"/>
      <c r="IMN53" s="168"/>
      <c r="IMO53" s="168"/>
      <c r="IMP53" s="168"/>
      <c r="IMQ53" s="168"/>
      <c r="IMR53" s="168"/>
      <c r="IMS53" s="168"/>
      <c r="IMT53" s="169"/>
      <c r="IMU53" s="166"/>
      <c r="IMV53" s="141"/>
      <c r="IMW53" s="116"/>
      <c r="IMX53" s="162"/>
      <c r="IMY53" s="167"/>
      <c r="IMZ53" s="168"/>
      <c r="INA53" s="168"/>
      <c r="INB53" s="168"/>
      <c r="INC53" s="168"/>
      <c r="IND53" s="168"/>
      <c r="INE53" s="168"/>
      <c r="INF53" s="168"/>
      <c r="ING53" s="168"/>
      <c r="INH53" s="168"/>
      <c r="INI53" s="168"/>
      <c r="INJ53" s="168"/>
      <c r="INK53" s="168"/>
      <c r="INL53" s="169"/>
      <c r="INM53" s="166"/>
      <c r="INN53" s="141"/>
      <c r="INO53" s="116"/>
      <c r="INP53" s="162"/>
      <c r="INQ53" s="167"/>
      <c r="INR53" s="168"/>
      <c r="INS53" s="168"/>
      <c r="INT53" s="168"/>
      <c r="INU53" s="168"/>
      <c r="INV53" s="168"/>
      <c r="INW53" s="168"/>
      <c r="INX53" s="168"/>
      <c r="INY53" s="168"/>
      <c r="INZ53" s="168"/>
      <c r="IOA53" s="168"/>
      <c r="IOB53" s="168"/>
      <c r="IOC53" s="168"/>
      <c r="IOD53" s="169"/>
      <c r="IOE53" s="166"/>
      <c r="IOF53" s="141"/>
      <c r="IOG53" s="116"/>
      <c r="IOH53" s="162"/>
      <c r="IOI53" s="167"/>
      <c r="IOJ53" s="168"/>
      <c r="IOK53" s="168"/>
      <c r="IOL53" s="168"/>
      <c r="IOM53" s="168"/>
      <c r="ION53" s="168"/>
      <c r="IOO53" s="168"/>
      <c r="IOP53" s="168"/>
      <c r="IOQ53" s="168"/>
      <c r="IOR53" s="168"/>
      <c r="IOS53" s="168"/>
      <c r="IOT53" s="168"/>
      <c r="IOU53" s="168"/>
      <c r="IOV53" s="169"/>
      <c r="IOW53" s="166"/>
      <c r="IOX53" s="141"/>
      <c r="IOY53" s="116"/>
      <c r="IOZ53" s="162"/>
      <c r="IPA53" s="167"/>
      <c r="IPB53" s="168"/>
      <c r="IPC53" s="168"/>
      <c r="IPD53" s="168"/>
      <c r="IPE53" s="168"/>
      <c r="IPF53" s="168"/>
      <c r="IPG53" s="168"/>
      <c r="IPH53" s="168"/>
      <c r="IPI53" s="168"/>
      <c r="IPJ53" s="168"/>
      <c r="IPK53" s="168"/>
      <c r="IPL53" s="168"/>
      <c r="IPM53" s="168"/>
      <c r="IPN53" s="169"/>
      <c r="IPO53" s="166"/>
      <c r="IPP53" s="141"/>
      <c r="IPQ53" s="116"/>
      <c r="IPR53" s="162"/>
      <c r="IPS53" s="167"/>
      <c r="IPT53" s="168"/>
      <c r="IPU53" s="168"/>
      <c r="IPV53" s="168"/>
      <c r="IPW53" s="168"/>
      <c r="IPX53" s="168"/>
      <c r="IPY53" s="168"/>
      <c r="IPZ53" s="168"/>
      <c r="IQA53" s="168"/>
      <c r="IQB53" s="168"/>
      <c r="IQC53" s="168"/>
      <c r="IQD53" s="168"/>
      <c r="IQE53" s="168"/>
      <c r="IQF53" s="169"/>
      <c r="IQG53" s="166"/>
      <c r="IQH53" s="141"/>
      <c r="IQI53" s="116"/>
      <c r="IQJ53" s="162"/>
      <c r="IQK53" s="167"/>
      <c r="IQL53" s="168"/>
      <c r="IQM53" s="168"/>
      <c r="IQN53" s="168"/>
      <c r="IQO53" s="168"/>
      <c r="IQP53" s="168"/>
      <c r="IQQ53" s="168"/>
      <c r="IQR53" s="168"/>
      <c r="IQS53" s="168"/>
      <c r="IQT53" s="168"/>
      <c r="IQU53" s="168"/>
      <c r="IQV53" s="168"/>
      <c r="IQW53" s="168"/>
      <c r="IQX53" s="169"/>
      <c r="IQY53" s="166"/>
      <c r="IQZ53" s="141"/>
      <c r="IRA53" s="116"/>
      <c r="IRB53" s="162"/>
      <c r="IRC53" s="167"/>
      <c r="IRD53" s="168"/>
      <c r="IRE53" s="168"/>
      <c r="IRF53" s="168"/>
      <c r="IRG53" s="168"/>
      <c r="IRH53" s="168"/>
      <c r="IRI53" s="168"/>
      <c r="IRJ53" s="168"/>
      <c r="IRK53" s="168"/>
      <c r="IRL53" s="168"/>
      <c r="IRM53" s="168"/>
      <c r="IRN53" s="168"/>
      <c r="IRO53" s="168"/>
      <c r="IRP53" s="169"/>
      <c r="IRQ53" s="166"/>
      <c r="IRR53" s="141"/>
      <c r="IRS53" s="116"/>
      <c r="IRT53" s="162"/>
      <c r="IRU53" s="167"/>
      <c r="IRV53" s="168"/>
      <c r="IRW53" s="168"/>
      <c r="IRX53" s="168"/>
      <c r="IRY53" s="168"/>
      <c r="IRZ53" s="168"/>
      <c r="ISA53" s="168"/>
      <c r="ISB53" s="168"/>
      <c r="ISC53" s="168"/>
      <c r="ISD53" s="168"/>
      <c r="ISE53" s="168"/>
      <c r="ISF53" s="168"/>
      <c r="ISG53" s="168"/>
      <c r="ISH53" s="169"/>
      <c r="ISI53" s="166"/>
      <c r="ISJ53" s="141"/>
      <c r="ISK53" s="116"/>
      <c r="ISL53" s="162"/>
      <c r="ISM53" s="167"/>
      <c r="ISN53" s="168"/>
      <c r="ISO53" s="168"/>
      <c r="ISP53" s="168"/>
      <c r="ISQ53" s="168"/>
      <c r="ISR53" s="168"/>
      <c r="ISS53" s="168"/>
      <c r="IST53" s="168"/>
      <c r="ISU53" s="168"/>
      <c r="ISV53" s="168"/>
      <c r="ISW53" s="168"/>
      <c r="ISX53" s="168"/>
      <c r="ISY53" s="168"/>
      <c r="ISZ53" s="169"/>
      <c r="ITA53" s="166"/>
      <c r="ITB53" s="141"/>
      <c r="ITC53" s="116"/>
      <c r="ITD53" s="162"/>
      <c r="ITE53" s="167"/>
      <c r="ITF53" s="168"/>
      <c r="ITG53" s="168"/>
      <c r="ITH53" s="168"/>
      <c r="ITI53" s="168"/>
      <c r="ITJ53" s="168"/>
      <c r="ITK53" s="168"/>
      <c r="ITL53" s="168"/>
      <c r="ITM53" s="168"/>
      <c r="ITN53" s="168"/>
      <c r="ITO53" s="168"/>
      <c r="ITP53" s="168"/>
      <c r="ITQ53" s="168"/>
      <c r="ITR53" s="169"/>
      <c r="ITS53" s="166"/>
      <c r="ITT53" s="141"/>
      <c r="ITU53" s="116"/>
      <c r="ITV53" s="162"/>
      <c r="ITW53" s="167"/>
      <c r="ITX53" s="168"/>
      <c r="ITY53" s="168"/>
      <c r="ITZ53" s="168"/>
      <c r="IUA53" s="168"/>
      <c r="IUB53" s="168"/>
      <c r="IUC53" s="168"/>
      <c r="IUD53" s="168"/>
      <c r="IUE53" s="168"/>
      <c r="IUF53" s="168"/>
      <c r="IUG53" s="168"/>
      <c r="IUH53" s="168"/>
      <c r="IUI53" s="168"/>
      <c r="IUJ53" s="169"/>
      <c r="IUK53" s="166"/>
      <c r="IUL53" s="141"/>
      <c r="IUM53" s="116"/>
      <c r="IUN53" s="162"/>
      <c r="IUO53" s="167"/>
      <c r="IUP53" s="168"/>
      <c r="IUQ53" s="168"/>
      <c r="IUR53" s="168"/>
      <c r="IUS53" s="168"/>
      <c r="IUT53" s="168"/>
      <c r="IUU53" s="168"/>
      <c r="IUV53" s="168"/>
      <c r="IUW53" s="168"/>
      <c r="IUX53" s="168"/>
      <c r="IUY53" s="168"/>
      <c r="IUZ53" s="168"/>
      <c r="IVA53" s="168"/>
      <c r="IVB53" s="169"/>
      <c r="IVC53" s="166"/>
      <c r="IVD53" s="141"/>
      <c r="IVE53" s="116"/>
      <c r="IVF53" s="162"/>
      <c r="IVG53" s="167"/>
      <c r="IVH53" s="168"/>
      <c r="IVI53" s="168"/>
      <c r="IVJ53" s="168"/>
      <c r="IVK53" s="168"/>
      <c r="IVL53" s="168"/>
      <c r="IVM53" s="168"/>
      <c r="IVN53" s="168"/>
      <c r="IVO53" s="168"/>
      <c r="IVP53" s="168"/>
      <c r="IVQ53" s="168"/>
      <c r="IVR53" s="168"/>
      <c r="IVS53" s="168"/>
      <c r="IVT53" s="169"/>
      <c r="IVU53" s="166"/>
      <c r="IVV53" s="141"/>
      <c r="IVW53" s="116"/>
      <c r="IVX53" s="162"/>
      <c r="IVY53" s="167"/>
      <c r="IVZ53" s="168"/>
      <c r="IWA53" s="168"/>
      <c r="IWB53" s="168"/>
      <c r="IWC53" s="168"/>
      <c r="IWD53" s="168"/>
      <c r="IWE53" s="168"/>
      <c r="IWF53" s="168"/>
      <c r="IWG53" s="168"/>
      <c r="IWH53" s="168"/>
      <c r="IWI53" s="168"/>
      <c r="IWJ53" s="168"/>
      <c r="IWK53" s="168"/>
      <c r="IWL53" s="169"/>
      <c r="IWM53" s="166"/>
      <c r="IWN53" s="141"/>
      <c r="IWO53" s="116"/>
      <c r="IWP53" s="162"/>
      <c r="IWQ53" s="167"/>
      <c r="IWR53" s="168"/>
      <c r="IWS53" s="168"/>
      <c r="IWT53" s="168"/>
      <c r="IWU53" s="168"/>
      <c r="IWV53" s="168"/>
      <c r="IWW53" s="168"/>
      <c r="IWX53" s="168"/>
      <c r="IWY53" s="168"/>
      <c r="IWZ53" s="168"/>
      <c r="IXA53" s="168"/>
      <c r="IXB53" s="168"/>
      <c r="IXC53" s="168"/>
      <c r="IXD53" s="169"/>
      <c r="IXE53" s="166"/>
      <c r="IXF53" s="141"/>
      <c r="IXG53" s="116"/>
      <c r="IXH53" s="162"/>
      <c r="IXI53" s="167"/>
      <c r="IXJ53" s="168"/>
      <c r="IXK53" s="168"/>
      <c r="IXL53" s="168"/>
      <c r="IXM53" s="168"/>
      <c r="IXN53" s="168"/>
      <c r="IXO53" s="168"/>
      <c r="IXP53" s="168"/>
      <c r="IXQ53" s="168"/>
      <c r="IXR53" s="168"/>
      <c r="IXS53" s="168"/>
      <c r="IXT53" s="168"/>
      <c r="IXU53" s="168"/>
      <c r="IXV53" s="169"/>
      <c r="IXW53" s="166"/>
      <c r="IXX53" s="141"/>
      <c r="IXY53" s="116"/>
      <c r="IXZ53" s="162"/>
      <c r="IYA53" s="167"/>
      <c r="IYB53" s="168"/>
      <c r="IYC53" s="168"/>
      <c r="IYD53" s="168"/>
      <c r="IYE53" s="168"/>
      <c r="IYF53" s="168"/>
      <c r="IYG53" s="168"/>
      <c r="IYH53" s="168"/>
      <c r="IYI53" s="168"/>
      <c r="IYJ53" s="168"/>
      <c r="IYK53" s="168"/>
      <c r="IYL53" s="168"/>
      <c r="IYM53" s="168"/>
      <c r="IYN53" s="169"/>
      <c r="IYO53" s="166"/>
      <c r="IYP53" s="141"/>
      <c r="IYQ53" s="116"/>
      <c r="IYR53" s="162"/>
      <c r="IYS53" s="167"/>
      <c r="IYT53" s="168"/>
      <c r="IYU53" s="168"/>
      <c r="IYV53" s="168"/>
      <c r="IYW53" s="168"/>
      <c r="IYX53" s="168"/>
      <c r="IYY53" s="168"/>
      <c r="IYZ53" s="168"/>
      <c r="IZA53" s="168"/>
      <c r="IZB53" s="168"/>
      <c r="IZC53" s="168"/>
      <c r="IZD53" s="168"/>
      <c r="IZE53" s="168"/>
      <c r="IZF53" s="169"/>
      <c r="IZG53" s="166"/>
      <c r="IZH53" s="141"/>
      <c r="IZI53" s="116"/>
      <c r="IZJ53" s="162"/>
      <c r="IZK53" s="167"/>
      <c r="IZL53" s="168"/>
      <c r="IZM53" s="168"/>
      <c r="IZN53" s="168"/>
      <c r="IZO53" s="168"/>
      <c r="IZP53" s="168"/>
      <c r="IZQ53" s="168"/>
      <c r="IZR53" s="168"/>
      <c r="IZS53" s="168"/>
      <c r="IZT53" s="168"/>
      <c r="IZU53" s="168"/>
      <c r="IZV53" s="168"/>
      <c r="IZW53" s="168"/>
      <c r="IZX53" s="169"/>
      <c r="IZY53" s="166"/>
      <c r="IZZ53" s="141"/>
      <c r="JAA53" s="116"/>
      <c r="JAB53" s="162"/>
      <c r="JAC53" s="167"/>
      <c r="JAD53" s="168"/>
      <c r="JAE53" s="168"/>
      <c r="JAF53" s="168"/>
      <c r="JAG53" s="168"/>
      <c r="JAH53" s="168"/>
      <c r="JAI53" s="168"/>
      <c r="JAJ53" s="168"/>
      <c r="JAK53" s="168"/>
      <c r="JAL53" s="168"/>
      <c r="JAM53" s="168"/>
      <c r="JAN53" s="168"/>
      <c r="JAO53" s="168"/>
      <c r="JAP53" s="169"/>
      <c r="JAQ53" s="166"/>
      <c r="JAR53" s="141"/>
      <c r="JAS53" s="116"/>
      <c r="JAT53" s="162"/>
      <c r="JAU53" s="167"/>
      <c r="JAV53" s="168"/>
      <c r="JAW53" s="168"/>
      <c r="JAX53" s="168"/>
      <c r="JAY53" s="168"/>
      <c r="JAZ53" s="168"/>
      <c r="JBA53" s="168"/>
      <c r="JBB53" s="168"/>
      <c r="JBC53" s="168"/>
      <c r="JBD53" s="168"/>
      <c r="JBE53" s="168"/>
      <c r="JBF53" s="168"/>
      <c r="JBG53" s="168"/>
      <c r="JBH53" s="169"/>
      <c r="JBI53" s="166"/>
      <c r="JBJ53" s="141"/>
      <c r="JBK53" s="116"/>
      <c r="JBL53" s="162"/>
      <c r="JBM53" s="167"/>
      <c r="JBN53" s="168"/>
      <c r="JBO53" s="168"/>
      <c r="JBP53" s="168"/>
      <c r="JBQ53" s="168"/>
      <c r="JBR53" s="168"/>
      <c r="JBS53" s="168"/>
      <c r="JBT53" s="168"/>
      <c r="JBU53" s="168"/>
      <c r="JBV53" s="168"/>
      <c r="JBW53" s="168"/>
      <c r="JBX53" s="168"/>
      <c r="JBY53" s="168"/>
      <c r="JBZ53" s="169"/>
      <c r="JCA53" s="166"/>
      <c r="JCB53" s="141"/>
      <c r="JCC53" s="116"/>
      <c r="JCD53" s="162"/>
      <c r="JCE53" s="167"/>
      <c r="JCF53" s="168"/>
      <c r="JCG53" s="168"/>
      <c r="JCH53" s="168"/>
      <c r="JCI53" s="168"/>
      <c r="JCJ53" s="168"/>
      <c r="JCK53" s="168"/>
      <c r="JCL53" s="168"/>
      <c r="JCM53" s="168"/>
      <c r="JCN53" s="168"/>
      <c r="JCO53" s="168"/>
      <c r="JCP53" s="168"/>
      <c r="JCQ53" s="168"/>
      <c r="JCR53" s="169"/>
      <c r="JCS53" s="166"/>
      <c r="JCT53" s="141"/>
      <c r="JCU53" s="116"/>
      <c r="JCV53" s="162"/>
      <c r="JCW53" s="167"/>
      <c r="JCX53" s="168"/>
      <c r="JCY53" s="168"/>
      <c r="JCZ53" s="168"/>
      <c r="JDA53" s="168"/>
      <c r="JDB53" s="168"/>
      <c r="JDC53" s="168"/>
      <c r="JDD53" s="168"/>
      <c r="JDE53" s="168"/>
      <c r="JDF53" s="168"/>
      <c r="JDG53" s="168"/>
      <c r="JDH53" s="168"/>
      <c r="JDI53" s="168"/>
      <c r="JDJ53" s="169"/>
      <c r="JDK53" s="166"/>
      <c r="JDL53" s="141"/>
      <c r="JDM53" s="116"/>
      <c r="JDN53" s="162"/>
      <c r="JDO53" s="167"/>
      <c r="JDP53" s="168"/>
      <c r="JDQ53" s="168"/>
      <c r="JDR53" s="168"/>
      <c r="JDS53" s="168"/>
      <c r="JDT53" s="168"/>
      <c r="JDU53" s="168"/>
      <c r="JDV53" s="168"/>
      <c r="JDW53" s="168"/>
      <c r="JDX53" s="168"/>
      <c r="JDY53" s="168"/>
      <c r="JDZ53" s="168"/>
      <c r="JEA53" s="168"/>
      <c r="JEB53" s="169"/>
      <c r="JEC53" s="166"/>
      <c r="JED53" s="141"/>
      <c r="JEE53" s="116"/>
      <c r="JEF53" s="162"/>
      <c r="JEG53" s="167"/>
      <c r="JEH53" s="168"/>
      <c r="JEI53" s="168"/>
      <c r="JEJ53" s="168"/>
      <c r="JEK53" s="168"/>
      <c r="JEL53" s="168"/>
      <c r="JEM53" s="168"/>
      <c r="JEN53" s="168"/>
      <c r="JEO53" s="168"/>
      <c r="JEP53" s="168"/>
      <c r="JEQ53" s="168"/>
      <c r="JER53" s="168"/>
      <c r="JES53" s="168"/>
      <c r="JET53" s="169"/>
      <c r="JEU53" s="166"/>
      <c r="JEV53" s="141"/>
      <c r="JEW53" s="116"/>
      <c r="JEX53" s="162"/>
      <c r="JEY53" s="167"/>
      <c r="JEZ53" s="168"/>
      <c r="JFA53" s="168"/>
      <c r="JFB53" s="168"/>
      <c r="JFC53" s="168"/>
      <c r="JFD53" s="168"/>
      <c r="JFE53" s="168"/>
      <c r="JFF53" s="168"/>
      <c r="JFG53" s="168"/>
      <c r="JFH53" s="168"/>
      <c r="JFI53" s="168"/>
      <c r="JFJ53" s="168"/>
      <c r="JFK53" s="168"/>
      <c r="JFL53" s="169"/>
      <c r="JFM53" s="166"/>
      <c r="JFN53" s="141"/>
      <c r="JFO53" s="116"/>
      <c r="JFP53" s="162"/>
      <c r="JFQ53" s="167"/>
      <c r="JFR53" s="168"/>
      <c r="JFS53" s="168"/>
      <c r="JFT53" s="168"/>
      <c r="JFU53" s="168"/>
      <c r="JFV53" s="168"/>
      <c r="JFW53" s="168"/>
      <c r="JFX53" s="168"/>
      <c r="JFY53" s="168"/>
      <c r="JFZ53" s="168"/>
      <c r="JGA53" s="168"/>
      <c r="JGB53" s="168"/>
      <c r="JGC53" s="168"/>
      <c r="JGD53" s="169"/>
      <c r="JGE53" s="166"/>
      <c r="JGF53" s="141"/>
      <c r="JGG53" s="116"/>
      <c r="JGH53" s="162"/>
      <c r="JGI53" s="167"/>
      <c r="JGJ53" s="168"/>
      <c r="JGK53" s="168"/>
      <c r="JGL53" s="168"/>
      <c r="JGM53" s="168"/>
      <c r="JGN53" s="168"/>
      <c r="JGO53" s="168"/>
      <c r="JGP53" s="168"/>
      <c r="JGQ53" s="168"/>
      <c r="JGR53" s="168"/>
      <c r="JGS53" s="168"/>
      <c r="JGT53" s="168"/>
      <c r="JGU53" s="168"/>
      <c r="JGV53" s="169"/>
      <c r="JGW53" s="166"/>
      <c r="JGX53" s="141"/>
      <c r="JGY53" s="116"/>
      <c r="JGZ53" s="162"/>
      <c r="JHA53" s="167"/>
      <c r="JHB53" s="168"/>
      <c r="JHC53" s="168"/>
      <c r="JHD53" s="168"/>
      <c r="JHE53" s="168"/>
      <c r="JHF53" s="168"/>
      <c r="JHG53" s="168"/>
      <c r="JHH53" s="168"/>
      <c r="JHI53" s="168"/>
      <c r="JHJ53" s="168"/>
      <c r="JHK53" s="168"/>
      <c r="JHL53" s="168"/>
      <c r="JHM53" s="168"/>
      <c r="JHN53" s="169"/>
      <c r="JHO53" s="166"/>
      <c r="JHP53" s="141"/>
      <c r="JHQ53" s="116"/>
      <c r="JHR53" s="162"/>
      <c r="JHS53" s="167"/>
      <c r="JHT53" s="168"/>
      <c r="JHU53" s="168"/>
      <c r="JHV53" s="168"/>
      <c r="JHW53" s="168"/>
      <c r="JHX53" s="168"/>
      <c r="JHY53" s="168"/>
      <c r="JHZ53" s="168"/>
      <c r="JIA53" s="168"/>
      <c r="JIB53" s="168"/>
      <c r="JIC53" s="168"/>
      <c r="JID53" s="168"/>
      <c r="JIE53" s="168"/>
      <c r="JIF53" s="169"/>
      <c r="JIG53" s="166"/>
      <c r="JIH53" s="141"/>
      <c r="JII53" s="116"/>
      <c r="JIJ53" s="162"/>
      <c r="JIK53" s="167"/>
      <c r="JIL53" s="168"/>
      <c r="JIM53" s="168"/>
      <c r="JIN53" s="168"/>
      <c r="JIO53" s="168"/>
      <c r="JIP53" s="168"/>
      <c r="JIQ53" s="168"/>
      <c r="JIR53" s="168"/>
      <c r="JIS53" s="168"/>
      <c r="JIT53" s="168"/>
      <c r="JIU53" s="168"/>
      <c r="JIV53" s="168"/>
      <c r="JIW53" s="168"/>
      <c r="JIX53" s="169"/>
      <c r="JIY53" s="166"/>
      <c r="JIZ53" s="141"/>
      <c r="JJA53" s="116"/>
      <c r="JJB53" s="162"/>
      <c r="JJC53" s="167"/>
      <c r="JJD53" s="168"/>
      <c r="JJE53" s="168"/>
      <c r="JJF53" s="168"/>
      <c r="JJG53" s="168"/>
      <c r="JJH53" s="168"/>
      <c r="JJI53" s="168"/>
      <c r="JJJ53" s="168"/>
      <c r="JJK53" s="168"/>
      <c r="JJL53" s="168"/>
      <c r="JJM53" s="168"/>
      <c r="JJN53" s="168"/>
      <c r="JJO53" s="168"/>
      <c r="JJP53" s="169"/>
      <c r="JJQ53" s="166"/>
      <c r="JJR53" s="141"/>
      <c r="JJS53" s="116"/>
      <c r="JJT53" s="162"/>
      <c r="JJU53" s="167"/>
      <c r="JJV53" s="168"/>
      <c r="JJW53" s="168"/>
      <c r="JJX53" s="168"/>
      <c r="JJY53" s="168"/>
      <c r="JJZ53" s="168"/>
      <c r="JKA53" s="168"/>
      <c r="JKB53" s="168"/>
      <c r="JKC53" s="168"/>
      <c r="JKD53" s="168"/>
      <c r="JKE53" s="168"/>
      <c r="JKF53" s="168"/>
      <c r="JKG53" s="168"/>
      <c r="JKH53" s="169"/>
      <c r="JKI53" s="166"/>
      <c r="JKJ53" s="141"/>
      <c r="JKK53" s="116"/>
      <c r="JKL53" s="162"/>
      <c r="JKM53" s="167"/>
      <c r="JKN53" s="168"/>
      <c r="JKO53" s="168"/>
      <c r="JKP53" s="168"/>
      <c r="JKQ53" s="168"/>
      <c r="JKR53" s="168"/>
      <c r="JKS53" s="168"/>
      <c r="JKT53" s="168"/>
      <c r="JKU53" s="168"/>
      <c r="JKV53" s="168"/>
      <c r="JKW53" s="168"/>
      <c r="JKX53" s="168"/>
      <c r="JKY53" s="168"/>
      <c r="JKZ53" s="169"/>
      <c r="JLA53" s="166"/>
      <c r="JLB53" s="141"/>
      <c r="JLC53" s="116"/>
      <c r="JLD53" s="162"/>
      <c r="JLE53" s="167"/>
      <c r="JLF53" s="168"/>
      <c r="JLG53" s="168"/>
      <c r="JLH53" s="168"/>
      <c r="JLI53" s="168"/>
      <c r="JLJ53" s="168"/>
      <c r="JLK53" s="168"/>
      <c r="JLL53" s="168"/>
      <c r="JLM53" s="168"/>
      <c r="JLN53" s="168"/>
      <c r="JLO53" s="168"/>
      <c r="JLP53" s="168"/>
      <c r="JLQ53" s="168"/>
      <c r="JLR53" s="169"/>
      <c r="JLS53" s="166"/>
      <c r="JLT53" s="141"/>
      <c r="JLU53" s="116"/>
      <c r="JLV53" s="162"/>
      <c r="JLW53" s="167"/>
      <c r="JLX53" s="168"/>
      <c r="JLY53" s="168"/>
      <c r="JLZ53" s="168"/>
      <c r="JMA53" s="168"/>
      <c r="JMB53" s="168"/>
      <c r="JMC53" s="168"/>
      <c r="JMD53" s="168"/>
      <c r="JME53" s="168"/>
      <c r="JMF53" s="168"/>
      <c r="JMG53" s="168"/>
      <c r="JMH53" s="168"/>
      <c r="JMI53" s="168"/>
      <c r="JMJ53" s="169"/>
      <c r="JMK53" s="166"/>
      <c r="JML53" s="141"/>
      <c r="JMM53" s="116"/>
      <c r="JMN53" s="162"/>
      <c r="JMO53" s="167"/>
      <c r="JMP53" s="168"/>
      <c r="JMQ53" s="168"/>
      <c r="JMR53" s="168"/>
      <c r="JMS53" s="168"/>
      <c r="JMT53" s="168"/>
      <c r="JMU53" s="168"/>
      <c r="JMV53" s="168"/>
      <c r="JMW53" s="168"/>
      <c r="JMX53" s="168"/>
      <c r="JMY53" s="168"/>
      <c r="JMZ53" s="168"/>
      <c r="JNA53" s="168"/>
      <c r="JNB53" s="169"/>
      <c r="JNC53" s="166"/>
      <c r="JND53" s="141"/>
      <c r="JNE53" s="116"/>
      <c r="JNF53" s="162"/>
      <c r="JNG53" s="167"/>
      <c r="JNH53" s="168"/>
      <c r="JNI53" s="168"/>
      <c r="JNJ53" s="168"/>
      <c r="JNK53" s="168"/>
      <c r="JNL53" s="168"/>
      <c r="JNM53" s="168"/>
      <c r="JNN53" s="168"/>
      <c r="JNO53" s="168"/>
      <c r="JNP53" s="168"/>
      <c r="JNQ53" s="168"/>
      <c r="JNR53" s="168"/>
      <c r="JNS53" s="168"/>
      <c r="JNT53" s="169"/>
      <c r="JNU53" s="166"/>
      <c r="JNV53" s="141"/>
      <c r="JNW53" s="116"/>
      <c r="JNX53" s="162"/>
      <c r="JNY53" s="167"/>
      <c r="JNZ53" s="168"/>
      <c r="JOA53" s="168"/>
      <c r="JOB53" s="168"/>
      <c r="JOC53" s="168"/>
      <c r="JOD53" s="168"/>
      <c r="JOE53" s="168"/>
      <c r="JOF53" s="168"/>
      <c r="JOG53" s="168"/>
      <c r="JOH53" s="168"/>
      <c r="JOI53" s="168"/>
      <c r="JOJ53" s="168"/>
      <c r="JOK53" s="168"/>
      <c r="JOL53" s="169"/>
      <c r="JOM53" s="166"/>
      <c r="JON53" s="141"/>
      <c r="JOO53" s="116"/>
      <c r="JOP53" s="162"/>
      <c r="JOQ53" s="167"/>
      <c r="JOR53" s="168"/>
      <c r="JOS53" s="168"/>
      <c r="JOT53" s="168"/>
      <c r="JOU53" s="168"/>
      <c r="JOV53" s="168"/>
      <c r="JOW53" s="168"/>
      <c r="JOX53" s="168"/>
      <c r="JOY53" s="168"/>
      <c r="JOZ53" s="168"/>
      <c r="JPA53" s="168"/>
      <c r="JPB53" s="168"/>
      <c r="JPC53" s="168"/>
      <c r="JPD53" s="169"/>
      <c r="JPE53" s="166"/>
      <c r="JPF53" s="141"/>
      <c r="JPG53" s="116"/>
      <c r="JPH53" s="162"/>
      <c r="JPI53" s="167"/>
      <c r="JPJ53" s="168"/>
      <c r="JPK53" s="168"/>
      <c r="JPL53" s="168"/>
      <c r="JPM53" s="168"/>
      <c r="JPN53" s="168"/>
      <c r="JPO53" s="168"/>
      <c r="JPP53" s="168"/>
      <c r="JPQ53" s="168"/>
      <c r="JPR53" s="168"/>
      <c r="JPS53" s="168"/>
      <c r="JPT53" s="168"/>
      <c r="JPU53" s="168"/>
      <c r="JPV53" s="169"/>
      <c r="JPW53" s="166"/>
      <c r="JPX53" s="141"/>
      <c r="JPY53" s="116"/>
      <c r="JPZ53" s="162"/>
      <c r="JQA53" s="167"/>
      <c r="JQB53" s="168"/>
      <c r="JQC53" s="168"/>
      <c r="JQD53" s="168"/>
      <c r="JQE53" s="168"/>
      <c r="JQF53" s="168"/>
      <c r="JQG53" s="168"/>
      <c r="JQH53" s="168"/>
      <c r="JQI53" s="168"/>
      <c r="JQJ53" s="168"/>
      <c r="JQK53" s="168"/>
      <c r="JQL53" s="168"/>
      <c r="JQM53" s="168"/>
      <c r="JQN53" s="169"/>
      <c r="JQO53" s="166"/>
      <c r="JQP53" s="141"/>
      <c r="JQQ53" s="116"/>
      <c r="JQR53" s="162"/>
      <c r="JQS53" s="167"/>
      <c r="JQT53" s="168"/>
      <c r="JQU53" s="168"/>
      <c r="JQV53" s="168"/>
      <c r="JQW53" s="168"/>
      <c r="JQX53" s="168"/>
      <c r="JQY53" s="168"/>
      <c r="JQZ53" s="168"/>
      <c r="JRA53" s="168"/>
      <c r="JRB53" s="168"/>
      <c r="JRC53" s="168"/>
      <c r="JRD53" s="168"/>
      <c r="JRE53" s="168"/>
      <c r="JRF53" s="169"/>
      <c r="JRG53" s="166"/>
      <c r="JRH53" s="141"/>
      <c r="JRI53" s="116"/>
      <c r="JRJ53" s="162"/>
      <c r="JRK53" s="167"/>
      <c r="JRL53" s="168"/>
      <c r="JRM53" s="168"/>
      <c r="JRN53" s="168"/>
      <c r="JRO53" s="168"/>
      <c r="JRP53" s="168"/>
      <c r="JRQ53" s="168"/>
      <c r="JRR53" s="168"/>
      <c r="JRS53" s="168"/>
      <c r="JRT53" s="168"/>
      <c r="JRU53" s="168"/>
      <c r="JRV53" s="168"/>
      <c r="JRW53" s="168"/>
      <c r="JRX53" s="169"/>
      <c r="JRY53" s="166"/>
      <c r="JRZ53" s="141"/>
      <c r="JSA53" s="116"/>
      <c r="JSB53" s="162"/>
      <c r="JSC53" s="167"/>
      <c r="JSD53" s="168"/>
      <c r="JSE53" s="168"/>
      <c r="JSF53" s="168"/>
      <c r="JSG53" s="168"/>
      <c r="JSH53" s="168"/>
      <c r="JSI53" s="168"/>
      <c r="JSJ53" s="168"/>
      <c r="JSK53" s="168"/>
      <c r="JSL53" s="168"/>
      <c r="JSM53" s="168"/>
      <c r="JSN53" s="168"/>
      <c r="JSO53" s="168"/>
      <c r="JSP53" s="169"/>
      <c r="JSQ53" s="166"/>
      <c r="JSR53" s="141"/>
      <c r="JSS53" s="116"/>
      <c r="JST53" s="162"/>
      <c r="JSU53" s="167"/>
      <c r="JSV53" s="168"/>
      <c r="JSW53" s="168"/>
      <c r="JSX53" s="168"/>
      <c r="JSY53" s="168"/>
      <c r="JSZ53" s="168"/>
      <c r="JTA53" s="168"/>
      <c r="JTB53" s="168"/>
      <c r="JTC53" s="168"/>
      <c r="JTD53" s="168"/>
      <c r="JTE53" s="168"/>
      <c r="JTF53" s="168"/>
      <c r="JTG53" s="168"/>
      <c r="JTH53" s="169"/>
      <c r="JTI53" s="166"/>
      <c r="JTJ53" s="141"/>
      <c r="JTK53" s="116"/>
      <c r="JTL53" s="162"/>
      <c r="JTM53" s="167"/>
      <c r="JTN53" s="168"/>
      <c r="JTO53" s="168"/>
      <c r="JTP53" s="168"/>
      <c r="JTQ53" s="168"/>
      <c r="JTR53" s="168"/>
      <c r="JTS53" s="168"/>
      <c r="JTT53" s="168"/>
      <c r="JTU53" s="168"/>
      <c r="JTV53" s="168"/>
      <c r="JTW53" s="168"/>
      <c r="JTX53" s="168"/>
      <c r="JTY53" s="168"/>
      <c r="JTZ53" s="169"/>
      <c r="JUA53" s="166"/>
      <c r="JUB53" s="141"/>
      <c r="JUC53" s="116"/>
      <c r="JUD53" s="162"/>
      <c r="JUE53" s="167"/>
      <c r="JUF53" s="168"/>
      <c r="JUG53" s="168"/>
      <c r="JUH53" s="168"/>
      <c r="JUI53" s="168"/>
      <c r="JUJ53" s="168"/>
      <c r="JUK53" s="168"/>
      <c r="JUL53" s="168"/>
      <c r="JUM53" s="168"/>
      <c r="JUN53" s="168"/>
      <c r="JUO53" s="168"/>
      <c r="JUP53" s="168"/>
      <c r="JUQ53" s="168"/>
      <c r="JUR53" s="169"/>
      <c r="JUS53" s="166"/>
      <c r="JUT53" s="141"/>
      <c r="JUU53" s="116"/>
      <c r="JUV53" s="162"/>
      <c r="JUW53" s="167"/>
      <c r="JUX53" s="168"/>
      <c r="JUY53" s="168"/>
      <c r="JUZ53" s="168"/>
      <c r="JVA53" s="168"/>
      <c r="JVB53" s="168"/>
      <c r="JVC53" s="168"/>
      <c r="JVD53" s="168"/>
      <c r="JVE53" s="168"/>
      <c r="JVF53" s="168"/>
      <c r="JVG53" s="168"/>
      <c r="JVH53" s="168"/>
      <c r="JVI53" s="168"/>
      <c r="JVJ53" s="169"/>
      <c r="JVK53" s="166"/>
      <c r="JVL53" s="141"/>
      <c r="JVM53" s="116"/>
      <c r="JVN53" s="162"/>
      <c r="JVO53" s="167"/>
      <c r="JVP53" s="168"/>
      <c r="JVQ53" s="168"/>
      <c r="JVR53" s="168"/>
      <c r="JVS53" s="168"/>
      <c r="JVT53" s="168"/>
      <c r="JVU53" s="168"/>
      <c r="JVV53" s="168"/>
      <c r="JVW53" s="168"/>
      <c r="JVX53" s="168"/>
      <c r="JVY53" s="168"/>
      <c r="JVZ53" s="168"/>
      <c r="JWA53" s="168"/>
      <c r="JWB53" s="169"/>
      <c r="JWC53" s="166"/>
      <c r="JWD53" s="141"/>
      <c r="JWE53" s="116"/>
      <c r="JWF53" s="162"/>
      <c r="JWG53" s="167"/>
      <c r="JWH53" s="168"/>
      <c r="JWI53" s="168"/>
      <c r="JWJ53" s="168"/>
      <c r="JWK53" s="168"/>
      <c r="JWL53" s="168"/>
      <c r="JWM53" s="168"/>
      <c r="JWN53" s="168"/>
      <c r="JWO53" s="168"/>
      <c r="JWP53" s="168"/>
      <c r="JWQ53" s="168"/>
      <c r="JWR53" s="168"/>
      <c r="JWS53" s="168"/>
      <c r="JWT53" s="169"/>
      <c r="JWU53" s="166"/>
      <c r="JWV53" s="141"/>
      <c r="JWW53" s="116"/>
      <c r="JWX53" s="162"/>
      <c r="JWY53" s="167"/>
      <c r="JWZ53" s="168"/>
      <c r="JXA53" s="168"/>
      <c r="JXB53" s="168"/>
      <c r="JXC53" s="168"/>
      <c r="JXD53" s="168"/>
      <c r="JXE53" s="168"/>
      <c r="JXF53" s="168"/>
      <c r="JXG53" s="168"/>
      <c r="JXH53" s="168"/>
      <c r="JXI53" s="168"/>
      <c r="JXJ53" s="168"/>
      <c r="JXK53" s="168"/>
      <c r="JXL53" s="169"/>
      <c r="JXM53" s="166"/>
      <c r="JXN53" s="141"/>
      <c r="JXO53" s="116"/>
      <c r="JXP53" s="162"/>
      <c r="JXQ53" s="167"/>
      <c r="JXR53" s="168"/>
      <c r="JXS53" s="168"/>
      <c r="JXT53" s="168"/>
      <c r="JXU53" s="168"/>
      <c r="JXV53" s="168"/>
      <c r="JXW53" s="168"/>
      <c r="JXX53" s="168"/>
      <c r="JXY53" s="168"/>
      <c r="JXZ53" s="168"/>
      <c r="JYA53" s="168"/>
      <c r="JYB53" s="168"/>
      <c r="JYC53" s="168"/>
      <c r="JYD53" s="169"/>
      <c r="JYE53" s="166"/>
      <c r="JYF53" s="141"/>
      <c r="JYG53" s="116"/>
      <c r="JYH53" s="162"/>
      <c r="JYI53" s="167"/>
      <c r="JYJ53" s="168"/>
      <c r="JYK53" s="168"/>
      <c r="JYL53" s="168"/>
      <c r="JYM53" s="168"/>
      <c r="JYN53" s="168"/>
      <c r="JYO53" s="168"/>
      <c r="JYP53" s="168"/>
      <c r="JYQ53" s="168"/>
      <c r="JYR53" s="168"/>
      <c r="JYS53" s="168"/>
      <c r="JYT53" s="168"/>
      <c r="JYU53" s="168"/>
      <c r="JYV53" s="169"/>
      <c r="JYW53" s="166"/>
      <c r="JYX53" s="141"/>
      <c r="JYY53" s="116"/>
      <c r="JYZ53" s="162"/>
      <c r="JZA53" s="167"/>
      <c r="JZB53" s="168"/>
      <c r="JZC53" s="168"/>
      <c r="JZD53" s="168"/>
      <c r="JZE53" s="168"/>
      <c r="JZF53" s="168"/>
      <c r="JZG53" s="168"/>
      <c r="JZH53" s="168"/>
      <c r="JZI53" s="168"/>
      <c r="JZJ53" s="168"/>
      <c r="JZK53" s="168"/>
      <c r="JZL53" s="168"/>
      <c r="JZM53" s="168"/>
      <c r="JZN53" s="169"/>
      <c r="JZO53" s="166"/>
      <c r="JZP53" s="141"/>
      <c r="JZQ53" s="116"/>
      <c r="JZR53" s="162"/>
      <c r="JZS53" s="167"/>
      <c r="JZT53" s="168"/>
      <c r="JZU53" s="168"/>
      <c r="JZV53" s="168"/>
      <c r="JZW53" s="168"/>
      <c r="JZX53" s="168"/>
      <c r="JZY53" s="168"/>
      <c r="JZZ53" s="168"/>
      <c r="KAA53" s="168"/>
      <c r="KAB53" s="168"/>
      <c r="KAC53" s="168"/>
      <c r="KAD53" s="168"/>
      <c r="KAE53" s="168"/>
      <c r="KAF53" s="169"/>
      <c r="KAG53" s="166"/>
      <c r="KAH53" s="141"/>
      <c r="KAI53" s="116"/>
      <c r="KAJ53" s="162"/>
      <c r="KAK53" s="167"/>
      <c r="KAL53" s="168"/>
      <c r="KAM53" s="168"/>
      <c r="KAN53" s="168"/>
      <c r="KAO53" s="168"/>
      <c r="KAP53" s="168"/>
      <c r="KAQ53" s="168"/>
      <c r="KAR53" s="168"/>
      <c r="KAS53" s="168"/>
      <c r="KAT53" s="168"/>
      <c r="KAU53" s="168"/>
      <c r="KAV53" s="168"/>
      <c r="KAW53" s="168"/>
      <c r="KAX53" s="169"/>
      <c r="KAY53" s="166"/>
      <c r="KAZ53" s="141"/>
      <c r="KBA53" s="116"/>
      <c r="KBB53" s="162"/>
      <c r="KBC53" s="167"/>
      <c r="KBD53" s="168"/>
      <c r="KBE53" s="168"/>
      <c r="KBF53" s="168"/>
      <c r="KBG53" s="168"/>
      <c r="KBH53" s="168"/>
      <c r="KBI53" s="168"/>
      <c r="KBJ53" s="168"/>
      <c r="KBK53" s="168"/>
      <c r="KBL53" s="168"/>
      <c r="KBM53" s="168"/>
      <c r="KBN53" s="168"/>
      <c r="KBO53" s="168"/>
      <c r="KBP53" s="169"/>
      <c r="KBQ53" s="166"/>
      <c r="KBR53" s="141"/>
      <c r="KBS53" s="116"/>
      <c r="KBT53" s="162"/>
      <c r="KBU53" s="167"/>
      <c r="KBV53" s="168"/>
      <c r="KBW53" s="168"/>
      <c r="KBX53" s="168"/>
      <c r="KBY53" s="168"/>
      <c r="KBZ53" s="168"/>
      <c r="KCA53" s="168"/>
      <c r="KCB53" s="168"/>
      <c r="KCC53" s="168"/>
      <c r="KCD53" s="168"/>
      <c r="KCE53" s="168"/>
      <c r="KCF53" s="168"/>
      <c r="KCG53" s="168"/>
      <c r="KCH53" s="169"/>
      <c r="KCI53" s="166"/>
      <c r="KCJ53" s="141"/>
      <c r="KCK53" s="116"/>
      <c r="KCL53" s="162"/>
      <c r="KCM53" s="167"/>
      <c r="KCN53" s="168"/>
      <c r="KCO53" s="168"/>
      <c r="KCP53" s="168"/>
      <c r="KCQ53" s="168"/>
      <c r="KCR53" s="168"/>
      <c r="KCS53" s="168"/>
      <c r="KCT53" s="168"/>
      <c r="KCU53" s="168"/>
      <c r="KCV53" s="168"/>
      <c r="KCW53" s="168"/>
      <c r="KCX53" s="168"/>
      <c r="KCY53" s="168"/>
      <c r="KCZ53" s="169"/>
      <c r="KDA53" s="166"/>
      <c r="KDB53" s="141"/>
      <c r="KDC53" s="116"/>
      <c r="KDD53" s="162"/>
      <c r="KDE53" s="167"/>
      <c r="KDF53" s="168"/>
      <c r="KDG53" s="168"/>
      <c r="KDH53" s="168"/>
      <c r="KDI53" s="168"/>
      <c r="KDJ53" s="168"/>
      <c r="KDK53" s="168"/>
      <c r="KDL53" s="168"/>
      <c r="KDM53" s="168"/>
      <c r="KDN53" s="168"/>
      <c r="KDO53" s="168"/>
      <c r="KDP53" s="168"/>
      <c r="KDQ53" s="168"/>
      <c r="KDR53" s="169"/>
      <c r="KDS53" s="166"/>
      <c r="KDT53" s="141"/>
      <c r="KDU53" s="116"/>
      <c r="KDV53" s="162"/>
      <c r="KDW53" s="167"/>
      <c r="KDX53" s="168"/>
      <c r="KDY53" s="168"/>
      <c r="KDZ53" s="168"/>
      <c r="KEA53" s="168"/>
      <c r="KEB53" s="168"/>
      <c r="KEC53" s="168"/>
      <c r="KED53" s="168"/>
      <c r="KEE53" s="168"/>
      <c r="KEF53" s="168"/>
      <c r="KEG53" s="168"/>
      <c r="KEH53" s="168"/>
      <c r="KEI53" s="168"/>
      <c r="KEJ53" s="169"/>
      <c r="KEK53" s="166"/>
      <c r="KEL53" s="141"/>
      <c r="KEM53" s="116"/>
      <c r="KEN53" s="162"/>
      <c r="KEO53" s="167"/>
      <c r="KEP53" s="168"/>
      <c r="KEQ53" s="168"/>
      <c r="KER53" s="168"/>
      <c r="KES53" s="168"/>
      <c r="KET53" s="168"/>
      <c r="KEU53" s="168"/>
      <c r="KEV53" s="168"/>
      <c r="KEW53" s="168"/>
      <c r="KEX53" s="168"/>
      <c r="KEY53" s="168"/>
      <c r="KEZ53" s="168"/>
      <c r="KFA53" s="168"/>
      <c r="KFB53" s="169"/>
      <c r="KFC53" s="166"/>
      <c r="KFD53" s="141"/>
      <c r="KFE53" s="116"/>
      <c r="KFF53" s="162"/>
      <c r="KFG53" s="167"/>
      <c r="KFH53" s="168"/>
      <c r="KFI53" s="168"/>
      <c r="KFJ53" s="168"/>
      <c r="KFK53" s="168"/>
      <c r="KFL53" s="168"/>
      <c r="KFM53" s="168"/>
      <c r="KFN53" s="168"/>
      <c r="KFO53" s="168"/>
      <c r="KFP53" s="168"/>
      <c r="KFQ53" s="168"/>
      <c r="KFR53" s="168"/>
      <c r="KFS53" s="168"/>
      <c r="KFT53" s="169"/>
      <c r="KFU53" s="166"/>
      <c r="KFV53" s="141"/>
      <c r="KFW53" s="116"/>
      <c r="KFX53" s="162"/>
      <c r="KFY53" s="167"/>
      <c r="KFZ53" s="168"/>
      <c r="KGA53" s="168"/>
      <c r="KGB53" s="168"/>
      <c r="KGC53" s="168"/>
      <c r="KGD53" s="168"/>
      <c r="KGE53" s="168"/>
      <c r="KGF53" s="168"/>
      <c r="KGG53" s="168"/>
      <c r="KGH53" s="168"/>
      <c r="KGI53" s="168"/>
      <c r="KGJ53" s="168"/>
      <c r="KGK53" s="168"/>
      <c r="KGL53" s="169"/>
      <c r="KGM53" s="166"/>
      <c r="KGN53" s="141"/>
      <c r="KGO53" s="116"/>
      <c r="KGP53" s="162"/>
      <c r="KGQ53" s="167"/>
      <c r="KGR53" s="168"/>
      <c r="KGS53" s="168"/>
      <c r="KGT53" s="168"/>
      <c r="KGU53" s="168"/>
      <c r="KGV53" s="168"/>
      <c r="KGW53" s="168"/>
      <c r="KGX53" s="168"/>
      <c r="KGY53" s="168"/>
      <c r="KGZ53" s="168"/>
      <c r="KHA53" s="168"/>
      <c r="KHB53" s="168"/>
      <c r="KHC53" s="168"/>
      <c r="KHD53" s="169"/>
      <c r="KHE53" s="166"/>
      <c r="KHF53" s="141"/>
      <c r="KHG53" s="116"/>
      <c r="KHH53" s="162"/>
      <c r="KHI53" s="167"/>
      <c r="KHJ53" s="168"/>
      <c r="KHK53" s="168"/>
      <c r="KHL53" s="168"/>
      <c r="KHM53" s="168"/>
      <c r="KHN53" s="168"/>
      <c r="KHO53" s="168"/>
      <c r="KHP53" s="168"/>
      <c r="KHQ53" s="168"/>
      <c r="KHR53" s="168"/>
      <c r="KHS53" s="168"/>
      <c r="KHT53" s="168"/>
      <c r="KHU53" s="168"/>
      <c r="KHV53" s="169"/>
      <c r="KHW53" s="166"/>
      <c r="KHX53" s="141"/>
      <c r="KHY53" s="116"/>
      <c r="KHZ53" s="162"/>
      <c r="KIA53" s="167"/>
      <c r="KIB53" s="168"/>
      <c r="KIC53" s="168"/>
      <c r="KID53" s="168"/>
      <c r="KIE53" s="168"/>
      <c r="KIF53" s="168"/>
      <c r="KIG53" s="168"/>
      <c r="KIH53" s="168"/>
      <c r="KII53" s="168"/>
      <c r="KIJ53" s="168"/>
      <c r="KIK53" s="168"/>
      <c r="KIL53" s="168"/>
      <c r="KIM53" s="168"/>
      <c r="KIN53" s="169"/>
      <c r="KIO53" s="166"/>
      <c r="KIP53" s="141"/>
      <c r="KIQ53" s="116"/>
      <c r="KIR53" s="162"/>
      <c r="KIS53" s="167"/>
      <c r="KIT53" s="168"/>
      <c r="KIU53" s="168"/>
      <c r="KIV53" s="168"/>
      <c r="KIW53" s="168"/>
      <c r="KIX53" s="168"/>
      <c r="KIY53" s="168"/>
      <c r="KIZ53" s="168"/>
      <c r="KJA53" s="168"/>
      <c r="KJB53" s="168"/>
      <c r="KJC53" s="168"/>
      <c r="KJD53" s="168"/>
      <c r="KJE53" s="168"/>
      <c r="KJF53" s="169"/>
      <c r="KJG53" s="166"/>
      <c r="KJH53" s="141"/>
      <c r="KJI53" s="116"/>
      <c r="KJJ53" s="162"/>
      <c r="KJK53" s="167"/>
      <c r="KJL53" s="168"/>
      <c r="KJM53" s="168"/>
      <c r="KJN53" s="168"/>
      <c r="KJO53" s="168"/>
      <c r="KJP53" s="168"/>
      <c r="KJQ53" s="168"/>
      <c r="KJR53" s="168"/>
      <c r="KJS53" s="168"/>
      <c r="KJT53" s="168"/>
      <c r="KJU53" s="168"/>
      <c r="KJV53" s="168"/>
      <c r="KJW53" s="168"/>
      <c r="KJX53" s="169"/>
      <c r="KJY53" s="166"/>
      <c r="KJZ53" s="141"/>
      <c r="KKA53" s="116"/>
      <c r="KKB53" s="162"/>
      <c r="KKC53" s="167"/>
      <c r="KKD53" s="168"/>
      <c r="KKE53" s="168"/>
      <c r="KKF53" s="168"/>
      <c r="KKG53" s="168"/>
      <c r="KKH53" s="168"/>
      <c r="KKI53" s="168"/>
      <c r="KKJ53" s="168"/>
      <c r="KKK53" s="168"/>
      <c r="KKL53" s="168"/>
      <c r="KKM53" s="168"/>
      <c r="KKN53" s="168"/>
      <c r="KKO53" s="168"/>
      <c r="KKP53" s="169"/>
      <c r="KKQ53" s="166"/>
      <c r="KKR53" s="141"/>
      <c r="KKS53" s="116"/>
      <c r="KKT53" s="162"/>
      <c r="KKU53" s="167"/>
      <c r="KKV53" s="168"/>
      <c r="KKW53" s="168"/>
      <c r="KKX53" s="168"/>
      <c r="KKY53" s="168"/>
      <c r="KKZ53" s="168"/>
      <c r="KLA53" s="168"/>
      <c r="KLB53" s="168"/>
      <c r="KLC53" s="168"/>
      <c r="KLD53" s="168"/>
      <c r="KLE53" s="168"/>
      <c r="KLF53" s="168"/>
      <c r="KLG53" s="168"/>
      <c r="KLH53" s="169"/>
      <c r="KLI53" s="166"/>
      <c r="KLJ53" s="141"/>
      <c r="KLK53" s="116"/>
      <c r="KLL53" s="162"/>
      <c r="KLM53" s="167"/>
      <c r="KLN53" s="168"/>
      <c r="KLO53" s="168"/>
      <c r="KLP53" s="168"/>
      <c r="KLQ53" s="168"/>
      <c r="KLR53" s="168"/>
      <c r="KLS53" s="168"/>
      <c r="KLT53" s="168"/>
      <c r="KLU53" s="168"/>
      <c r="KLV53" s="168"/>
      <c r="KLW53" s="168"/>
      <c r="KLX53" s="168"/>
      <c r="KLY53" s="168"/>
      <c r="KLZ53" s="169"/>
      <c r="KMA53" s="166"/>
      <c r="KMB53" s="141"/>
      <c r="KMC53" s="116"/>
      <c r="KMD53" s="162"/>
      <c r="KME53" s="167"/>
      <c r="KMF53" s="168"/>
      <c r="KMG53" s="168"/>
      <c r="KMH53" s="168"/>
      <c r="KMI53" s="168"/>
      <c r="KMJ53" s="168"/>
      <c r="KMK53" s="168"/>
      <c r="KML53" s="168"/>
      <c r="KMM53" s="168"/>
      <c r="KMN53" s="168"/>
      <c r="KMO53" s="168"/>
      <c r="KMP53" s="168"/>
      <c r="KMQ53" s="168"/>
      <c r="KMR53" s="169"/>
      <c r="KMS53" s="166"/>
      <c r="KMT53" s="141"/>
      <c r="KMU53" s="116"/>
      <c r="KMV53" s="162"/>
      <c r="KMW53" s="167"/>
      <c r="KMX53" s="168"/>
      <c r="KMY53" s="168"/>
      <c r="KMZ53" s="168"/>
      <c r="KNA53" s="168"/>
      <c r="KNB53" s="168"/>
      <c r="KNC53" s="168"/>
      <c r="KND53" s="168"/>
      <c r="KNE53" s="168"/>
      <c r="KNF53" s="168"/>
      <c r="KNG53" s="168"/>
      <c r="KNH53" s="168"/>
      <c r="KNI53" s="168"/>
      <c r="KNJ53" s="169"/>
      <c r="KNK53" s="166"/>
      <c r="KNL53" s="141"/>
      <c r="KNM53" s="116"/>
      <c r="KNN53" s="162"/>
      <c r="KNO53" s="167"/>
      <c r="KNP53" s="168"/>
      <c r="KNQ53" s="168"/>
      <c r="KNR53" s="168"/>
      <c r="KNS53" s="168"/>
      <c r="KNT53" s="168"/>
      <c r="KNU53" s="168"/>
      <c r="KNV53" s="168"/>
      <c r="KNW53" s="168"/>
      <c r="KNX53" s="168"/>
      <c r="KNY53" s="168"/>
      <c r="KNZ53" s="168"/>
      <c r="KOA53" s="168"/>
      <c r="KOB53" s="169"/>
      <c r="KOC53" s="166"/>
      <c r="KOD53" s="141"/>
      <c r="KOE53" s="116"/>
      <c r="KOF53" s="162"/>
      <c r="KOG53" s="167"/>
      <c r="KOH53" s="168"/>
      <c r="KOI53" s="168"/>
      <c r="KOJ53" s="168"/>
      <c r="KOK53" s="168"/>
      <c r="KOL53" s="168"/>
      <c r="KOM53" s="168"/>
      <c r="KON53" s="168"/>
      <c r="KOO53" s="168"/>
      <c r="KOP53" s="168"/>
      <c r="KOQ53" s="168"/>
      <c r="KOR53" s="168"/>
      <c r="KOS53" s="168"/>
      <c r="KOT53" s="169"/>
      <c r="KOU53" s="166"/>
      <c r="KOV53" s="141"/>
      <c r="KOW53" s="116"/>
      <c r="KOX53" s="162"/>
      <c r="KOY53" s="167"/>
      <c r="KOZ53" s="168"/>
      <c r="KPA53" s="168"/>
      <c r="KPB53" s="168"/>
      <c r="KPC53" s="168"/>
      <c r="KPD53" s="168"/>
      <c r="KPE53" s="168"/>
      <c r="KPF53" s="168"/>
      <c r="KPG53" s="168"/>
      <c r="KPH53" s="168"/>
      <c r="KPI53" s="168"/>
      <c r="KPJ53" s="168"/>
      <c r="KPK53" s="168"/>
      <c r="KPL53" s="169"/>
      <c r="KPM53" s="166"/>
      <c r="KPN53" s="141"/>
      <c r="KPO53" s="116"/>
      <c r="KPP53" s="162"/>
      <c r="KPQ53" s="167"/>
      <c r="KPR53" s="168"/>
      <c r="KPS53" s="168"/>
      <c r="KPT53" s="168"/>
      <c r="KPU53" s="168"/>
      <c r="KPV53" s="168"/>
      <c r="KPW53" s="168"/>
      <c r="KPX53" s="168"/>
      <c r="KPY53" s="168"/>
      <c r="KPZ53" s="168"/>
      <c r="KQA53" s="168"/>
      <c r="KQB53" s="168"/>
      <c r="KQC53" s="168"/>
      <c r="KQD53" s="169"/>
      <c r="KQE53" s="166"/>
      <c r="KQF53" s="141"/>
      <c r="KQG53" s="116"/>
      <c r="KQH53" s="162"/>
      <c r="KQI53" s="167"/>
      <c r="KQJ53" s="168"/>
      <c r="KQK53" s="168"/>
      <c r="KQL53" s="168"/>
      <c r="KQM53" s="168"/>
      <c r="KQN53" s="168"/>
      <c r="KQO53" s="168"/>
      <c r="KQP53" s="168"/>
      <c r="KQQ53" s="168"/>
      <c r="KQR53" s="168"/>
      <c r="KQS53" s="168"/>
      <c r="KQT53" s="168"/>
      <c r="KQU53" s="168"/>
      <c r="KQV53" s="169"/>
      <c r="KQW53" s="166"/>
      <c r="KQX53" s="141"/>
      <c r="KQY53" s="116"/>
      <c r="KQZ53" s="162"/>
      <c r="KRA53" s="167"/>
      <c r="KRB53" s="168"/>
      <c r="KRC53" s="168"/>
      <c r="KRD53" s="168"/>
      <c r="KRE53" s="168"/>
      <c r="KRF53" s="168"/>
      <c r="KRG53" s="168"/>
      <c r="KRH53" s="168"/>
      <c r="KRI53" s="168"/>
      <c r="KRJ53" s="168"/>
      <c r="KRK53" s="168"/>
      <c r="KRL53" s="168"/>
      <c r="KRM53" s="168"/>
      <c r="KRN53" s="169"/>
      <c r="KRO53" s="166"/>
      <c r="KRP53" s="141"/>
      <c r="KRQ53" s="116"/>
      <c r="KRR53" s="162"/>
      <c r="KRS53" s="167"/>
      <c r="KRT53" s="168"/>
      <c r="KRU53" s="168"/>
      <c r="KRV53" s="168"/>
      <c r="KRW53" s="168"/>
      <c r="KRX53" s="168"/>
      <c r="KRY53" s="168"/>
      <c r="KRZ53" s="168"/>
      <c r="KSA53" s="168"/>
      <c r="KSB53" s="168"/>
      <c r="KSC53" s="168"/>
      <c r="KSD53" s="168"/>
      <c r="KSE53" s="168"/>
      <c r="KSF53" s="169"/>
      <c r="KSG53" s="166"/>
      <c r="KSH53" s="141"/>
      <c r="KSI53" s="116"/>
      <c r="KSJ53" s="162"/>
      <c r="KSK53" s="167"/>
      <c r="KSL53" s="168"/>
      <c r="KSM53" s="168"/>
      <c r="KSN53" s="168"/>
      <c r="KSO53" s="168"/>
      <c r="KSP53" s="168"/>
      <c r="KSQ53" s="168"/>
      <c r="KSR53" s="168"/>
      <c r="KSS53" s="168"/>
      <c r="KST53" s="168"/>
      <c r="KSU53" s="168"/>
      <c r="KSV53" s="168"/>
      <c r="KSW53" s="168"/>
      <c r="KSX53" s="169"/>
      <c r="KSY53" s="166"/>
      <c r="KSZ53" s="141"/>
      <c r="KTA53" s="116"/>
      <c r="KTB53" s="162"/>
      <c r="KTC53" s="167"/>
      <c r="KTD53" s="168"/>
      <c r="KTE53" s="168"/>
      <c r="KTF53" s="168"/>
      <c r="KTG53" s="168"/>
      <c r="KTH53" s="168"/>
      <c r="KTI53" s="168"/>
      <c r="KTJ53" s="168"/>
      <c r="KTK53" s="168"/>
      <c r="KTL53" s="168"/>
      <c r="KTM53" s="168"/>
      <c r="KTN53" s="168"/>
      <c r="KTO53" s="168"/>
      <c r="KTP53" s="169"/>
      <c r="KTQ53" s="166"/>
      <c r="KTR53" s="141"/>
      <c r="KTS53" s="116"/>
      <c r="KTT53" s="162"/>
      <c r="KTU53" s="167"/>
      <c r="KTV53" s="168"/>
      <c r="KTW53" s="168"/>
      <c r="KTX53" s="168"/>
      <c r="KTY53" s="168"/>
      <c r="KTZ53" s="168"/>
      <c r="KUA53" s="168"/>
      <c r="KUB53" s="168"/>
      <c r="KUC53" s="168"/>
      <c r="KUD53" s="168"/>
      <c r="KUE53" s="168"/>
      <c r="KUF53" s="168"/>
      <c r="KUG53" s="168"/>
      <c r="KUH53" s="169"/>
      <c r="KUI53" s="166"/>
      <c r="KUJ53" s="141"/>
      <c r="KUK53" s="116"/>
      <c r="KUL53" s="162"/>
      <c r="KUM53" s="167"/>
      <c r="KUN53" s="168"/>
      <c r="KUO53" s="168"/>
      <c r="KUP53" s="168"/>
      <c r="KUQ53" s="168"/>
      <c r="KUR53" s="168"/>
      <c r="KUS53" s="168"/>
      <c r="KUT53" s="168"/>
      <c r="KUU53" s="168"/>
      <c r="KUV53" s="168"/>
      <c r="KUW53" s="168"/>
      <c r="KUX53" s="168"/>
      <c r="KUY53" s="168"/>
      <c r="KUZ53" s="169"/>
      <c r="KVA53" s="166"/>
      <c r="KVB53" s="141"/>
      <c r="KVC53" s="116"/>
      <c r="KVD53" s="162"/>
      <c r="KVE53" s="167"/>
      <c r="KVF53" s="168"/>
      <c r="KVG53" s="168"/>
      <c r="KVH53" s="168"/>
      <c r="KVI53" s="168"/>
      <c r="KVJ53" s="168"/>
      <c r="KVK53" s="168"/>
      <c r="KVL53" s="168"/>
      <c r="KVM53" s="168"/>
      <c r="KVN53" s="168"/>
      <c r="KVO53" s="168"/>
      <c r="KVP53" s="168"/>
      <c r="KVQ53" s="168"/>
      <c r="KVR53" s="169"/>
      <c r="KVS53" s="166"/>
      <c r="KVT53" s="141"/>
      <c r="KVU53" s="116"/>
      <c r="KVV53" s="162"/>
      <c r="KVW53" s="167"/>
      <c r="KVX53" s="168"/>
      <c r="KVY53" s="168"/>
      <c r="KVZ53" s="168"/>
      <c r="KWA53" s="168"/>
      <c r="KWB53" s="168"/>
      <c r="KWC53" s="168"/>
      <c r="KWD53" s="168"/>
      <c r="KWE53" s="168"/>
      <c r="KWF53" s="168"/>
      <c r="KWG53" s="168"/>
      <c r="KWH53" s="168"/>
      <c r="KWI53" s="168"/>
      <c r="KWJ53" s="169"/>
      <c r="KWK53" s="166"/>
      <c r="KWL53" s="141"/>
      <c r="KWM53" s="116"/>
      <c r="KWN53" s="162"/>
      <c r="KWO53" s="167"/>
      <c r="KWP53" s="168"/>
      <c r="KWQ53" s="168"/>
      <c r="KWR53" s="168"/>
      <c r="KWS53" s="168"/>
      <c r="KWT53" s="168"/>
      <c r="KWU53" s="168"/>
      <c r="KWV53" s="168"/>
      <c r="KWW53" s="168"/>
      <c r="KWX53" s="168"/>
      <c r="KWY53" s="168"/>
      <c r="KWZ53" s="168"/>
      <c r="KXA53" s="168"/>
      <c r="KXB53" s="169"/>
      <c r="KXC53" s="166"/>
      <c r="KXD53" s="141"/>
      <c r="KXE53" s="116"/>
      <c r="KXF53" s="162"/>
      <c r="KXG53" s="167"/>
      <c r="KXH53" s="168"/>
      <c r="KXI53" s="168"/>
      <c r="KXJ53" s="168"/>
      <c r="KXK53" s="168"/>
      <c r="KXL53" s="168"/>
      <c r="KXM53" s="168"/>
      <c r="KXN53" s="168"/>
      <c r="KXO53" s="168"/>
      <c r="KXP53" s="168"/>
      <c r="KXQ53" s="168"/>
      <c r="KXR53" s="168"/>
      <c r="KXS53" s="168"/>
      <c r="KXT53" s="169"/>
      <c r="KXU53" s="166"/>
      <c r="KXV53" s="141"/>
      <c r="KXW53" s="116"/>
      <c r="KXX53" s="162"/>
      <c r="KXY53" s="167"/>
      <c r="KXZ53" s="168"/>
      <c r="KYA53" s="168"/>
      <c r="KYB53" s="168"/>
      <c r="KYC53" s="168"/>
      <c r="KYD53" s="168"/>
      <c r="KYE53" s="168"/>
      <c r="KYF53" s="168"/>
      <c r="KYG53" s="168"/>
      <c r="KYH53" s="168"/>
      <c r="KYI53" s="168"/>
      <c r="KYJ53" s="168"/>
      <c r="KYK53" s="168"/>
      <c r="KYL53" s="169"/>
      <c r="KYM53" s="166"/>
      <c r="KYN53" s="141"/>
      <c r="KYO53" s="116"/>
      <c r="KYP53" s="162"/>
      <c r="KYQ53" s="167"/>
      <c r="KYR53" s="168"/>
      <c r="KYS53" s="168"/>
      <c r="KYT53" s="168"/>
      <c r="KYU53" s="168"/>
      <c r="KYV53" s="168"/>
      <c r="KYW53" s="168"/>
      <c r="KYX53" s="168"/>
      <c r="KYY53" s="168"/>
      <c r="KYZ53" s="168"/>
      <c r="KZA53" s="168"/>
      <c r="KZB53" s="168"/>
      <c r="KZC53" s="168"/>
      <c r="KZD53" s="169"/>
      <c r="KZE53" s="166"/>
      <c r="KZF53" s="141"/>
      <c r="KZG53" s="116"/>
      <c r="KZH53" s="162"/>
      <c r="KZI53" s="167"/>
      <c r="KZJ53" s="168"/>
      <c r="KZK53" s="168"/>
      <c r="KZL53" s="168"/>
      <c r="KZM53" s="168"/>
      <c r="KZN53" s="168"/>
      <c r="KZO53" s="168"/>
      <c r="KZP53" s="168"/>
      <c r="KZQ53" s="168"/>
      <c r="KZR53" s="168"/>
      <c r="KZS53" s="168"/>
      <c r="KZT53" s="168"/>
      <c r="KZU53" s="168"/>
      <c r="KZV53" s="169"/>
      <c r="KZW53" s="166"/>
      <c r="KZX53" s="141"/>
      <c r="KZY53" s="116"/>
      <c r="KZZ53" s="162"/>
      <c r="LAA53" s="167"/>
      <c r="LAB53" s="168"/>
      <c r="LAC53" s="168"/>
      <c r="LAD53" s="168"/>
      <c r="LAE53" s="168"/>
      <c r="LAF53" s="168"/>
      <c r="LAG53" s="168"/>
      <c r="LAH53" s="168"/>
      <c r="LAI53" s="168"/>
      <c r="LAJ53" s="168"/>
      <c r="LAK53" s="168"/>
      <c r="LAL53" s="168"/>
      <c r="LAM53" s="168"/>
      <c r="LAN53" s="169"/>
      <c r="LAO53" s="166"/>
      <c r="LAP53" s="141"/>
      <c r="LAQ53" s="116"/>
      <c r="LAR53" s="162"/>
      <c r="LAS53" s="167"/>
      <c r="LAT53" s="168"/>
      <c r="LAU53" s="168"/>
      <c r="LAV53" s="168"/>
      <c r="LAW53" s="168"/>
      <c r="LAX53" s="168"/>
      <c r="LAY53" s="168"/>
      <c r="LAZ53" s="168"/>
      <c r="LBA53" s="168"/>
      <c r="LBB53" s="168"/>
      <c r="LBC53" s="168"/>
      <c r="LBD53" s="168"/>
      <c r="LBE53" s="168"/>
      <c r="LBF53" s="169"/>
      <c r="LBG53" s="166"/>
      <c r="LBH53" s="141"/>
      <c r="LBI53" s="116"/>
      <c r="LBJ53" s="162"/>
      <c r="LBK53" s="167"/>
      <c r="LBL53" s="168"/>
      <c r="LBM53" s="168"/>
      <c r="LBN53" s="168"/>
      <c r="LBO53" s="168"/>
      <c r="LBP53" s="168"/>
      <c r="LBQ53" s="168"/>
      <c r="LBR53" s="168"/>
      <c r="LBS53" s="168"/>
      <c r="LBT53" s="168"/>
      <c r="LBU53" s="168"/>
      <c r="LBV53" s="168"/>
      <c r="LBW53" s="168"/>
      <c r="LBX53" s="169"/>
      <c r="LBY53" s="166"/>
      <c r="LBZ53" s="141"/>
      <c r="LCA53" s="116"/>
      <c r="LCB53" s="162"/>
      <c r="LCC53" s="167"/>
      <c r="LCD53" s="168"/>
      <c r="LCE53" s="168"/>
      <c r="LCF53" s="168"/>
      <c r="LCG53" s="168"/>
      <c r="LCH53" s="168"/>
      <c r="LCI53" s="168"/>
      <c r="LCJ53" s="168"/>
      <c r="LCK53" s="168"/>
      <c r="LCL53" s="168"/>
      <c r="LCM53" s="168"/>
      <c r="LCN53" s="168"/>
      <c r="LCO53" s="168"/>
      <c r="LCP53" s="169"/>
      <c r="LCQ53" s="166"/>
      <c r="LCR53" s="141"/>
      <c r="LCS53" s="116"/>
      <c r="LCT53" s="162"/>
      <c r="LCU53" s="167"/>
      <c r="LCV53" s="168"/>
      <c r="LCW53" s="168"/>
      <c r="LCX53" s="168"/>
      <c r="LCY53" s="168"/>
      <c r="LCZ53" s="168"/>
      <c r="LDA53" s="168"/>
      <c r="LDB53" s="168"/>
      <c r="LDC53" s="168"/>
      <c r="LDD53" s="168"/>
      <c r="LDE53" s="168"/>
      <c r="LDF53" s="168"/>
      <c r="LDG53" s="168"/>
      <c r="LDH53" s="169"/>
      <c r="LDI53" s="166"/>
      <c r="LDJ53" s="141"/>
      <c r="LDK53" s="116"/>
      <c r="LDL53" s="162"/>
      <c r="LDM53" s="167"/>
      <c r="LDN53" s="168"/>
      <c r="LDO53" s="168"/>
      <c r="LDP53" s="168"/>
      <c r="LDQ53" s="168"/>
      <c r="LDR53" s="168"/>
      <c r="LDS53" s="168"/>
      <c r="LDT53" s="168"/>
      <c r="LDU53" s="168"/>
      <c r="LDV53" s="168"/>
      <c r="LDW53" s="168"/>
      <c r="LDX53" s="168"/>
      <c r="LDY53" s="168"/>
      <c r="LDZ53" s="169"/>
      <c r="LEA53" s="166"/>
      <c r="LEB53" s="141"/>
      <c r="LEC53" s="116"/>
      <c r="LED53" s="162"/>
      <c r="LEE53" s="167"/>
      <c r="LEF53" s="168"/>
      <c r="LEG53" s="168"/>
      <c r="LEH53" s="168"/>
      <c r="LEI53" s="168"/>
      <c r="LEJ53" s="168"/>
      <c r="LEK53" s="168"/>
      <c r="LEL53" s="168"/>
      <c r="LEM53" s="168"/>
      <c r="LEN53" s="168"/>
      <c r="LEO53" s="168"/>
      <c r="LEP53" s="168"/>
      <c r="LEQ53" s="168"/>
      <c r="LER53" s="169"/>
      <c r="LES53" s="166"/>
      <c r="LET53" s="141"/>
      <c r="LEU53" s="116"/>
      <c r="LEV53" s="162"/>
      <c r="LEW53" s="167"/>
      <c r="LEX53" s="168"/>
      <c r="LEY53" s="168"/>
      <c r="LEZ53" s="168"/>
      <c r="LFA53" s="168"/>
      <c r="LFB53" s="168"/>
      <c r="LFC53" s="168"/>
      <c r="LFD53" s="168"/>
      <c r="LFE53" s="168"/>
      <c r="LFF53" s="168"/>
      <c r="LFG53" s="168"/>
      <c r="LFH53" s="168"/>
      <c r="LFI53" s="168"/>
      <c r="LFJ53" s="169"/>
      <c r="LFK53" s="166"/>
      <c r="LFL53" s="141"/>
      <c r="LFM53" s="116"/>
      <c r="LFN53" s="162"/>
      <c r="LFO53" s="167"/>
      <c r="LFP53" s="168"/>
      <c r="LFQ53" s="168"/>
      <c r="LFR53" s="168"/>
      <c r="LFS53" s="168"/>
      <c r="LFT53" s="168"/>
      <c r="LFU53" s="168"/>
      <c r="LFV53" s="168"/>
      <c r="LFW53" s="168"/>
      <c r="LFX53" s="168"/>
      <c r="LFY53" s="168"/>
      <c r="LFZ53" s="168"/>
      <c r="LGA53" s="168"/>
      <c r="LGB53" s="169"/>
      <c r="LGC53" s="166"/>
      <c r="LGD53" s="141"/>
      <c r="LGE53" s="116"/>
      <c r="LGF53" s="162"/>
      <c r="LGG53" s="167"/>
      <c r="LGH53" s="168"/>
      <c r="LGI53" s="168"/>
      <c r="LGJ53" s="168"/>
      <c r="LGK53" s="168"/>
      <c r="LGL53" s="168"/>
      <c r="LGM53" s="168"/>
      <c r="LGN53" s="168"/>
      <c r="LGO53" s="168"/>
      <c r="LGP53" s="168"/>
      <c r="LGQ53" s="168"/>
      <c r="LGR53" s="168"/>
      <c r="LGS53" s="168"/>
      <c r="LGT53" s="169"/>
      <c r="LGU53" s="166"/>
      <c r="LGV53" s="141"/>
      <c r="LGW53" s="116"/>
      <c r="LGX53" s="162"/>
      <c r="LGY53" s="167"/>
      <c r="LGZ53" s="168"/>
      <c r="LHA53" s="168"/>
      <c r="LHB53" s="168"/>
      <c r="LHC53" s="168"/>
      <c r="LHD53" s="168"/>
      <c r="LHE53" s="168"/>
      <c r="LHF53" s="168"/>
      <c r="LHG53" s="168"/>
      <c r="LHH53" s="168"/>
      <c r="LHI53" s="168"/>
      <c r="LHJ53" s="168"/>
      <c r="LHK53" s="168"/>
      <c r="LHL53" s="169"/>
      <c r="LHM53" s="166"/>
      <c r="LHN53" s="141"/>
      <c r="LHO53" s="116"/>
      <c r="LHP53" s="162"/>
      <c r="LHQ53" s="167"/>
      <c r="LHR53" s="168"/>
      <c r="LHS53" s="168"/>
      <c r="LHT53" s="168"/>
      <c r="LHU53" s="168"/>
      <c r="LHV53" s="168"/>
      <c r="LHW53" s="168"/>
      <c r="LHX53" s="168"/>
      <c r="LHY53" s="168"/>
      <c r="LHZ53" s="168"/>
      <c r="LIA53" s="168"/>
      <c r="LIB53" s="168"/>
      <c r="LIC53" s="168"/>
      <c r="LID53" s="169"/>
      <c r="LIE53" s="166"/>
      <c r="LIF53" s="141"/>
      <c r="LIG53" s="116"/>
      <c r="LIH53" s="162"/>
      <c r="LII53" s="167"/>
      <c r="LIJ53" s="168"/>
      <c r="LIK53" s="168"/>
      <c r="LIL53" s="168"/>
      <c r="LIM53" s="168"/>
      <c r="LIN53" s="168"/>
      <c r="LIO53" s="168"/>
      <c r="LIP53" s="168"/>
      <c r="LIQ53" s="168"/>
      <c r="LIR53" s="168"/>
      <c r="LIS53" s="168"/>
      <c r="LIT53" s="168"/>
      <c r="LIU53" s="168"/>
      <c r="LIV53" s="169"/>
      <c r="LIW53" s="166"/>
      <c r="LIX53" s="141"/>
      <c r="LIY53" s="116"/>
      <c r="LIZ53" s="162"/>
      <c r="LJA53" s="167"/>
      <c r="LJB53" s="168"/>
      <c r="LJC53" s="168"/>
      <c r="LJD53" s="168"/>
      <c r="LJE53" s="168"/>
      <c r="LJF53" s="168"/>
      <c r="LJG53" s="168"/>
      <c r="LJH53" s="168"/>
      <c r="LJI53" s="168"/>
      <c r="LJJ53" s="168"/>
      <c r="LJK53" s="168"/>
      <c r="LJL53" s="168"/>
      <c r="LJM53" s="168"/>
      <c r="LJN53" s="169"/>
      <c r="LJO53" s="166"/>
      <c r="LJP53" s="141"/>
      <c r="LJQ53" s="116"/>
      <c r="LJR53" s="162"/>
      <c r="LJS53" s="167"/>
      <c r="LJT53" s="168"/>
      <c r="LJU53" s="168"/>
      <c r="LJV53" s="168"/>
      <c r="LJW53" s="168"/>
      <c r="LJX53" s="168"/>
      <c r="LJY53" s="168"/>
      <c r="LJZ53" s="168"/>
      <c r="LKA53" s="168"/>
      <c r="LKB53" s="168"/>
      <c r="LKC53" s="168"/>
      <c r="LKD53" s="168"/>
      <c r="LKE53" s="168"/>
      <c r="LKF53" s="169"/>
      <c r="LKG53" s="166"/>
      <c r="LKH53" s="141"/>
      <c r="LKI53" s="116"/>
      <c r="LKJ53" s="162"/>
      <c r="LKK53" s="167"/>
      <c r="LKL53" s="168"/>
      <c r="LKM53" s="168"/>
      <c r="LKN53" s="168"/>
      <c r="LKO53" s="168"/>
      <c r="LKP53" s="168"/>
      <c r="LKQ53" s="168"/>
      <c r="LKR53" s="168"/>
      <c r="LKS53" s="168"/>
      <c r="LKT53" s="168"/>
      <c r="LKU53" s="168"/>
      <c r="LKV53" s="168"/>
      <c r="LKW53" s="168"/>
      <c r="LKX53" s="169"/>
      <c r="LKY53" s="166"/>
      <c r="LKZ53" s="141"/>
      <c r="LLA53" s="116"/>
      <c r="LLB53" s="162"/>
      <c r="LLC53" s="167"/>
      <c r="LLD53" s="168"/>
      <c r="LLE53" s="168"/>
      <c r="LLF53" s="168"/>
      <c r="LLG53" s="168"/>
      <c r="LLH53" s="168"/>
      <c r="LLI53" s="168"/>
      <c r="LLJ53" s="168"/>
      <c r="LLK53" s="168"/>
      <c r="LLL53" s="168"/>
      <c r="LLM53" s="168"/>
      <c r="LLN53" s="168"/>
      <c r="LLO53" s="168"/>
      <c r="LLP53" s="169"/>
      <c r="LLQ53" s="166"/>
      <c r="LLR53" s="141"/>
      <c r="LLS53" s="116"/>
      <c r="LLT53" s="162"/>
      <c r="LLU53" s="167"/>
      <c r="LLV53" s="168"/>
      <c r="LLW53" s="168"/>
      <c r="LLX53" s="168"/>
      <c r="LLY53" s="168"/>
      <c r="LLZ53" s="168"/>
      <c r="LMA53" s="168"/>
      <c r="LMB53" s="168"/>
      <c r="LMC53" s="168"/>
      <c r="LMD53" s="168"/>
      <c r="LME53" s="168"/>
      <c r="LMF53" s="168"/>
      <c r="LMG53" s="168"/>
      <c r="LMH53" s="169"/>
      <c r="LMI53" s="166"/>
      <c r="LMJ53" s="141"/>
      <c r="LMK53" s="116"/>
      <c r="LML53" s="162"/>
      <c r="LMM53" s="167"/>
      <c r="LMN53" s="168"/>
      <c r="LMO53" s="168"/>
      <c r="LMP53" s="168"/>
      <c r="LMQ53" s="168"/>
      <c r="LMR53" s="168"/>
      <c r="LMS53" s="168"/>
      <c r="LMT53" s="168"/>
      <c r="LMU53" s="168"/>
      <c r="LMV53" s="168"/>
      <c r="LMW53" s="168"/>
      <c r="LMX53" s="168"/>
      <c r="LMY53" s="168"/>
      <c r="LMZ53" s="169"/>
      <c r="LNA53" s="166"/>
      <c r="LNB53" s="141"/>
      <c r="LNC53" s="116"/>
      <c r="LND53" s="162"/>
      <c r="LNE53" s="167"/>
      <c r="LNF53" s="168"/>
      <c r="LNG53" s="168"/>
      <c r="LNH53" s="168"/>
      <c r="LNI53" s="168"/>
      <c r="LNJ53" s="168"/>
      <c r="LNK53" s="168"/>
      <c r="LNL53" s="168"/>
      <c r="LNM53" s="168"/>
      <c r="LNN53" s="168"/>
      <c r="LNO53" s="168"/>
      <c r="LNP53" s="168"/>
      <c r="LNQ53" s="168"/>
      <c r="LNR53" s="169"/>
      <c r="LNS53" s="166"/>
      <c r="LNT53" s="141"/>
      <c r="LNU53" s="116"/>
      <c r="LNV53" s="162"/>
      <c r="LNW53" s="167"/>
      <c r="LNX53" s="168"/>
      <c r="LNY53" s="168"/>
      <c r="LNZ53" s="168"/>
      <c r="LOA53" s="168"/>
      <c r="LOB53" s="168"/>
      <c r="LOC53" s="168"/>
      <c r="LOD53" s="168"/>
      <c r="LOE53" s="168"/>
      <c r="LOF53" s="168"/>
      <c r="LOG53" s="168"/>
      <c r="LOH53" s="168"/>
      <c r="LOI53" s="168"/>
      <c r="LOJ53" s="169"/>
      <c r="LOK53" s="166"/>
      <c r="LOL53" s="141"/>
      <c r="LOM53" s="116"/>
      <c r="LON53" s="162"/>
      <c r="LOO53" s="167"/>
      <c r="LOP53" s="168"/>
      <c r="LOQ53" s="168"/>
      <c r="LOR53" s="168"/>
      <c r="LOS53" s="168"/>
      <c r="LOT53" s="168"/>
      <c r="LOU53" s="168"/>
      <c r="LOV53" s="168"/>
      <c r="LOW53" s="168"/>
      <c r="LOX53" s="168"/>
      <c r="LOY53" s="168"/>
      <c r="LOZ53" s="168"/>
      <c r="LPA53" s="168"/>
      <c r="LPB53" s="169"/>
      <c r="LPC53" s="166"/>
      <c r="LPD53" s="141"/>
      <c r="LPE53" s="116"/>
      <c r="LPF53" s="162"/>
      <c r="LPG53" s="167"/>
      <c r="LPH53" s="168"/>
      <c r="LPI53" s="168"/>
      <c r="LPJ53" s="168"/>
      <c r="LPK53" s="168"/>
      <c r="LPL53" s="168"/>
      <c r="LPM53" s="168"/>
      <c r="LPN53" s="168"/>
      <c r="LPO53" s="168"/>
      <c r="LPP53" s="168"/>
      <c r="LPQ53" s="168"/>
      <c r="LPR53" s="168"/>
      <c r="LPS53" s="168"/>
      <c r="LPT53" s="169"/>
      <c r="LPU53" s="166"/>
      <c r="LPV53" s="141"/>
      <c r="LPW53" s="116"/>
      <c r="LPX53" s="162"/>
      <c r="LPY53" s="167"/>
      <c r="LPZ53" s="168"/>
      <c r="LQA53" s="168"/>
      <c r="LQB53" s="168"/>
      <c r="LQC53" s="168"/>
      <c r="LQD53" s="168"/>
      <c r="LQE53" s="168"/>
      <c r="LQF53" s="168"/>
      <c r="LQG53" s="168"/>
      <c r="LQH53" s="168"/>
      <c r="LQI53" s="168"/>
      <c r="LQJ53" s="168"/>
      <c r="LQK53" s="168"/>
      <c r="LQL53" s="169"/>
      <c r="LQM53" s="166"/>
      <c r="LQN53" s="141"/>
      <c r="LQO53" s="116"/>
      <c r="LQP53" s="162"/>
      <c r="LQQ53" s="167"/>
      <c r="LQR53" s="168"/>
      <c r="LQS53" s="168"/>
      <c r="LQT53" s="168"/>
      <c r="LQU53" s="168"/>
      <c r="LQV53" s="168"/>
      <c r="LQW53" s="168"/>
      <c r="LQX53" s="168"/>
      <c r="LQY53" s="168"/>
      <c r="LQZ53" s="168"/>
      <c r="LRA53" s="168"/>
      <c r="LRB53" s="168"/>
      <c r="LRC53" s="168"/>
      <c r="LRD53" s="169"/>
      <c r="LRE53" s="166"/>
      <c r="LRF53" s="141"/>
      <c r="LRG53" s="116"/>
      <c r="LRH53" s="162"/>
      <c r="LRI53" s="167"/>
      <c r="LRJ53" s="168"/>
      <c r="LRK53" s="168"/>
      <c r="LRL53" s="168"/>
      <c r="LRM53" s="168"/>
      <c r="LRN53" s="168"/>
      <c r="LRO53" s="168"/>
      <c r="LRP53" s="168"/>
      <c r="LRQ53" s="168"/>
      <c r="LRR53" s="168"/>
      <c r="LRS53" s="168"/>
      <c r="LRT53" s="168"/>
      <c r="LRU53" s="168"/>
      <c r="LRV53" s="169"/>
      <c r="LRW53" s="166"/>
      <c r="LRX53" s="141"/>
      <c r="LRY53" s="116"/>
      <c r="LRZ53" s="162"/>
      <c r="LSA53" s="167"/>
      <c r="LSB53" s="168"/>
      <c r="LSC53" s="168"/>
      <c r="LSD53" s="168"/>
      <c r="LSE53" s="168"/>
      <c r="LSF53" s="168"/>
      <c r="LSG53" s="168"/>
      <c r="LSH53" s="168"/>
      <c r="LSI53" s="168"/>
      <c r="LSJ53" s="168"/>
      <c r="LSK53" s="168"/>
      <c r="LSL53" s="168"/>
      <c r="LSM53" s="168"/>
      <c r="LSN53" s="169"/>
      <c r="LSO53" s="166"/>
      <c r="LSP53" s="141"/>
      <c r="LSQ53" s="116"/>
      <c r="LSR53" s="162"/>
      <c r="LSS53" s="167"/>
      <c r="LST53" s="168"/>
      <c r="LSU53" s="168"/>
      <c r="LSV53" s="168"/>
      <c r="LSW53" s="168"/>
      <c r="LSX53" s="168"/>
      <c r="LSY53" s="168"/>
      <c r="LSZ53" s="168"/>
      <c r="LTA53" s="168"/>
      <c r="LTB53" s="168"/>
      <c r="LTC53" s="168"/>
      <c r="LTD53" s="168"/>
      <c r="LTE53" s="168"/>
      <c r="LTF53" s="169"/>
      <c r="LTG53" s="166"/>
      <c r="LTH53" s="141"/>
      <c r="LTI53" s="116"/>
      <c r="LTJ53" s="162"/>
      <c r="LTK53" s="167"/>
      <c r="LTL53" s="168"/>
      <c r="LTM53" s="168"/>
      <c r="LTN53" s="168"/>
      <c r="LTO53" s="168"/>
      <c r="LTP53" s="168"/>
      <c r="LTQ53" s="168"/>
      <c r="LTR53" s="168"/>
      <c r="LTS53" s="168"/>
      <c r="LTT53" s="168"/>
      <c r="LTU53" s="168"/>
      <c r="LTV53" s="168"/>
      <c r="LTW53" s="168"/>
      <c r="LTX53" s="169"/>
      <c r="LTY53" s="166"/>
      <c r="LTZ53" s="141"/>
      <c r="LUA53" s="116"/>
      <c r="LUB53" s="162"/>
      <c r="LUC53" s="167"/>
      <c r="LUD53" s="168"/>
      <c r="LUE53" s="168"/>
      <c r="LUF53" s="168"/>
      <c r="LUG53" s="168"/>
      <c r="LUH53" s="168"/>
      <c r="LUI53" s="168"/>
      <c r="LUJ53" s="168"/>
      <c r="LUK53" s="168"/>
      <c r="LUL53" s="168"/>
      <c r="LUM53" s="168"/>
      <c r="LUN53" s="168"/>
      <c r="LUO53" s="168"/>
      <c r="LUP53" s="169"/>
      <c r="LUQ53" s="166"/>
      <c r="LUR53" s="141"/>
      <c r="LUS53" s="116"/>
      <c r="LUT53" s="162"/>
      <c r="LUU53" s="167"/>
      <c r="LUV53" s="168"/>
      <c r="LUW53" s="168"/>
      <c r="LUX53" s="168"/>
      <c r="LUY53" s="168"/>
      <c r="LUZ53" s="168"/>
      <c r="LVA53" s="168"/>
      <c r="LVB53" s="168"/>
      <c r="LVC53" s="168"/>
      <c r="LVD53" s="168"/>
      <c r="LVE53" s="168"/>
      <c r="LVF53" s="168"/>
      <c r="LVG53" s="168"/>
      <c r="LVH53" s="169"/>
      <c r="LVI53" s="166"/>
      <c r="LVJ53" s="141"/>
      <c r="LVK53" s="116"/>
      <c r="LVL53" s="162"/>
      <c r="LVM53" s="167"/>
      <c r="LVN53" s="168"/>
      <c r="LVO53" s="168"/>
      <c r="LVP53" s="168"/>
      <c r="LVQ53" s="168"/>
      <c r="LVR53" s="168"/>
      <c r="LVS53" s="168"/>
      <c r="LVT53" s="168"/>
      <c r="LVU53" s="168"/>
      <c r="LVV53" s="168"/>
      <c r="LVW53" s="168"/>
      <c r="LVX53" s="168"/>
      <c r="LVY53" s="168"/>
      <c r="LVZ53" s="169"/>
      <c r="LWA53" s="166"/>
      <c r="LWB53" s="141"/>
      <c r="LWC53" s="116"/>
      <c r="LWD53" s="162"/>
      <c r="LWE53" s="167"/>
      <c r="LWF53" s="168"/>
      <c r="LWG53" s="168"/>
      <c r="LWH53" s="168"/>
      <c r="LWI53" s="168"/>
      <c r="LWJ53" s="168"/>
      <c r="LWK53" s="168"/>
      <c r="LWL53" s="168"/>
      <c r="LWM53" s="168"/>
      <c r="LWN53" s="168"/>
      <c r="LWO53" s="168"/>
      <c r="LWP53" s="168"/>
      <c r="LWQ53" s="168"/>
      <c r="LWR53" s="169"/>
      <c r="LWS53" s="166"/>
      <c r="LWT53" s="141"/>
      <c r="LWU53" s="116"/>
      <c r="LWV53" s="162"/>
      <c r="LWW53" s="167"/>
      <c r="LWX53" s="168"/>
      <c r="LWY53" s="168"/>
      <c r="LWZ53" s="168"/>
      <c r="LXA53" s="168"/>
      <c r="LXB53" s="168"/>
      <c r="LXC53" s="168"/>
      <c r="LXD53" s="168"/>
      <c r="LXE53" s="168"/>
      <c r="LXF53" s="168"/>
      <c r="LXG53" s="168"/>
      <c r="LXH53" s="168"/>
      <c r="LXI53" s="168"/>
      <c r="LXJ53" s="169"/>
      <c r="LXK53" s="166"/>
      <c r="LXL53" s="141"/>
      <c r="LXM53" s="116"/>
      <c r="LXN53" s="162"/>
      <c r="LXO53" s="167"/>
      <c r="LXP53" s="168"/>
      <c r="LXQ53" s="168"/>
      <c r="LXR53" s="168"/>
      <c r="LXS53" s="168"/>
      <c r="LXT53" s="168"/>
      <c r="LXU53" s="168"/>
      <c r="LXV53" s="168"/>
      <c r="LXW53" s="168"/>
      <c r="LXX53" s="168"/>
      <c r="LXY53" s="168"/>
      <c r="LXZ53" s="168"/>
      <c r="LYA53" s="168"/>
      <c r="LYB53" s="169"/>
      <c r="LYC53" s="166"/>
      <c r="LYD53" s="141"/>
      <c r="LYE53" s="116"/>
      <c r="LYF53" s="162"/>
      <c r="LYG53" s="167"/>
      <c r="LYH53" s="168"/>
      <c r="LYI53" s="168"/>
      <c r="LYJ53" s="168"/>
      <c r="LYK53" s="168"/>
      <c r="LYL53" s="168"/>
      <c r="LYM53" s="168"/>
      <c r="LYN53" s="168"/>
      <c r="LYO53" s="168"/>
      <c r="LYP53" s="168"/>
      <c r="LYQ53" s="168"/>
      <c r="LYR53" s="168"/>
      <c r="LYS53" s="168"/>
      <c r="LYT53" s="169"/>
      <c r="LYU53" s="166"/>
      <c r="LYV53" s="141"/>
      <c r="LYW53" s="116"/>
      <c r="LYX53" s="162"/>
      <c r="LYY53" s="167"/>
      <c r="LYZ53" s="168"/>
      <c r="LZA53" s="168"/>
      <c r="LZB53" s="168"/>
      <c r="LZC53" s="168"/>
      <c r="LZD53" s="168"/>
      <c r="LZE53" s="168"/>
      <c r="LZF53" s="168"/>
      <c r="LZG53" s="168"/>
      <c r="LZH53" s="168"/>
      <c r="LZI53" s="168"/>
      <c r="LZJ53" s="168"/>
      <c r="LZK53" s="168"/>
      <c r="LZL53" s="169"/>
      <c r="LZM53" s="166"/>
      <c r="LZN53" s="141"/>
      <c r="LZO53" s="116"/>
      <c r="LZP53" s="162"/>
      <c r="LZQ53" s="167"/>
      <c r="LZR53" s="168"/>
      <c r="LZS53" s="168"/>
      <c r="LZT53" s="168"/>
      <c r="LZU53" s="168"/>
      <c r="LZV53" s="168"/>
      <c r="LZW53" s="168"/>
      <c r="LZX53" s="168"/>
      <c r="LZY53" s="168"/>
      <c r="LZZ53" s="168"/>
      <c r="MAA53" s="168"/>
      <c r="MAB53" s="168"/>
      <c r="MAC53" s="168"/>
      <c r="MAD53" s="169"/>
      <c r="MAE53" s="166"/>
      <c r="MAF53" s="141"/>
      <c r="MAG53" s="116"/>
      <c r="MAH53" s="162"/>
      <c r="MAI53" s="167"/>
      <c r="MAJ53" s="168"/>
      <c r="MAK53" s="168"/>
      <c r="MAL53" s="168"/>
      <c r="MAM53" s="168"/>
      <c r="MAN53" s="168"/>
      <c r="MAO53" s="168"/>
      <c r="MAP53" s="168"/>
      <c r="MAQ53" s="168"/>
      <c r="MAR53" s="168"/>
      <c r="MAS53" s="168"/>
      <c r="MAT53" s="168"/>
      <c r="MAU53" s="168"/>
      <c r="MAV53" s="169"/>
      <c r="MAW53" s="166"/>
      <c r="MAX53" s="141"/>
      <c r="MAY53" s="116"/>
      <c r="MAZ53" s="162"/>
      <c r="MBA53" s="167"/>
      <c r="MBB53" s="168"/>
      <c r="MBC53" s="168"/>
      <c r="MBD53" s="168"/>
      <c r="MBE53" s="168"/>
      <c r="MBF53" s="168"/>
      <c r="MBG53" s="168"/>
      <c r="MBH53" s="168"/>
      <c r="MBI53" s="168"/>
      <c r="MBJ53" s="168"/>
      <c r="MBK53" s="168"/>
      <c r="MBL53" s="168"/>
      <c r="MBM53" s="168"/>
      <c r="MBN53" s="169"/>
      <c r="MBO53" s="166"/>
      <c r="MBP53" s="141"/>
      <c r="MBQ53" s="116"/>
      <c r="MBR53" s="162"/>
      <c r="MBS53" s="167"/>
      <c r="MBT53" s="168"/>
      <c r="MBU53" s="168"/>
      <c r="MBV53" s="168"/>
      <c r="MBW53" s="168"/>
      <c r="MBX53" s="168"/>
      <c r="MBY53" s="168"/>
      <c r="MBZ53" s="168"/>
      <c r="MCA53" s="168"/>
      <c r="MCB53" s="168"/>
      <c r="MCC53" s="168"/>
      <c r="MCD53" s="168"/>
      <c r="MCE53" s="168"/>
      <c r="MCF53" s="169"/>
      <c r="MCG53" s="166"/>
      <c r="MCH53" s="141"/>
      <c r="MCI53" s="116"/>
      <c r="MCJ53" s="162"/>
      <c r="MCK53" s="167"/>
      <c r="MCL53" s="168"/>
      <c r="MCM53" s="168"/>
      <c r="MCN53" s="168"/>
      <c r="MCO53" s="168"/>
      <c r="MCP53" s="168"/>
      <c r="MCQ53" s="168"/>
      <c r="MCR53" s="168"/>
      <c r="MCS53" s="168"/>
      <c r="MCT53" s="168"/>
      <c r="MCU53" s="168"/>
      <c r="MCV53" s="168"/>
      <c r="MCW53" s="168"/>
      <c r="MCX53" s="169"/>
      <c r="MCY53" s="166"/>
      <c r="MCZ53" s="141"/>
      <c r="MDA53" s="116"/>
      <c r="MDB53" s="162"/>
      <c r="MDC53" s="167"/>
      <c r="MDD53" s="168"/>
      <c r="MDE53" s="168"/>
      <c r="MDF53" s="168"/>
      <c r="MDG53" s="168"/>
      <c r="MDH53" s="168"/>
      <c r="MDI53" s="168"/>
      <c r="MDJ53" s="168"/>
      <c r="MDK53" s="168"/>
      <c r="MDL53" s="168"/>
      <c r="MDM53" s="168"/>
      <c r="MDN53" s="168"/>
      <c r="MDO53" s="168"/>
      <c r="MDP53" s="169"/>
      <c r="MDQ53" s="166"/>
      <c r="MDR53" s="141"/>
      <c r="MDS53" s="116"/>
      <c r="MDT53" s="162"/>
      <c r="MDU53" s="167"/>
      <c r="MDV53" s="168"/>
      <c r="MDW53" s="168"/>
      <c r="MDX53" s="168"/>
      <c r="MDY53" s="168"/>
      <c r="MDZ53" s="168"/>
      <c r="MEA53" s="168"/>
      <c r="MEB53" s="168"/>
      <c r="MEC53" s="168"/>
      <c r="MED53" s="168"/>
      <c r="MEE53" s="168"/>
      <c r="MEF53" s="168"/>
      <c r="MEG53" s="168"/>
      <c r="MEH53" s="169"/>
      <c r="MEI53" s="166"/>
      <c r="MEJ53" s="141"/>
      <c r="MEK53" s="116"/>
      <c r="MEL53" s="162"/>
      <c r="MEM53" s="167"/>
      <c r="MEN53" s="168"/>
      <c r="MEO53" s="168"/>
      <c r="MEP53" s="168"/>
      <c r="MEQ53" s="168"/>
      <c r="MER53" s="168"/>
      <c r="MES53" s="168"/>
      <c r="MET53" s="168"/>
      <c r="MEU53" s="168"/>
      <c r="MEV53" s="168"/>
      <c r="MEW53" s="168"/>
      <c r="MEX53" s="168"/>
      <c r="MEY53" s="168"/>
      <c r="MEZ53" s="169"/>
      <c r="MFA53" s="166"/>
      <c r="MFB53" s="141"/>
      <c r="MFC53" s="116"/>
      <c r="MFD53" s="162"/>
      <c r="MFE53" s="167"/>
      <c r="MFF53" s="168"/>
      <c r="MFG53" s="168"/>
      <c r="MFH53" s="168"/>
      <c r="MFI53" s="168"/>
      <c r="MFJ53" s="168"/>
      <c r="MFK53" s="168"/>
      <c r="MFL53" s="168"/>
      <c r="MFM53" s="168"/>
      <c r="MFN53" s="168"/>
      <c r="MFO53" s="168"/>
      <c r="MFP53" s="168"/>
      <c r="MFQ53" s="168"/>
      <c r="MFR53" s="169"/>
      <c r="MFS53" s="166"/>
      <c r="MFT53" s="141"/>
      <c r="MFU53" s="116"/>
      <c r="MFV53" s="162"/>
      <c r="MFW53" s="167"/>
      <c r="MFX53" s="168"/>
      <c r="MFY53" s="168"/>
      <c r="MFZ53" s="168"/>
      <c r="MGA53" s="168"/>
      <c r="MGB53" s="168"/>
      <c r="MGC53" s="168"/>
      <c r="MGD53" s="168"/>
      <c r="MGE53" s="168"/>
      <c r="MGF53" s="168"/>
      <c r="MGG53" s="168"/>
      <c r="MGH53" s="168"/>
      <c r="MGI53" s="168"/>
      <c r="MGJ53" s="169"/>
      <c r="MGK53" s="166"/>
      <c r="MGL53" s="141"/>
      <c r="MGM53" s="116"/>
      <c r="MGN53" s="162"/>
      <c r="MGO53" s="167"/>
      <c r="MGP53" s="168"/>
      <c r="MGQ53" s="168"/>
      <c r="MGR53" s="168"/>
      <c r="MGS53" s="168"/>
      <c r="MGT53" s="168"/>
      <c r="MGU53" s="168"/>
      <c r="MGV53" s="168"/>
      <c r="MGW53" s="168"/>
      <c r="MGX53" s="168"/>
      <c r="MGY53" s="168"/>
      <c r="MGZ53" s="168"/>
      <c r="MHA53" s="168"/>
      <c r="MHB53" s="169"/>
      <c r="MHC53" s="166"/>
      <c r="MHD53" s="141"/>
      <c r="MHE53" s="116"/>
      <c r="MHF53" s="162"/>
      <c r="MHG53" s="167"/>
      <c r="MHH53" s="168"/>
      <c r="MHI53" s="168"/>
      <c r="MHJ53" s="168"/>
      <c r="MHK53" s="168"/>
      <c r="MHL53" s="168"/>
      <c r="MHM53" s="168"/>
      <c r="MHN53" s="168"/>
      <c r="MHO53" s="168"/>
      <c r="MHP53" s="168"/>
      <c r="MHQ53" s="168"/>
      <c r="MHR53" s="168"/>
      <c r="MHS53" s="168"/>
      <c r="MHT53" s="169"/>
      <c r="MHU53" s="166"/>
      <c r="MHV53" s="141"/>
      <c r="MHW53" s="116"/>
      <c r="MHX53" s="162"/>
      <c r="MHY53" s="167"/>
      <c r="MHZ53" s="168"/>
      <c r="MIA53" s="168"/>
      <c r="MIB53" s="168"/>
      <c r="MIC53" s="168"/>
      <c r="MID53" s="168"/>
      <c r="MIE53" s="168"/>
      <c r="MIF53" s="168"/>
      <c r="MIG53" s="168"/>
      <c r="MIH53" s="168"/>
      <c r="MII53" s="168"/>
      <c r="MIJ53" s="168"/>
      <c r="MIK53" s="168"/>
      <c r="MIL53" s="169"/>
      <c r="MIM53" s="166"/>
      <c r="MIN53" s="141"/>
      <c r="MIO53" s="116"/>
      <c r="MIP53" s="162"/>
      <c r="MIQ53" s="167"/>
      <c r="MIR53" s="168"/>
      <c r="MIS53" s="168"/>
      <c r="MIT53" s="168"/>
      <c r="MIU53" s="168"/>
      <c r="MIV53" s="168"/>
      <c r="MIW53" s="168"/>
      <c r="MIX53" s="168"/>
      <c r="MIY53" s="168"/>
      <c r="MIZ53" s="168"/>
      <c r="MJA53" s="168"/>
      <c r="MJB53" s="168"/>
      <c r="MJC53" s="168"/>
      <c r="MJD53" s="169"/>
      <c r="MJE53" s="166"/>
      <c r="MJF53" s="141"/>
      <c r="MJG53" s="116"/>
      <c r="MJH53" s="162"/>
      <c r="MJI53" s="167"/>
      <c r="MJJ53" s="168"/>
      <c r="MJK53" s="168"/>
      <c r="MJL53" s="168"/>
      <c r="MJM53" s="168"/>
      <c r="MJN53" s="168"/>
      <c r="MJO53" s="168"/>
      <c r="MJP53" s="168"/>
      <c r="MJQ53" s="168"/>
      <c r="MJR53" s="168"/>
      <c r="MJS53" s="168"/>
      <c r="MJT53" s="168"/>
      <c r="MJU53" s="168"/>
      <c r="MJV53" s="169"/>
      <c r="MJW53" s="166"/>
      <c r="MJX53" s="141"/>
      <c r="MJY53" s="116"/>
      <c r="MJZ53" s="162"/>
      <c r="MKA53" s="167"/>
      <c r="MKB53" s="168"/>
      <c r="MKC53" s="168"/>
      <c r="MKD53" s="168"/>
      <c r="MKE53" s="168"/>
      <c r="MKF53" s="168"/>
      <c r="MKG53" s="168"/>
      <c r="MKH53" s="168"/>
      <c r="MKI53" s="168"/>
      <c r="MKJ53" s="168"/>
      <c r="MKK53" s="168"/>
      <c r="MKL53" s="168"/>
      <c r="MKM53" s="168"/>
      <c r="MKN53" s="169"/>
      <c r="MKO53" s="166"/>
      <c r="MKP53" s="141"/>
      <c r="MKQ53" s="116"/>
      <c r="MKR53" s="162"/>
      <c r="MKS53" s="167"/>
      <c r="MKT53" s="168"/>
      <c r="MKU53" s="168"/>
      <c r="MKV53" s="168"/>
      <c r="MKW53" s="168"/>
      <c r="MKX53" s="168"/>
      <c r="MKY53" s="168"/>
      <c r="MKZ53" s="168"/>
      <c r="MLA53" s="168"/>
      <c r="MLB53" s="168"/>
      <c r="MLC53" s="168"/>
      <c r="MLD53" s="168"/>
      <c r="MLE53" s="168"/>
      <c r="MLF53" s="169"/>
      <c r="MLG53" s="166"/>
      <c r="MLH53" s="141"/>
      <c r="MLI53" s="116"/>
      <c r="MLJ53" s="162"/>
      <c r="MLK53" s="167"/>
      <c r="MLL53" s="168"/>
      <c r="MLM53" s="168"/>
      <c r="MLN53" s="168"/>
      <c r="MLO53" s="168"/>
      <c r="MLP53" s="168"/>
      <c r="MLQ53" s="168"/>
      <c r="MLR53" s="168"/>
      <c r="MLS53" s="168"/>
      <c r="MLT53" s="168"/>
      <c r="MLU53" s="168"/>
      <c r="MLV53" s="168"/>
      <c r="MLW53" s="168"/>
      <c r="MLX53" s="169"/>
      <c r="MLY53" s="166"/>
      <c r="MLZ53" s="141"/>
      <c r="MMA53" s="116"/>
      <c r="MMB53" s="162"/>
      <c r="MMC53" s="167"/>
      <c r="MMD53" s="168"/>
      <c r="MME53" s="168"/>
      <c r="MMF53" s="168"/>
      <c r="MMG53" s="168"/>
      <c r="MMH53" s="168"/>
      <c r="MMI53" s="168"/>
      <c r="MMJ53" s="168"/>
      <c r="MMK53" s="168"/>
      <c r="MML53" s="168"/>
      <c r="MMM53" s="168"/>
      <c r="MMN53" s="168"/>
      <c r="MMO53" s="168"/>
      <c r="MMP53" s="169"/>
      <c r="MMQ53" s="166"/>
      <c r="MMR53" s="141"/>
      <c r="MMS53" s="116"/>
      <c r="MMT53" s="162"/>
      <c r="MMU53" s="167"/>
      <c r="MMV53" s="168"/>
      <c r="MMW53" s="168"/>
      <c r="MMX53" s="168"/>
      <c r="MMY53" s="168"/>
      <c r="MMZ53" s="168"/>
      <c r="MNA53" s="168"/>
      <c r="MNB53" s="168"/>
      <c r="MNC53" s="168"/>
      <c r="MND53" s="168"/>
      <c r="MNE53" s="168"/>
      <c r="MNF53" s="168"/>
      <c r="MNG53" s="168"/>
      <c r="MNH53" s="169"/>
      <c r="MNI53" s="166"/>
      <c r="MNJ53" s="141"/>
      <c r="MNK53" s="116"/>
      <c r="MNL53" s="162"/>
      <c r="MNM53" s="167"/>
      <c r="MNN53" s="168"/>
      <c r="MNO53" s="168"/>
      <c r="MNP53" s="168"/>
      <c r="MNQ53" s="168"/>
      <c r="MNR53" s="168"/>
      <c r="MNS53" s="168"/>
      <c r="MNT53" s="168"/>
      <c r="MNU53" s="168"/>
      <c r="MNV53" s="168"/>
      <c r="MNW53" s="168"/>
      <c r="MNX53" s="168"/>
      <c r="MNY53" s="168"/>
      <c r="MNZ53" s="169"/>
      <c r="MOA53" s="166"/>
      <c r="MOB53" s="141"/>
      <c r="MOC53" s="116"/>
      <c r="MOD53" s="162"/>
      <c r="MOE53" s="167"/>
      <c r="MOF53" s="168"/>
      <c r="MOG53" s="168"/>
      <c r="MOH53" s="168"/>
      <c r="MOI53" s="168"/>
      <c r="MOJ53" s="168"/>
      <c r="MOK53" s="168"/>
      <c r="MOL53" s="168"/>
      <c r="MOM53" s="168"/>
      <c r="MON53" s="168"/>
      <c r="MOO53" s="168"/>
      <c r="MOP53" s="168"/>
      <c r="MOQ53" s="168"/>
      <c r="MOR53" s="169"/>
      <c r="MOS53" s="166"/>
      <c r="MOT53" s="141"/>
      <c r="MOU53" s="116"/>
      <c r="MOV53" s="162"/>
      <c r="MOW53" s="167"/>
      <c r="MOX53" s="168"/>
      <c r="MOY53" s="168"/>
      <c r="MOZ53" s="168"/>
      <c r="MPA53" s="168"/>
      <c r="MPB53" s="168"/>
      <c r="MPC53" s="168"/>
      <c r="MPD53" s="168"/>
      <c r="MPE53" s="168"/>
      <c r="MPF53" s="168"/>
      <c r="MPG53" s="168"/>
      <c r="MPH53" s="168"/>
      <c r="MPI53" s="168"/>
      <c r="MPJ53" s="169"/>
      <c r="MPK53" s="166"/>
      <c r="MPL53" s="141"/>
      <c r="MPM53" s="116"/>
      <c r="MPN53" s="162"/>
      <c r="MPO53" s="167"/>
      <c r="MPP53" s="168"/>
      <c r="MPQ53" s="168"/>
      <c r="MPR53" s="168"/>
      <c r="MPS53" s="168"/>
      <c r="MPT53" s="168"/>
      <c r="MPU53" s="168"/>
      <c r="MPV53" s="168"/>
      <c r="MPW53" s="168"/>
      <c r="MPX53" s="168"/>
      <c r="MPY53" s="168"/>
      <c r="MPZ53" s="168"/>
      <c r="MQA53" s="168"/>
      <c r="MQB53" s="169"/>
      <c r="MQC53" s="166"/>
      <c r="MQD53" s="141"/>
      <c r="MQE53" s="116"/>
      <c r="MQF53" s="162"/>
      <c r="MQG53" s="167"/>
      <c r="MQH53" s="168"/>
      <c r="MQI53" s="168"/>
      <c r="MQJ53" s="168"/>
      <c r="MQK53" s="168"/>
      <c r="MQL53" s="168"/>
      <c r="MQM53" s="168"/>
      <c r="MQN53" s="168"/>
      <c r="MQO53" s="168"/>
      <c r="MQP53" s="168"/>
      <c r="MQQ53" s="168"/>
      <c r="MQR53" s="168"/>
      <c r="MQS53" s="168"/>
      <c r="MQT53" s="169"/>
      <c r="MQU53" s="166"/>
      <c r="MQV53" s="141"/>
      <c r="MQW53" s="116"/>
      <c r="MQX53" s="162"/>
      <c r="MQY53" s="167"/>
      <c r="MQZ53" s="168"/>
      <c r="MRA53" s="168"/>
      <c r="MRB53" s="168"/>
      <c r="MRC53" s="168"/>
      <c r="MRD53" s="168"/>
      <c r="MRE53" s="168"/>
      <c r="MRF53" s="168"/>
      <c r="MRG53" s="168"/>
      <c r="MRH53" s="168"/>
      <c r="MRI53" s="168"/>
      <c r="MRJ53" s="168"/>
      <c r="MRK53" s="168"/>
      <c r="MRL53" s="169"/>
      <c r="MRM53" s="166"/>
      <c r="MRN53" s="141"/>
      <c r="MRO53" s="116"/>
      <c r="MRP53" s="162"/>
      <c r="MRQ53" s="167"/>
      <c r="MRR53" s="168"/>
      <c r="MRS53" s="168"/>
      <c r="MRT53" s="168"/>
      <c r="MRU53" s="168"/>
      <c r="MRV53" s="168"/>
      <c r="MRW53" s="168"/>
      <c r="MRX53" s="168"/>
      <c r="MRY53" s="168"/>
      <c r="MRZ53" s="168"/>
      <c r="MSA53" s="168"/>
      <c r="MSB53" s="168"/>
      <c r="MSC53" s="168"/>
      <c r="MSD53" s="169"/>
      <c r="MSE53" s="166"/>
      <c r="MSF53" s="141"/>
      <c r="MSG53" s="116"/>
      <c r="MSH53" s="162"/>
      <c r="MSI53" s="167"/>
      <c r="MSJ53" s="168"/>
      <c r="MSK53" s="168"/>
      <c r="MSL53" s="168"/>
      <c r="MSM53" s="168"/>
      <c r="MSN53" s="168"/>
      <c r="MSO53" s="168"/>
      <c r="MSP53" s="168"/>
      <c r="MSQ53" s="168"/>
      <c r="MSR53" s="168"/>
      <c r="MSS53" s="168"/>
      <c r="MST53" s="168"/>
      <c r="MSU53" s="168"/>
      <c r="MSV53" s="169"/>
      <c r="MSW53" s="166"/>
      <c r="MSX53" s="141"/>
      <c r="MSY53" s="116"/>
      <c r="MSZ53" s="162"/>
      <c r="MTA53" s="167"/>
      <c r="MTB53" s="168"/>
      <c r="MTC53" s="168"/>
      <c r="MTD53" s="168"/>
      <c r="MTE53" s="168"/>
      <c r="MTF53" s="168"/>
      <c r="MTG53" s="168"/>
      <c r="MTH53" s="168"/>
      <c r="MTI53" s="168"/>
      <c r="MTJ53" s="168"/>
      <c r="MTK53" s="168"/>
      <c r="MTL53" s="168"/>
      <c r="MTM53" s="168"/>
      <c r="MTN53" s="169"/>
      <c r="MTO53" s="166"/>
      <c r="MTP53" s="141"/>
      <c r="MTQ53" s="116"/>
      <c r="MTR53" s="162"/>
      <c r="MTS53" s="167"/>
      <c r="MTT53" s="168"/>
      <c r="MTU53" s="168"/>
      <c r="MTV53" s="168"/>
      <c r="MTW53" s="168"/>
      <c r="MTX53" s="168"/>
      <c r="MTY53" s="168"/>
      <c r="MTZ53" s="168"/>
      <c r="MUA53" s="168"/>
      <c r="MUB53" s="168"/>
      <c r="MUC53" s="168"/>
      <c r="MUD53" s="168"/>
      <c r="MUE53" s="168"/>
      <c r="MUF53" s="169"/>
      <c r="MUG53" s="166"/>
      <c r="MUH53" s="141"/>
      <c r="MUI53" s="116"/>
      <c r="MUJ53" s="162"/>
      <c r="MUK53" s="167"/>
      <c r="MUL53" s="168"/>
      <c r="MUM53" s="168"/>
      <c r="MUN53" s="168"/>
      <c r="MUO53" s="168"/>
      <c r="MUP53" s="168"/>
      <c r="MUQ53" s="168"/>
      <c r="MUR53" s="168"/>
      <c r="MUS53" s="168"/>
      <c r="MUT53" s="168"/>
      <c r="MUU53" s="168"/>
      <c r="MUV53" s="168"/>
      <c r="MUW53" s="168"/>
      <c r="MUX53" s="169"/>
      <c r="MUY53" s="166"/>
      <c r="MUZ53" s="141"/>
      <c r="MVA53" s="116"/>
      <c r="MVB53" s="162"/>
      <c r="MVC53" s="167"/>
      <c r="MVD53" s="168"/>
      <c r="MVE53" s="168"/>
      <c r="MVF53" s="168"/>
      <c r="MVG53" s="168"/>
      <c r="MVH53" s="168"/>
      <c r="MVI53" s="168"/>
      <c r="MVJ53" s="168"/>
      <c r="MVK53" s="168"/>
      <c r="MVL53" s="168"/>
      <c r="MVM53" s="168"/>
      <c r="MVN53" s="168"/>
      <c r="MVO53" s="168"/>
      <c r="MVP53" s="169"/>
      <c r="MVQ53" s="166"/>
      <c r="MVR53" s="141"/>
      <c r="MVS53" s="116"/>
      <c r="MVT53" s="162"/>
      <c r="MVU53" s="167"/>
      <c r="MVV53" s="168"/>
      <c r="MVW53" s="168"/>
      <c r="MVX53" s="168"/>
      <c r="MVY53" s="168"/>
      <c r="MVZ53" s="168"/>
      <c r="MWA53" s="168"/>
      <c r="MWB53" s="168"/>
      <c r="MWC53" s="168"/>
      <c r="MWD53" s="168"/>
      <c r="MWE53" s="168"/>
      <c r="MWF53" s="168"/>
      <c r="MWG53" s="168"/>
      <c r="MWH53" s="169"/>
      <c r="MWI53" s="166"/>
      <c r="MWJ53" s="141"/>
      <c r="MWK53" s="116"/>
      <c r="MWL53" s="162"/>
      <c r="MWM53" s="167"/>
      <c r="MWN53" s="168"/>
      <c r="MWO53" s="168"/>
      <c r="MWP53" s="168"/>
      <c r="MWQ53" s="168"/>
      <c r="MWR53" s="168"/>
      <c r="MWS53" s="168"/>
      <c r="MWT53" s="168"/>
      <c r="MWU53" s="168"/>
      <c r="MWV53" s="168"/>
      <c r="MWW53" s="168"/>
      <c r="MWX53" s="168"/>
      <c r="MWY53" s="168"/>
      <c r="MWZ53" s="169"/>
      <c r="MXA53" s="166"/>
      <c r="MXB53" s="141"/>
      <c r="MXC53" s="116"/>
      <c r="MXD53" s="162"/>
      <c r="MXE53" s="167"/>
      <c r="MXF53" s="168"/>
      <c r="MXG53" s="168"/>
      <c r="MXH53" s="168"/>
      <c r="MXI53" s="168"/>
      <c r="MXJ53" s="168"/>
      <c r="MXK53" s="168"/>
      <c r="MXL53" s="168"/>
      <c r="MXM53" s="168"/>
      <c r="MXN53" s="168"/>
      <c r="MXO53" s="168"/>
      <c r="MXP53" s="168"/>
      <c r="MXQ53" s="168"/>
      <c r="MXR53" s="169"/>
      <c r="MXS53" s="166"/>
      <c r="MXT53" s="141"/>
      <c r="MXU53" s="116"/>
      <c r="MXV53" s="162"/>
      <c r="MXW53" s="167"/>
      <c r="MXX53" s="168"/>
      <c r="MXY53" s="168"/>
      <c r="MXZ53" s="168"/>
      <c r="MYA53" s="168"/>
      <c r="MYB53" s="168"/>
      <c r="MYC53" s="168"/>
      <c r="MYD53" s="168"/>
      <c r="MYE53" s="168"/>
      <c r="MYF53" s="168"/>
      <c r="MYG53" s="168"/>
      <c r="MYH53" s="168"/>
      <c r="MYI53" s="168"/>
      <c r="MYJ53" s="169"/>
      <c r="MYK53" s="166"/>
      <c r="MYL53" s="141"/>
      <c r="MYM53" s="116"/>
      <c r="MYN53" s="162"/>
      <c r="MYO53" s="167"/>
      <c r="MYP53" s="168"/>
      <c r="MYQ53" s="168"/>
      <c r="MYR53" s="168"/>
      <c r="MYS53" s="168"/>
      <c r="MYT53" s="168"/>
      <c r="MYU53" s="168"/>
      <c r="MYV53" s="168"/>
      <c r="MYW53" s="168"/>
      <c r="MYX53" s="168"/>
      <c r="MYY53" s="168"/>
      <c r="MYZ53" s="168"/>
      <c r="MZA53" s="168"/>
      <c r="MZB53" s="169"/>
      <c r="MZC53" s="166"/>
      <c r="MZD53" s="141"/>
      <c r="MZE53" s="116"/>
      <c r="MZF53" s="162"/>
      <c r="MZG53" s="167"/>
      <c r="MZH53" s="168"/>
      <c r="MZI53" s="168"/>
      <c r="MZJ53" s="168"/>
      <c r="MZK53" s="168"/>
      <c r="MZL53" s="168"/>
      <c r="MZM53" s="168"/>
      <c r="MZN53" s="168"/>
      <c r="MZO53" s="168"/>
      <c r="MZP53" s="168"/>
      <c r="MZQ53" s="168"/>
      <c r="MZR53" s="168"/>
      <c r="MZS53" s="168"/>
      <c r="MZT53" s="169"/>
      <c r="MZU53" s="166"/>
      <c r="MZV53" s="141"/>
      <c r="MZW53" s="116"/>
      <c r="MZX53" s="162"/>
      <c r="MZY53" s="167"/>
      <c r="MZZ53" s="168"/>
      <c r="NAA53" s="168"/>
      <c r="NAB53" s="168"/>
      <c r="NAC53" s="168"/>
      <c r="NAD53" s="168"/>
      <c r="NAE53" s="168"/>
      <c r="NAF53" s="168"/>
      <c r="NAG53" s="168"/>
      <c r="NAH53" s="168"/>
      <c r="NAI53" s="168"/>
      <c r="NAJ53" s="168"/>
      <c r="NAK53" s="168"/>
      <c r="NAL53" s="169"/>
      <c r="NAM53" s="166"/>
      <c r="NAN53" s="141"/>
      <c r="NAO53" s="116"/>
      <c r="NAP53" s="162"/>
      <c r="NAQ53" s="167"/>
      <c r="NAR53" s="168"/>
      <c r="NAS53" s="168"/>
      <c r="NAT53" s="168"/>
      <c r="NAU53" s="168"/>
      <c r="NAV53" s="168"/>
      <c r="NAW53" s="168"/>
      <c r="NAX53" s="168"/>
      <c r="NAY53" s="168"/>
      <c r="NAZ53" s="168"/>
      <c r="NBA53" s="168"/>
      <c r="NBB53" s="168"/>
      <c r="NBC53" s="168"/>
      <c r="NBD53" s="169"/>
      <c r="NBE53" s="166"/>
      <c r="NBF53" s="141"/>
      <c r="NBG53" s="116"/>
      <c r="NBH53" s="162"/>
      <c r="NBI53" s="167"/>
      <c r="NBJ53" s="168"/>
      <c r="NBK53" s="168"/>
      <c r="NBL53" s="168"/>
      <c r="NBM53" s="168"/>
      <c r="NBN53" s="168"/>
      <c r="NBO53" s="168"/>
      <c r="NBP53" s="168"/>
      <c r="NBQ53" s="168"/>
      <c r="NBR53" s="168"/>
      <c r="NBS53" s="168"/>
      <c r="NBT53" s="168"/>
      <c r="NBU53" s="168"/>
      <c r="NBV53" s="169"/>
      <c r="NBW53" s="166"/>
      <c r="NBX53" s="141"/>
      <c r="NBY53" s="116"/>
      <c r="NBZ53" s="162"/>
      <c r="NCA53" s="167"/>
      <c r="NCB53" s="168"/>
      <c r="NCC53" s="168"/>
      <c r="NCD53" s="168"/>
      <c r="NCE53" s="168"/>
      <c r="NCF53" s="168"/>
      <c r="NCG53" s="168"/>
      <c r="NCH53" s="168"/>
      <c r="NCI53" s="168"/>
      <c r="NCJ53" s="168"/>
      <c r="NCK53" s="168"/>
      <c r="NCL53" s="168"/>
      <c r="NCM53" s="168"/>
      <c r="NCN53" s="169"/>
      <c r="NCO53" s="166"/>
      <c r="NCP53" s="141"/>
      <c r="NCQ53" s="116"/>
      <c r="NCR53" s="162"/>
      <c r="NCS53" s="167"/>
      <c r="NCT53" s="168"/>
      <c r="NCU53" s="168"/>
      <c r="NCV53" s="168"/>
      <c r="NCW53" s="168"/>
      <c r="NCX53" s="168"/>
      <c r="NCY53" s="168"/>
      <c r="NCZ53" s="168"/>
      <c r="NDA53" s="168"/>
      <c r="NDB53" s="168"/>
      <c r="NDC53" s="168"/>
      <c r="NDD53" s="168"/>
      <c r="NDE53" s="168"/>
      <c r="NDF53" s="169"/>
      <c r="NDG53" s="166"/>
      <c r="NDH53" s="141"/>
      <c r="NDI53" s="116"/>
      <c r="NDJ53" s="162"/>
      <c r="NDK53" s="167"/>
      <c r="NDL53" s="168"/>
      <c r="NDM53" s="168"/>
      <c r="NDN53" s="168"/>
      <c r="NDO53" s="168"/>
      <c r="NDP53" s="168"/>
      <c r="NDQ53" s="168"/>
      <c r="NDR53" s="168"/>
      <c r="NDS53" s="168"/>
      <c r="NDT53" s="168"/>
      <c r="NDU53" s="168"/>
      <c r="NDV53" s="168"/>
      <c r="NDW53" s="168"/>
      <c r="NDX53" s="169"/>
      <c r="NDY53" s="166"/>
      <c r="NDZ53" s="141"/>
      <c r="NEA53" s="116"/>
      <c r="NEB53" s="162"/>
      <c r="NEC53" s="167"/>
      <c r="NED53" s="168"/>
      <c r="NEE53" s="168"/>
      <c r="NEF53" s="168"/>
      <c r="NEG53" s="168"/>
      <c r="NEH53" s="168"/>
      <c r="NEI53" s="168"/>
      <c r="NEJ53" s="168"/>
      <c r="NEK53" s="168"/>
      <c r="NEL53" s="168"/>
      <c r="NEM53" s="168"/>
      <c r="NEN53" s="168"/>
      <c r="NEO53" s="168"/>
      <c r="NEP53" s="169"/>
      <c r="NEQ53" s="166"/>
      <c r="NER53" s="141"/>
      <c r="NES53" s="116"/>
      <c r="NET53" s="162"/>
      <c r="NEU53" s="167"/>
      <c r="NEV53" s="168"/>
      <c r="NEW53" s="168"/>
      <c r="NEX53" s="168"/>
      <c r="NEY53" s="168"/>
      <c r="NEZ53" s="168"/>
      <c r="NFA53" s="168"/>
      <c r="NFB53" s="168"/>
      <c r="NFC53" s="168"/>
      <c r="NFD53" s="168"/>
      <c r="NFE53" s="168"/>
      <c r="NFF53" s="168"/>
      <c r="NFG53" s="168"/>
      <c r="NFH53" s="169"/>
      <c r="NFI53" s="166"/>
      <c r="NFJ53" s="141"/>
      <c r="NFK53" s="116"/>
      <c r="NFL53" s="162"/>
      <c r="NFM53" s="167"/>
      <c r="NFN53" s="168"/>
      <c r="NFO53" s="168"/>
      <c r="NFP53" s="168"/>
      <c r="NFQ53" s="168"/>
      <c r="NFR53" s="168"/>
      <c r="NFS53" s="168"/>
      <c r="NFT53" s="168"/>
      <c r="NFU53" s="168"/>
      <c r="NFV53" s="168"/>
      <c r="NFW53" s="168"/>
      <c r="NFX53" s="168"/>
      <c r="NFY53" s="168"/>
      <c r="NFZ53" s="169"/>
      <c r="NGA53" s="166"/>
      <c r="NGB53" s="141"/>
      <c r="NGC53" s="116"/>
      <c r="NGD53" s="162"/>
      <c r="NGE53" s="167"/>
      <c r="NGF53" s="168"/>
      <c r="NGG53" s="168"/>
      <c r="NGH53" s="168"/>
      <c r="NGI53" s="168"/>
      <c r="NGJ53" s="168"/>
      <c r="NGK53" s="168"/>
      <c r="NGL53" s="168"/>
      <c r="NGM53" s="168"/>
      <c r="NGN53" s="168"/>
      <c r="NGO53" s="168"/>
      <c r="NGP53" s="168"/>
      <c r="NGQ53" s="168"/>
      <c r="NGR53" s="169"/>
      <c r="NGS53" s="166"/>
      <c r="NGT53" s="141"/>
      <c r="NGU53" s="116"/>
      <c r="NGV53" s="162"/>
      <c r="NGW53" s="167"/>
      <c r="NGX53" s="168"/>
      <c r="NGY53" s="168"/>
      <c r="NGZ53" s="168"/>
      <c r="NHA53" s="168"/>
      <c r="NHB53" s="168"/>
      <c r="NHC53" s="168"/>
      <c r="NHD53" s="168"/>
      <c r="NHE53" s="168"/>
      <c r="NHF53" s="168"/>
      <c r="NHG53" s="168"/>
      <c r="NHH53" s="168"/>
      <c r="NHI53" s="168"/>
      <c r="NHJ53" s="169"/>
      <c r="NHK53" s="166"/>
      <c r="NHL53" s="141"/>
      <c r="NHM53" s="116"/>
      <c r="NHN53" s="162"/>
      <c r="NHO53" s="167"/>
      <c r="NHP53" s="168"/>
      <c r="NHQ53" s="168"/>
      <c r="NHR53" s="168"/>
      <c r="NHS53" s="168"/>
      <c r="NHT53" s="168"/>
      <c r="NHU53" s="168"/>
      <c r="NHV53" s="168"/>
      <c r="NHW53" s="168"/>
      <c r="NHX53" s="168"/>
      <c r="NHY53" s="168"/>
      <c r="NHZ53" s="168"/>
      <c r="NIA53" s="168"/>
      <c r="NIB53" s="169"/>
      <c r="NIC53" s="166"/>
      <c r="NID53" s="141"/>
      <c r="NIE53" s="116"/>
      <c r="NIF53" s="162"/>
      <c r="NIG53" s="167"/>
      <c r="NIH53" s="168"/>
      <c r="NII53" s="168"/>
      <c r="NIJ53" s="168"/>
      <c r="NIK53" s="168"/>
      <c r="NIL53" s="168"/>
      <c r="NIM53" s="168"/>
      <c r="NIN53" s="168"/>
      <c r="NIO53" s="168"/>
      <c r="NIP53" s="168"/>
      <c r="NIQ53" s="168"/>
      <c r="NIR53" s="168"/>
      <c r="NIS53" s="168"/>
      <c r="NIT53" s="169"/>
      <c r="NIU53" s="166"/>
      <c r="NIV53" s="141"/>
      <c r="NIW53" s="116"/>
      <c r="NIX53" s="162"/>
      <c r="NIY53" s="167"/>
      <c r="NIZ53" s="168"/>
      <c r="NJA53" s="168"/>
      <c r="NJB53" s="168"/>
      <c r="NJC53" s="168"/>
      <c r="NJD53" s="168"/>
      <c r="NJE53" s="168"/>
      <c r="NJF53" s="168"/>
      <c r="NJG53" s="168"/>
      <c r="NJH53" s="168"/>
      <c r="NJI53" s="168"/>
      <c r="NJJ53" s="168"/>
      <c r="NJK53" s="168"/>
      <c r="NJL53" s="169"/>
      <c r="NJM53" s="166"/>
      <c r="NJN53" s="141"/>
      <c r="NJO53" s="116"/>
      <c r="NJP53" s="162"/>
      <c r="NJQ53" s="167"/>
      <c r="NJR53" s="168"/>
      <c r="NJS53" s="168"/>
      <c r="NJT53" s="168"/>
      <c r="NJU53" s="168"/>
      <c r="NJV53" s="168"/>
      <c r="NJW53" s="168"/>
      <c r="NJX53" s="168"/>
      <c r="NJY53" s="168"/>
      <c r="NJZ53" s="168"/>
      <c r="NKA53" s="168"/>
      <c r="NKB53" s="168"/>
      <c r="NKC53" s="168"/>
      <c r="NKD53" s="169"/>
      <c r="NKE53" s="166"/>
      <c r="NKF53" s="141"/>
      <c r="NKG53" s="116"/>
      <c r="NKH53" s="162"/>
      <c r="NKI53" s="167"/>
      <c r="NKJ53" s="168"/>
      <c r="NKK53" s="168"/>
      <c r="NKL53" s="168"/>
      <c r="NKM53" s="168"/>
      <c r="NKN53" s="168"/>
      <c r="NKO53" s="168"/>
      <c r="NKP53" s="168"/>
      <c r="NKQ53" s="168"/>
      <c r="NKR53" s="168"/>
      <c r="NKS53" s="168"/>
      <c r="NKT53" s="168"/>
      <c r="NKU53" s="168"/>
      <c r="NKV53" s="169"/>
      <c r="NKW53" s="166"/>
      <c r="NKX53" s="141"/>
      <c r="NKY53" s="116"/>
      <c r="NKZ53" s="162"/>
      <c r="NLA53" s="167"/>
      <c r="NLB53" s="168"/>
      <c r="NLC53" s="168"/>
      <c r="NLD53" s="168"/>
      <c r="NLE53" s="168"/>
      <c r="NLF53" s="168"/>
      <c r="NLG53" s="168"/>
      <c r="NLH53" s="168"/>
      <c r="NLI53" s="168"/>
      <c r="NLJ53" s="168"/>
      <c r="NLK53" s="168"/>
      <c r="NLL53" s="168"/>
      <c r="NLM53" s="168"/>
      <c r="NLN53" s="169"/>
      <c r="NLO53" s="166"/>
      <c r="NLP53" s="141"/>
      <c r="NLQ53" s="116"/>
      <c r="NLR53" s="162"/>
      <c r="NLS53" s="167"/>
      <c r="NLT53" s="168"/>
      <c r="NLU53" s="168"/>
      <c r="NLV53" s="168"/>
      <c r="NLW53" s="168"/>
      <c r="NLX53" s="168"/>
      <c r="NLY53" s="168"/>
      <c r="NLZ53" s="168"/>
      <c r="NMA53" s="168"/>
      <c r="NMB53" s="168"/>
      <c r="NMC53" s="168"/>
      <c r="NMD53" s="168"/>
      <c r="NME53" s="168"/>
      <c r="NMF53" s="169"/>
      <c r="NMG53" s="166"/>
      <c r="NMH53" s="141"/>
      <c r="NMI53" s="116"/>
      <c r="NMJ53" s="162"/>
      <c r="NMK53" s="167"/>
      <c r="NML53" s="168"/>
      <c r="NMM53" s="168"/>
      <c r="NMN53" s="168"/>
      <c r="NMO53" s="168"/>
      <c r="NMP53" s="168"/>
      <c r="NMQ53" s="168"/>
      <c r="NMR53" s="168"/>
      <c r="NMS53" s="168"/>
      <c r="NMT53" s="168"/>
      <c r="NMU53" s="168"/>
      <c r="NMV53" s="168"/>
      <c r="NMW53" s="168"/>
      <c r="NMX53" s="169"/>
      <c r="NMY53" s="166"/>
      <c r="NMZ53" s="141"/>
      <c r="NNA53" s="116"/>
      <c r="NNB53" s="162"/>
      <c r="NNC53" s="167"/>
      <c r="NND53" s="168"/>
      <c r="NNE53" s="168"/>
      <c r="NNF53" s="168"/>
      <c r="NNG53" s="168"/>
      <c r="NNH53" s="168"/>
      <c r="NNI53" s="168"/>
      <c r="NNJ53" s="168"/>
      <c r="NNK53" s="168"/>
      <c r="NNL53" s="168"/>
      <c r="NNM53" s="168"/>
      <c r="NNN53" s="168"/>
      <c r="NNO53" s="168"/>
      <c r="NNP53" s="169"/>
      <c r="NNQ53" s="166"/>
      <c r="NNR53" s="141"/>
      <c r="NNS53" s="116"/>
      <c r="NNT53" s="162"/>
      <c r="NNU53" s="167"/>
      <c r="NNV53" s="168"/>
      <c r="NNW53" s="168"/>
      <c r="NNX53" s="168"/>
      <c r="NNY53" s="168"/>
      <c r="NNZ53" s="168"/>
      <c r="NOA53" s="168"/>
      <c r="NOB53" s="168"/>
      <c r="NOC53" s="168"/>
      <c r="NOD53" s="168"/>
      <c r="NOE53" s="168"/>
      <c r="NOF53" s="168"/>
      <c r="NOG53" s="168"/>
      <c r="NOH53" s="169"/>
      <c r="NOI53" s="166"/>
      <c r="NOJ53" s="141"/>
      <c r="NOK53" s="116"/>
      <c r="NOL53" s="162"/>
      <c r="NOM53" s="167"/>
      <c r="NON53" s="168"/>
      <c r="NOO53" s="168"/>
      <c r="NOP53" s="168"/>
      <c r="NOQ53" s="168"/>
      <c r="NOR53" s="168"/>
      <c r="NOS53" s="168"/>
      <c r="NOT53" s="168"/>
      <c r="NOU53" s="168"/>
      <c r="NOV53" s="168"/>
      <c r="NOW53" s="168"/>
      <c r="NOX53" s="168"/>
      <c r="NOY53" s="168"/>
      <c r="NOZ53" s="169"/>
      <c r="NPA53" s="166"/>
      <c r="NPB53" s="141"/>
      <c r="NPC53" s="116"/>
      <c r="NPD53" s="162"/>
      <c r="NPE53" s="167"/>
      <c r="NPF53" s="168"/>
      <c r="NPG53" s="168"/>
      <c r="NPH53" s="168"/>
      <c r="NPI53" s="168"/>
      <c r="NPJ53" s="168"/>
      <c r="NPK53" s="168"/>
      <c r="NPL53" s="168"/>
      <c r="NPM53" s="168"/>
      <c r="NPN53" s="168"/>
      <c r="NPO53" s="168"/>
      <c r="NPP53" s="168"/>
      <c r="NPQ53" s="168"/>
      <c r="NPR53" s="169"/>
      <c r="NPS53" s="166"/>
      <c r="NPT53" s="141"/>
      <c r="NPU53" s="116"/>
      <c r="NPV53" s="162"/>
      <c r="NPW53" s="167"/>
      <c r="NPX53" s="168"/>
      <c r="NPY53" s="168"/>
      <c r="NPZ53" s="168"/>
      <c r="NQA53" s="168"/>
      <c r="NQB53" s="168"/>
      <c r="NQC53" s="168"/>
      <c r="NQD53" s="168"/>
      <c r="NQE53" s="168"/>
      <c r="NQF53" s="168"/>
      <c r="NQG53" s="168"/>
      <c r="NQH53" s="168"/>
      <c r="NQI53" s="168"/>
      <c r="NQJ53" s="169"/>
      <c r="NQK53" s="166"/>
      <c r="NQL53" s="141"/>
      <c r="NQM53" s="116"/>
      <c r="NQN53" s="162"/>
      <c r="NQO53" s="167"/>
      <c r="NQP53" s="168"/>
      <c r="NQQ53" s="168"/>
      <c r="NQR53" s="168"/>
      <c r="NQS53" s="168"/>
      <c r="NQT53" s="168"/>
      <c r="NQU53" s="168"/>
      <c r="NQV53" s="168"/>
      <c r="NQW53" s="168"/>
      <c r="NQX53" s="168"/>
      <c r="NQY53" s="168"/>
      <c r="NQZ53" s="168"/>
      <c r="NRA53" s="168"/>
      <c r="NRB53" s="169"/>
      <c r="NRC53" s="166"/>
      <c r="NRD53" s="141"/>
      <c r="NRE53" s="116"/>
      <c r="NRF53" s="162"/>
      <c r="NRG53" s="167"/>
      <c r="NRH53" s="168"/>
      <c r="NRI53" s="168"/>
      <c r="NRJ53" s="168"/>
      <c r="NRK53" s="168"/>
      <c r="NRL53" s="168"/>
      <c r="NRM53" s="168"/>
      <c r="NRN53" s="168"/>
      <c r="NRO53" s="168"/>
      <c r="NRP53" s="168"/>
      <c r="NRQ53" s="168"/>
      <c r="NRR53" s="168"/>
      <c r="NRS53" s="168"/>
      <c r="NRT53" s="169"/>
      <c r="NRU53" s="166"/>
      <c r="NRV53" s="141"/>
      <c r="NRW53" s="116"/>
      <c r="NRX53" s="162"/>
      <c r="NRY53" s="167"/>
      <c r="NRZ53" s="168"/>
      <c r="NSA53" s="168"/>
      <c r="NSB53" s="168"/>
      <c r="NSC53" s="168"/>
      <c r="NSD53" s="168"/>
      <c r="NSE53" s="168"/>
      <c r="NSF53" s="168"/>
      <c r="NSG53" s="168"/>
      <c r="NSH53" s="168"/>
      <c r="NSI53" s="168"/>
      <c r="NSJ53" s="168"/>
      <c r="NSK53" s="168"/>
      <c r="NSL53" s="169"/>
      <c r="NSM53" s="166"/>
      <c r="NSN53" s="141"/>
      <c r="NSO53" s="116"/>
      <c r="NSP53" s="162"/>
      <c r="NSQ53" s="167"/>
      <c r="NSR53" s="168"/>
      <c r="NSS53" s="168"/>
      <c r="NST53" s="168"/>
      <c r="NSU53" s="168"/>
      <c r="NSV53" s="168"/>
      <c r="NSW53" s="168"/>
      <c r="NSX53" s="168"/>
      <c r="NSY53" s="168"/>
      <c r="NSZ53" s="168"/>
      <c r="NTA53" s="168"/>
      <c r="NTB53" s="168"/>
      <c r="NTC53" s="168"/>
      <c r="NTD53" s="169"/>
      <c r="NTE53" s="166"/>
      <c r="NTF53" s="141"/>
      <c r="NTG53" s="116"/>
      <c r="NTH53" s="162"/>
      <c r="NTI53" s="167"/>
      <c r="NTJ53" s="168"/>
      <c r="NTK53" s="168"/>
      <c r="NTL53" s="168"/>
      <c r="NTM53" s="168"/>
      <c r="NTN53" s="168"/>
      <c r="NTO53" s="168"/>
      <c r="NTP53" s="168"/>
      <c r="NTQ53" s="168"/>
      <c r="NTR53" s="168"/>
      <c r="NTS53" s="168"/>
      <c r="NTT53" s="168"/>
      <c r="NTU53" s="168"/>
      <c r="NTV53" s="169"/>
      <c r="NTW53" s="166"/>
      <c r="NTX53" s="141"/>
      <c r="NTY53" s="116"/>
      <c r="NTZ53" s="162"/>
      <c r="NUA53" s="167"/>
      <c r="NUB53" s="168"/>
      <c r="NUC53" s="168"/>
      <c r="NUD53" s="168"/>
      <c r="NUE53" s="168"/>
      <c r="NUF53" s="168"/>
      <c r="NUG53" s="168"/>
      <c r="NUH53" s="168"/>
      <c r="NUI53" s="168"/>
      <c r="NUJ53" s="168"/>
      <c r="NUK53" s="168"/>
      <c r="NUL53" s="168"/>
      <c r="NUM53" s="168"/>
      <c r="NUN53" s="169"/>
      <c r="NUO53" s="166"/>
      <c r="NUP53" s="141"/>
      <c r="NUQ53" s="116"/>
      <c r="NUR53" s="162"/>
      <c r="NUS53" s="167"/>
      <c r="NUT53" s="168"/>
      <c r="NUU53" s="168"/>
      <c r="NUV53" s="168"/>
      <c r="NUW53" s="168"/>
      <c r="NUX53" s="168"/>
      <c r="NUY53" s="168"/>
      <c r="NUZ53" s="168"/>
      <c r="NVA53" s="168"/>
      <c r="NVB53" s="168"/>
      <c r="NVC53" s="168"/>
      <c r="NVD53" s="168"/>
      <c r="NVE53" s="168"/>
      <c r="NVF53" s="169"/>
      <c r="NVG53" s="166"/>
      <c r="NVH53" s="141"/>
      <c r="NVI53" s="116"/>
      <c r="NVJ53" s="162"/>
      <c r="NVK53" s="167"/>
      <c r="NVL53" s="168"/>
      <c r="NVM53" s="168"/>
      <c r="NVN53" s="168"/>
      <c r="NVO53" s="168"/>
      <c r="NVP53" s="168"/>
      <c r="NVQ53" s="168"/>
      <c r="NVR53" s="168"/>
      <c r="NVS53" s="168"/>
      <c r="NVT53" s="168"/>
      <c r="NVU53" s="168"/>
      <c r="NVV53" s="168"/>
      <c r="NVW53" s="168"/>
      <c r="NVX53" s="169"/>
      <c r="NVY53" s="166"/>
      <c r="NVZ53" s="141"/>
      <c r="NWA53" s="116"/>
      <c r="NWB53" s="162"/>
      <c r="NWC53" s="167"/>
      <c r="NWD53" s="168"/>
      <c r="NWE53" s="168"/>
      <c r="NWF53" s="168"/>
      <c r="NWG53" s="168"/>
      <c r="NWH53" s="168"/>
      <c r="NWI53" s="168"/>
      <c r="NWJ53" s="168"/>
      <c r="NWK53" s="168"/>
      <c r="NWL53" s="168"/>
      <c r="NWM53" s="168"/>
      <c r="NWN53" s="168"/>
      <c r="NWO53" s="168"/>
      <c r="NWP53" s="169"/>
      <c r="NWQ53" s="166"/>
      <c r="NWR53" s="141"/>
      <c r="NWS53" s="116"/>
      <c r="NWT53" s="162"/>
      <c r="NWU53" s="167"/>
      <c r="NWV53" s="168"/>
      <c r="NWW53" s="168"/>
      <c r="NWX53" s="168"/>
      <c r="NWY53" s="168"/>
      <c r="NWZ53" s="168"/>
      <c r="NXA53" s="168"/>
      <c r="NXB53" s="168"/>
      <c r="NXC53" s="168"/>
      <c r="NXD53" s="168"/>
      <c r="NXE53" s="168"/>
      <c r="NXF53" s="168"/>
      <c r="NXG53" s="168"/>
      <c r="NXH53" s="169"/>
      <c r="NXI53" s="166"/>
      <c r="NXJ53" s="141"/>
      <c r="NXK53" s="116"/>
      <c r="NXL53" s="162"/>
      <c r="NXM53" s="167"/>
      <c r="NXN53" s="168"/>
      <c r="NXO53" s="168"/>
      <c r="NXP53" s="168"/>
      <c r="NXQ53" s="168"/>
      <c r="NXR53" s="168"/>
      <c r="NXS53" s="168"/>
      <c r="NXT53" s="168"/>
      <c r="NXU53" s="168"/>
      <c r="NXV53" s="168"/>
      <c r="NXW53" s="168"/>
      <c r="NXX53" s="168"/>
      <c r="NXY53" s="168"/>
      <c r="NXZ53" s="169"/>
      <c r="NYA53" s="166"/>
      <c r="NYB53" s="141"/>
      <c r="NYC53" s="116"/>
      <c r="NYD53" s="162"/>
      <c r="NYE53" s="167"/>
      <c r="NYF53" s="168"/>
      <c r="NYG53" s="168"/>
      <c r="NYH53" s="168"/>
      <c r="NYI53" s="168"/>
      <c r="NYJ53" s="168"/>
      <c r="NYK53" s="168"/>
      <c r="NYL53" s="168"/>
      <c r="NYM53" s="168"/>
      <c r="NYN53" s="168"/>
      <c r="NYO53" s="168"/>
      <c r="NYP53" s="168"/>
      <c r="NYQ53" s="168"/>
      <c r="NYR53" s="169"/>
      <c r="NYS53" s="166"/>
      <c r="NYT53" s="141"/>
      <c r="NYU53" s="116"/>
      <c r="NYV53" s="162"/>
      <c r="NYW53" s="167"/>
      <c r="NYX53" s="168"/>
      <c r="NYY53" s="168"/>
      <c r="NYZ53" s="168"/>
      <c r="NZA53" s="168"/>
      <c r="NZB53" s="168"/>
      <c r="NZC53" s="168"/>
      <c r="NZD53" s="168"/>
      <c r="NZE53" s="168"/>
      <c r="NZF53" s="168"/>
      <c r="NZG53" s="168"/>
      <c r="NZH53" s="168"/>
      <c r="NZI53" s="168"/>
      <c r="NZJ53" s="169"/>
      <c r="NZK53" s="166"/>
      <c r="NZL53" s="141"/>
      <c r="NZM53" s="116"/>
      <c r="NZN53" s="162"/>
      <c r="NZO53" s="167"/>
      <c r="NZP53" s="168"/>
      <c r="NZQ53" s="168"/>
      <c r="NZR53" s="168"/>
      <c r="NZS53" s="168"/>
      <c r="NZT53" s="168"/>
      <c r="NZU53" s="168"/>
      <c r="NZV53" s="168"/>
      <c r="NZW53" s="168"/>
      <c r="NZX53" s="168"/>
      <c r="NZY53" s="168"/>
      <c r="NZZ53" s="168"/>
      <c r="OAA53" s="168"/>
      <c r="OAB53" s="169"/>
      <c r="OAC53" s="166"/>
      <c r="OAD53" s="141"/>
      <c r="OAE53" s="116"/>
      <c r="OAF53" s="162"/>
      <c r="OAG53" s="167"/>
      <c r="OAH53" s="168"/>
      <c r="OAI53" s="168"/>
      <c r="OAJ53" s="168"/>
      <c r="OAK53" s="168"/>
      <c r="OAL53" s="168"/>
      <c r="OAM53" s="168"/>
      <c r="OAN53" s="168"/>
      <c r="OAO53" s="168"/>
      <c r="OAP53" s="168"/>
      <c r="OAQ53" s="168"/>
      <c r="OAR53" s="168"/>
      <c r="OAS53" s="168"/>
      <c r="OAT53" s="169"/>
      <c r="OAU53" s="166"/>
      <c r="OAV53" s="141"/>
      <c r="OAW53" s="116"/>
      <c r="OAX53" s="162"/>
      <c r="OAY53" s="167"/>
      <c r="OAZ53" s="168"/>
      <c r="OBA53" s="168"/>
      <c r="OBB53" s="168"/>
      <c r="OBC53" s="168"/>
      <c r="OBD53" s="168"/>
      <c r="OBE53" s="168"/>
      <c r="OBF53" s="168"/>
      <c r="OBG53" s="168"/>
      <c r="OBH53" s="168"/>
      <c r="OBI53" s="168"/>
      <c r="OBJ53" s="168"/>
      <c r="OBK53" s="168"/>
      <c r="OBL53" s="169"/>
      <c r="OBM53" s="166"/>
      <c r="OBN53" s="141"/>
      <c r="OBO53" s="116"/>
      <c r="OBP53" s="162"/>
      <c r="OBQ53" s="167"/>
      <c r="OBR53" s="168"/>
      <c r="OBS53" s="168"/>
      <c r="OBT53" s="168"/>
      <c r="OBU53" s="168"/>
      <c r="OBV53" s="168"/>
      <c r="OBW53" s="168"/>
      <c r="OBX53" s="168"/>
      <c r="OBY53" s="168"/>
      <c r="OBZ53" s="168"/>
      <c r="OCA53" s="168"/>
      <c r="OCB53" s="168"/>
      <c r="OCC53" s="168"/>
      <c r="OCD53" s="169"/>
      <c r="OCE53" s="166"/>
      <c r="OCF53" s="141"/>
      <c r="OCG53" s="116"/>
      <c r="OCH53" s="162"/>
      <c r="OCI53" s="167"/>
      <c r="OCJ53" s="168"/>
      <c r="OCK53" s="168"/>
      <c r="OCL53" s="168"/>
      <c r="OCM53" s="168"/>
      <c r="OCN53" s="168"/>
      <c r="OCO53" s="168"/>
      <c r="OCP53" s="168"/>
      <c r="OCQ53" s="168"/>
      <c r="OCR53" s="168"/>
      <c r="OCS53" s="168"/>
      <c r="OCT53" s="168"/>
      <c r="OCU53" s="168"/>
      <c r="OCV53" s="169"/>
      <c r="OCW53" s="166"/>
      <c r="OCX53" s="141"/>
      <c r="OCY53" s="116"/>
      <c r="OCZ53" s="162"/>
      <c r="ODA53" s="167"/>
      <c r="ODB53" s="168"/>
      <c r="ODC53" s="168"/>
      <c r="ODD53" s="168"/>
      <c r="ODE53" s="168"/>
      <c r="ODF53" s="168"/>
      <c r="ODG53" s="168"/>
      <c r="ODH53" s="168"/>
      <c r="ODI53" s="168"/>
      <c r="ODJ53" s="168"/>
      <c r="ODK53" s="168"/>
      <c r="ODL53" s="168"/>
      <c r="ODM53" s="168"/>
      <c r="ODN53" s="169"/>
      <c r="ODO53" s="166"/>
      <c r="ODP53" s="141"/>
      <c r="ODQ53" s="116"/>
      <c r="ODR53" s="162"/>
      <c r="ODS53" s="167"/>
      <c r="ODT53" s="168"/>
      <c r="ODU53" s="168"/>
      <c r="ODV53" s="168"/>
      <c r="ODW53" s="168"/>
      <c r="ODX53" s="168"/>
      <c r="ODY53" s="168"/>
      <c r="ODZ53" s="168"/>
      <c r="OEA53" s="168"/>
      <c r="OEB53" s="168"/>
      <c r="OEC53" s="168"/>
      <c r="OED53" s="168"/>
      <c r="OEE53" s="168"/>
      <c r="OEF53" s="169"/>
      <c r="OEG53" s="166"/>
      <c r="OEH53" s="141"/>
      <c r="OEI53" s="116"/>
      <c r="OEJ53" s="162"/>
      <c r="OEK53" s="167"/>
      <c r="OEL53" s="168"/>
      <c r="OEM53" s="168"/>
      <c r="OEN53" s="168"/>
      <c r="OEO53" s="168"/>
      <c r="OEP53" s="168"/>
      <c r="OEQ53" s="168"/>
      <c r="OER53" s="168"/>
      <c r="OES53" s="168"/>
      <c r="OET53" s="168"/>
      <c r="OEU53" s="168"/>
      <c r="OEV53" s="168"/>
      <c r="OEW53" s="168"/>
      <c r="OEX53" s="169"/>
      <c r="OEY53" s="166"/>
      <c r="OEZ53" s="141"/>
      <c r="OFA53" s="116"/>
      <c r="OFB53" s="162"/>
      <c r="OFC53" s="167"/>
      <c r="OFD53" s="168"/>
      <c r="OFE53" s="168"/>
      <c r="OFF53" s="168"/>
      <c r="OFG53" s="168"/>
      <c r="OFH53" s="168"/>
      <c r="OFI53" s="168"/>
      <c r="OFJ53" s="168"/>
      <c r="OFK53" s="168"/>
      <c r="OFL53" s="168"/>
      <c r="OFM53" s="168"/>
      <c r="OFN53" s="168"/>
      <c r="OFO53" s="168"/>
      <c r="OFP53" s="169"/>
      <c r="OFQ53" s="166"/>
      <c r="OFR53" s="141"/>
      <c r="OFS53" s="116"/>
      <c r="OFT53" s="162"/>
      <c r="OFU53" s="167"/>
      <c r="OFV53" s="168"/>
      <c r="OFW53" s="168"/>
      <c r="OFX53" s="168"/>
      <c r="OFY53" s="168"/>
      <c r="OFZ53" s="168"/>
      <c r="OGA53" s="168"/>
      <c r="OGB53" s="168"/>
      <c r="OGC53" s="168"/>
      <c r="OGD53" s="168"/>
      <c r="OGE53" s="168"/>
      <c r="OGF53" s="168"/>
      <c r="OGG53" s="168"/>
      <c r="OGH53" s="169"/>
      <c r="OGI53" s="166"/>
      <c r="OGJ53" s="141"/>
      <c r="OGK53" s="116"/>
      <c r="OGL53" s="162"/>
      <c r="OGM53" s="167"/>
      <c r="OGN53" s="168"/>
      <c r="OGO53" s="168"/>
      <c r="OGP53" s="168"/>
      <c r="OGQ53" s="168"/>
      <c r="OGR53" s="168"/>
      <c r="OGS53" s="168"/>
      <c r="OGT53" s="168"/>
      <c r="OGU53" s="168"/>
      <c r="OGV53" s="168"/>
      <c r="OGW53" s="168"/>
      <c r="OGX53" s="168"/>
      <c r="OGY53" s="168"/>
      <c r="OGZ53" s="169"/>
      <c r="OHA53" s="166"/>
      <c r="OHB53" s="141"/>
      <c r="OHC53" s="116"/>
      <c r="OHD53" s="162"/>
      <c r="OHE53" s="167"/>
      <c r="OHF53" s="168"/>
      <c r="OHG53" s="168"/>
      <c r="OHH53" s="168"/>
      <c r="OHI53" s="168"/>
      <c r="OHJ53" s="168"/>
      <c r="OHK53" s="168"/>
      <c r="OHL53" s="168"/>
      <c r="OHM53" s="168"/>
      <c r="OHN53" s="168"/>
      <c r="OHO53" s="168"/>
      <c r="OHP53" s="168"/>
      <c r="OHQ53" s="168"/>
      <c r="OHR53" s="169"/>
      <c r="OHS53" s="166"/>
      <c r="OHT53" s="141"/>
      <c r="OHU53" s="116"/>
      <c r="OHV53" s="162"/>
      <c r="OHW53" s="167"/>
      <c r="OHX53" s="168"/>
      <c r="OHY53" s="168"/>
      <c r="OHZ53" s="168"/>
      <c r="OIA53" s="168"/>
      <c r="OIB53" s="168"/>
      <c r="OIC53" s="168"/>
      <c r="OID53" s="168"/>
      <c r="OIE53" s="168"/>
      <c r="OIF53" s="168"/>
      <c r="OIG53" s="168"/>
      <c r="OIH53" s="168"/>
      <c r="OII53" s="168"/>
      <c r="OIJ53" s="169"/>
      <c r="OIK53" s="166"/>
      <c r="OIL53" s="141"/>
      <c r="OIM53" s="116"/>
      <c r="OIN53" s="162"/>
      <c r="OIO53" s="167"/>
      <c r="OIP53" s="168"/>
      <c r="OIQ53" s="168"/>
      <c r="OIR53" s="168"/>
      <c r="OIS53" s="168"/>
      <c r="OIT53" s="168"/>
      <c r="OIU53" s="168"/>
      <c r="OIV53" s="168"/>
      <c r="OIW53" s="168"/>
      <c r="OIX53" s="168"/>
      <c r="OIY53" s="168"/>
      <c r="OIZ53" s="168"/>
      <c r="OJA53" s="168"/>
      <c r="OJB53" s="169"/>
      <c r="OJC53" s="166"/>
      <c r="OJD53" s="141"/>
      <c r="OJE53" s="116"/>
      <c r="OJF53" s="162"/>
      <c r="OJG53" s="167"/>
      <c r="OJH53" s="168"/>
      <c r="OJI53" s="168"/>
      <c r="OJJ53" s="168"/>
      <c r="OJK53" s="168"/>
      <c r="OJL53" s="168"/>
      <c r="OJM53" s="168"/>
      <c r="OJN53" s="168"/>
      <c r="OJO53" s="168"/>
      <c r="OJP53" s="168"/>
      <c r="OJQ53" s="168"/>
      <c r="OJR53" s="168"/>
      <c r="OJS53" s="168"/>
      <c r="OJT53" s="169"/>
      <c r="OJU53" s="166"/>
      <c r="OJV53" s="141"/>
      <c r="OJW53" s="116"/>
      <c r="OJX53" s="162"/>
      <c r="OJY53" s="167"/>
      <c r="OJZ53" s="168"/>
      <c r="OKA53" s="168"/>
      <c r="OKB53" s="168"/>
      <c r="OKC53" s="168"/>
      <c r="OKD53" s="168"/>
      <c r="OKE53" s="168"/>
      <c r="OKF53" s="168"/>
      <c r="OKG53" s="168"/>
      <c r="OKH53" s="168"/>
      <c r="OKI53" s="168"/>
      <c r="OKJ53" s="168"/>
      <c r="OKK53" s="168"/>
      <c r="OKL53" s="169"/>
      <c r="OKM53" s="166"/>
      <c r="OKN53" s="141"/>
      <c r="OKO53" s="116"/>
      <c r="OKP53" s="162"/>
      <c r="OKQ53" s="167"/>
      <c r="OKR53" s="168"/>
      <c r="OKS53" s="168"/>
      <c r="OKT53" s="168"/>
      <c r="OKU53" s="168"/>
      <c r="OKV53" s="168"/>
      <c r="OKW53" s="168"/>
      <c r="OKX53" s="168"/>
      <c r="OKY53" s="168"/>
      <c r="OKZ53" s="168"/>
      <c r="OLA53" s="168"/>
      <c r="OLB53" s="168"/>
      <c r="OLC53" s="168"/>
      <c r="OLD53" s="169"/>
      <c r="OLE53" s="166"/>
      <c r="OLF53" s="141"/>
      <c r="OLG53" s="116"/>
      <c r="OLH53" s="162"/>
      <c r="OLI53" s="167"/>
      <c r="OLJ53" s="168"/>
      <c r="OLK53" s="168"/>
      <c r="OLL53" s="168"/>
      <c r="OLM53" s="168"/>
      <c r="OLN53" s="168"/>
      <c r="OLO53" s="168"/>
      <c r="OLP53" s="168"/>
      <c r="OLQ53" s="168"/>
      <c r="OLR53" s="168"/>
      <c r="OLS53" s="168"/>
      <c r="OLT53" s="168"/>
      <c r="OLU53" s="168"/>
      <c r="OLV53" s="169"/>
      <c r="OLW53" s="166"/>
      <c r="OLX53" s="141"/>
      <c r="OLY53" s="116"/>
      <c r="OLZ53" s="162"/>
      <c r="OMA53" s="167"/>
      <c r="OMB53" s="168"/>
      <c r="OMC53" s="168"/>
      <c r="OMD53" s="168"/>
      <c r="OME53" s="168"/>
      <c r="OMF53" s="168"/>
      <c r="OMG53" s="168"/>
      <c r="OMH53" s="168"/>
      <c r="OMI53" s="168"/>
      <c r="OMJ53" s="168"/>
      <c r="OMK53" s="168"/>
      <c r="OML53" s="168"/>
      <c r="OMM53" s="168"/>
      <c r="OMN53" s="169"/>
      <c r="OMO53" s="166"/>
      <c r="OMP53" s="141"/>
      <c r="OMQ53" s="116"/>
      <c r="OMR53" s="162"/>
      <c r="OMS53" s="167"/>
      <c r="OMT53" s="168"/>
      <c r="OMU53" s="168"/>
      <c r="OMV53" s="168"/>
      <c r="OMW53" s="168"/>
      <c r="OMX53" s="168"/>
      <c r="OMY53" s="168"/>
      <c r="OMZ53" s="168"/>
      <c r="ONA53" s="168"/>
      <c r="ONB53" s="168"/>
      <c r="ONC53" s="168"/>
      <c r="OND53" s="168"/>
      <c r="ONE53" s="168"/>
      <c r="ONF53" s="169"/>
      <c r="ONG53" s="166"/>
      <c r="ONH53" s="141"/>
      <c r="ONI53" s="116"/>
      <c r="ONJ53" s="162"/>
      <c r="ONK53" s="167"/>
      <c r="ONL53" s="168"/>
      <c r="ONM53" s="168"/>
      <c r="ONN53" s="168"/>
      <c r="ONO53" s="168"/>
      <c r="ONP53" s="168"/>
      <c r="ONQ53" s="168"/>
      <c r="ONR53" s="168"/>
      <c r="ONS53" s="168"/>
      <c r="ONT53" s="168"/>
      <c r="ONU53" s="168"/>
      <c r="ONV53" s="168"/>
      <c r="ONW53" s="168"/>
      <c r="ONX53" s="169"/>
      <c r="ONY53" s="166"/>
      <c r="ONZ53" s="141"/>
      <c r="OOA53" s="116"/>
      <c r="OOB53" s="162"/>
      <c r="OOC53" s="167"/>
      <c r="OOD53" s="168"/>
      <c r="OOE53" s="168"/>
      <c r="OOF53" s="168"/>
      <c r="OOG53" s="168"/>
      <c r="OOH53" s="168"/>
      <c r="OOI53" s="168"/>
      <c r="OOJ53" s="168"/>
      <c r="OOK53" s="168"/>
      <c r="OOL53" s="168"/>
      <c r="OOM53" s="168"/>
      <c r="OON53" s="168"/>
      <c r="OOO53" s="168"/>
      <c r="OOP53" s="169"/>
      <c r="OOQ53" s="166"/>
      <c r="OOR53" s="141"/>
      <c r="OOS53" s="116"/>
      <c r="OOT53" s="162"/>
      <c r="OOU53" s="167"/>
      <c r="OOV53" s="168"/>
      <c r="OOW53" s="168"/>
      <c r="OOX53" s="168"/>
      <c r="OOY53" s="168"/>
      <c r="OOZ53" s="168"/>
      <c r="OPA53" s="168"/>
      <c r="OPB53" s="168"/>
      <c r="OPC53" s="168"/>
      <c r="OPD53" s="168"/>
      <c r="OPE53" s="168"/>
      <c r="OPF53" s="168"/>
      <c r="OPG53" s="168"/>
      <c r="OPH53" s="169"/>
      <c r="OPI53" s="166"/>
      <c r="OPJ53" s="141"/>
      <c r="OPK53" s="116"/>
      <c r="OPL53" s="162"/>
      <c r="OPM53" s="167"/>
      <c r="OPN53" s="168"/>
      <c r="OPO53" s="168"/>
      <c r="OPP53" s="168"/>
      <c r="OPQ53" s="168"/>
      <c r="OPR53" s="168"/>
      <c r="OPS53" s="168"/>
      <c r="OPT53" s="168"/>
      <c r="OPU53" s="168"/>
      <c r="OPV53" s="168"/>
      <c r="OPW53" s="168"/>
      <c r="OPX53" s="168"/>
      <c r="OPY53" s="168"/>
      <c r="OPZ53" s="169"/>
      <c r="OQA53" s="166"/>
      <c r="OQB53" s="141"/>
      <c r="OQC53" s="116"/>
      <c r="OQD53" s="162"/>
      <c r="OQE53" s="167"/>
      <c r="OQF53" s="168"/>
      <c r="OQG53" s="168"/>
      <c r="OQH53" s="168"/>
      <c r="OQI53" s="168"/>
      <c r="OQJ53" s="168"/>
      <c r="OQK53" s="168"/>
      <c r="OQL53" s="168"/>
      <c r="OQM53" s="168"/>
      <c r="OQN53" s="168"/>
      <c r="OQO53" s="168"/>
      <c r="OQP53" s="168"/>
      <c r="OQQ53" s="168"/>
      <c r="OQR53" s="169"/>
      <c r="OQS53" s="166"/>
      <c r="OQT53" s="141"/>
      <c r="OQU53" s="116"/>
      <c r="OQV53" s="162"/>
      <c r="OQW53" s="167"/>
      <c r="OQX53" s="168"/>
      <c r="OQY53" s="168"/>
      <c r="OQZ53" s="168"/>
      <c r="ORA53" s="168"/>
      <c r="ORB53" s="168"/>
      <c r="ORC53" s="168"/>
      <c r="ORD53" s="168"/>
      <c r="ORE53" s="168"/>
      <c r="ORF53" s="168"/>
      <c r="ORG53" s="168"/>
      <c r="ORH53" s="168"/>
      <c r="ORI53" s="168"/>
      <c r="ORJ53" s="169"/>
      <c r="ORK53" s="166"/>
      <c r="ORL53" s="141"/>
      <c r="ORM53" s="116"/>
      <c r="ORN53" s="162"/>
      <c r="ORO53" s="167"/>
      <c r="ORP53" s="168"/>
      <c r="ORQ53" s="168"/>
      <c r="ORR53" s="168"/>
      <c r="ORS53" s="168"/>
      <c r="ORT53" s="168"/>
      <c r="ORU53" s="168"/>
      <c r="ORV53" s="168"/>
      <c r="ORW53" s="168"/>
      <c r="ORX53" s="168"/>
      <c r="ORY53" s="168"/>
      <c r="ORZ53" s="168"/>
      <c r="OSA53" s="168"/>
      <c r="OSB53" s="169"/>
      <c r="OSC53" s="166"/>
      <c r="OSD53" s="141"/>
      <c r="OSE53" s="116"/>
      <c r="OSF53" s="162"/>
      <c r="OSG53" s="167"/>
      <c r="OSH53" s="168"/>
      <c r="OSI53" s="168"/>
      <c r="OSJ53" s="168"/>
      <c r="OSK53" s="168"/>
      <c r="OSL53" s="168"/>
      <c r="OSM53" s="168"/>
      <c r="OSN53" s="168"/>
      <c r="OSO53" s="168"/>
      <c r="OSP53" s="168"/>
      <c r="OSQ53" s="168"/>
      <c r="OSR53" s="168"/>
      <c r="OSS53" s="168"/>
      <c r="OST53" s="169"/>
      <c r="OSU53" s="166"/>
      <c r="OSV53" s="141"/>
      <c r="OSW53" s="116"/>
      <c r="OSX53" s="162"/>
      <c r="OSY53" s="167"/>
      <c r="OSZ53" s="168"/>
      <c r="OTA53" s="168"/>
      <c r="OTB53" s="168"/>
      <c r="OTC53" s="168"/>
      <c r="OTD53" s="168"/>
      <c r="OTE53" s="168"/>
      <c r="OTF53" s="168"/>
      <c r="OTG53" s="168"/>
      <c r="OTH53" s="168"/>
      <c r="OTI53" s="168"/>
      <c r="OTJ53" s="168"/>
      <c r="OTK53" s="168"/>
      <c r="OTL53" s="169"/>
      <c r="OTM53" s="166"/>
      <c r="OTN53" s="141"/>
      <c r="OTO53" s="116"/>
      <c r="OTP53" s="162"/>
      <c r="OTQ53" s="167"/>
      <c r="OTR53" s="168"/>
      <c r="OTS53" s="168"/>
      <c r="OTT53" s="168"/>
      <c r="OTU53" s="168"/>
      <c r="OTV53" s="168"/>
      <c r="OTW53" s="168"/>
      <c r="OTX53" s="168"/>
      <c r="OTY53" s="168"/>
      <c r="OTZ53" s="168"/>
      <c r="OUA53" s="168"/>
      <c r="OUB53" s="168"/>
      <c r="OUC53" s="168"/>
      <c r="OUD53" s="169"/>
      <c r="OUE53" s="166"/>
      <c r="OUF53" s="141"/>
      <c r="OUG53" s="116"/>
      <c r="OUH53" s="162"/>
      <c r="OUI53" s="167"/>
      <c r="OUJ53" s="168"/>
      <c r="OUK53" s="168"/>
      <c r="OUL53" s="168"/>
      <c r="OUM53" s="168"/>
      <c r="OUN53" s="168"/>
      <c r="OUO53" s="168"/>
      <c r="OUP53" s="168"/>
      <c r="OUQ53" s="168"/>
      <c r="OUR53" s="168"/>
      <c r="OUS53" s="168"/>
      <c r="OUT53" s="168"/>
      <c r="OUU53" s="168"/>
      <c r="OUV53" s="169"/>
      <c r="OUW53" s="166"/>
      <c r="OUX53" s="141"/>
      <c r="OUY53" s="116"/>
      <c r="OUZ53" s="162"/>
      <c r="OVA53" s="167"/>
      <c r="OVB53" s="168"/>
      <c r="OVC53" s="168"/>
      <c r="OVD53" s="168"/>
      <c r="OVE53" s="168"/>
      <c r="OVF53" s="168"/>
      <c r="OVG53" s="168"/>
      <c r="OVH53" s="168"/>
      <c r="OVI53" s="168"/>
      <c r="OVJ53" s="168"/>
      <c r="OVK53" s="168"/>
      <c r="OVL53" s="168"/>
      <c r="OVM53" s="168"/>
      <c r="OVN53" s="169"/>
      <c r="OVO53" s="166"/>
      <c r="OVP53" s="141"/>
      <c r="OVQ53" s="116"/>
      <c r="OVR53" s="162"/>
      <c r="OVS53" s="167"/>
      <c r="OVT53" s="168"/>
      <c r="OVU53" s="168"/>
      <c r="OVV53" s="168"/>
      <c r="OVW53" s="168"/>
      <c r="OVX53" s="168"/>
      <c r="OVY53" s="168"/>
      <c r="OVZ53" s="168"/>
      <c r="OWA53" s="168"/>
      <c r="OWB53" s="168"/>
      <c r="OWC53" s="168"/>
      <c r="OWD53" s="168"/>
      <c r="OWE53" s="168"/>
      <c r="OWF53" s="169"/>
      <c r="OWG53" s="166"/>
      <c r="OWH53" s="141"/>
      <c r="OWI53" s="116"/>
      <c r="OWJ53" s="162"/>
      <c r="OWK53" s="167"/>
      <c r="OWL53" s="168"/>
      <c r="OWM53" s="168"/>
      <c r="OWN53" s="168"/>
      <c r="OWO53" s="168"/>
      <c r="OWP53" s="168"/>
      <c r="OWQ53" s="168"/>
      <c r="OWR53" s="168"/>
      <c r="OWS53" s="168"/>
      <c r="OWT53" s="168"/>
      <c r="OWU53" s="168"/>
      <c r="OWV53" s="168"/>
      <c r="OWW53" s="168"/>
      <c r="OWX53" s="169"/>
      <c r="OWY53" s="166"/>
      <c r="OWZ53" s="141"/>
      <c r="OXA53" s="116"/>
      <c r="OXB53" s="162"/>
      <c r="OXC53" s="167"/>
      <c r="OXD53" s="168"/>
      <c r="OXE53" s="168"/>
      <c r="OXF53" s="168"/>
      <c r="OXG53" s="168"/>
      <c r="OXH53" s="168"/>
      <c r="OXI53" s="168"/>
      <c r="OXJ53" s="168"/>
      <c r="OXK53" s="168"/>
      <c r="OXL53" s="168"/>
      <c r="OXM53" s="168"/>
      <c r="OXN53" s="168"/>
      <c r="OXO53" s="168"/>
      <c r="OXP53" s="169"/>
      <c r="OXQ53" s="166"/>
      <c r="OXR53" s="141"/>
      <c r="OXS53" s="116"/>
      <c r="OXT53" s="162"/>
      <c r="OXU53" s="167"/>
      <c r="OXV53" s="168"/>
      <c r="OXW53" s="168"/>
      <c r="OXX53" s="168"/>
      <c r="OXY53" s="168"/>
      <c r="OXZ53" s="168"/>
      <c r="OYA53" s="168"/>
      <c r="OYB53" s="168"/>
      <c r="OYC53" s="168"/>
      <c r="OYD53" s="168"/>
      <c r="OYE53" s="168"/>
      <c r="OYF53" s="168"/>
      <c r="OYG53" s="168"/>
      <c r="OYH53" s="169"/>
      <c r="OYI53" s="166"/>
      <c r="OYJ53" s="141"/>
      <c r="OYK53" s="116"/>
      <c r="OYL53" s="162"/>
      <c r="OYM53" s="167"/>
      <c r="OYN53" s="168"/>
      <c r="OYO53" s="168"/>
      <c r="OYP53" s="168"/>
      <c r="OYQ53" s="168"/>
      <c r="OYR53" s="168"/>
      <c r="OYS53" s="168"/>
      <c r="OYT53" s="168"/>
      <c r="OYU53" s="168"/>
      <c r="OYV53" s="168"/>
      <c r="OYW53" s="168"/>
      <c r="OYX53" s="168"/>
      <c r="OYY53" s="168"/>
      <c r="OYZ53" s="169"/>
      <c r="OZA53" s="166"/>
      <c r="OZB53" s="141"/>
      <c r="OZC53" s="116"/>
      <c r="OZD53" s="162"/>
      <c r="OZE53" s="167"/>
      <c r="OZF53" s="168"/>
      <c r="OZG53" s="168"/>
      <c r="OZH53" s="168"/>
      <c r="OZI53" s="168"/>
      <c r="OZJ53" s="168"/>
      <c r="OZK53" s="168"/>
      <c r="OZL53" s="168"/>
      <c r="OZM53" s="168"/>
      <c r="OZN53" s="168"/>
      <c r="OZO53" s="168"/>
      <c r="OZP53" s="168"/>
      <c r="OZQ53" s="168"/>
      <c r="OZR53" s="169"/>
      <c r="OZS53" s="166"/>
      <c r="OZT53" s="141"/>
      <c r="OZU53" s="116"/>
      <c r="OZV53" s="162"/>
      <c r="OZW53" s="167"/>
      <c r="OZX53" s="168"/>
      <c r="OZY53" s="168"/>
      <c r="OZZ53" s="168"/>
      <c r="PAA53" s="168"/>
      <c r="PAB53" s="168"/>
      <c r="PAC53" s="168"/>
      <c r="PAD53" s="168"/>
      <c r="PAE53" s="168"/>
      <c r="PAF53" s="168"/>
      <c r="PAG53" s="168"/>
      <c r="PAH53" s="168"/>
      <c r="PAI53" s="168"/>
      <c r="PAJ53" s="169"/>
      <c r="PAK53" s="166"/>
      <c r="PAL53" s="141"/>
      <c r="PAM53" s="116"/>
      <c r="PAN53" s="162"/>
      <c r="PAO53" s="167"/>
      <c r="PAP53" s="168"/>
      <c r="PAQ53" s="168"/>
      <c r="PAR53" s="168"/>
      <c r="PAS53" s="168"/>
      <c r="PAT53" s="168"/>
      <c r="PAU53" s="168"/>
      <c r="PAV53" s="168"/>
      <c r="PAW53" s="168"/>
      <c r="PAX53" s="168"/>
      <c r="PAY53" s="168"/>
      <c r="PAZ53" s="168"/>
      <c r="PBA53" s="168"/>
      <c r="PBB53" s="169"/>
      <c r="PBC53" s="166"/>
      <c r="PBD53" s="141"/>
      <c r="PBE53" s="116"/>
      <c r="PBF53" s="162"/>
      <c r="PBG53" s="167"/>
      <c r="PBH53" s="168"/>
      <c r="PBI53" s="168"/>
      <c r="PBJ53" s="168"/>
      <c r="PBK53" s="168"/>
      <c r="PBL53" s="168"/>
      <c r="PBM53" s="168"/>
      <c r="PBN53" s="168"/>
      <c r="PBO53" s="168"/>
      <c r="PBP53" s="168"/>
      <c r="PBQ53" s="168"/>
      <c r="PBR53" s="168"/>
      <c r="PBS53" s="168"/>
      <c r="PBT53" s="169"/>
      <c r="PBU53" s="166"/>
      <c r="PBV53" s="141"/>
      <c r="PBW53" s="116"/>
      <c r="PBX53" s="162"/>
      <c r="PBY53" s="167"/>
      <c r="PBZ53" s="168"/>
      <c r="PCA53" s="168"/>
      <c r="PCB53" s="168"/>
      <c r="PCC53" s="168"/>
      <c r="PCD53" s="168"/>
      <c r="PCE53" s="168"/>
      <c r="PCF53" s="168"/>
      <c r="PCG53" s="168"/>
      <c r="PCH53" s="168"/>
      <c r="PCI53" s="168"/>
      <c r="PCJ53" s="168"/>
      <c r="PCK53" s="168"/>
      <c r="PCL53" s="169"/>
      <c r="PCM53" s="166"/>
      <c r="PCN53" s="141"/>
      <c r="PCO53" s="116"/>
      <c r="PCP53" s="162"/>
      <c r="PCQ53" s="167"/>
      <c r="PCR53" s="168"/>
      <c r="PCS53" s="168"/>
      <c r="PCT53" s="168"/>
      <c r="PCU53" s="168"/>
      <c r="PCV53" s="168"/>
      <c r="PCW53" s="168"/>
      <c r="PCX53" s="168"/>
      <c r="PCY53" s="168"/>
      <c r="PCZ53" s="168"/>
      <c r="PDA53" s="168"/>
      <c r="PDB53" s="168"/>
      <c r="PDC53" s="168"/>
      <c r="PDD53" s="169"/>
      <c r="PDE53" s="166"/>
      <c r="PDF53" s="141"/>
      <c r="PDG53" s="116"/>
      <c r="PDH53" s="162"/>
      <c r="PDI53" s="167"/>
      <c r="PDJ53" s="168"/>
      <c r="PDK53" s="168"/>
      <c r="PDL53" s="168"/>
      <c r="PDM53" s="168"/>
      <c r="PDN53" s="168"/>
      <c r="PDO53" s="168"/>
      <c r="PDP53" s="168"/>
      <c r="PDQ53" s="168"/>
      <c r="PDR53" s="168"/>
      <c r="PDS53" s="168"/>
      <c r="PDT53" s="168"/>
      <c r="PDU53" s="168"/>
      <c r="PDV53" s="169"/>
      <c r="PDW53" s="166"/>
      <c r="PDX53" s="141"/>
      <c r="PDY53" s="116"/>
      <c r="PDZ53" s="162"/>
      <c r="PEA53" s="167"/>
      <c r="PEB53" s="168"/>
      <c r="PEC53" s="168"/>
      <c r="PED53" s="168"/>
      <c r="PEE53" s="168"/>
      <c r="PEF53" s="168"/>
      <c r="PEG53" s="168"/>
      <c r="PEH53" s="168"/>
      <c r="PEI53" s="168"/>
      <c r="PEJ53" s="168"/>
      <c r="PEK53" s="168"/>
      <c r="PEL53" s="168"/>
      <c r="PEM53" s="168"/>
      <c r="PEN53" s="169"/>
      <c r="PEO53" s="166"/>
      <c r="PEP53" s="141"/>
      <c r="PEQ53" s="116"/>
      <c r="PER53" s="162"/>
      <c r="PES53" s="167"/>
      <c r="PET53" s="168"/>
      <c r="PEU53" s="168"/>
      <c r="PEV53" s="168"/>
      <c r="PEW53" s="168"/>
      <c r="PEX53" s="168"/>
      <c r="PEY53" s="168"/>
      <c r="PEZ53" s="168"/>
      <c r="PFA53" s="168"/>
      <c r="PFB53" s="168"/>
      <c r="PFC53" s="168"/>
      <c r="PFD53" s="168"/>
      <c r="PFE53" s="168"/>
      <c r="PFF53" s="169"/>
      <c r="PFG53" s="166"/>
      <c r="PFH53" s="141"/>
      <c r="PFI53" s="116"/>
      <c r="PFJ53" s="162"/>
      <c r="PFK53" s="167"/>
      <c r="PFL53" s="168"/>
      <c r="PFM53" s="168"/>
      <c r="PFN53" s="168"/>
      <c r="PFO53" s="168"/>
      <c r="PFP53" s="168"/>
      <c r="PFQ53" s="168"/>
      <c r="PFR53" s="168"/>
      <c r="PFS53" s="168"/>
      <c r="PFT53" s="168"/>
      <c r="PFU53" s="168"/>
      <c r="PFV53" s="168"/>
      <c r="PFW53" s="168"/>
      <c r="PFX53" s="169"/>
      <c r="PFY53" s="166"/>
      <c r="PFZ53" s="141"/>
      <c r="PGA53" s="116"/>
      <c r="PGB53" s="162"/>
      <c r="PGC53" s="167"/>
      <c r="PGD53" s="168"/>
      <c r="PGE53" s="168"/>
      <c r="PGF53" s="168"/>
      <c r="PGG53" s="168"/>
      <c r="PGH53" s="168"/>
      <c r="PGI53" s="168"/>
      <c r="PGJ53" s="168"/>
      <c r="PGK53" s="168"/>
      <c r="PGL53" s="168"/>
      <c r="PGM53" s="168"/>
      <c r="PGN53" s="168"/>
      <c r="PGO53" s="168"/>
      <c r="PGP53" s="169"/>
      <c r="PGQ53" s="166"/>
      <c r="PGR53" s="141"/>
      <c r="PGS53" s="116"/>
      <c r="PGT53" s="162"/>
      <c r="PGU53" s="167"/>
      <c r="PGV53" s="168"/>
      <c r="PGW53" s="168"/>
      <c r="PGX53" s="168"/>
      <c r="PGY53" s="168"/>
      <c r="PGZ53" s="168"/>
      <c r="PHA53" s="168"/>
      <c r="PHB53" s="168"/>
      <c r="PHC53" s="168"/>
      <c r="PHD53" s="168"/>
      <c r="PHE53" s="168"/>
      <c r="PHF53" s="168"/>
      <c r="PHG53" s="168"/>
      <c r="PHH53" s="169"/>
      <c r="PHI53" s="166"/>
      <c r="PHJ53" s="141"/>
      <c r="PHK53" s="116"/>
      <c r="PHL53" s="162"/>
      <c r="PHM53" s="167"/>
      <c r="PHN53" s="168"/>
      <c r="PHO53" s="168"/>
      <c r="PHP53" s="168"/>
      <c r="PHQ53" s="168"/>
      <c r="PHR53" s="168"/>
      <c r="PHS53" s="168"/>
      <c r="PHT53" s="168"/>
      <c r="PHU53" s="168"/>
      <c r="PHV53" s="168"/>
      <c r="PHW53" s="168"/>
      <c r="PHX53" s="168"/>
      <c r="PHY53" s="168"/>
      <c r="PHZ53" s="169"/>
      <c r="PIA53" s="166"/>
      <c r="PIB53" s="141"/>
      <c r="PIC53" s="116"/>
      <c r="PID53" s="162"/>
      <c r="PIE53" s="167"/>
      <c r="PIF53" s="168"/>
      <c r="PIG53" s="168"/>
      <c r="PIH53" s="168"/>
      <c r="PII53" s="168"/>
      <c r="PIJ53" s="168"/>
      <c r="PIK53" s="168"/>
      <c r="PIL53" s="168"/>
      <c r="PIM53" s="168"/>
      <c r="PIN53" s="168"/>
      <c r="PIO53" s="168"/>
      <c r="PIP53" s="168"/>
      <c r="PIQ53" s="168"/>
      <c r="PIR53" s="169"/>
      <c r="PIS53" s="166"/>
      <c r="PIT53" s="141"/>
      <c r="PIU53" s="116"/>
      <c r="PIV53" s="162"/>
      <c r="PIW53" s="167"/>
      <c r="PIX53" s="168"/>
      <c r="PIY53" s="168"/>
      <c r="PIZ53" s="168"/>
      <c r="PJA53" s="168"/>
      <c r="PJB53" s="168"/>
      <c r="PJC53" s="168"/>
      <c r="PJD53" s="168"/>
      <c r="PJE53" s="168"/>
      <c r="PJF53" s="168"/>
      <c r="PJG53" s="168"/>
      <c r="PJH53" s="168"/>
      <c r="PJI53" s="168"/>
      <c r="PJJ53" s="169"/>
      <c r="PJK53" s="166"/>
      <c r="PJL53" s="141"/>
      <c r="PJM53" s="116"/>
      <c r="PJN53" s="162"/>
      <c r="PJO53" s="167"/>
      <c r="PJP53" s="168"/>
      <c r="PJQ53" s="168"/>
      <c r="PJR53" s="168"/>
      <c r="PJS53" s="168"/>
      <c r="PJT53" s="168"/>
      <c r="PJU53" s="168"/>
      <c r="PJV53" s="168"/>
      <c r="PJW53" s="168"/>
      <c r="PJX53" s="168"/>
      <c r="PJY53" s="168"/>
      <c r="PJZ53" s="168"/>
      <c r="PKA53" s="168"/>
      <c r="PKB53" s="169"/>
      <c r="PKC53" s="166"/>
      <c r="PKD53" s="141"/>
      <c r="PKE53" s="116"/>
      <c r="PKF53" s="162"/>
      <c r="PKG53" s="167"/>
      <c r="PKH53" s="168"/>
      <c r="PKI53" s="168"/>
      <c r="PKJ53" s="168"/>
      <c r="PKK53" s="168"/>
      <c r="PKL53" s="168"/>
      <c r="PKM53" s="168"/>
      <c r="PKN53" s="168"/>
      <c r="PKO53" s="168"/>
      <c r="PKP53" s="168"/>
      <c r="PKQ53" s="168"/>
      <c r="PKR53" s="168"/>
      <c r="PKS53" s="168"/>
      <c r="PKT53" s="169"/>
      <c r="PKU53" s="166"/>
      <c r="PKV53" s="141"/>
      <c r="PKW53" s="116"/>
      <c r="PKX53" s="162"/>
      <c r="PKY53" s="167"/>
      <c r="PKZ53" s="168"/>
      <c r="PLA53" s="168"/>
      <c r="PLB53" s="168"/>
      <c r="PLC53" s="168"/>
      <c r="PLD53" s="168"/>
      <c r="PLE53" s="168"/>
      <c r="PLF53" s="168"/>
      <c r="PLG53" s="168"/>
      <c r="PLH53" s="168"/>
      <c r="PLI53" s="168"/>
      <c r="PLJ53" s="168"/>
      <c r="PLK53" s="168"/>
      <c r="PLL53" s="169"/>
      <c r="PLM53" s="166"/>
      <c r="PLN53" s="141"/>
      <c r="PLO53" s="116"/>
      <c r="PLP53" s="162"/>
      <c r="PLQ53" s="167"/>
      <c r="PLR53" s="168"/>
      <c r="PLS53" s="168"/>
      <c r="PLT53" s="168"/>
      <c r="PLU53" s="168"/>
      <c r="PLV53" s="168"/>
      <c r="PLW53" s="168"/>
      <c r="PLX53" s="168"/>
      <c r="PLY53" s="168"/>
      <c r="PLZ53" s="168"/>
      <c r="PMA53" s="168"/>
      <c r="PMB53" s="168"/>
      <c r="PMC53" s="168"/>
      <c r="PMD53" s="169"/>
      <c r="PME53" s="166"/>
      <c r="PMF53" s="141"/>
      <c r="PMG53" s="116"/>
      <c r="PMH53" s="162"/>
      <c r="PMI53" s="167"/>
      <c r="PMJ53" s="168"/>
      <c r="PMK53" s="168"/>
      <c r="PML53" s="168"/>
      <c r="PMM53" s="168"/>
      <c r="PMN53" s="168"/>
      <c r="PMO53" s="168"/>
      <c r="PMP53" s="168"/>
      <c r="PMQ53" s="168"/>
      <c r="PMR53" s="168"/>
      <c r="PMS53" s="168"/>
      <c r="PMT53" s="168"/>
      <c r="PMU53" s="168"/>
      <c r="PMV53" s="169"/>
      <c r="PMW53" s="166"/>
      <c r="PMX53" s="141"/>
      <c r="PMY53" s="116"/>
      <c r="PMZ53" s="162"/>
      <c r="PNA53" s="167"/>
      <c r="PNB53" s="168"/>
      <c r="PNC53" s="168"/>
      <c r="PND53" s="168"/>
      <c r="PNE53" s="168"/>
      <c r="PNF53" s="168"/>
      <c r="PNG53" s="168"/>
      <c r="PNH53" s="168"/>
      <c r="PNI53" s="168"/>
      <c r="PNJ53" s="168"/>
      <c r="PNK53" s="168"/>
      <c r="PNL53" s="168"/>
      <c r="PNM53" s="168"/>
      <c r="PNN53" s="169"/>
      <c r="PNO53" s="166"/>
      <c r="PNP53" s="141"/>
      <c r="PNQ53" s="116"/>
      <c r="PNR53" s="162"/>
      <c r="PNS53" s="167"/>
      <c r="PNT53" s="168"/>
      <c r="PNU53" s="168"/>
      <c r="PNV53" s="168"/>
      <c r="PNW53" s="168"/>
      <c r="PNX53" s="168"/>
      <c r="PNY53" s="168"/>
      <c r="PNZ53" s="168"/>
      <c r="POA53" s="168"/>
      <c r="POB53" s="168"/>
      <c r="POC53" s="168"/>
      <c r="POD53" s="168"/>
      <c r="POE53" s="168"/>
      <c r="POF53" s="169"/>
      <c r="POG53" s="166"/>
      <c r="POH53" s="141"/>
      <c r="POI53" s="116"/>
      <c r="POJ53" s="162"/>
      <c r="POK53" s="167"/>
      <c r="POL53" s="168"/>
      <c r="POM53" s="168"/>
      <c r="PON53" s="168"/>
      <c r="POO53" s="168"/>
      <c r="POP53" s="168"/>
      <c r="POQ53" s="168"/>
      <c r="POR53" s="168"/>
      <c r="POS53" s="168"/>
      <c r="POT53" s="168"/>
      <c r="POU53" s="168"/>
      <c r="POV53" s="168"/>
      <c r="POW53" s="168"/>
      <c r="POX53" s="169"/>
      <c r="POY53" s="166"/>
      <c r="POZ53" s="141"/>
      <c r="PPA53" s="116"/>
      <c r="PPB53" s="162"/>
      <c r="PPC53" s="167"/>
      <c r="PPD53" s="168"/>
      <c r="PPE53" s="168"/>
      <c r="PPF53" s="168"/>
      <c r="PPG53" s="168"/>
      <c r="PPH53" s="168"/>
      <c r="PPI53" s="168"/>
      <c r="PPJ53" s="168"/>
      <c r="PPK53" s="168"/>
      <c r="PPL53" s="168"/>
      <c r="PPM53" s="168"/>
      <c r="PPN53" s="168"/>
      <c r="PPO53" s="168"/>
      <c r="PPP53" s="169"/>
      <c r="PPQ53" s="166"/>
      <c r="PPR53" s="141"/>
      <c r="PPS53" s="116"/>
      <c r="PPT53" s="162"/>
      <c r="PPU53" s="167"/>
      <c r="PPV53" s="168"/>
      <c r="PPW53" s="168"/>
      <c r="PPX53" s="168"/>
      <c r="PPY53" s="168"/>
      <c r="PPZ53" s="168"/>
      <c r="PQA53" s="168"/>
      <c r="PQB53" s="168"/>
      <c r="PQC53" s="168"/>
      <c r="PQD53" s="168"/>
      <c r="PQE53" s="168"/>
      <c r="PQF53" s="168"/>
      <c r="PQG53" s="168"/>
      <c r="PQH53" s="169"/>
      <c r="PQI53" s="166"/>
      <c r="PQJ53" s="141"/>
      <c r="PQK53" s="116"/>
      <c r="PQL53" s="162"/>
      <c r="PQM53" s="167"/>
      <c r="PQN53" s="168"/>
      <c r="PQO53" s="168"/>
      <c r="PQP53" s="168"/>
      <c r="PQQ53" s="168"/>
      <c r="PQR53" s="168"/>
      <c r="PQS53" s="168"/>
      <c r="PQT53" s="168"/>
      <c r="PQU53" s="168"/>
      <c r="PQV53" s="168"/>
      <c r="PQW53" s="168"/>
      <c r="PQX53" s="168"/>
      <c r="PQY53" s="168"/>
      <c r="PQZ53" s="169"/>
      <c r="PRA53" s="166"/>
      <c r="PRB53" s="141"/>
      <c r="PRC53" s="116"/>
      <c r="PRD53" s="162"/>
      <c r="PRE53" s="167"/>
      <c r="PRF53" s="168"/>
      <c r="PRG53" s="168"/>
      <c r="PRH53" s="168"/>
      <c r="PRI53" s="168"/>
      <c r="PRJ53" s="168"/>
      <c r="PRK53" s="168"/>
      <c r="PRL53" s="168"/>
      <c r="PRM53" s="168"/>
      <c r="PRN53" s="168"/>
      <c r="PRO53" s="168"/>
      <c r="PRP53" s="168"/>
      <c r="PRQ53" s="168"/>
      <c r="PRR53" s="169"/>
      <c r="PRS53" s="166"/>
      <c r="PRT53" s="141"/>
      <c r="PRU53" s="116"/>
      <c r="PRV53" s="162"/>
      <c r="PRW53" s="167"/>
      <c r="PRX53" s="168"/>
      <c r="PRY53" s="168"/>
      <c r="PRZ53" s="168"/>
      <c r="PSA53" s="168"/>
      <c r="PSB53" s="168"/>
      <c r="PSC53" s="168"/>
      <c r="PSD53" s="168"/>
      <c r="PSE53" s="168"/>
      <c r="PSF53" s="168"/>
      <c r="PSG53" s="168"/>
      <c r="PSH53" s="168"/>
      <c r="PSI53" s="168"/>
      <c r="PSJ53" s="169"/>
      <c r="PSK53" s="166"/>
      <c r="PSL53" s="141"/>
      <c r="PSM53" s="116"/>
      <c r="PSN53" s="162"/>
      <c r="PSO53" s="167"/>
      <c r="PSP53" s="168"/>
      <c r="PSQ53" s="168"/>
      <c r="PSR53" s="168"/>
      <c r="PSS53" s="168"/>
      <c r="PST53" s="168"/>
      <c r="PSU53" s="168"/>
      <c r="PSV53" s="168"/>
      <c r="PSW53" s="168"/>
      <c r="PSX53" s="168"/>
      <c r="PSY53" s="168"/>
      <c r="PSZ53" s="168"/>
      <c r="PTA53" s="168"/>
      <c r="PTB53" s="169"/>
      <c r="PTC53" s="166"/>
      <c r="PTD53" s="141"/>
      <c r="PTE53" s="116"/>
      <c r="PTF53" s="162"/>
      <c r="PTG53" s="167"/>
      <c r="PTH53" s="168"/>
      <c r="PTI53" s="168"/>
      <c r="PTJ53" s="168"/>
      <c r="PTK53" s="168"/>
      <c r="PTL53" s="168"/>
      <c r="PTM53" s="168"/>
      <c r="PTN53" s="168"/>
      <c r="PTO53" s="168"/>
      <c r="PTP53" s="168"/>
      <c r="PTQ53" s="168"/>
      <c r="PTR53" s="168"/>
      <c r="PTS53" s="168"/>
      <c r="PTT53" s="169"/>
      <c r="PTU53" s="166"/>
      <c r="PTV53" s="141"/>
      <c r="PTW53" s="116"/>
      <c r="PTX53" s="162"/>
      <c r="PTY53" s="167"/>
      <c r="PTZ53" s="168"/>
      <c r="PUA53" s="168"/>
      <c r="PUB53" s="168"/>
      <c r="PUC53" s="168"/>
      <c r="PUD53" s="168"/>
      <c r="PUE53" s="168"/>
      <c r="PUF53" s="168"/>
      <c r="PUG53" s="168"/>
      <c r="PUH53" s="168"/>
      <c r="PUI53" s="168"/>
      <c r="PUJ53" s="168"/>
      <c r="PUK53" s="168"/>
      <c r="PUL53" s="169"/>
      <c r="PUM53" s="166"/>
      <c r="PUN53" s="141"/>
      <c r="PUO53" s="116"/>
      <c r="PUP53" s="162"/>
      <c r="PUQ53" s="167"/>
      <c r="PUR53" s="168"/>
      <c r="PUS53" s="168"/>
      <c r="PUT53" s="168"/>
      <c r="PUU53" s="168"/>
      <c r="PUV53" s="168"/>
      <c r="PUW53" s="168"/>
      <c r="PUX53" s="168"/>
      <c r="PUY53" s="168"/>
      <c r="PUZ53" s="168"/>
      <c r="PVA53" s="168"/>
      <c r="PVB53" s="168"/>
      <c r="PVC53" s="168"/>
      <c r="PVD53" s="169"/>
      <c r="PVE53" s="166"/>
      <c r="PVF53" s="141"/>
      <c r="PVG53" s="116"/>
      <c r="PVH53" s="162"/>
      <c r="PVI53" s="167"/>
      <c r="PVJ53" s="168"/>
      <c r="PVK53" s="168"/>
      <c r="PVL53" s="168"/>
      <c r="PVM53" s="168"/>
      <c r="PVN53" s="168"/>
      <c r="PVO53" s="168"/>
      <c r="PVP53" s="168"/>
      <c r="PVQ53" s="168"/>
      <c r="PVR53" s="168"/>
      <c r="PVS53" s="168"/>
      <c r="PVT53" s="168"/>
      <c r="PVU53" s="168"/>
      <c r="PVV53" s="169"/>
      <c r="PVW53" s="166"/>
      <c r="PVX53" s="141"/>
      <c r="PVY53" s="116"/>
      <c r="PVZ53" s="162"/>
      <c r="PWA53" s="167"/>
      <c r="PWB53" s="168"/>
      <c r="PWC53" s="168"/>
      <c r="PWD53" s="168"/>
      <c r="PWE53" s="168"/>
      <c r="PWF53" s="168"/>
      <c r="PWG53" s="168"/>
      <c r="PWH53" s="168"/>
      <c r="PWI53" s="168"/>
      <c r="PWJ53" s="168"/>
      <c r="PWK53" s="168"/>
      <c r="PWL53" s="168"/>
      <c r="PWM53" s="168"/>
      <c r="PWN53" s="169"/>
      <c r="PWO53" s="166"/>
      <c r="PWP53" s="141"/>
      <c r="PWQ53" s="116"/>
      <c r="PWR53" s="162"/>
      <c r="PWS53" s="167"/>
      <c r="PWT53" s="168"/>
      <c r="PWU53" s="168"/>
      <c r="PWV53" s="168"/>
      <c r="PWW53" s="168"/>
      <c r="PWX53" s="168"/>
      <c r="PWY53" s="168"/>
      <c r="PWZ53" s="168"/>
      <c r="PXA53" s="168"/>
      <c r="PXB53" s="168"/>
      <c r="PXC53" s="168"/>
      <c r="PXD53" s="168"/>
      <c r="PXE53" s="168"/>
      <c r="PXF53" s="169"/>
      <c r="PXG53" s="166"/>
      <c r="PXH53" s="141"/>
      <c r="PXI53" s="116"/>
      <c r="PXJ53" s="162"/>
      <c r="PXK53" s="167"/>
      <c r="PXL53" s="168"/>
      <c r="PXM53" s="168"/>
      <c r="PXN53" s="168"/>
      <c r="PXO53" s="168"/>
      <c r="PXP53" s="168"/>
      <c r="PXQ53" s="168"/>
      <c r="PXR53" s="168"/>
      <c r="PXS53" s="168"/>
      <c r="PXT53" s="168"/>
      <c r="PXU53" s="168"/>
      <c r="PXV53" s="168"/>
      <c r="PXW53" s="168"/>
      <c r="PXX53" s="169"/>
      <c r="PXY53" s="166"/>
      <c r="PXZ53" s="141"/>
      <c r="PYA53" s="116"/>
      <c r="PYB53" s="162"/>
      <c r="PYC53" s="167"/>
      <c r="PYD53" s="168"/>
      <c r="PYE53" s="168"/>
      <c r="PYF53" s="168"/>
      <c r="PYG53" s="168"/>
      <c r="PYH53" s="168"/>
      <c r="PYI53" s="168"/>
      <c r="PYJ53" s="168"/>
      <c r="PYK53" s="168"/>
      <c r="PYL53" s="168"/>
      <c r="PYM53" s="168"/>
      <c r="PYN53" s="168"/>
      <c r="PYO53" s="168"/>
      <c r="PYP53" s="169"/>
      <c r="PYQ53" s="166"/>
      <c r="PYR53" s="141"/>
      <c r="PYS53" s="116"/>
      <c r="PYT53" s="162"/>
      <c r="PYU53" s="167"/>
      <c r="PYV53" s="168"/>
      <c r="PYW53" s="168"/>
      <c r="PYX53" s="168"/>
      <c r="PYY53" s="168"/>
      <c r="PYZ53" s="168"/>
      <c r="PZA53" s="168"/>
      <c r="PZB53" s="168"/>
      <c r="PZC53" s="168"/>
      <c r="PZD53" s="168"/>
      <c r="PZE53" s="168"/>
      <c r="PZF53" s="168"/>
      <c r="PZG53" s="168"/>
      <c r="PZH53" s="169"/>
      <c r="PZI53" s="166"/>
      <c r="PZJ53" s="141"/>
      <c r="PZK53" s="116"/>
      <c r="PZL53" s="162"/>
      <c r="PZM53" s="167"/>
      <c r="PZN53" s="168"/>
      <c r="PZO53" s="168"/>
      <c r="PZP53" s="168"/>
      <c r="PZQ53" s="168"/>
      <c r="PZR53" s="168"/>
      <c r="PZS53" s="168"/>
      <c r="PZT53" s="168"/>
      <c r="PZU53" s="168"/>
      <c r="PZV53" s="168"/>
      <c r="PZW53" s="168"/>
      <c r="PZX53" s="168"/>
      <c r="PZY53" s="168"/>
      <c r="PZZ53" s="169"/>
      <c r="QAA53" s="166"/>
      <c r="QAB53" s="141"/>
      <c r="QAC53" s="116"/>
      <c r="QAD53" s="162"/>
      <c r="QAE53" s="167"/>
      <c r="QAF53" s="168"/>
      <c r="QAG53" s="168"/>
      <c r="QAH53" s="168"/>
      <c r="QAI53" s="168"/>
      <c r="QAJ53" s="168"/>
      <c r="QAK53" s="168"/>
      <c r="QAL53" s="168"/>
      <c r="QAM53" s="168"/>
      <c r="QAN53" s="168"/>
      <c r="QAO53" s="168"/>
      <c r="QAP53" s="168"/>
      <c r="QAQ53" s="168"/>
      <c r="QAR53" s="169"/>
      <c r="QAS53" s="166"/>
      <c r="QAT53" s="141"/>
      <c r="QAU53" s="116"/>
      <c r="QAV53" s="162"/>
      <c r="QAW53" s="167"/>
      <c r="QAX53" s="168"/>
      <c r="QAY53" s="168"/>
      <c r="QAZ53" s="168"/>
      <c r="QBA53" s="168"/>
      <c r="QBB53" s="168"/>
      <c r="QBC53" s="168"/>
      <c r="QBD53" s="168"/>
      <c r="QBE53" s="168"/>
      <c r="QBF53" s="168"/>
      <c r="QBG53" s="168"/>
      <c r="QBH53" s="168"/>
      <c r="QBI53" s="168"/>
      <c r="QBJ53" s="169"/>
      <c r="QBK53" s="166"/>
      <c r="QBL53" s="141"/>
      <c r="QBM53" s="116"/>
      <c r="QBN53" s="162"/>
      <c r="QBO53" s="167"/>
      <c r="QBP53" s="168"/>
      <c r="QBQ53" s="168"/>
      <c r="QBR53" s="168"/>
      <c r="QBS53" s="168"/>
      <c r="QBT53" s="168"/>
      <c r="QBU53" s="168"/>
      <c r="QBV53" s="168"/>
      <c r="QBW53" s="168"/>
      <c r="QBX53" s="168"/>
      <c r="QBY53" s="168"/>
      <c r="QBZ53" s="168"/>
      <c r="QCA53" s="168"/>
      <c r="QCB53" s="169"/>
      <c r="QCC53" s="166"/>
      <c r="QCD53" s="141"/>
      <c r="QCE53" s="116"/>
      <c r="QCF53" s="162"/>
      <c r="QCG53" s="167"/>
      <c r="QCH53" s="168"/>
      <c r="QCI53" s="168"/>
      <c r="QCJ53" s="168"/>
      <c r="QCK53" s="168"/>
      <c r="QCL53" s="168"/>
      <c r="QCM53" s="168"/>
      <c r="QCN53" s="168"/>
      <c r="QCO53" s="168"/>
      <c r="QCP53" s="168"/>
      <c r="QCQ53" s="168"/>
      <c r="QCR53" s="168"/>
      <c r="QCS53" s="168"/>
      <c r="QCT53" s="169"/>
      <c r="QCU53" s="166"/>
      <c r="QCV53" s="141"/>
      <c r="QCW53" s="116"/>
      <c r="QCX53" s="162"/>
      <c r="QCY53" s="167"/>
      <c r="QCZ53" s="168"/>
      <c r="QDA53" s="168"/>
      <c r="QDB53" s="168"/>
      <c r="QDC53" s="168"/>
      <c r="QDD53" s="168"/>
      <c r="QDE53" s="168"/>
      <c r="QDF53" s="168"/>
      <c r="QDG53" s="168"/>
      <c r="QDH53" s="168"/>
      <c r="QDI53" s="168"/>
      <c r="QDJ53" s="168"/>
      <c r="QDK53" s="168"/>
      <c r="QDL53" s="169"/>
      <c r="QDM53" s="166"/>
      <c r="QDN53" s="141"/>
      <c r="QDO53" s="116"/>
      <c r="QDP53" s="162"/>
      <c r="QDQ53" s="167"/>
      <c r="QDR53" s="168"/>
      <c r="QDS53" s="168"/>
      <c r="QDT53" s="168"/>
      <c r="QDU53" s="168"/>
      <c r="QDV53" s="168"/>
      <c r="QDW53" s="168"/>
      <c r="QDX53" s="168"/>
      <c r="QDY53" s="168"/>
      <c r="QDZ53" s="168"/>
      <c r="QEA53" s="168"/>
      <c r="QEB53" s="168"/>
      <c r="QEC53" s="168"/>
      <c r="QED53" s="169"/>
      <c r="QEE53" s="166"/>
      <c r="QEF53" s="141"/>
      <c r="QEG53" s="116"/>
      <c r="QEH53" s="162"/>
      <c r="QEI53" s="167"/>
      <c r="QEJ53" s="168"/>
      <c r="QEK53" s="168"/>
      <c r="QEL53" s="168"/>
      <c r="QEM53" s="168"/>
      <c r="QEN53" s="168"/>
      <c r="QEO53" s="168"/>
      <c r="QEP53" s="168"/>
      <c r="QEQ53" s="168"/>
      <c r="QER53" s="168"/>
      <c r="QES53" s="168"/>
      <c r="QET53" s="168"/>
      <c r="QEU53" s="168"/>
      <c r="QEV53" s="169"/>
      <c r="QEW53" s="166"/>
      <c r="QEX53" s="141"/>
      <c r="QEY53" s="116"/>
      <c r="QEZ53" s="162"/>
      <c r="QFA53" s="167"/>
      <c r="QFB53" s="168"/>
      <c r="QFC53" s="168"/>
      <c r="QFD53" s="168"/>
      <c r="QFE53" s="168"/>
      <c r="QFF53" s="168"/>
      <c r="QFG53" s="168"/>
      <c r="QFH53" s="168"/>
      <c r="QFI53" s="168"/>
      <c r="QFJ53" s="168"/>
      <c r="QFK53" s="168"/>
      <c r="QFL53" s="168"/>
      <c r="QFM53" s="168"/>
      <c r="QFN53" s="169"/>
      <c r="QFO53" s="166"/>
      <c r="QFP53" s="141"/>
      <c r="QFQ53" s="116"/>
      <c r="QFR53" s="162"/>
      <c r="QFS53" s="167"/>
      <c r="QFT53" s="168"/>
      <c r="QFU53" s="168"/>
      <c r="QFV53" s="168"/>
      <c r="QFW53" s="168"/>
      <c r="QFX53" s="168"/>
      <c r="QFY53" s="168"/>
      <c r="QFZ53" s="168"/>
      <c r="QGA53" s="168"/>
      <c r="QGB53" s="168"/>
      <c r="QGC53" s="168"/>
      <c r="QGD53" s="168"/>
      <c r="QGE53" s="168"/>
      <c r="QGF53" s="169"/>
      <c r="QGG53" s="166"/>
      <c r="QGH53" s="141"/>
      <c r="QGI53" s="116"/>
      <c r="QGJ53" s="162"/>
      <c r="QGK53" s="167"/>
      <c r="QGL53" s="168"/>
      <c r="QGM53" s="168"/>
      <c r="QGN53" s="168"/>
      <c r="QGO53" s="168"/>
      <c r="QGP53" s="168"/>
      <c r="QGQ53" s="168"/>
      <c r="QGR53" s="168"/>
      <c r="QGS53" s="168"/>
      <c r="QGT53" s="168"/>
      <c r="QGU53" s="168"/>
      <c r="QGV53" s="168"/>
      <c r="QGW53" s="168"/>
      <c r="QGX53" s="169"/>
      <c r="QGY53" s="166"/>
      <c r="QGZ53" s="141"/>
      <c r="QHA53" s="116"/>
      <c r="QHB53" s="162"/>
      <c r="QHC53" s="167"/>
      <c r="QHD53" s="168"/>
      <c r="QHE53" s="168"/>
      <c r="QHF53" s="168"/>
      <c r="QHG53" s="168"/>
      <c r="QHH53" s="168"/>
      <c r="QHI53" s="168"/>
      <c r="QHJ53" s="168"/>
      <c r="QHK53" s="168"/>
      <c r="QHL53" s="168"/>
      <c r="QHM53" s="168"/>
      <c r="QHN53" s="168"/>
      <c r="QHO53" s="168"/>
      <c r="QHP53" s="169"/>
      <c r="QHQ53" s="166"/>
      <c r="QHR53" s="141"/>
      <c r="QHS53" s="116"/>
      <c r="QHT53" s="162"/>
      <c r="QHU53" s="167"/>
      <c r="QHV53" s="168"/>
      <c r="QHW53" s="168"/>
      <c r="QHX53" s="168"/>
      <c r="QHY53" s="168"/>
      <c r="QHZ53" s="168"/>
      <c r="QIA53" s="168"/>
      <c r="QIB53" s="168"/>
      <c r="QIC53" s="168"/>
      <c r="QID53" s="168"/>
      <c r="QIE53" s="168"/>
      <c r="QIF53" s="168"/>
      <c r="QIG53" s="168"/>
      <c r="QIH53" s="169"/>
      <c r="QII53" s="166"/>
      <c r="QIJ53" s="141"/>
      <c r="QIK53" s="116"/>
      <c r="QIL53" s="162"/>
      <c r="QIM53" s="167"/>
      <c r="QIN53" s="168"/>
      <c r="QIO53" s="168"/>
      <c r="QIP53" s="168"/>
      <c r="QIQ53" s="168"/>
      <c r="QIR53" s="168"/>
      <c r="QIS53" s="168"/>
      <c r="QIT53" s="168"/>
      <c r="QIU53" s="168"/>
      <c r="QIV53" s="168"/>
      <c r="QIW53" s="168"/>
      <c r="QIX53" s="168"/>
      <c r="QIY53" s="168"/>
      <c r="QIZ53" s="169"/>
      <c r="QJA53" s="166"/>
      <c r="QJB53" s="141"/>
      <c r="QJC53" s="116"/>
      <c r="QJD53" s="162"/>
      <c r="QJE53" s="167"/>
      <c r="QJF53" s="168"/>
      <c r="QJG53" s="168"/>
      <c r="QJH53" s="168"/>
      <c r="QJI53" s="168"/>
      <c r="QJJ53" s="168"/>
      <c r="QJK53" s="168"/>
      <c r="QJL53" s="168"/>
      <c r="QJM53" s="168"/>
      <c r="QJN53" s="168"/>
      <c r="QJO53" s="168"/>
      <c r="QJP53" s="168"/>
      <c r="QJQ53" s="168"/>
      <c r="QJR53" s="169"/>
      <c r="QJS53" s="166"/>
      <c r="QJT53" s="141"/>
      <c r="QJU53" s="116"/>
      <c r="QJV53" s="162"/>
      <c r="QJW53" s="167"/>
      <c r="QJX53" s="168"/>
      <c r="QJY53" s="168"/>
      <c r="QJZ53" s="168"/>
      <c r="QKA53" s="168"/>
      <c r="QKB53" s="168"/>
      <c r="QKC53" s="168"/>
      <c r="QKD53" s="168"/>
      <c r="QKE53" s="168"/>
      <c r="QKF53" s="168"/>
      <c r="QKG53" s="168"/>
      <c r="QKH53" s="168"/>
      <c r="QKI53" s="168"/>
      <c r="QKJ53" s="169"/>
      <c r="QKK53" s="166"/>
      <c r="QKL53" s="141"/>
      <c r="QKM53" s="116"/>
      <c r="QKN53" s="162"/>
      <c r="QKO53" s="167"/>
      <c r="QKP53" s="168"/>
      <c r="QKQ53" s="168"/>
      <c r="QKR53" s="168"/>
      <c r="QKS53" s="168"/>
      <c r="QKT53" s="168"/>
      <c r="QKU53" s="168"/>
      <c r="QKV53" s="168"/>
      <c r="QKW53" s="168"/>
      <c r="QKX53" s="168"/>
      <c r="QKY53" s="168"/>
      <c r="QKZ53" s="168"/>
      <c r="QLA53" s="168"/>
      <c r="QLB53" s="169"/>
      <c r="QLC53" s="166"/>
      <c r="QLD53" s="141"/>
      <c r="QLE53" s="116"/>
      <c r="QLF53" s="162"/>
      <c r="QLG53" s="167"/>
      <c r="QLH53" s="168"/>
      <c r="QLI53" s="168"/>
      <c r="QLJ53" s="168"/>
      <c r="QLK53" s="168"/>
      <c r="QLL53" s="168"/>
      <c r="QLM53" s="168"/>
      <c r="QLN53" s="168"/>
      <c r="QLO53" s="168"/>
      <c r="QLP53" s="168"/>
      <c r="QLQ53" s="168"/>
      <c r="QLR53" s="168"/>
      <c r="QLS53" s="168"/>
      <c r="QLT53" s="169"/>
      <c r="QLU53" s="166"/>
      <c r="QLV53" s="141"/>
      <c r="QLW53" s="116"/>
      <c r="QLX53" s="162"/>
      <c r="QLY53" s="167"/>
      <c r="QLZ53" s="168"/>
      <c r="QMA53" s="168"/>
      <c r="QMB53" s="168"/>
      <c r="QMC53" s="168"/>
      <c r="QMD53" s="168"/>
      <c r="QME53" s="168"/>
      <c r="QMF53" s="168"/>
      <c r="QMG53" s="168"/>
      <c r="QMH53" s="168"/>
      <c r="QMI53" s="168"/>
      <c r="QMJ53" s="168"/>
      <c r="QMK53" s="168"/>
      <c r="QML53" s="169"/>
      <c r="QMM53" s="166"/>
      <c r="QMN53" s="141"/>
      <c r="QMO53" s="116"/>
      <c r="QMP53" s="162"/>
      <c r="QMQ53" s="167"/>
      <c r="QMR53" s="168"/>
      <c r="QMS53" s="168"/>
      <c r="QMT53" s="168"/>
      <c r="QMU53" s="168"/>
      <c r="QMV53" s="168"/>
      <c r="QMW53" s="168"/>
      <c r="QMX53" s="168"/>
      <c r="QMY53" s="168"/>
      <c r="QMZ53" s="168"/>
      <c r="QNA53" s="168"/>
      <c r="QNB53" s="168"/>
      <c r="QNC53" s="168"/>
      <c r="QND53" s="169"/>
      <c r="QNE53" s="166"/>
      <c r="QNF53" s="141"/>
      <c r="QNG53" s="116"/>
      <c r="QNH53" s="162"/>
      <c r="QNI53" s="167"/>
      <c r="QNJ53" s="168"/>
      <c r="QNK53" s="168"/>
      <c r="QNL53" s="168"/>
      <c r="QNM53" s="168"/>
      <c r="QNN53" s="168"/>
      <c r="QNO53" s="168"/>
      <c r="QNP53" s="168"/>
      <c r="QNQ53" s="168"/>
      <c r="QNR53" s="168"/>
      <c r="QNS53" s="168"/>
      <c r="QNT53" s="168"/>
      <c r="QNU53" s="168"/>
      <c r="QNV53" s="169"/>
      <c r="QNW53" s="166"/>
      <c r="QNX53" s="141"/>
      <c r="QNY53" s="116"/>
      <c r="QNZ53" s="162"/>
      <c r="QOA53" s="167"/>
      <c r="QOB53" s="168"/>
      <c r="QOC53" s="168"/>
      <c r="QOD53" s="168"/>
      <c r="QOE53" s="168"/>
      <c r="QOF53" s="168"/>
      <c r="QOG53" s="168"/>
      <c r="QOH53" s="168"/>
      <c r="QOI53" s="168"/>
      <c r="QOJ53" s="168"/>
      <c r="QOK53" s="168"/>
      <c r="QOL53" s="168"/>
      <c r="QOM53" s="168"/>
      <c r="QON53" s="169"/>
      <c r="QOO53" s="166"/>
      <c r="QOP53" s="141"/>
      <c r="QOQ53" s="116"/>
      <c r="QOR53" s="162"/>
      <c r="QOS53" s="167"/>
      <c r="QOT53" s="168"/>
      <c r="QOU53" s="168"/>
      <c r="QOV53" s="168"/>
      <c r="QOW53" s="168"/>
      <c r="QOX53" s="168"/>
      <c r="QOY53" s="168"/>
      <c r="QOZ53" s="168"/>
      <c r="QPA53" s="168"/>
      <c r="QPB53" s="168"/>
      <c r="QPC53" s="168"/>
      <c r="QPD53" s="168"/>
      <c r="QPE53" s="168"/>
      <c r="QPF53" s="169"/>
      <c r="QPG53" s="166"/>
      <c r="QPH53" s="141"/>
      <c r="QPI53" s="116"/>
      <c r="QPJ53" s="162"/>
      <c r="QPK53" s="167"/>
      <c r="QPL53" s="168"/>
      <c r="QPM53" s="168"/>
      <c r="QPN53" s="168"/>
      <c r="QPO53" s="168"/>
      <c r="QPP53" s="168"/>
      <c r="QPQ53" s="168"/>
      <c r="QPR53" s="168"/>
      <c r="QPS53" s="168"/>
      <c r="QPT53" s="168"/>
      <c r="QPU53" s="168"/>
      <c r="QPV53" s="168"/>
      <c r="QPW53" s="168"/>
      <c r="QPX53" s="169"/>
      <c r="QPY53" s="166"/>
      <c r="QPZ53" s="141"/>
      <c r="QQA53" s="116"/>
      <c r="QQB53" s="162"/>
      <c r="QQC53" s="167"/>
      <c r="QQD53" s="168"/>
      <c r="QQE53" s="168"/>
      <c r="QQF53" s="168"/>
      <c r="QQG53" s="168"/>
      <c r="QQH53" s="168"/>
      <c r="QQI53" s="168"/>
      <c r="QQJ53" s="168"/>
      <c r="QQK53" s="168"/>
      <c r="QQL53" s="168"/>
      <c r="QQM53" s="168"/>
      <c r="QQN53" s="168"/>
      <c r="QQO53" s="168"/>
      <c r="QQP53" s="169"/>
      <c r="QQQ53" s="166"/>
      <c r="QQR53" s="141"/>
      <c r="QQS53" s="116"/>
      <c r="QQT53" s="162"/>
      <c r="QQU53" s="167"/>
      <c r="QQV53" s="168"/>
      <c r="QQW53" s="168"/>
      <c r="QQX53" s="168"/>
      <c r="QQY53" s="168"/>
      <c r="QQZ53" s="168"/>
      <c r="QRA53" s="168"/>
      <c r="QRB53" s="168"/>
      <c r="QRC53" s="168"/>
      <c r="QRD53" s="168"/>
      <c r="QRE53" s="168"/>
      <c r="QRF53" s="168"/>
      <c r="QRG53" s="168"/>
      <c r="QRH53" s="169"/>
      <c r="QRI53" s="166"/>
      <c r="QRJ53" s="141"/>
      <c r="QRK53" s="116"/>
      <c r="QRL53" s="162"/>
      <c r="QRM53" s="167"/>
      <c r="QRN53" s="168"/>
      <c r="QRO53" s="168"/>
      <c r="QRP53" s="168"/>
      <c r="QRQ53" s="168"/>
      <c r="QRR53" s="168"/>
      <c r="QRS53" s="168"/>
      <c r="QRT53" s="168"/>
      <c r="QRU53" s="168"/>
      <c r="QRV53" s="168"/>
      <c r="QRW53" s="168"/>
      <c r="QRX53" s="168"/>
      <c r="QRY53" s="168"/>
      <c r="QRZ53" s="169"/>
      <c r="QSA53" s="166"/>
      <c r="QSB53" s="141"/>
      <c r="QSC53" s="116"/>
      <c r="QSD53" s="162"/>
      <c r="QSE53" s="167"/>
      <c r="QSF53" s="168"/>
      <c r="QSG53" s="168"/>
      <c r="QSH53" s="168"/>
      <c r="QSI53" s="168"/>
      <c r="QSJ53" s="168"/>
      <c r="QSK53" s="168"/>
      <c r="QSL53" s="168"/>
      <c r="QSM53" s="168"/>
      <c r="QSN53" s="168"/>
      <c r="QSO53" s="168"/>
      <c r="QSP53" s="168"/>
      <c r="QSQ53" s="168"/>
      <c r="QSR53" s="169"/>
      <c r="QSS53" s="166"/>
      <c r="QST53" s="141"/>
      <c r="QSU53" s="116"/>
      <c r="QSV53" s="162"/>
      <c r="QSW53" s="167"/>
      <c r="QSX53" s="168"/>
      <c r="QSY53" s="168"/>
      <c r="QSZ53" s="168"/>
      <c r="QTA53" s="168"/>
      <c r="QTB53" s="168"/>
      <c r="QTC53" s="168"/>
      <c r="QTD53" s="168"/>
      <c r="QTE53" s="168"/>
      <c r="QTF53" s="168"/>
      <c r="QTG53" s="168"/>
      <c r="QTH53" s="168"/>
      <c r="QTI53" s="168"/>
      <c r="QTJ53" s="169"/>
      <c r="QTK53" s="166"/>
      <c r="QTL53" s="141"/>
      <c r="QTM53" s="116"/>
      <c r="QTN53" s="162"/>
      <c r="QTO53" s="167"/>
      <c r="QTP53" s="168"/>
      <c r="QTQ53" s="168"/>
      <c r="QTR53" s="168"/>
      <c r="QTS53" s="168"/>
      <c r="QTT53" s="168"/>
      <c r="QTU53" s="168"/>
      <c r="QTV53" s="168"/>
      <c r="QTW53" s="168"/>
      <c r="QTX53" s="168"/>
      <c r="QTY53" s="168"/>
      <c r="QTZ53" s="168"/>
      <c r="QUA53" s="168"/>
      <c r="QUB53" s="169"/>
      <c r="QUC53" s="166"/>
      <c r="QUD53" s="141"/>
      <c r="QUE53" s="116"/>
      <c r="QUF53" s="162"/>
      <c r="QUG53" s="167"/>
      <c r="QUH53" s="168"/>
      <c r="QUI53" s="168"/>
      <c r="QUJ53" s="168"/>
      <c r="QUK53" s="168"/>
      <c r="QUL53" s="168"/>
      <c r="QUM53" s="168"/>
      <c r="QUN53" s="168"/>
      <c r="QUO53" s="168"/>
      <c r="QUP53" s="168"/>
      <c r="QUQ53" s="168"/>
      <c r="QUR53" s="168"/>
      <c r="QUS53" s="168"/>
      <c r="QUT53" s="169"/>
      <c r="QUU53" s="166"/>
      <c r="QUV53" s="141"/>
      <c r="QUW53" s="116"/>
      <c r="QUX53" s="162"/>
      <c r="QUY53" s="167"/>
      <c r="QUZ53" s="168"/>
      <c r="QVA53" s="168"/>
      <c r="QVB53" s="168"/>
      <c r="QVC53" s="168"/>
      <c r="QVD53" s="168"/>
      <c r="QVE53" s="168"/>
      <c r="QVF53" s="168"/>
      <c r="QVG53" s="168"/>
      <c r="QVH53" s="168"/>
      <c r="QVI53" s="168"/>
      <c r="QVJ53" s="168"/>
      <c r="QVK53" s="168"/>
      <c r="QVL53" s="169"/>
      <c r="QVM53" s="166"/>
      <c r="QVN53" s="141"/>
      <c r="QVO53" s="116"/>
      <c r="QVP53" s="162"/>
      <c r="QVQ53" s="167"/>
      <c r="QVR53" s="168"/>
      <c r="QVS53" s="168"/>
      <c r="QVT53" s="168"/>
      <c r="QVU53" s="168"/>
      <c r="QVV53" s="168"/>
      <c r="QVW53" s="168"/>
      <c r="QVX53" s="168"/>
      <c r="QVY53" s="168"/>
      <c r="QVZ53" s="168"/>
      <c r="QWA53" s="168"/>
      <c r="QWB53" s="168"/>
      <c r="QWC53" s="168"/>
      <c r="QWD53" s="169"/>
      <c r="QWE53" s="166"/>
      <c r="QWF53" s="141"/>
      <c r="QWG53" s="116"/>
      <c r="QWH53" s="162"/>
      <c r="QWI53" s="167"/>
      <c r="QWJ53" s="168"/>
      <c r="QWK53" s="168"/>
      <c r="QWL53" s="168"/>
      <c r="QWM53" s="168"/>
      <c r="QWN53" s="168"/>
      <c r="QWO53" s="168"/>
      <c r="QWP53" s="168"/>
      <c r="QWQ53" s="168"/>
      <c r="QWR53" s="168"/>
      <c r="QWS53" s="168"/>
      <c r="QWT53" s="168"/>
      <c r="QWU53" s="168"/>
      <c r="QWV53" s="169"/>
      <c r="QWW53" s="166"/>
      <c r="QWX53" s="141"/>
      <c r="QWY53" s="116"/>
      <c r="QWZ53" s="162"/>
      <c r="QXA53" s="167"/>
      <c r="QXB53" s="168"/>
      <c r="QXC53" s="168"/>
      <c r="QXD53" s="168"/>
      <c r="QXE53" s="168"/>
      <c r="QXF53" s="168"/>
      <c r="QXG53" s="168"/>
      <c r="QXH53" s="168"/>
      <c r="QXI53" s="168"/>
      <c r="QXJ53" s="168"/>
      <c r="QXK53" s="168"/>
      <c r="QXL53" s="168"/>
      <c r="QXM53" s="168"/>
      <c r="QXN53" s="169"/>
      <c r="QXO53" s="166"/>
      <c r="QXP53" s="141"/>
      <c r="QXQ53" s="116"/>
      <c r="QXR53" s="162"/>
      <c r="QXS53" s="167"/>
      <c r="QXT53" s="168"/>
      <c r="QXU53" s="168"/>
      <c r="QXV53" s="168"/>
      <c r="QXW53" s="168"/>
      <c r="QXX53" s="168"/>
      <c r="QXY53" s="168"/>
      <c r="QXZ53" s="168"/>
      <c r="QYA53" s="168"/>
      <c r="QYB53" s="168"/>
      <c r="QYC53" s="168"/>
      <c r="QYD53" s="168"/>
      <c r="QYE53" s="168"/>
      <c r="QYF53" s="169"/>
      <c r="QYG53" s="166"/>
      <c r="QYH53" s="141"/>
      <c r="QYI53" s="116"/>
      <c r="QYJ53" s="162"/>
      <c r="QYK53" s="167"/>
      <c r="QYL53" s="168"/>
      <c r="QYM53" s="168"/>
      <c r="QYN53" s="168"/>
      <c r="QYO53" s="168"/>
      <c r="QYP53" s="168"/>
      <c r="QYQ53" s="168"/>
      <c r="QYR53" s="168"/>
      <c r="QYS53" s="168"/>
      <c r="QYT53" s="168"/>
      <c r="QYU53" s="168"/>
      <c r="QYV53" s="168"/>
      <c r="QYW53" s="168"/>
      <c r="QYX53" s="169"/>
      <c r="QYY53" s="166"/>
      <c r="QYZ53" s="141"/>
      <c r="QZA53" s="116"/>
      <c r="QZB53" s="162"/>
      <c r="QZC53" s="167"/>
      <c r="QZD53" s="168"/>
      <c r="QZE53" s="168"/>
      <c r="QZF53" s="168"/>
      <c r="QZG53" s="168"/>
      <c r="QZH53" s="168"/>
      <c r="QZI53" s="168"/>
      <c r="QZJ53" s="168"/>
      <c r="QZK53" s="168"/>
      <c r="QZL53" s="168"/>
      <c r="QZM53" s="168"/>
      <c r="QZN53" s="168"/>
      <c r="QZO53" s="168"/>
      <c r="QZP53" s="169"/>
      <c r="QZQ53" s="166"/>
      <c r="QZR53" s="141"/>
      <c r="QZS53" s="116"/>
      <c r="QZT53" s="162"/>
      <c r="QZU53" s="167"/>
      <c r="QZV53" s="168"/>
      <c r="QZW53" s="168"/>
      <c r="QZX53" s="168"/>
      <c r="QZY53" s="168"/>
      <c r="QZZ53" s="168"/>
      <c r="RAA53" s="168"/>
      <c r="RAB53" s="168"/>
      <c r="RAC53" s="168"/>
      <c r="RAD53" s="168"/>
      <c r="RAE53" s="168"/>
      <c r="RAF53" s="168"/>
      <c r="RAG53" s="168"/>
      <c r="RAH53" s="169"/>
      <c r="RAI53" s="166"/>
      <c r="RAJ53" s="141"/>
      <c r="RAK53" s="116"/>
      <c r="RAL53" s="162"/>
      <c r="RAM53" s="167"/>
      <c r="RAN53" s="168"/>
      <c r="RAO53" s="168"/>
      <c r="RAP53" s="168"/>
      <c r="RAQ53" s="168"/>
      <c r="RAR53" s="168"/>
      <c r="RAS53" s="168"/>
      <c r="RAT53" s="168"/>
      <c r="RAU53" s="168"/>
      <c r="RAV53" s="168"/>
      <c r="RAW53" s="168"/>
      <c r="RAX53" s="168"/>
      <c r="RAY53" s="168"/>
      <c r="RAZ53" s="169"/>
      <c r="RBA53" s="166"/>
      <c r="RBB53" s="141"/>
      <c r="RBC53" s="116"/>
      <c r="RBD53" s="162"/>
      <c r="RBE53" s="167"/>
      <c r="RBF53" s="168"/>
      <c r="RBG53" s="168"/>
      <c r="RBH53" s="168"/>
      <c r="RBI53" s="168"/>
      <c r="RBJ53" s="168"/>
      <c r="RBK53" s="168"/>
      <c r="RBL53" s="168"/>
      <c r="RBM53" s="168"/>
      <c r="RBN53" s="168"/>
      <c r="RBO53" s="168"/>
      <c r="RBP53" s="168"/>
      <c r="RBQ53" s="168"/>
      <c r="RBR53" s="169"/>
      <c r="RBS53" s="166"/>
      <c r="RBT53" s="141"/>
      <c r="RBU53" s="116"/>
      <c r="RBV53" s="162"/>
      <c r="RBW53" s="167"/>
      <c r="RBX53" s="168"/>
      <c r="RBY53" s="168"/>
      <c r="RBZ53" s="168"/>
      <c r="RCA53" s="168"/>
      <c r="RCB53" s="168"/>
      <c r="RCC53" s="168"/>
      <c r="RCD53" s="168"/>
      <c r="RCE53" s="168"/>
      <c r="RCF53" s="168"/>
      <c r="RCG53" s="168"/>
      <c r="RCH53" s="168"/>
      <c r="RCI53" s="168"/>
      <c r="RCJ53" s="169"/>
      <c r="RCK53" s="166"/>
      <c r="RCL53" s="141"/>
      <c r="RCM53" s="116"/>
      <c r="RCN53" s="162"/>
      <c r="RCO53" s="167"/>
      <c r="RCP53" s="168"/>
      <c r="RCQ53" s="168"/>
      <c r="RCR53" s="168"/>
      <c r="RCS53" s="168"/>
      <c r="RCT53" s="168"/>
      <c r="RCU53" s="168"/>
      <c r="RCV53" s="168"/>
      <c r="RCW53" s="168"/>
      <c r="RCX53" s="168"/>
      <c r="RCY53" s="168"/>
      <c r="RCZ53" s="168"/>
      <c r="RDA53" s="168"/>
      <c r="RDB53" s="169"/>
      <c r="RDC53" s="166"/>
      <c r="RDD53" s="141"/>
      <c r="RDE53" s="116"/>
      <c r="RDF53" s="162"/>
      <c r="RDG53" s="167"/>
      <c r="RDH53" s="168"/>
      <c r="RDI53" s="168"/>
      <c r="RDJ53" s="168"/>
      <c r="RDK53" s="168"/>
      <c r="RDL53" s="168"/>
      <c r="RDM53" s="168"/>
      <c r="RDN53" s="168"/>
      <c r="RDO53" s="168"/>
      <c r="RDP53" s="168"/>
      <c r="RDQ53" s="168"/>
      <c r="RDR53" s="168"/>
      <c r="RDS53" s="168"/>
      <c r="RDT53" s="169"/>
      <c r="RDU53" s="166"/>
      <c r="RDV53" s="141"/>
      <c r="RDW53" s="116"/>
      <c r="RDX53" s="162"/>
      <c r="RDY53" s="167"/>
      <c r="RDZ53" s="168"/>
      <c r="REA53" s="168"/>
      <c r="REB53" s="168"/>
      <c r="REC53" s="168"/>
      <c r="RED53" s="168"/>
      <c r="REE53" s="168"/>
      <c r="REF53" s="168"/>
      <c r="REG53" s="168"/>
      <c r="REH53" s="168"/>
      <c r="REI53" s="168"/>
      <c r="REJ53" s="168"/>
      <c r="REK53" s="168"/>
      <c r="REL53" s="169"/>
      <c r="REM53" s="166"/>
      <c r="REN53" s="141"/>
      <c r="REO53" s="116"/>
      <c r="REP53" s="162"/>
      <c r="REQ53" s="167"/>
      <c r="RER53" s="168"/>
      <c r="RES53" s="168"/>
      <c r="RET53" s="168"/>
      <c r="REU53" s="168"/>
      <c r="REV53" s="168"/>
      <c r="REW53" s="168"/>
      <c r="REX53" s="168"/>
      <c r="REY53" s="168"/>
      <c r="REZ53" s="168"/>
      <c r="RFA53" s="168"/>
      <c r="RFB53" s="168"/>
      <c r="RFC53" s="168"/>
      <c r="RFD53" s="169"/>
      <c r="RFE53" s="166"/>
      <c r="RFF53" s="141"/>
      <c r="RFG53" s="116"/>
      <c r="RFH53" s="162"/>
      <c r="RFI53" s="167"/>
      <c r="RFJ53" s="168"/>
      <c r="RFK53" s="168"/>
      <c r="RFL53" s="168"/>
      <c r="RFM53" s="168"/>
      <c r="RFN53" s="168"/>
      <c r="RFO53" s="168"/>
      <c r="RFP53" s="168"/>
      <c r="RFQ53" s="168"/>
      <c r="RFR53" s="168"/>
      <c r="RFS53" s="168"/>
      <c r="RFT53" s="168"/>
      <c r="RFU53" s="168"/>
      <c r="RFV53" s="169"/>
      <c r="RFW53" s="166"/>
      <c r="RFX53" s="141"/>
      <c r="RFY53" s="116"/>
      <c r="RFZ53" s="162"/>
      <c r="RGA53" s="167"/>
      <c r="RGB53" s="168"/>
      <c r="RGC53" s="168"/>
      <c r="RGD53" s="168"/>
      <c r="RGE53" s="168"/>
      <c r="RGF53" s="168"/>
      <c r="RGG53" s="168"/>
      <c r="RGH53" s="168"/>
      <c r="RGI53" s="168"/>
      <c r="RGJ53" s="168"/>
      <c r="RGK53" s="168"/>
      <c r="RGL53" s="168"/>
      <c r="RGM53" s="168"/>
      <c r="RGN53" s="169"/>
      <c r="RGO53" s="166"/>
      <c r="RGP53" s="141"/>
      <c r="RGQ53" s="116"/>
      <c r="RGR53" s="162"/>
      <c r="RGS53" s="167"/>
      <c r="RGT53" s="168"/>
      <c r="RGU53" s="168"/>
      <c r="RGV53" s="168"/>
      <c r="RGW53" s="168"/>
      <c r="RGX53" s="168"/>
      <c r="RGY53" s="168"/>
      <c r="RGZ53" s="168"/>
      <c r="RHA53" s="168"/>
      <c r="RHB53" s="168"/>
      <c r="RHC53" s="168"/>
      <c r="RHD53" s="168"/>
      <c r="RHE53" s="168"/>
      <c r="RHF53" s="169"/>
      <c r="RHG53" s="166"/>
      <c r="RHH53" s="141"/>
      <c r="RHI53" s="116"/>
      <c r="RHJ53" s="162"/>
      <c r="RHK53" s="167"/>
      <c r="RHL53" s="168"/>
      <c r="RHM53" s="168"/>
      <c r="RHN53" s="168"/>
      <c r="RHO53" s="168"/>
      <c r="RHP53" s="168"/>
      <c r="RHQ53" s="168"/>
      <c r="RHR53" s="168"/>
      <c r="RHS53" s="168"/>
      <c r="RHT53" s="168"/>
      <c r="RHU53" s="168"/>
      <c r="RHV53" s="168"/>
      <c r="RHW53" s="168"/>
      <c r="RHX53" s="169"/>
      <c r="RHY53" s="166"/>
      <c r="RHZ53" s="141"/>
      <c r="RIA53" s="116"/>
      <c r="RIB53" s="162"/>
      <c r="RIC53" s="167"/>
      <c r="RID53" s="168"/>
      <c r="RIE53" s="168"/>
      <c r="RIF53" s="168"/>
      <c r="RIG53" s="168"/>
      <c r="RIH53" s="168"/>
      <c r="RII53" s="168"/>
      <c r="RIJ53" s="168"/>
      <c r="RIK53" s="168"/>
      <c r="RIL53" s="168"/>
      <c r="RIM53" s="168"/>
      <c r="RIN53" s="168"/>
      <c r="RIO53" s="168"/>
      <c r="RIP53" s="169"/>
      <c r="RIQ53" s="166"/>
      <c r="RIR53" s="141"/>
      <c r="RIS53" s="116"/>
      <c r="RIT53" s="162"/>
      <c r="RIU53" s="167"/>
      <c r="RIV53" s="168"/>
      <c r="RIW53" s="168"/>
      <c r="RIX53" s="168"/>
      <c r="RIY53" s="168"/>
      <c r="RIZ53" s="168"/>
      <c r="RJA53" s="168"/>
      <c r="RJB53" s="168"/>
      <c r="RJC53" s="168"/>
      <c r="RJD53" s="168"/>
      <c r="RJE53" s="168"/>
      <c r="RJF53" s="168"/>
      <c r="RJG53" s="168"/>
      <c r="RJH53" s="169"/>
      <c r="RJI53" s="166"/>
      <c r="RJJ53" s="141"/>
      <c r="RJK53" s="116"/>
      <c r="RJL53" s="162"/>
      <c r="RJM53" s="167"/>
      <c r="RJN53" s="168"/>
      <c r="RJO53" s="168"/>
      <c r="RJP53" s="168"/>
      <c r="RJQ53" s="168"/>
      <c r="RJR53" s="168"/>
      <c r="RJS53" s="168"/>
      <c r="RJT53" s="168"/>
      <c r="RJU53" s="168"/>
      <c r="RJV53" s="168"/>
      <c r="RJW53" s="168"/>
      <c r="RJX53" s="168"/>
      <c r="RJY53" s="168"/>
      <c r="RJZ53" s="169"/>
      <c r="RKA53" s="166"/>
      <c r="RKB53" s="141"/>
      <c r="RKC53" s="116"/>
      <c r="RKD53" s="162"/>
      <c r="RKE53" s="167"/>
      <c r="RKF53" s="168"/>
      <c r="RKG53" s="168"/>
      <c r="RKH53" s="168"/>
      <c r="RKI53" s="168"/>
      <c r="RKJ53" s="168"/>
      <c r="RKK53" s="168"/>
      <c r="RKL53" s="168"/>
      <c r="RKM53" s="168"/>
      <c r="RKN53" s="168"/>
      <c r="RKO53" s="168"/>
      <c r="RKP53" s="168"/>
      <c r="RKQ53" s="168"/>
      <c r="RKR53" s="169"/>
      <c r="RKS53" s="166"/>
      <c r="RKT53" s="141"/>
      <c r="RKU53" s="116"/>
      <c r="RKV53" s="162"/>
      <c r="RKW53" s="167"/>
      <c r="RKX53" s="168"/>
      <c r="RKY53" s="168"/>
      <c r="RKZ53" s="168"/>
      <c r="RLA53" s="168"/>
      <c r="RLB53" s="168"/>
      <c r="RLC53" s="168"/>
      <c r="RLD53" s="168"/>
      <c r="RLE53" s="168"/>
      <c r="RLF53" s="168"/>
      <c r="RLG53" s="168"/>
      <c r="RLH53" s="168"/>
      <c r="RLI53" s="168"/>
      <c r="RLJ53" s="169"/>
      <c r="RLK53" s="166"/>
      <c r="RLL53" s="141"/>
      <c r="RLM53" s="116"/>
      <c r="RLN53" s="162"/>
      <c r="RLO53" s="167"/>
      <c r="RLP53" s="168"/>
      <c r="RLQ53" s="168"/>
      <c r="RLR53" s="168"/>
      <c r="RLS53" s="168"/>
      <c r="RLT53" s="168"/>
      <c r="RLU53" s="168"/>
      <c r="RLV53" s="168"/>
      <c r="RLW53" s="168"/>
      <c r="RLX53" s="168"/>
      <c r="RLY53" s="168"/>
      <c r="RLZ53" s="168"/>
      <c r="RMA53" s="168"/>
      <c r="RMB53" s="169"/>
      <c r="RMC53" s="166"/>
      <c r="RMD53" s="141"/>
      <c r="RME53" s="116"/>
      <c r="RMF53" s="162"/>
      <c r="RMG53" s="167"/>
      <c r="RMH53" s="168"/>
      <c r="RMI53" s="168"/>
      <c r="RMJ53" s="168"/>
      <c r="RMK53" s="168"/>
      <c r="RML53" s="168"/>
      <c r="RMM53" s="168"/>
      <c r="RMN53" s="168"/>
      <c r="RMO53" s="168"/>
      <c r="RMP53" s="168"/>
      <c r="RMQ53" s="168"/>
      <c r="RMR53" s="168"/>
      <c r="RMS53" s="168"/>
      <c r="RMT53" s="169"/>
      <c r="RMU53" s="166"/>
      <c r="RMV53" s="141"/>
      <c r="RMW53" s="116"/>
      <c r="RMX53" s="162"/>
      <c r="RMY53" s="167"/>
      <c r="RMZ53" s="168"/>
      <c r="RNA53" s="168"/>
      <c r="RNB53" s="168"/>
      <c r="RNC53" s="168"/>
      <c r="RND53" s="168"/>
      <c r="RNE53" s="168"/>
      <c r="RNF53" s="168"/>
      <c r="RNG53" s="168"/>
      <c r="RNH53" s="168"/>
      <c r="RNI53" s="168"/>
      <c r="RNJ53" s="168"/>
      <c r="RNK53" s="168"/>
      <c r="RNL53" s="169"/>
      <c r="RNM53" s="166"/>
      <c r="RNN53" s="141"/>
      <c r="RNO53" s="116"/>
      <c r="RNP53" s="162"/>
      <c r="RNQ53" s="167"/>
      <c r="RNR53" s="168"/>
      <c r="RNS53" s="168"/>
      <c r="RNT53" s="168"/>
      <c r="RNU53" s="168"/>
      <c r="RNV53" s="168"/>
      <c r="RNW53" s="168"/>
      <c r="RNX53" s="168"/>
      <c r="RNY53" s="168"/>
      <c r="RNZ53" s="168"/>
      <c r="ROA53" s="168"/>
      <c r="ROB53" s="168"/>
      <c r="ROC53" s="168"/>
      <c r="ROD53" s="169"/>
      <c r="ROE53" s="166"/>
      <c r="ROF53" s="141"/>
      <c r="ROG53" s="116"/>
      <c r="ROH53" s="162"/>
      <c r="ROI53" s="167"/>
      <c r="ROJ53" s="168"/>
      <c r="ROK53" s="168"/>
      <c r="ROL53" s="168"/>
      <c r="ROM53" s="168"/>
      <c r="RON53" s="168"/>
      <c r="ROO53" s="168"/>
      <c r="ROP53" s="168"/>
      <c r="ROQ53" s="168"/>
      <c r="ROR53" s="168"/>
      <c r="ROS53" s="168"/>
      <c r="ROT53" s="168"/>
      <c r="ROU53" s="168"/>
      <c r="ROV53" s="169"/>
      <c r="ROW53" s="166"/>
      <c r="ROX53" s="141"/>
      <c r="ROY53" s="116"/>
      <c r="ROZ53" s="162"/>
      <c r="RPA53" s="167"/>
      <c r="RPB53" s="168"/>
      <c r="RPC53" s="168"/>
      <c r="RPD53" s="168"/>
      <c r="RPE53" s="168"/>
      <c r="RPF53" s="168"/>
      <c r="RPG53" s="168"/>
      <c r="RPH53" s="168"/>
      <c r="RPI53" s="168"/>
      <c r="RPJ53" s="168"/>
      <c r="RPK53" s="168"/>
      <c r="RPL53" s="168"/>
      <c r="RPM53" s="168"/>
      <c r="RPN53" s="169"/>
      <c r="RPO53" s="166"/>
      <c r="RPP53" s="141"/>
      <c r="RPQ53" s="116"/>
      <c r="RPR53" s="162"/>
      <c r="RPS53" s="167"/>
      <c r="RPT53" s="168"/>
      <c r="RPU53" s="168"/>
      <c r="RPV53" s="168"/>
      <c r="RPW53" s="168"/>
      <c r="RPX53" s="168"/>
      <c r="RPY53" s="168"/>
      <c r="RPZ53" s="168"/>
      <c r="RQA53" s="168"/>
      <c r="RQB53" s="168"/>
      <c r="RQC53" s="168"/>
      <c r="RQD53" s="168"/>
      <c r="RQE53" s="168"/>
      <c r="RQF53" s="169"/>
      <c r="RQG53" s="166"/>
      <c r="RQH53" s="141"/>
      <c r="RQI53" s="116"/>
      <c r="RQJ53" s="162"/>
      <c r="RQK53" s="167"/>
      <c r="RQL53" s="168"/>
      <c r="RQM53" s="168"/>
      <c r="RQN53" s="168"/>
      <c r="RQO53" s="168"/>
      <c r="RQP53" s="168"/>
      <c r="RQQ53" s="168"/>
      <c r="RQR53" s="168"/>
      <c r="RQS53" s="168"/>
      <c r="RQT53" s="168"/>
      <c r="RQU53" s="168"/>
      <c r="RQV53" s="168"/>
      <c r="RQW53" s="168"/>
      <c r="RQX53" s="169"/>
      <c r="RQY53" s="166"/>
      <c r="RQZ53" s="141"/>
      <c r="RRA53" s="116"/>
      <c r="RRB53" s="162"/>
      <c r="RRC53" s="167"/>
      <c r="RRD53" s="168"/>
      <c r="RRE53" s="168"/>
      <c r="RRF53" s="168"/>
      <c r="RRG53" s="168"/>
      <c r="RRH53" s="168"/>
      <c r="RRI53" s="168"/>
      <c r="RRJ53" s="168"/>
      <c r="RRK53" s="168"/>
      <c r="RRL53" s="168"/>
      <c r="RRM53" s="168"/>
      <c r="RRN53" s="168"/>
      <c r="RRO53" s="168"/>
      <c r="RRP53" s="169"/>
      <c r="RRQ53" s="166"/>
      <c r="RRR53" s="141"/>
      <c r="RRS53" s="116"/>
      <c r="RRT53" s="162"/>
      <c r="RRU53" s="167"/>
      <c r="RRV53" s="168"/>
      <c r="RRW53" s="168"/>
      <c r="RRX53" s="168"/>
      <c r="RRY53" s="168"/>
      <c r="RRZ53" s="168"/>
      <c r="RSA53" s="168"/>
      <c r="RSB53" s="168"/>
      <c r="RSC53" s="168"/>
      <c r="RSD53" s="168"/>
      <c r="RSE53" s="168"/>
      <c r="RSF53" s="168"/>
      <c r="RSG53" s="168"/>
      <c r="RSH53" s="169"/>
      <c r="RSI53" s="166"/>
      <c r="RSJ53" s="141"/>
      <c r="RSK53" s="116"/>
      <c r="RSL53" s="162"/>
      <c r="RSM53" s="167"/>
      <c r="RSN53" s="168"/>
      <c r="RSO53" s="168"/>
      <c r="RSP53" s="168"/>
      <c r="RSQ53" s="168"/>
      <c r="RSR53" s="168"/>
      <c r="RSS53" s="168"/>
      <c r="RST53" s="168"/>
      <c r="RSU53" s="168"/>
      <c r="RSV53" s="168"/>
      <c r="RSW53" s="168"/>
      <c r="RSX53" s="168"/>
      <c r="RSY53" s="168"/>
      <c r="RSZ53" s="169"/>
      <c r="RTA53" s="166"/>
      <c r="RTB53" s="141"/>
      <c r="RTC53" s="116"/>
      <c r="RTD53" s="162"/>
      <c r="RTE53" s="167"/>
      <c r="RTF53" s="168"/>
      <c r="RTG53" s="168"/>
      <c r="RTH53" s="168"/>
      <c r="RTI53" s="168"/>
      <c r="RTJ53" s="168"/>
      <c r="RTK53" s="168"/>
      <c r="RTL53" s="168"/>
      <c r="RTM53" s="168"/>
      <c r="RTN53" s="168"/>
      <c r="RTO53" s="168"/>
      <c r="RTP53" s="168"/>
      <c r="RTQ53" s="168"/>
      <c r="RTR53" s="169"/>
      <c r="RTS53" s="166"/>
      <c r="RTT53" s="141"/>
      <c r="RTU53" s="116"/>
      <c r="RTV53" s="162"/>
      <c r="RTW53" s="167"/>
      <c r="RTX53" s="168"/>
      <c r="RTY53" s="168"/>
      <c r="RTZ53" s="168"/>
      <c r="RUA53" s="168"/>
      <c r="RUB53" s="168"/>
      <c r="RUC53" s="168"/>
      <c r="RUD53" s="168"/>
      <c r="RUE53" s="168"/>
      <c r="RUF53" s="168"/>
      <c r="RUG53" s="168"/>
      <c r="RUH53" s="168"/>
      <c r="RUI53" s="168"/>
      <c r="RUJ53" s="169"/>
      <c r="RUK53" s="166"/>
      <c r="RUL53" s="141"/>
      <c r="RUM53" s="116"/>
      <c r="RUN53" s="162"/>
      <c r="RUO53" s="167"/>
      <c r="RUP53" s="168"/>
      <c r="RUQ53" s="168"/>
      <c r="RUR53" s="168"/>
      <c r="RUS53" s="168"/>
      <c r="RUT53" s="168"/>
      <c r="RUU53" s="168"/>
      <c r="RUV53" s="168"/>
      <c r="RUW53" s="168"/>
      <c r="RUX53" s="168"/>
      <c r="RUY53" s="168"/>
      <c r="RUZ53" s="168"/>
      <c r="RVA53" s="168"/>
      <c r="RVB53" s="169"/>
      <c r="RVC53" s="166"/>
      <c r="RVD53" s="141"/>
      <c r="RVE53" s="116"/>
      <c r="RVF53" s="162"/>
      <c r="RVG53" s="167"/>
      <c r="RVH53" s="168"/>
      <c r="RVI53" s="168"/>
      <c r="RVJ53" s="168"/>
      <c r="RVK53" s="168"/>
      <c r="RVL53" s="168"/>
      <c r="RVM53" s="168"/>
      <c r="RVN53" s="168"/>
      <c r="RVO53" s="168"/>
      <c r="RVP53" s="168"/>
      <c r="RVQ53" s="168"/>
      <c r="RVR53" s="168"/>
      <c r="RVS53" s="168"/>
      <c r="RVT53" s="169"/>
      <c r="RVU53" s="166"/>
      <c r="RVV53" s="141"/>
      <c r="RVW53" s="116"/>
      <c r="RVX53" s="162"/>
      <c r="RVY53" s="167"/>
      <c r="RVZ53" s="168"/>
      <c r="RWA53" s="168"/>
      <c r="RWB53" s="168"/>
      <c r="RWC53" s="168"/>
      <c r="RWD53" s="168"/>
      <c r="RWE53" s="168"/>
      <c r="RWF53" s="168"/>
      <c r="RWG53" s="168"/>
      <c r="RWH53" s="168"/>
      <c r="RWI53" s="168"/>
      <c r="RWJ53" s="168"/>
      <c r="RWK53" s="168"/>
      <c r="RWL53" s="169"/>
      <c r="RWM53" s="166"/>
      <c r="RWN53" s="141"/>
      <c r="RWO53" s="116"/>
      <c r="RWP53" s="162"/>
      <c r="RWQ53" s="167"/>
      <c r="RWR53" s="168"/>
      <c r="RWS53" s="168"/>
      <c r="RWT53" s="168"/>
      <c r="RWU53" s="168"/>
      <c r="RWV53" s="168"/>
      <c r="RWW53" s="168"/>
      <c r="RWX53" s="168"/>
      <c r="RWY53" s="168"/>
      <c r="RWZ53" s="168"/>
      <c r="RXA53" s="168"/>
      <c r="RXB53" s="168"/>
      <c r="RXC53" s="168"/>
      <c r="RXD53" s="169"/>
      <c r="RXE53" s="166"/>
      <c r="RXF53" s="141"/>
      <c r="RXG53" s="116"/>
      <c r="RXH53" s="162"/>
      <c r="RXI53" s="167"/>
      <c r="RXJ53" s="168"/>
      <c r="RXK53" s="168"/>
      <c r="RXL53" s="168"/>
      <c r="RXM53" s="168"/>
      <c r="RXN53" s="168"/>
      <c r="RXO53" s="168"/>
      <c r="RXP53" s="168"/>
      <c r="RXQ53" s="168"/>
      <c r="RXR53" s="168"/>
      <c r="RXS53" s="168"/>
      <c r="RXT53" s="168"/>
      <c r="RXU53" s="168"/>
      <c r="RXV53" s="169"/>
      <c r="RXW53" s="166"/>
      <c r="RXX53" s="141"/>
      <c r="RXY53" s="116"/>
      <c r="RXZ53" s="162"/>
      <c r="RYA53" s="167"/>
      <c r="RYB53" s="168"/>
      <c r="RYC53" s="168"/>
      <c r="RYD53" s="168"/>
      <c r="RYE53" s="168"/>
      <c r="RYF53" s="168"/>
      <c r="RYG53" s="168"/>
      <c r="RYH53" s="168"/>
      <c r="RYI53" s="168"/>
      <c r="RYJ53" s="168"/>
      <c r="RYK53" s="168"/>
      <c r="RYL53" s="168"/>
      <c r="RYM53" s="168"/>
      <c r="RYN53" s="169"/>
      <c r="RYO53" s="166"/>
      <c r="RYP53" s="141"/>
      <c r="RYQ53" s="116"/>
      <c r="RYR53" s="162"/>
      <c r="RYS53" s="167"/>
      <c r="RYT53" s="168"/>
      <c r="RYU53" s="168"/>
      <c r="RYV53" s="168"/>
      <c r="RYW53" s="168"/>
      <c r="RYX53" s="168"/>
      <c r="RYY53" s="168"/>
      <c r="RYZ53" s="168"/>
      <c r="RZA53" s="168"/>
      <c r="RZB53" s="168"/>
      <c r="RZC53" s="168"/>
      <c r="RZD53" s="168"/>
      <c r="RZE53" s="168"/>
      <c r="RZF53" s="169"/>
      <c r="RZG53" s="166"/>
      <c r="RZH53" s="141"/>
      <c r="RZI53" s="116"/>
      <c r="RZJ53" s="162"/>
      <c r="RZK53" s="167"/>
      <c r="RZL53" s="168"/>
      <c r="RZM53" s="168"/>
      <c r="RZN53" s="168"/>
      <c r="RZO53" s="168"/>
      <c r="RZP53" s="168"/>
      <c r="RZQ53" s="168"/>
      <c r="RZR53" s="168"/>
      <c r="RZS53" s="168"/>
      <c r="RZT53" s="168"/>
      <c r="RZU53" s="168"/>
      <c r="RZV53" s="168"/>
      <c r="RZW53" s="168"/>
      <c r="RZX53" s="169"/>
      <c r="RZY53" s="166"/>
      <c r="RZZ53" s="141"/>
      <c r="SAA53" s="116"/>
      <c r="SAB53" s="162"/>
      <c r="SAC53" s="167"/>
      <c r="SAD53" s="168"/>
      <c r="SAE53" s="168"/>
      <c r="SAF53" s="168"/>
      <c r="SAG53" s="168"/>
      <c r="SAH53" s="168"/>
      <c r="SAI53" s="168"/>
      <c r="SAJ53" s="168"/>
      <c r="SAK53" s="168"/>
      <c r="SAL53" s="168"/>
      <c r="SAM53" s="168"/>
      <c r="SAN53" s="168"/>
      <c r="SAO53" s="168"/>
      <c r="SAP53" s="169"/>
      <c r="SAQ53" s="166"/>
      <c r="SAR53" s="141"/>
      <c r="SAS53" s="116"/>
      <c r="SAT53" s="162"/>
      <c r="SAU53" s="167"/>
      <c r="SAV53" s="168"/>
      <c r="SAW53" s="168"/>
      <c r="SAX53" s="168"/>
      <c r="SAY53" s="168"/>
      <c r="SAZ53" s="168"/>
      <c r="SBA53" s="168"/>
      <c r="SBB53" s="168"/>
      <c r="SBC53" s="168"/>
      <c r="SBD53" s="168"/>
      <c r="SBE53" s="168"/>
      <c r="SBF53" s="168"/>
      <c r="SBG53" s="168"/>
      <c r="SBH53" s="169"/>
      <c r="SBI53" s="166"/>
      <c r="SBJ53" s="141"/>
      <c r="SBK53" s="116"/>
      <c r="SBL53" s="162"/>
      <c r="SBM53" s="167"/>
      <c r="SBN53" s="168"/>
      <c r="SBO53" s="168"/>
      <c r="SBP53" s="168"/>
      <c r="SBQ53" s="168"/>
      <c r="SBR53" s="168"/>
      <c r="SBS53" s="168"/>
      <c r="SBT53" s="168"/>
      <c r="SBU53" s="168"/>
      <c r="SBV53" s="168"/>
      <c r="SBW53" s="168"/>
      <c r="SBX53" s="168"/>
      <c r="SBY53" s="168"/>
      <c r="SBZ53" s="169"/>
      <c r="SCA53" s="166"/>
      <c r="SCB53" s="141"/>
      <c r="SCC53" s="116"/>
      <c r="SCD53" s="162"/>
      <c r="SCE53" s="167"/>
      <c r="SCF53" s="168"/>
      <c r="SCG53" s="168"/>
      <c r="SCH53" s="168"/>
      <c r="SCI53" s="168"/>
      <c r="SCJ53" s="168"/>
      <c r="SCK53" s="168"/>
      <c r="SCL53" s="168"/>
      <c r="SCM53" s="168"/>
      <c r="SCN53" s="168"/>
      <c r="SCO53" s="168"/>
      <c r="SCP53" s="168"/>
      <c r="SCQ53" s="168"/>
      <c r="SCR53" s="169"/>
      <c r="SCS53" s="166"/>
      <c r="SCT53" s="141"/>
      <c r="SCU53" s="116"/>
      <c r="SCV53" s="162"/>
      <c r="SCW53" s="167"/>
      <c r="SCX53" s="168"/>
      <c r="SCY53" s="168"/>
      <c r="SCZ53" s="168"/>
      <c r="SDA53" s="168"/>
      <c r="SDB53" s="168"/>
      <c r="SDC53" s="168"/>
      <c r="SDD53" s="168"/>
      <c r="SDE53" s="168"/>
      <c r="SDF53" s="168"/>
      <c r="SDG53" s="168"/>
      <c r="SDH53" s="168"/>
      <c r="SDI53" s="168"/>
      <c r="SDJ53" s="169"/>
      <c r="SDK53" s="166"/>
      <c r="SDL53" s="141"/>
      <c r="SDM53" s="116"/>
      <c r="SDN53" s="162"/>
      <c r="SDO53" s="167"/>
      <c r="SDP53" s="168"/>
      <c r="SDQ53" s="168"/>
      <c r="SDR53" s="168"/>
      <c r="SDS53" s="168"/>
      <c r="SDT53" s="168"/>
      <c r="SDU53" s="168"/>
      <c r="SDV53" s="168"/>
      <c r="SDW53" s="168"/>
      <c r="SDX53" s="168"/>
      <c r="SDY53" s="168"/>
      <c r="SDZ53" s="168"/>
      <c r="SEA53" s="168"/>
      <c r="SEB53" s="169"/>
      <c r="SEC53" s="166"/>
      <c r="SED53" s="141"/>
      <c r="SEE53" s="116"/>
      <c r="SEF53" s="162"/>
      <c r="SEG53" s="167"/>
      <c r="SEH53" s="168"/>
      <c r="SEI53" s="168"/>
      <c r="SEJ53" s="168"/>
      <c r="SEK53" s="168"/>
      <c r="SEL53" s="168"/>
      <c r="SEM53" s="168"/>
      <c r="SEN53" s="168"/>
      <c r="SEO53" s="168"/>
      <c r="SEP53" s="168"/>
      <c r="SEQ53" s="168"/>
      <c r="SER53" s="168"/>
      <c r="SES53" s="168"/>
      <c r="SET53" s="169"/>
      <c r="SEU53" s="166"/>
      <c r="SEV53" s="141"/>
      <c r="SEW53" s="116"/>
      <c r="SEX53" s="162"/>
      <c r="SEY53" s="167"/>
      <c r="SEZ53" s="168"/>
      <c r="SFA53" s="168"/>
      <c r="SFB53" s="168"/>
      <c r="SFC53" s="168"/>
      <c r="SFD53" s="168"/>
      <c r="SFE53" s="168"/>
      <c r="SFF53" s="168"/>
      <c r="SFG53" s="168"/>
      <c r="SFH53" s="168"/>
      <c r="SFI53" s="168"/>
      <c r="SFJ53" s="168"/>
      <c r="SFK53" s="168"/>
      <c r="SFL53" s="169"/>
      <c r="SFM53" s="166"/>
      <c r="SFN53" s="141"/>
      <c r="SFO53" s="116"/>
      <c r="SFP53" s="162"/>
      <c r="SFQ53" s="167"/>
      <c r="SFR53" s="168"/>
      <c r="SFS53" s="168"/>
      <c r="SFT53" s="168"/>
      <c r="SFU53" s="168"/>
      <c r="SFV53" s="168"/>
      <c r="SFW53" s="168"/>
      <c r="SFX53" s="168"/>
      <c r="SFY53" s="168"/>
      <c r="SFZ53" s="168"/>
      <c r="SGA53" s="168"/>
      <c r="SGB53" s="168"/>
      <c r="SGC53" s="168"/>
      <c r="SGD53" s="169"/>
      <c r="SGE53" s="166"/>
      <c r="SGF53" s="141"/>
      <c r="SGG53" s="116"/>
      <c r="SGH53" s="162"/>
      <c r="SGI53" s="167"/>
      <c r="SGJ53" s="168"/>
      <c r="SGK53" s="168"/>
      <c r="SGL53" s="168"/>
      <c r="SGM53" s="168"/>
      <c r="SGN53" s="168"/>
      <c r="SGO53" s="168"/>
      <c r="SGP53" s="168"/>
      <c r="SGQ53" s="168"/>
      <c r="SGR53" s="168"/>
      <c r="SGS53" s="168"/>
      <c r="SGT53" s="168"/>
      <c r="SGU53" s="168"/>
      <c r="SGV53" s="169"/>
      <c r="SGW53" s="166"/>
      <c r="SGX53" s="141"/>
      <c r="SGY53" s="116"/>
      <c r="SGZ53" s="162"/>
      <c r="SHA53" s="167"/>
      <c r="SHB53" s="168"/>
      <c r="SHC53" s="168"/>
      <c r="SHD53" s="168"/>
      <c r="SHE53" s="168"/>
      <c r="SHF53" s="168"/>
      <c r="SHG53" s="168"/>
      <c r="SHH53" s="168"/>
      <c r="SHI53" s="168"/>
      <c r="SHJ53" s="168"/>
      <c r="SHK53" s="168"/>
      <c r="SHL53" s="168"/>
      <c r="SHM53" s="168"/>
      <c r="SHN53" s="169"/>
      <c r="SHO53" s="166"/>
      <c r="SHP53" s="141"/>
      <c r="SHQ53" s="116"/>
      <c r="SHR53" s="162"/>
      <c r="SHS53" s="167"/>
      <c r="SHT53" s="168"/>
      <c r="SHU53" s="168"/>
      <c r="SHV53" s="168"/>
      <c r="SHW53" s="168"/>
      <c r="SHX53" s="168"/>
      <c r="SHY53" s="168"/>
      <c r="SHZ53" s="168"/>
      <c r="SIA53" s="168"/>
      <c r="SIB53" s="168"/>
      <c r="SIC53" s="168"/>
      <c r="SID53" s="168"/>
      <c r="SIE53" s="168"/>
      <c r="SIF53" s="169"/>
      <c r="SIG53" s="166"/>
      <c r="SIH53" s="141"/>
      <c r="SII53" s="116"/>
      <c r="SIJ53" s="162"/>
      <c r="SIK53" s="167"/>
      <c r="SIL53" s="168"/>
      <c r="SIM53" s="168"/>
      <c r="SIN53" s="168"/>
      <c r="SIO53" s="168"/>
      <c r="SIP53" s="168"/>
      <c r="SIQ53" s="168"/>
      <c r="SIR53" s="168"/>
      <c r="SIS53" s="168"/>
      <c r="SIT53" s="168"/>
      <c r="SIU53" s="168"/>
      <c r="SIV53" s="168"/>
      <c r="SIW53" s="168"/>
      <c r="SIX53" s="169"/>
      <c r="SIY53" s="166"/>
      <c r="SIZ53" s="141"/>
      <c r="SJA53" s="116"/>
      <c r="SJB53" s="162"/>
      <c r="SJC53" s="167"/>
      <c r="SJD53" s="168"/>
      <c r="SJE53" s="168"/>
      <c r="SJF53" s="168"/>
      <c r="SJG53" s="168"/>
      <c r="SJH53" s="168"/>
      <c r="SJI53" s="168"/>
      <c r="SJJ53" s="168"/>
      <c r="SJK53" s="168"/>
      <c r="SJL53" s="168"/>
      <c r="SJM53" s="168"/>
      <c r="SJN53" s="168"/>
      <c r="SJO53" s="168"/>
      <c r="SJP53" s="169"/>
      <c r="SJQ53" s="166"/>
      <c r="SJR53" s="141"/>
      <c r="SJS53" s="116"/>
      <c r="SJT53" s="162"/>
      <c r="SJU53" s="167"/>
      <c r="SJV53" s="168"/>
      <c r="SJW53" s="168"/>
      <c r="SJX53" s="168"/>
      <c r="SJY53" s="168"/>
      <c r="SJZ53" s="168"/>
      <c r="SKA53" s="168"/>
      <c r="SKB53" s="168"/>
      <c r="SKC53" s="168"/>
      <c r="SKD53" s="168"/>
      <c r="SKE53" s="168"/>
      <c r="SKF53" s="168"/>
      <c r="SKG53" s="168"/>
      <c r="SKH53" s="169"/>
      <c r="SKI53" s="166"/>
      <c r="SKJ53" s="141"/>
      <c r="SKK53" s="116"/>
      <c r="SKL53" s="162"/>
      <c r="SKM53" s="167"/>
      <c r="SKN53" s="168"/>
      <c r="SKO53" s="168"/>
      <c r="SKP53" s="168"/>
      <c r="SKQ53" s="168"/>
      <c r="SKR53" s="168"/>
      <c r="SKS53" s="168"/>
      <c r="SKT53" s="168"/>
      <c r="SKU53" s="168"/>
      <c r="SKV53" s="168"/>
      <c r="SKW53" s="168"/>
      <c r="SKX53" s="168"/>
      <c r="SKY53" s="168"/>
      <c r="SKZ53" s="169"/>
      <c r="SLA53" s="166"/>
      <c r="SLB53" s="141"/>
      <c r="SLC53" s="116"/>
      <c r="SLD53" s="162"/>
      <c r="SLE53" s="167"/>
      <c r="SLF53" s="168"/>
      <c r="SLG53" s="168"/>
      <c r="SLH53" s="168"/>
      <c r="SLI53" s="168"/>
      <c r="SLJ53" s="168"/>
      <c r="SLK53" s="168"/>
      <c r="SLL53" s="168"/>
      <c r="SLM53" s="168"/>
      <c r="SLN53" s="168"/>
      <c r="SLO53" s="168"/>
      <c r="SLP53" s="168"/>
      <c r="SLQ53" s="168"/>
      <c r="SLR53" s="169"/>
      <c r="SLS53" s="166"/>
      <c r="SLT53" s="141"/>
      <c r="SLU53" s="116"/>
      <c r="SLV53" s="162"/>
      <c r="SLW53" s="167"/>
      <c r="SLX53" s="168"/>
      <c r="SLY53" s="168"/>
      <c r="SLZ53" s="168"/>
      <c r="SMA53" s="168"/>
      <c r="SMB53" s="168"/>
      <c r="SMC53" s="168"/>
      <c r="SMD53" s="168"/>
      <c r="SME53" s="168"/>
      <c r="SMF53" s="168"/>
      <c r="SMG53" s="168"/>
      <c r="SMH53" s="168"/>
      <c r="SMI53" s="168"/>
      <c r="SMJ53" s="169"/>
      <c r="SMK53" s="166"/>
      <c r="SML53" s="141"/>
      <c r="SMM53" s="116"/>
      <c r="SMN53" s="162"/>
      <c r="SMO53" s="167"/>
      <c r="SMP53" s="168"/>
      <c r="SMQ53" s="168"/>
      <c r="SMR53" s="168"/>
      <c r="SMS53" s="168"/>
      <c r="SMT53" s="168"/>
      <c r="SMU53" s="168"/>
      <c r="SMV53" s="168"/>
      <c r="SMW53" s="168"/>
      <c r="SMX53" s="168"/>
      <c r="SMY53" s="168"/>
      <c r="SMZ53" s="168"/>
      <c r="SNA53" s="168"/>
      <c r="SNB53" s="169"/>
      <c r="SNC53" s="166"/>
      <c r="SND53" s="141"/>
      <c r="SNE53" s="116"/>
      <c r="SNF53" s="162"/>
      <c r="SNG53" s="167"/>
      <c r="SNH53" s="168"/>
      <c r="SNI53" s="168"/>
      <c r="SNJ53" s="168"/>
      <c r="SNK53" s="168"/>
      <c r="SNL53" s="168"/>
      <c r="SNM53" s="168"/>
      <c r="SNN53" s="168"/>
      <c r="SNO53" s="168"/>
      <c r="SNP53" s="168"/>
      <c r="SNQ53" s="168"/>
      <c r="SNR53" s="168"/>
      <c r="SNS53" s="168"/>
      <c r="SNT53" s="169"/>
      <c r="SNU53" s="166"/>
      <c r="SNV53" s="141"/>
      <c r="SNW53" s="116"/>
      <c r="SNX53" s="162"/>
      <c r="SNY53" s="167"/>
      <c r="SNZ53" s="168"/>
      <c r="SOA53" s="168"/>
      <c r="SOB53" s="168"/>
      <c r="SOC53" s="168"/>
      <c r="SOD53" s="168"/>
      <c r="SOE53" s="168"/>
      <c r="SOF53" s="168"/>
      <c r="SOG53" s="168"/>
      <c r="SOH53" s="168"/>
      <c r="SOI53" s="168"/>
      <c r="SOJ53" s="168"/>
      <c r="SOK53" s="168"/>
      <c r="SOL53" s="169"/>
      <c r="SOM53" s="166"/>
      <c r="SON53" s="141"/>
      <c r="SOO53" s="116"/>
      <c r="SOP53" s="162"/>
      <c r="SOQ53" s="167"/>
      <c r="SOR53" s="168"/>
      <c r="SOS53" s="168"/>
      <c r="SOT53" s="168"/>
      <c r="SOU53" s="168"/>
      <c r="SOV53" s="168"/>
      <c r="SOW53" s="168"/>
      <c r="SOX53" s="168"/>
      <c r="SOY53" s="168"/>
      <c r="SOZ53" s="168"/>
      <c r="SPA53" s="168"/>
      <c r="SPB53" s="168"/>
      <c r="SPC53" s="168"/>
      <c r="SPD53" s="169"/>
      <c r="SPE53" s="166"/>
      <c r="SPF53" s="141"/>
      <c r="SPG53" s="116"/>
      <c r="SPH53" s="162"/>
      <c r="SPI53" s="167"/>
      <c r="SPJ53" s="168"/>
      <c r="SPK53" s="168"/>
      <c r="SPL53" s="168"/>
      <c r="SPM53" s="168"/>
      <c r="SPN53" s="168"/>
      <c r="SPO53" s="168"/>
      <c r="SPP53" s="168"/>
      <c r="SPQ53" s="168"/>
      <c r="SPR53" s="168"/>
      <c r="SPS53" s="168"/>
      <c r="SPT53" s="168"/>
      <c r="SPU53" s="168"/>
      <c r="SPV53" s="169"/>
      <c r="SPW53" s="166"/>
      <c r="SPX53" s="141"/>
      <c r="SPY53" s="116"/>
      <c r="SPZ53" s="162"/>
      <c r="SQA53" s="167"/>
      <c r="SQB53" s="168"/>
      <c r="SQC53" s="168"/>
      <c r="SQD53" s="168"/>
      <c r="SQE53" s="168"/>
      <c r="SQF53" s="168"/>
      <c r="SQG53" s="168"/>
      <c r="SQH53" s="168"/>
      <c r="SQI53" s="168"/>
      <c r="SQJ53" s="168"/>
      <c r="SQK53" s="168"/>
      <c r="SQL53" s="168"/>
      <c r="SQM53" s="168"/>
      <c r="SQN53" s="169"/>
      <c r="SQO53" s="166"/>
      <c r="SQP53" s="141"/>
      <c r="SQQ53" s="116"/>
      <c r="SQR53" s="162"/>
      <c r="SQS53" s="167"/>
      <c r="SQT53" s="168"/>
      <c r="SQU53" s="168"/>
      <c r="SQV53" s="168"/>
      <c r="SQW53" s="168"/>
      <c r="SQX53" s="168"/>
      <c r="SQY53" s="168"/>
      <c r="SQZ53" s="168"/>
      <c r="SRA53" s="168"/>
      <c r="SRB53" s="168"/>
      <c r="SRC53" s="168"/>
      <c r="SRD53" s="168"/>
      <c r="SRE53" s="168"/>
      <c r="SRF53" s="169"/>
      <c r="SRG53" s="166"/>
      <c r="SRH53" s="141"/>
      <c r="SRI53" s="116"/>
      <c r="SRJ53" s="162"/>
      <c r="SRK53" s="167"/>
      <c r="SRL53" s="168"/>
      <c r="SRM53" s="168"/>
      <c r="SRN53" s="168"/>
      <c r="SRO53" s="168"/>
      <c r="SRP53" s="168"/>
      <c r="SRQ53" s="168"/>
      <c r="SRR53" s="168"/>
      <c r="SRS53" s="168"/>
      <c r="SRT53" s="168"/>
      <c r="SRU53" s="168"/>
      <c r="SRV53" s="168"/>
      <c r="SRW53" s="168"/>
      <c r="SRX53" s="169"/>
      <c r="SRY53" s="166"/>
      <c r="SRZ53" s="141"/>
      <c r="SSA53" s="116"/>
      <c r="SSB53" s="162"/>
      <c r="SSC53" s="167"/>
      <c r="SSD53" s="168"/>
      <c r="SSE53" s="168"/>
      <c r="SSF53" s="168"/>
      <c r="SSG53" s="168"/>
      <c r="SSH53" s="168"/>
      <c r="SSI53" s="168"/>
      <c r="SSJ53" s="168"/>
      <c r="SSK53" s="168"/>
      <c r="SSL53" s="168"/>
      <c r="SSM53" s="168"/>
      <c r="SSN53" s="168"/>
      <c r="SSO53" s="168"/>
      <c r="SSP53" s="169"/>
      <c r="SSQ53" s="166"/>
      <c r="SSR53" s="141"/>
      <c r="SSS53" s="116"/>
      <c r="SST53" s="162"/>
      <c r="SSU53" s="167"/>
      <c r="SSV53" s="168"/>
      <c r="SSW53" s="168"/>
      <c r="SSX53" s="168"/>
      <c r="SSY53" s="168"/>
      <c r="SSZ53" s="168"/>
      <c r="STA53" s="168"/>
      <c r="STB53" s="168"/>
      <c r="STC53" s="168"/>
      <c r="STD53" s="168"/>
      <c r="STE53" s="168"/>
      <c r="STF53" s="168"/>
      <c r="STG53" s="168"/>
      <c r="STH53" s="169"/>
      <c r="STI53" s="166"/>
      <c r="STJ53" s="141"/>
      <c r="STK53" s="116"/>
      <c r="STL53" s="162"/>
      <c r="STM53" s="167"/>
      <c r="STN53" s="168"/>
      <c r="STO53" s="168"/>
      <c r="STP53" s="168"/>
      <c r="STQ53" s="168"/>
      <c r="STR53" s="168"/>
      <c r="STS53" s="168"/>
      <c r="STT53" s="168"/>
      <c r="STU53" s="168"/>
      <c r="STV53" s="168"/>
      <c r="STW53" s="168"/>
      <c r="STX53" s="168"/>
      <c r="STY53" s="168"/>
      <c r="STZ53" s="169"/>
      <c r="SUA53" s="166"/>
      <c r="SUB53" s="141"/>
      <c r="SUC53" s="116"/>
      <c r="SUD53" s="162"/>
      <c r="SUE53" s="167"/>
      <c r="SUF53" s="168"/>
      <c r="SUG53" s="168"/>
      <c r="SUH53" s="168"/>
      <c r="SUI53" s="168"/>
      <c r="SUJ53" s="168"/>
      <c r="SUK53" s="168"/>
      <c r="SUL53" s="168"/>
      <c r="SUM53" s="168"/>
      <c r="SUN53" s="168"/>
      <c r="SUO53" s="168"/>
      <c r="SUP53" s="168"/>
      <c r="SUQ53" s="168"/>
      <c r="SUR53" s="169"/>
      <c r="SUS53" s="166"/>
      <c r="SUT53" s="141"/>
      <c r="SUU53" s="116"/>
      <c r="SUV53" s="162"/>
      <c r="SUW53" s="167"/>
      <c r="SUX53" s="168"/>
      <c r="SUY53" s="168"/>
      <c r="SUZ53" s="168"/>
      <c r="SVA53" s="168"/>
      <c r="SVB53" s="168"/>
      <c r="SVC53" s="168"/>
      <c r="SVD53" s="168"/>
      <c r="SVE53" s="168"/>
      <c r="SVF53" s="168"/>
      <c r="SVG53" s="168"/>
      <c r="SVH53" s="168"/>
      <c r="SVI53" s="168"/>
      <c r="SVJ53" s="169"/>
      <c r="SVK53" s="166"/>
      <c r="SVL53" s="141"/>
      <c r="SVM53" s="116"/>
      <c r="SVN53" s="162"/>
      <c r="SVO53" s="167"/>
      <c r="SVP53" s="168"/>
      <c r="SVQ53" s="168"/>
      <c r="SVR53" s="168"/>
      <c r="SVS53" s="168"/>
      <c r="SVT53" s="168"/>
      <c r="SVU53" s="168"/>
      <c r="SVV53" s="168"/>
      <c r="SVW53" s="168"/>
      <c r="SVX53" s="168"/>
      <c r="SVY53" s="168"/>
      <c r="SVZ53" s="168"/>
      <c r="SWA53" s="168"/>
      <c r="SWB53" s="169"/>
      <c r="SWC53" s="166"/>
      <c r="SWD53" s="141"/>
      <c r="SWE53" s="116"/>
      <c r="SWF53" s="162"/>
      <c r="SWG53" s="167"/>
      <c r="SWH53" s="168"/>
      <c r="SWI53" s="168"/>
      <c r="SWJ53" s="168"/>
      <c r="SWK53" s="168"/>
      <c r="SWL53" s="168"/>
      <c r="SWM53" s="168"/>
      <c r="SWN53" s="168"/>
      <c r="SWO53" s="168"/>
      <c r="SWP53" s="168"/>
      <c r="SWQ53" s="168"/>
      <c r="SWR53" s="168"/>
      <c r="SWS53" s="168"/>
      <c r="SWT53" s="169"/>
      <c r="SWU53" s="166"/>
      <c r="SWV53" s="141"/>
      <c r="SWW53" s="116"/>
      <c r="SWX53" s="162"/>
      <c r="SWY53" s="167"/>
      <c r="SWZ53" s="168"/>
      <c r="SXA53" s="168"/>
      <c r="SXB53" s="168"/>
      <c r="SXC53" s="168"/>
      <c r="SXD53" s="168"/>
      <c r="SXE53" s="168"/>
      <c r="SXF53" s="168"/>
      <c r="SXG53" s="168"/>
      <c r="SXH53" s="168"/>
      <c r="SXI53" s="168"/>
      <c r="SXJ53" s="168"/>
      <c r="SXK53" s="168"/>
      <c r="SXL53" s="169"/>
      <c r="SXM53" s="166"/>
      <c r="SXN53" s="141"/>
      <c r="SXO53" s="116"/>
      <c r="SXP53" s="162"/>
      <c r="SXQ53" s="167"/>
      <c r="SXR53" s="168"/>
      <c r="SXS53" s="168"/>
      <c r="SXT53" s="168"/>
      <c r="SXU53" s="168"/>
      <c r="SXV53" s="168"/>
      <c r="SXW53" s="168"/>
      <c r="SXX53" s="168"/>
      <c r="SXY53" s="168"/>
      <c r="SXZ53" s="168"/>
      <c r="SYA53" s="168"/>
      <c r="SYB53" s="168"/>
      <c r="SYC53" s="168"/>
      <c r="SYD53" s="169"/>
      <c r="SYE53" s="166"/>
      <c r="SYF53" s="141"/>
      <c r="SYG53" s="116"/>
      <c r="SYH53" s="162"/>
      <c r="SYI53" s="167"/>
      <c r="SYJ53" s="168"/>
      <c r="SYK53" s="168"/>
      <c r="SYL53" s="168"/>
      <c r="SYM53" s="168"/>
      <c r="SYN53" s="168"/>
      <c r="SYO53" s="168"/>
      <c r="SYP53" s="168"/>
      <c r="SYQ53" s="168"/>
      <c r="SYR53" s="168"/>
      <c r="SYS53" s="168"/>
      <c r="SYT53" s="168"/>
      <c r="SYU53" s="168"/>
      <c r="SYV53" s="169"/>
      <c r="SYW53" s="166"/>
      <c r="SYX53" s="141"/>
      <c r="SYY53" s="116"/>
      <c r="SYZ53" s="162"/>
      <c r="SZA53" s="167"/>
      <c r="SZB53" s="168"/>
      <c r="SZC53" s="168"/>
      <c r="SZD53" s="168"/>
      <c r="SZE53" s="168"/>
      <c r="SZF53" s="168"/>
      <c r="SZG53" s="168"/>
      <c r="SZH53" s="168"/>
      <c r="SZI53" s="168"/>
      <c r="SZJ53" s="168"/>
      <c r="SZK53" s="168"/>
      <c r="SZL53" s="168"/>
      <c r="SZM53" s="168"/>
      <c r="SZN53" s="169"/>
      <c r="SZO53" s="166"/>
      <c r="SZP53" s="141"/>
      <c r="SZQ53" s="116"/>
      <c r="SZR53" s="162"/>
      <c r="SZS53" s="167"/>
      <c r="SZT53" s="168"/>
      <c r="SZU53" s="168"/>
      <c r="SZV53" s="168"/>
      <c r="SZW53" s="168"/>
      <c r="SZX53" s="168"/>
      <c r="SZY53" s="168"/>
      <c r="SZZ53" s="168"/>
      <c r="TAA53" s="168"/>
      <c r="TAB53" s="168"/>
      <c r="TAC53" s="168"/>
      <c r="TAD53" s="168"/>
      <c r="TAE53" s="168"/>
      <c r="TAF53" s="169"/>
      <c r="TAG53" s="166"/>
      <c r="TAH53" s="141"/>
      <c r="TAI53" s="116"/>
      <c r="TAJ53" s="162"/>
      <c r="TAK53" s="167"/>
      <c r="TAL53" s="168"/>
      <c r="TAM53" s="168"/>
      <c r="TAN53" s="168"/>
      <c r="TAO53" s="168"/>
      <c r="TAP53" s="168"/>
      <c r="TAQ53" s="168"/>
      <c r="TAR53" s="168"/>
      <c r="TAS53" s="168"/>
      <c r="TAT53" s="168"/>
      <c r="TAU53" s="168"/>
      <c r="TAV53" s="168"/>
      <c r="TAW53" s="168"/>
      <c r="TAX53" s="169"/>
      <c r="TAY53" s="166"/>
      <c r="TAZ53" s="141"/>
      <c r="TBA53" s="116"/>
      <c r="TBB53" s="162"/>
      <c r="TBC53" s="167"/>
      <c r="TBD53" s="168"/>
      <c r="TBE53" s="168"/>
      <c r="TBF53" s="168"/>
      <c r="TBG53" s="168"/>
      <c r="TBH53" s="168"/>
      <c r="TBI53" s="168"/>
      <c r="TBJ53" s="168"/>
      <c r="TBK53" s="168"/>
      <c r="TBL53" s="168"/>
      <c r="TBM53" s="168"/>
      <c r="TBN53" s="168"/>
      <c r="TBO53" s="168"/>
      <c r="TBP53" s="169"/>
      <c r="TBQ53" s="166"/>
      <c r="TBR53" s="141"/>
      <c r="TBS53" s="116"/>
      <c r="TBT53" s="162"/>
      <c r="TBU53" s="167"/>
      <c r="TBV53" s="168"/>
      <c r="TBW53" s="168"/>
      <c r="TBX53" s="168"/>
      <c r="TBY53" s="168"/>
      <c r="TBZ53" s="168"/>
      <c r="TCA53" s="168"/>
      <c r="TCB53" s="168"/>
      <c r="TCC53" s="168"/>
      <c r="TCD53" s="168"/>
      <c r="TCE53" s="168"/>
      <c r="TCF53" s="168"/>
      <c r="TCG53" s="168"/>
      <c r="TCH53" s="169"/>
      <c r="TCI53" s="166"/>
      <c r="TCJ53" s="141"/>
      <c r="TCK53" s="116"/>
      <c r="TCL53" s="162"/>
      <c r="TCM53" s="167"/>
      <c r="TCN53" s="168"/>
      <c r="TCO53" s="168"/>
      <c r="TCP53" s="168"/>
      <c r="TCQ53" s="168"/>
      <c r="TCR53" s="168"/>
      <c r="TCS53" s="168"/>
      <c r="TCT53" s="168"/>
      <c r="TCU53" s="168"/>
      <c r="TCV53" s="168"/>
      <c r="TCW53" s="168"/>
      <c r="TCX53" s="168"/>
      <c r="TCY53" s="168"/>
      <c r="TCZ53" s="169"/>
      <c r="TDA53" s="166"/>
      <c r="TDB53" s="141"/>
      <c r="TDC53" s="116"/>
      <c r="TDD53" s="162"/>
      <c r="TDE53" s="167"/>
      <c r="TDF53" s="168"/>
      <c r="TDG53" s="168"/>
      <c r="TDH53" s="168"/>
      <c r="TDI53" s="168"/>
      <c r="TDJ53" s="168"/>
      <c r="TDK53" s="168"/>
      <c r="TDL53" s="168"/>
      <c r="TDM53" s="168"/>
      <c r="TDN53" s="168"/>
      <c r="TDO53" s="168"/>
      <c r="TDP53" s="168"/>
      <c r="TDQ53" s="168"/>
      <c r="TDR53" s="169"/>
      <c r="TDS53" s="166"/>
      <c r="TDT53" s="141"/>
      <c r="TDU53" s="116"/>
      <c r="TDV53" s="162"/>
      <c r="TDW53" s="167"/>
      <c r="TDX53" s="168"/>
      <c r="TDY53" s="168"/>
      <c r="TDZ53" s="168"/>
      <c r="TEA53" s="168"/>
      <c r="TEB53" s="168"/>
      <c r="TEC53" s="168"/>
      <c r="TED53" s="168"/>
      <c r="TEE53" s="168"/>
      <c r="TEF53" s="168"/>
      <c r="TEG53" s="168"/>
      <c r="TEH53" s="168"/>
      <c r="TEI53" s="168"/>
      <c r="TEJ53" s="169"/>
      <c r="TEK53" s="166"/>
      <c r="TEL53" s="141"/>
      <c r="TEM53" s="116"/>
      <c r="TEN53" s="162"/>
      <c r="TEO53" s="167"/>
      <c r="TEP53" s="168"/>
      <c r="TEQ53" s="168"/>
      <c r="TER53" s="168"/>
      <c r="TES53" s="168"/>
      <c r="TET53" s="168"/>
      <c r="TEU53" s="168"/>
      <c r="TEV53" s="168"/>
      <c r="TEW53" s="168"/>
      <c r="TEX53" s="168"/>
      <c r="TEY53" s="168"/>
      <c r="TEZ53" s="168"/>
      <c r="TFA53" s="168"/>
      <c r="TFB53" s="169"/>
      <c r="TFC53" s="166"/>
      <c r="TFD53" s="141"/>
      <c r="TFE53" s="116"/>
      <c r="TFF53" s="162"/>
      <c r="TFG53" s="167"/>
      <c r="TFH53" s="168"/>
      <c r="TFI53" s="168"/>
      <c r="TFJ53" s="168"/>
      <c r="TFK53" s="168"/>
      <c r="TFL53" s="168"/>
      <c r="TFM53" s="168"/>
      <c r="TFN53" s="168"/>
      <c r="TFO53" s="168"/>
      <c r="TFP53" s="168"/>
      <c r="TFQ53" s="168"/>
      <c r="TFR53" s="168"/>
      <c r="TFS53" s="168"/>
      <c r="TFT53" s="169"/>
      <c r="TFU53" s="166"/>
      <c r="TFV53" s="141"/>
      <c r="TFW53" s="116"/>
      <c r="TFX53" s="162"/>
      <c r="TFY53" s="167"/>
      <c r="TFZ53" s="168"/>
      <c r="TGA53" s="168"/>
      <c r="TGB53" s="168"/>
      <c r="TGC53" s="168"/>
      <c r="TGD53" s="168"/>
      <c r="TGE53" s="168"/>
      <c r="TGF53" s="168"/>
      <c r="TGG53" s="168"/>
      <c r="TGH53" s="168"/>
      <c r="TGI53" s="168"/>
      <c r="TGJ53" s="168"/>
      <c r="TGK53" s="168"/>
      <c r="TGL53" s="169"/>
      <c r="TGM53" s="166"/>
      <c r="TGN53" s="141"/>
      <c r="TGO53" s="116"/>
      <c r="TGP53" s="162"/>
      <c r="TGQ53" s="167"/>
      <c r="TGR53" s="168"/>
      <c r="TGS53" s="168"/>
      <c r="TGT53" s="168"/>
      <c r="TGU53" s="168"/>
      <c r="TGV53" s="168"/>
      <c r="TGW53" s="168"/>
      <c r="TGX53" s="168"/>
      <c r="TGY53" s="168"/>
      <c r="TGZ53" s="168"/>
      <c r="THA53" s="168"/>
      <c r="THB53" s="168"/>
      <c r="THC53" s="168"/>
      <c r="THD53" s="169"/>
      <c r="THE53" s="166"/>
      <c r="THF53" s="141"/>
      <c r="THG53" s="116"/>
      <c r="THH53" s="162"/>
      <c r="THI53" s="167"/>
      <c r="THJ53" s="168"/>
      <c r="THK53" s="168"/>
      <c r="THL53" s="168"/>
      <c r="THM53" s="168"/>
      <c r="THN53" s="168"/>
      <c r="THO53" s="168"/>
      <c r="THP53" s="168"/>
      <c r="THQ53" s="168"/>
      <c r="THR53" s="168"/>
      <c r="THS53" s="168"/>
      <c r="THT53" s="168"/>
      <c r="THU53" s="168"/>
      <c r="THV53" s="169"/>
      <c r="THW53" s="166"/>
      <c r="THX53" s="141"/>
      <c r="THY53" s="116"/>
      <c r="THZ53" s="162"/>
      <c r="TIA53" s="167"/>
      <c r="TIB53" s="168"/>
      <c r="TIC53" s="168"/>
      <c r="TID53" s="168"/>
      <c r="TIE53" s="168"/>
      <c r="TIF53" s="168"/>
      <c r="TIG53" s="168"/>
      <c r="TIH53" s="168"/>
      <c r="TII53" s="168"/>
      <c r="TIJ53" s="168"/>
      <c r="TIK53" s="168"/>
      <c r="TIL53" s="168"/>
      <c r="TIM53" s="168"/>
      <c r="TIN53" s="169"/>
      <c r="TIO53" s="166"/>
      <c r="TIP53" s="141"/>
      <c r="TIQ53" s="116"/>
      <c r="TIR53" s="162"/>
      <c r="TIS53" s="167"/>
      <c r="TIT53" s="168"/>
      <c r="TIU53" s="168"/>
      <c r="TIV53" s="168"/>
      <c r="TIW53" s="168"/>
      <c r="TIX53" s="168"/>
      <c r="TIY53" s="168"/>
      <c r="TIZ53" s="168"/>
      <c r="TJA53" s="168"/>
      <c r="TJB53" s="168"/>
      <c r="TJC53" s="168"/>
      <c r="TJD53" s="168"/>
      <c r="TJE53" s="168"/>
      <c r="TJF53" s="169"/>
      <c r="TJG53" s="166"/>
      <c r="TJH53" s="141"/>
      <c r="TJI53" s="116"/>
      <c r="TJJ53" s="162"/>
      <c r="TJK53" s="167"/>
      <c r="TJL53" s="168"/>
      <c r="TJM53" s="168"/>
      <c r="TJN53" s="168"/>
      <c r="TJO53" s="168"/>
      <c r="TJP53" s="168"/>
      <c r="TJQ53" s="168"/>
      <c r="TJR53" s="168"/>
      <c r="TJS53" s="168"/>
      <c r="TJT53" s="168"/>
      <c r="TJU53" s="168"/>
      <c r="TJV53" s="168"/>
      <c r="TJW53" s="168"/>
      <c r="TJX53" s="169"/>
      <c r="TJY53" s="166"/>
      <c r="TJZ53" s="141"/>
      <c r="TKA53" s="116"/>
      <c r="TKB53" s="162"/>
      <c r="TKC53" s="167"/>
      <c r="TKD53" s="168"/>
      <c r="TKE53" s="168"/>
      <c r="TKF53" s="168"/>
      <c r="TKG53" s="168"/>
      <c r="TKH53" s="168"/>
      <c r="TKI53" s="168"/>
      <c r="TKJ53" s="168"/>
      <c r="TKK53" s="168"/>
      <c r="TKL53" s="168"/>
      <c r="TKM53" s="168"/>
      <c r="TKN53" s="168"/>
      <c r="TKO53" s="168"/>
      <c r="TKP53" s="169"/>
      <c r="TKQ53" s="166"/>
      <c r="TKR53" s="141"/>
      <c r="TKS53" s="116"/>
      <c r="TKT53" s="162"/>
      <c r="TKU53" s="167"/>
      <c r="TKV53" s="168"/>
      <c r="TKW53" s="168"/>
      <c r="TKX53" s="168"/>
      <c r="TKY53" s="168"/>
      <c r="TKZ53" s="168"/>
      <c r="TLA53" s="168"/>
      <c r="TLB53" s="168"/>
      <c r="TLC53" s="168"/>
      <c r="TLD53" s="168"/>
      <c r="TLE53" s="168"/>
      <c r="TLF53" s="168"/>
      <c r="TLG53" s="168"/>
      <c r="TLH53" s="169"/>
      <c r="TLI53" s="166"/>
      <c r="TLJ53" s="141"/>
      <c r="TLK53" s="116"/>
      <c r="TLL53" s="162"/>
      <c r="TLM53" s="167"/>
      <c r="TLN53" s="168"/>
      <c r="TLO53" s="168"/>
      <c r="TLP53" s="168"/>
      <c r="TLQ53" s="168"/>
      <c r="TLR53" s="168"/>
      <c r="TLS53" s="168"/>
      <c r="TLT53" s="168"/>
      <c r="TLU53" s="168"/>
      <c r="TLV53" s="168"/>
      <c r="TLW53" s="168"/>
      <c r="TLX53" s="168"/>
      <c r="TLY53" s="168"/>
      <c r="TLZ53" s="169"/>
      <c r="TMA53" s="166"/>
      <c r="TMB53" s="141"/>
      <c r="TMC53" s="116"/>
      <c r="TMD53" s="162"/>
      <c r="TME53" s="167"/>
      <c r="TMF53" s="168"/>
      <c r="TMG53" s="168"/>
      <c r="TMH53" s="168"/>
      <c r="TMI53" s="168"/>
      <c r="TMJ53" s="168"/>
      <c r="TMK53" s="168"/>
      <c r="TML53" s="168"/>
      <c r="TMM53" s="168"/>
      <c r="TMN53" s="168"/>
      <c r="TMO53" s="168"/>
      <c r="TMP53" s="168"/>
      <c r="TMQ53" s="168"/>
      <c r="TMR53" s="169"/>
      <c r="TMS53" s="166"/>
      <c r="TMT53" s="141"/>
      <c r="TMU53" s="116"/>
      <c r="TMV53" s="162"/>
      <c r="TMW53" s="167"/>
      <c r="TMX53" s="168"/>
      <c r="TMY53" s="168"/>
      <c r="TMZ53" s="168"/>
      <c r="TNA53" s="168"/>
      <c r="TNB53" s="168"/>
      <c r="TNC53" s="168"/>
      <c r="TND53" s="168"/>
      <c r="TNE53" s="168"/>
      <c r="TNF53" s="168"/>
      <c r="TNG53" s="168"/>
      <c r="TNH53" s="168"/>
      <c r="TNI53" s="168"/>
      <c r="TNJ53" s="169"/>
      <c r="TNK53" s="166"/>
      <c r="TNL53" s="141"/>
      <c r="TNM53" s="116"/>
      <c r="TNN53" s="162"/>
      <c r="TNO53" s="167"/>
      <c r="TNP53" s="168"/>
      <c r="TNQ53" s="168"/>
      <c r="TNR53" s="168"/>
      <c r="TNS53" s="168"/>
      <c r="TNT53" s="168"/>
      <c r="TNU53" s="168"/>
      <c r="TNV53" s="168"/>
      <c r="TNW53" s="168"/>
      <c r="TNX53" s="168"/>
      <c r="TNY53" s="168"/>
      <c r="TNZ53" s="168"/>
      <c r="TOA53" s="168"/>
      <c r="TOB53" s="169"/>
      <c r="TOC53" s="166"/>
      <c r="TOD53" s="141"/>
      <c r="TOE53" s="116"/>
      <c r="TOF53" s="162"/>
      <c r="TOG53" s="167"/>
      <c r="TOH53" s="168"/>
      <c r="TOI53" s="168"/>
      <c r="TOJ53" s="168"/>
      <c r="TOK53" s="168"/>
      <c r="TOL53" s="168"/>
      <c r="TOM53" s="168"/>
      <c r="TON53" s="168"/>
      <c r="TOO53" s="168"/>
      <c r="TOP53" s="168"/>
      <c r="TOQ53" s="168"/>
      <c r="TOR53" s="168"/>
      <c r="TOS53" s="168"/>
      <c r="TOT53" s="169"/>
      <c r="TOU53" s="166"/>
      <c r="TOV53" s="141"/>
      <c r="TOW53" s="116"/>
      <c r="TOX53" s="162"/>
      <c r="TOY53" s="167"/>
      <c r="TOZ53" s="168"/>
      <c r="TPA53" s="168"/>
      <c r="TPB53" s="168"/>
      <c r="TPC53" s="168"/>
      <c r="TPD53" s="168"/>
      <c r="TPE53" s="168"/>
      <c r="TPF53" s="168"/>
      <c r="TPG53" s="168"/>
      <c r="TPH53" s="168"/>
      <c r="TPI53" s="168"/>
      <c r="TPJ53" s="168"/>
      <c r="TPK53" s="168"/>
      <c r="TPL53" s="169"/>
      <c r="TPM53" s="166"/>
      <c r="TPN53" s="141"/>
      <c r="TPO53" s="116"/>
      <c r="TPP53" s="162"/>
      <c r="TPQ53" s="167"/>
      <c r="TPR53" s="168"/>
      <c r="TPS53" s="168"/>
      <c r="TPT53" s="168"/>
      <c r="TPU53" s="168"/>
      <c r="TPV53" s="168"/>
      <c r="TPW53" s="168"/>
      <c r="TPX53" s="168"/>
      <c r="TPY53" s="168"/>
      <c r="TPZ53" s="168"/>
      <c r="TQA53" s="168"/>
      <c r="TQB53" s="168"/>
      <c r="TQC53" s="168"/>
      <c r="TQD53" s="169"/>
      <c r="TQE53" s="166"/>
      <c r="TQF53" s="141"/>
      <c r="TQG53" s="116"/>
      <c r="TQH53" s="162"/>
      <c r="TQI53" s="167"/>
      <c r="TQJ53" s="168"/>
      <c r="TQK53" s="168"/>
      <c r="TQL53" s="168"/>
      <c r="TQM53" s="168"/>
      <c r="TQN53" s="168"/>
      <c r="TQO53" s="168"/>
      <c r="TQP53" s="168"/>
      <c r="TQQ53" s="168"/>
      <c r="TQR53" s="168"/>
      <c r="TQS53" s="168"/>
      <c r="TQT53" s="168"/>
      <c r="TQU53" s="168"/>
      <c r="TQV53" s="169"/>
      <c r="TQW53" s="166"/>
      <c r="TQX53" s="141"/>
      <c r="TQY53" s="116"/>
      <c r="TQZ53" s="162"/>
      <c r="TRA53" s="167"/>
      <c r="TRB53" s="168"/>
      <c r="TRC53" s="168"/>
      <c r="TRD53" s="168"/>
      <c r="TRE53" s="168"/>
      <c r="TRF53" s="168"/>
      <c r="TRG53" s="168"/>
      <c r="TRH53" s="168"/>
      <c r="TRI53" s="168"/>
      <c r="TRJ53" s="168"/>
      <c r="TRK53" s="168"/>
      <c r="TRL53" s="168"/>
      <c r="TRM53" s="168"/>
      <c r="TRN53" s="169"/>
      <c r="TRO53" s="166"/>
      <c r="TRP53" s="141"/>
      <c r="TRQ53" s="116"/>
      <c r="TRR53" s="162"/>
      <c r="TRS53" s="167"/>
      <c r="TRT53" s="168"/>
      <c r="TRU53" s="168"/>
      <c r="TRV53" s="168"/>
      <c r="TRW53" s="168"/>
      <c r="TRX53" s="168"/>
      <c r="TRY53" s="168"/>
      <c r="TRZ53" s="168"/>
      <c r="TSA53" s="168"/>
      <c r="TSB53" s="168"/>
      <c r="TSC53" s="168"/>
      <c r="TSD53" s="168"/>
      <c r="TSE53" s="168"/>
      <c r="TSF53" s="169"/>
      <c r="TSG53" s="166"/>
      <c r="TSH53" s="141"/>
      <c r="TSI53" s="116"/>
      <c r="TSJ53" s="162"/>
      <c r="TSK53" s="167"/>
      <c r="TSL53" s="168"/>
      <c r="TSM53" s="168"/>
      <c r="TSN53" s="168"/>
      <c r="TSO53" s="168"/>
      <c r="TSP53" s="168"/>
      <c r="TSQ53" s="168"/>
      <c r="TSR53" s="168"/>
      <c r="TSS53" s="168"/>
      <c r="TST53" s="168"/>
      <c r="TSU53" s="168"/>
      <c r="TSV53" s="168"/>
      <c r="TSW53" s="168"/>
      <c r="TSX53" s="169"/>
      <c r="TSY53" s="166"/>
      <c r="TSZ53" s="141"/>
      <c r="TTA53" s="116"/>
      <c r="TTB53" s="162"/>
      <c r="TTC53" s="167"/>
      <c r="TTD53" s="168"/>
      <c r="TTE53" s="168"/>
      <c r="TTF53" s="168"/>
      <c r="TTG53" s="168"/>
      <c r="TTH53" s="168"/>
      <c r="TTI53" s="168"/>
      <c r="TTJ53" s="168"/>
      <c r="TTK53" s="168"/>
      <c r="TTL53" s="168"/>
      <c r="TTM53" s="168"/>
      <c r="TTN53" s="168"/>
      <c r="TTO53" s="168"/>
      <c r="TTP53" s="169"/>
      <c r="TTQ53" s="166"/>
      <c r="TTR53" s="141"/>
      <c r="TTS53" s="116"/>
      <c r="TTT53" s="162"/>
      <c r="TTU53" s="167"/>
      <c r="TTV53" s="168"/>
      <c r="TTW53" s="168"/>
      <c r="TTX53" s="168"/>
      <c r="TTY53" s="168"/>
      <c r="TTZ53" s="168"/>
      <c r="TUA53" s="168"/>
      <c r="TUB53" s="168"/>
      <c r="TUC53" s="168"/>
      <c r="TUD53" s="168"/>
      <c r="TUE53" s="168"/>
      <c r="TUF53" s="168"/>
      <c r="TUG53" s="168"/>
      <c r="TUH53" s="169"/>
      <c r="TUI53" s="166"/>
      <c r="TUJ53" s="141"/>
      <c r="TUK53" s="116"/>
      <c r="TUL53" s="162"/>
      <c r="TUM53" s="167"/>
      <c r="TUN53" s="168"/>
      <c r="TUO53" s="168"/>
      <c r="TUP53" s="168"/>
      <c r="TUQ53" s="168"/>
      <c r="TUR53" s="168"/>
      <c r="TUS53" s="168"/>
      <c r="TUT53" s="168"/>
      <c r="TUU53" s="168"/>
      <c r="TUV53" s="168"/>
      <c r="TUW53" s="168"/>
      <c r="TUX53" s="168"/>
      <c r="TUY53" s="168"/>
      <c r="TUZ53" s="169"/>
      <c r="TVA53" s="166"/>
      <c r="TVB53" s="141"/>
      <c r="TVC53" s="116"/>
      <c r="TVD53" s="162"/>
      <c r="TVE53" s="167"/>
      <c r="TVF53" s="168"/>
      <c r="TVG53" s="168"/>
      <c r="TVH53" s="168"/>
      <c r="TVI53" s="168"/>
      <c r="TVJ53" s="168"/>
      <c r="TVK53" s="168"/>
      <c r="TVL53" s="168"/>
      <c r="TVM53" s="168"/>
      <c r="TVN53" s="168"/>
      <c r="TVO53" s="168"/>
      <c r="TVP53" s="168"/>
      <c r="TVQ53" s="168"/>
      <c r="TVR53" s="169"/>
      <c r="TVS53" s="166"/>
      <c r="TVT53" s="141"/>
      <c r="TVU53" s="116"/>
      <c r="TVV53" s="162"/>
      <c r="TVW53" s="167"/>
      <c r="TVX53" s="168"/>
      <c r="TVY53" s="168"/>
      <c r="TVZ53" s="168"/>
      <c r="TWA53" s="168"/>
      <c r="TWB53" s="168"/>
      <c r="TWC53" s="168"/>
      <c r="TWD53" s="168"/>
      <c r="TWE53" s="168"/>
      <c r="TWF53" s="168"/>
      <c r="TWG53" s="168"/>
      <c r="TWH53" s="168"/>
      <c r="TWI53" s="168"/>
      <c r="TWJ53" s="169"/>
      <c r="TWK53" s="166"/>
      <c r="TWL53" s="141"/>
      <c r="TWM53" s="116"/>
      <c r="TWN53" s="162"/>
      <c r="TWO53" s="167"/>
      <c r="TWP53" s="168"/>
      <c r="TWQ53" s="168"/>
      <c r="TWR53" s="168"/>
      <c r="TWS53" s="168"/>
      <c r="TWT53" s="168"/>
      <c r="TWU53" s="168"/>
      <c r="TWV53" s="168"/>
      <c r="TWW53" s="168"/>
      <c r="TWX53" s="168"/>
      <c r="TWY53" s="168"/>
      <c r="TWZ53" s="168"/>
      <c r="TXA53" s="168"/>
      <c r="TXB53" s="169"/>
      <c r="TXC53" s="166"/>
      <c r="TXD53" s="141"/>
      <c r="TXE53" s="116"/>
      <c r="TXF53" s="162"/>
      <c r="TXG53" s="167"/>
      <c r="TXH53" s="168"/>
      <c r="TXI53" s="168"/>
      <c r="TXJ53" s="168"/>
      <c r="TXK53" s="168"/>
      <c r="TXL53" s="168"/>
      <c r="TXM53" s="168"/>
      <c r="TXN53" s="168"/>
      <c r="TXO53" s="168"/>
      <c r="TXP53" s="168"/>
      <c r="TXQ53" s="168"/>
      <c r="TXR53" s="168"/>
      <c r="TXS53" s="168"/>
      <c r="TXT53" s="169"/>
      <c r="TXU53" s="166"/>
      <c r="TXV53" s="141"/>
      <c r="TXW53" s="116"/>
      <c r="TXX53" s="162"/>
      <c r="TXY53" s="167"/>
      <c r="TXZ53" s="168"/>
      <c r="TYA53" s="168"/>
      <c r="TYB53" s="168"/>
      <c r="TYC53" s="168"/>
      <c r="TYD53" s="168"/>
      <c r="TYE53" s="168"/>
      <c r="TYF53" s="168"/>
      <c r="TYG53" s="168"/>
      <c r="TYH53" s="168"/>
      <c r="TYI53" s="168"/>
      <c r="TYJ53" s="168"/>
      <c r="TYK53" s="168"/>
      <c r="TYL53" s="169"/>
      <c r="TYM53" s="166"/>
      <c r="TYN53" s="141"/>
      <c r="TYO53" s="116"/>
      <c r="TYP53" s="162"/>
      <c r="TYQ53" s="167"/>
      <c r="TYR53" s="168"/>
      <c r="TYS53" s="168"/>
      <c r="TYT53" s="168"/>
      <c r="TYU53" s="168"/>
      <c r="TYV53" s="168"/>
      <c r="TYW53" s="168"/>
      <c r="TYX53" s="168"/>
      <c r="TYY53" s="168"/>
      <c r="TYZ53" s="168"/>
      <c r="TZA53" s="168"/>
      <c r="TZB53" s="168"/>
      <c r="TZC53" s="168"/>
      <c r="TZD53" s="169"/>
      <c r="TZE53" s="166"/>
      <c r="TZF53" s="141"/>
      <c r="TZG53" s="116"/>
      <c r="TZH53" s="162"/>
      <c r="TZI53" s="167"/>
      <c r="TZJ53" s="168"/>
      <c r="TZK53" s="168"/>
      <c r="TZL53" s="168"/>
      <c r="TZM53" s="168"/>
      <c r="TZN53" s="168"/>
      <c r="TZO53" s="168"/>
      <c r="TZP53" s="168"/>
      <c r="TZQ53" s="168"/>
      <c r="TZR53" s="168"/>
      <c r="TZS53" s="168"/>
      <c r="TZT53" s="168"/>
      <c r="TZU53" s="168"/>
      <c r="TZV53" s="169"/>
      <c r="TZW53" s="166"/>
      <c r="TZX53" s="141"/>
      <c r="TZY53" s="116"/>
      <c r="TZZ53" s="162"/>
      <c r="UAA53" s="167"/>
      <c r="UAB53" s="168"/>
      <c r="UAC53" s="168"/>
      <c r="UAD53" s="168"/>
      <c r="UAE53" s="168"/>
      <c r="UAF53" s="168"/>
      <c r="UAG53" s="168"/>
      <c r="UAH53" s="168"/>
      <c r="UAI53" s="168"/>
      <c r="UAJ53" s="168"/>
      <c r="UAK53" s="168"/>
      <c r="UAL53" s="168"/>
      <c r="UAM53" s="168"/>
      <c r="UAN53" s="169"/>
      <c r="UAO53" s="166"/>
      <c r="UAP53" s="141"/>
      <c r="UAQ53" s="116"/>
      <c r="UAR53" s="162"/>
      <c r="UAS53" s="167"/>
      <c r="UAT53" s="168"/>
      <c r="UAU53" s="168"/>
      <c r="UAV53" s="168"/>
      <c r="UAW53" s="168"/>
      <c r="UAX53" s="168"/>
      <c r="UAY53" s="168"/>
      <c r="UAZ53" s="168"/>
      <c r="UBA53" s="168"/>
      <c r="UBB53" s="168"/>
      <c r="UBC53" s="168"/>
      <c r="UBD53" s="168"/>
      <c r="UBE53" s="168"/>
      <c r="UBF53" s="169"/>
      <c r="UBG53" s="166"/>
      <c r="UBH53" s="141"/>
      <c r="UBI53" s="116"/>
      <c r="UBJ53" s="162"/>
      <c r="UBK53" s="167"/>
      <c r="UBL53" s="168"/>
      <c r="UBM53" s="168"/>
      <c r="UBN53" s="168"/>
      <c r="UBO53" s="168"/>
      <c r="UBP53" s="168"/>
      <c r="UBQ53" s="168"/>
      <c r="UBR53" s="168"/>
      <c r="UBS53" s="168"/>
      <c r="UBT53" s="168"/>
      <c r="UBU53" s="168"/>
      <c r="UBV53" s="168"/>
      <c r="UBW53" s="168"/>
      <c r="UBX53" s="169"/>
      <c r="UBY53" s="166"/>
      <c r="UBZ53" s="141"/>
      <c r="UCA53" s="116"/>
      <c r="UCB53" s="162"/>
      <c r="UCC53" s="167"/>
      <c r="UCD53" s="168"/>
      <c r="UCE53" s="168"/>
      <c r="UCF53" s="168"/>
      <c r="UCG53" s="168"/>
      <c r="UCH53" s="168"/>
      <c r="UCI53" s="168"/>
      <c r="UCJ53" s="168"/>
      <c r="UCK53" s="168"/>
      <c r="UCL53" s="168"/>
      <c r="UCM53" s="168"/>
      <c r="UCN53" s="168"/>
      <c r="UCO53" s="168"/>
      <c r="UCP53" s="169"/>
      <c r="UCQ53" s="166"/>
      <c r="UCR53" s="141"/>
      <c r="UCS53" s="116"/>
      <c r="UCT53" s="162"/>
      <c r="UCU53" s="167"/>
      <c r="UCV53" s="168"/>
      <c r="UCW53" s="168"/>
      <c r="UCX53" s="168"/>
      <c r="UCY53" s="168"/>
      <c r="UCZ53" s="168"/>
      <c r="UDA53" s="168"/>
      <c r="UDB53" s="168"/>
      <c r="UDC53" s="168"/>
      <c r="UDD53" s="168"/>
      <c r="UDE53" s="168"/>
      <c r="UDF53" s="168"/>
      <c r="UDG53" s="168"/>
      <c r="UDH53" s="169"/>
      <c r="UDI53" s="166"/>
      <c r="UDJ53" s="141"/>
      <c r="UDK53" s="116"/>
      <c r="UDL53" s="162"/>
      <c r="UDM53" s="167"/>
      <c r="UDN53" s="168"/>
      <c r="UDO53" s="168"/>
      <c r="UDP53" s="168"/>
      <c r="UDQ53" s="168"/>
      <c r="UDR53" s="168"/>
      <c r="UDS53" s="168"/>
      <c r="UDT53" s="168"/>
      <c r="UDU53" s="168"/>
      <c r="UDV53" s="168"/>
      <c r="UDW53" s="168"/>
      <c r="UDX53" s="168"/>
      <c r="UDY53" s="168"/>
      <c r="UDZ53" s="169"/>
      <c r="UEA53" s="166"/>
      <c r="UEB53" s="141"/>
      <c r="UEC53" s="116"/>
      <c r="UED53" s="162"/>
      <c r="UEE53" s="167"/>
      <c r="UEF53" s="168"/>
      <c r="UEG53" s="168"/>
      <c r="UEH53" s="168"/>
      <c r="UEI53" s="168"/>
      <c r="UEJ53" s="168"/>
      <c r="UEK53" s="168"/>
      <c r="UEL53" s="168"/>
      <c r="UEM53" s="168"/>
      <c r="UEN53" s="168"/>
      <c r="UEO53" s="168"/>
      <c r="UEP53" s="168"/>
      <c r="UEQ53" s="168"/>
      <c r="UER53" s="169"/>
      <c r="UES53" s="166"/>
      <c r="UET53" s="141"/>
      <c r="UEU53" s="116"/>
      <c r="UEV53" s="162"/>
      <c r="UEW53" s="167"/>
      <c r="UEX53" s="168"/>
      <c r="UEY53" s="168"/>
      <c r="UEZ53" s="168"/>
      <c r="UFA53" s="168"/>
      <c r="UFB53" s="168"/>
      <c r="UFC53" s="168"/>
      <c r="UFD53" s="168"/>
      <c r="UFE53" s="168"/>
      <c r="UFF53" s="168"/>
      <c r="UFG53" s="168"/>
      <c r="UFH53" s="168"/>
      <c r="UFI53" s="168"/>
      <c r="UFJ53" s="169"/>
      <c r="UFK53" s="166"/>
      <c r="UFL53" s="141"/>
      <c r="UFM53" s="116"/>
      <c r="UFN53" s="162"/>
      <c r="UFO53" s="167"/>
      <c r="UFP53" s="168"/>
      <c r="UFQ53" s="168"/>
      <c r="UFR53" s="168"/>
      <c r="UFS53" s="168"/>
      <c r="UFT53" s="168"/>
      <c r="UFU53" s="168"/>
      <c r="UFV53" s="168"/>
      <c r="UFW53" s="168"/>
      <c r="UFX53" s="168"/>
      <c r="UFY53" s="168"/>
      <c r="UFZ53" s="168"/>
      <c r="UGA53" s="168"/>
      <c r="UGB53" s="169"/>
      <c r="UGC53" s="166"/>
      <c r="UGD53" s="141"/>
      <c r="UGE53" s="116"/>
      <c r="UGF53" s="162"/>
      <c r="UGG53" s="167"/>
      <c r="UGH53" s="168"/>
      <c r="UGI53" s="168"/>
      <c r="UGJ53" s="168"/>
      <c r="UGK53" s="168"/>
      <c r="UGL53" s="168"/>
      <c r="UGM53" s="168"/>
      <c r="UGN53" s="168"/>
      <c r="UGO53" s="168"/>
      <c r="UGP53" s="168"/>
      <c r="UGQ53" s="168"/>
      <c r="UGR53" s="168"/>
      <c r="UGS53" s="168"/>
      <c r="UGT53" s="169"/>
      <c r="UGU53" s="166"/>
      <c r="UGV53" s="141"/>
      <c r="UGW53" s="116"/>
      <c r="UGX53" s="162"/>
      <c r="UGY53" s="167"/>
      <c r="UGZ53" s="168"/>
      <c r="UHA53" s="168"/>
      <c r="UHB53" s="168"/>
      <c r="UHC53" s="168"/>
      <c r="UHD53" s="168"/>
      <c r="UHE53" s="168"/>
      <c r="UHF53" s="168"/>
      <c r="UHG53" s="168"/>
      <c r="UHH53" s="168"/>
      <c r="UHI53" s="168"/>
      <c r="UHJ53" s="168"/>
      <c r="UHK53" s="168"/>
      <c r="UHL53" s="169"/>
      <c r="UHM53" s="166"/>
      <c r="UHN53" s="141"/>
      <c r="UHO53" s="116"/>
      <c r="UHP53" s="162"/>
      <c r="UHQ53" s="167"/>
      <c r="UHR53" s="168"/>
      <c r="UHS53" s="168"/>
      <c r="UHT53" s="168"/>
      <c r="UHU53" s="168"/>
      <c r="UHV53" s="168"/>
      <c r="UHW53" s="168"/>
      <c r="UHX53" s="168"/>
      <c r="UHY53" s="168"/>
      <c r="UHZ53" s="168"/>
      <c r="UIA53" s="168"/>
      <c r="UIB53" s="168"/>
      <c r="UIC53" s="168"/>
      <c r="UID53" s="169"/>
      <c r="UIE53" s="166"/>
      <c r="UIF53" s="141"/>
      <c r="UIG53" s="116"/>
      <c r="UIH53" s="162"/>
      <c r="UII53" s="167"/>
      <c r="UIJ53" s="168"/>
      <c r="UIK53" s="168"/>
      <c r="UIL53" s="168"/>
      <c r="UIM53" s="168"/>
      <c r="UIN53" s="168"/>
      <c r="UIO53" s="168"/>
      <c r="UIP53" s="168"/>
      <c r="UIQ53" s="168"/>
      <c r="UIR53" s="168"/>
      <c r="UIS53" s="168"/>
      <c r="UIT53" s="168"/>
      <c r="UIU53" s="168"/>
      <c r="UIV53" s="169"/>
      <c r="UIW53" s="166"/>
      <c r="UIX53" s="141"/>
      <c r="UIY53" s="116"/>
      <c r="UIZ53" s="162"/>
      <c r="UJA53" s="167"/>
      <c r="UJB53" s="168"/>
      <c r="UJC53" s="168"/>
      <c r="UJD53" s="168"/>
      <c r="UJE53" s="168"/>
      <c r="UJF53" s="168"/>
      <c r="UJG53" s="168"/>
      <c r="UJH53" s="168"/>
      <c r="UJI53" s="168"/>
      <c r="UJJ53" s="168"/>
      <c r="UJK53" s="168"/>
      <c r="UJL53" s="168"/>
      <c r="UJM53" s="168"/>
      <c r="UJN53" s="169"/>
      <c r="UJO53" s="166"/>
      <c r="UJP53" s="141"/>
      <c r="UJQ53" s="116"/>
      <c r="UJR53" s="162"/>
      <c r="UJS53" s="167"/>
      <c r="UJT53" s="168"/>
      <c r="UJU53" s="168"/>
      <c r="UJV53" s="168"/>
      <c r="UJW53" s="168"/>
      <c r="UJX53" s="168"/>
      <c r="UJY53" s="168"/>
      <c r="UJZ53" s="168"/>
      <c r="UKA53" s="168"/>
      <c r="UKB53" s="168"/>
      <c r="UKC53" s="168"/>
      <c r="UKD53" s="168"/>
      <c r="UKE53" s="168"/>
      <c r="UKF53" s="169"/>
      <c r="UKG53" s="166"/>
      <c r="UKH53" s="141"/>
      <c r="UKI53" s="116"/>
      <c r="UKJ53" s="162"/>
      <c r="UKK53" s="167"/>
      <c r="UKL53" s="168"/>
      <c r="UKM53" s="168"/>
      <c r="UKN53" s="168"/>
      <c r="UKO53" s="168"/>
      <c r="UKP53" s="168"/>
      <c r="UKQ53" s="168"/>
      <c r="UKR53" s="168"/>
      <c r="UKS53" s="168"/>
      <c r="UKT53" s="168"/>
      <c r="UKU53" s="168"/>
      <c r="UKV53" s="168"/>
      <c r="UKW53" s="168"/>
      <c r="UKX53" s="169"/>
      <c r="UKY53" s="166"/>
      <c r="UKZ53" s="141"/>
      <c r="ULA53" s="116"/>
      <c r="ULB53" s="162"/>
      <c r="ULC53" s="167"/>
      <c r="ULD53" s="168"/>
      <c r="ULE53" s="168"/>
      <c r="ULF53" s="168"/>
      <c r="ULG53" s="168"/>
      <c r="ULH53" s="168"/>
      <c r="ULI53" s="168"/>
      <c r="ULJ53" s="168"/>
      <c r="ULK53" s="168"/>
      <c r="ULL53" s="168"/>
      <c r="ULM53" s="168"/>
      <c r="ULN53" s="168"/>
      <c r="ULO53" s="168"/>
      <c r="ULP53" s="169"/>
      <c r="ULQ53" s="166"/>
      <c r="ULR53" s="141"/>
      <c r="ULS53" s="116"/>
      <c r="ULT53" s="162"/>
      <c r="ULU53" s="167"/>
      <c r="ULV53" s="168"/>
      <c r="ULW53" s="168"/>
      <c r="ULX53" s="168"/>
      <c r="ULY53" s="168"/>
      <c r="ULZ53" s="168"/>
      <c r="UMA53" s="168"/>
      <c r="UMB53" s="168"/>
      <c r="UMC53" s="168"/>
      <c r="UMD53" s="168"/>
      <c r="UME53" s="168"/>
      <c r="UMF53" s="168"/>
      <c r="UMG53" s="168"/>
      <c r="UMH53" s="169"/>
      <c r="UMI53" s="166"/>
      <c r="UMJ53" s="141"/>
      <c r="UMK53" s="116"/>
      <c r="UML53" s="162"/>
      <c r="UMM53" s="167"/>
      <c r="UMN53" s="168"/>
      <c r="UMO53" s="168"/>
      <c r="UMP53" s="168"/>
      <c r="UMQ53" s="168"/>
      <c r="UMR53" s="168"/>
      <c r="UMS53" s="168"/>
      <c r="UMT53" s="168"/>
      <c r="UMU53" s="168"/>
      <c r="UMV53" s="168"/>
      <c r="UMW53" s="168"/>
      <c r="UMX53" s="168"/>
      <c r="UMY53" s="168"/>
      <c r="UMZ53" s="169"/>
      <c r="UNA53" s="166"/>
      <c r="UNB53" s="141"/>
      <c r="UNC53" s="116"/>
      <c r="UND53" s="162"/>
      <c r="UNE53" s="167"/>
      <c r="UNF53" s="168"/>
      <c r="UNG53" s="168"/>
      <c r="UNH53" s="168"/>
      <c r="UNI53" s="168"/>
      <c r="UNJ53" s="168"/>
      <c r="UNK53" s="168"/>
      <c r="UNL53" s="168"/>
      <c r="UNM53" s="168"/>
      <c r="UNN53" s="168"/>
      <c r="UNO53" s="168"/>
      <c r="UNP53" s="168"/>
      <c r="UNQ53" s="168"/>
      <c r="UNR53" s="169"/>
      <c r="UNS53" s="166"/>
      <c r="UNT53" s="141"/>
      <c r="UNU53" s="116"/>
      <c r="UNV53" s="162"/>
      <c r="UNW53" s="167"/>
      <c r="UNX53" s="168"/>
      <c r="UNY53" s="168"/>
      <c r="UNZ53" s="168"/>
      <c r="UOA53" s="168"/>
      <c r="UOB53" s="168"/>
      <c r="UOC53" s="168"/>
      <c r="UOD53" s="168"/>
      <c r="UOE53" s="168"/>
      <c r="UOF53" s="168"/>
      <c r="UOG53" s="168"/>
      <c r="UOH53" s="168"/>
      <c r="UOI53" s="168"/>
      <c r="UOJ53" s="169"/>
      <c r="UOK53" s="166"/>
      <c r="UOL53" s="141"/>
      <c r="UOM53" s="116"/>
      <c r="UON53" s="162"/>
      <c r="UOO53" s="167"/>
      <c r="UOP53" s="168"/>
      <c r="UOQ53" s="168"/>
      <c r="UOR53" s="168"/>
      <c r="UOS53" s="168"/>
      <c r="UOT53" s="168"/>
      <c r="UOU53" s="168"/>
      <c r="UOV53" s="168"/>
      <c r="UOW53" s="168"/>
      <c r="UOX53" s="168"/>
      <c r="UOY53" s="168"/>
      <c r="UOZ53" s="168"/>
      <c r="UPA53" s="168"/>
      <c r="UPB53" s="169"/>
      <c r="UPC53" s="166"/>
      <c r="UPD53" s="141"/>
      <c r="UPE53" s="116"/>
      <c r="UPF53" s="162"/>
      <c r="UPG53" s="167"/>
      <c r="UPH53" s="168"/>
      <c r="UPI53" s="168"/>
      <c r="UPJ53" s="168"/>
      <c r="UPK53" s="168"/>
      <c r="UPL53" s="168"/>
      <c r="UPM53" s="168"/>
      <c r="UPN53" s="168"/>
      <c r="UPO53" s="168"/>
      <c r="UPP53" s="168"/>
      <c r="UPQ53" s="168"/>
      <c r="UPR53" s="168"/>
      <c r="UPS53" s="168"/>
      <c r="UPT53" s="169"/>
      <c r="UPU53" s="166"/>
      <c r="UPV53" s="141"/>
      <c r="UPW53" s="116"/>
      <c r="UPX53" s="162"/>
      <c r="UPY53" s="167"/>
      <c r="UPZ53" s="168"/>
      <c r="UQA53" s="168"/>
      <c r="UQB53" s="168"/>
      <c r="UQC53" s="168"/>
      <c r="UQD53" s="168"/>
      <c r="UQE53" s="168"/>
      <c r="UQF53" s="168"/>
      <c r="UQG53" s="168"/>
      <c r="UQH53" s="168"/>
      <c r="UQI53" s="168"/>
      <c r="UQJ53" s="168"/>
      <c r="UQK53" s="168"/>
      <c r="UQL53" s="169"/>
      <c r="UQM53" s="166"/>
      <c r="UQN53" s="141"/>
      <c r="UQO53" s="116"/>
      <c r="UQP53" s="162"/>
      <c r="UQQ53" s="167"/>
      <c r="UQR53" s="168"/>
      <c r="UQS53" s="168"/>
      <c r="UQT53" s="168"/>
      <c r="UQU53" s="168"/>
      <c r="UQV53" s="168"/>
      <c r="UQW53" s="168"/>
      <c r="UQX53" s="168"/>
      <c r="UQY53" s="168"/>
      <c r="UQZ53" s="168"/>
      <c r="URA53" s="168"/>
      <c r="URB53" s="168"/>
      <c r="URC53" s="168"/>
      <c r="URD53" s="169"/>
      <c r="URE53" s="166"/>
      <c r="URF53" s="141"/>
      <c r="URG53" s="116"/>
      <c r="URH53" s="162"/>
      <c r="URI53" s="167"/>
      <c r="URJ53" s="168"/>
      <c r="URK53" s="168"/>
      <c r="URL53" s="168"/>
      <c r="URM53" s="168"/>
      <c r="URN53" s="168"/>
      <c r="URO53" s="168"/>
      <c r="URP53" s="168"/>
      <c r="URQ53" s="168"/>
      <c r="URR53" s="168"/>
      <c r="URS53" s="168"/>
      <c r="URT53" s="168"/>
      <c r="URU53" s="168"/>
      <c r="URV53" s="169"/>
      <c r="URW53" s="166"/>
      <c r="URX53" s="141"/>
      <c r="URY53" s="116"/>
      <c r="URZ53" s="162"/>
      <c r="USA53" s="167"/>
      <c r="USB53" s="168"/>
      <c r="USC53" s="168"/>
      <c r="USD53" s="168"/>
      <c r="USE53" s="168"/>
      <c r="USF53" s="168"/>
      <c r="USG53" s="168"/>
      <c r="USH53" s="168"/>
      <c r="USI53" s="168"/>
      <c r="USJ53" s="168"/>
      <c r="USK53" s="168"/>
      <c r="USL53" s="168"/>
      <c r="USM53" s="168"/>
      <c r="USN53" s="169"/>
      <c r="USO53" s="166"/>
      <c r="USP53" s="141"/>
      <c r="USQ53" s="116"/>
      <c r="USR53" s="162"/>
      <c r="USS53" s="167"/>
      <c r="UST53" s="168"/>
      <c r="USU53" s="168"/>
      <c r="USV53" s="168"/>
      <c r="USW53" s="168"/>
      <c r="USX53" s="168"/>
      <c r="USY53" s="168"/>
      <c r="USZ53" s="168"/>
      <c r="UTA53" s="168"/>
      <c r="UTB53" s="168"/>
      <c r="UTC53" s="168"/>
      <c r="UTD53" s="168"/>
      <c r="UTE53" s="168"/>
      <c r="UTF53" s="169"/>
      <c r="UTG53" s="166"/>
      <c r="UTH53" s="141"/>
      <c r="UTI53" s="116"/>
      <c r="UTJ53" s="162"/>
      <c r="UTK53" s="167"/>
      <c r="UTL53" s="168"/>
      <c r="UTM53" s="168"/>
      <c r="UTN53" s="168"/>
      <c r="UTO53" s="168"/>
      <c r="UTP53" s="168"/>
      <c r="UTQ53" s="168"/>
      <c r="UTR53" s="168"/>
      <c r="UTS53" s="168"/>
      <c r="UTT53" s="168"/>
      <c r="UTU53" s="168"/>
      <c r="UTV53" s="168"/>
      <c r="UTW53" s="168"/>
      <c r="UTX53" s="169"/>
      <c r="UTY53" s="166"/>
      <c r="UTZ53" s="141"/>
      <c r="UUA53" s="116"/>
      <c r="UUB53" s="162"/>
      <c r="UUC53" s="167"/>
      <c r="UUD53" s="168"/>
      <c r="UUE53" s="168"/>
      <c r="UUF53" s="168"/>
      <c r="UUG53" s="168"/>
      <c r="UUH53" s="168"/>
      <c r="UUI53" s="168"/>
      <c r="UUJ53" s="168"/>
      <c r="UUK53" s="168"/>
      <c r="UUL53" s="168"/>
      <c r="UUM53" s="168"/>
      <c r="UUN53" s="168"/>
      <c r="UUO53" s="168"/>
      <c r="UUP53" s="169"/>
      <c r="UUQ53" s="166"/>
      <c r="UUR53" s="141"/>
      <c r="UUS53" s="116"/>
      <c r="UUT53" s="162"/>
      <c r="UUU53" s="167"/>
      <c r="UUV53" s="168"/>
      <c r="UUW53" s="168"/>
      <c r="UUX53" s="168"/>
      <c r="UUY53" s="168"/>
      <c r="UUZ53" s="168"/>
      <c r="UVA53" s="168"/>
      <c r="UVB53" s="168"/>
      <c r="UVC53" s="168"/>
      <c r="UVD53" s="168"/>
      <c r="UVE53" s="168"/>
      <c r="UVF53" s="168"/>
      <c r="UVG53" s="168"/>
      <c r="UVH53" s="169"/>
      <c r="UVI53" s="166"/>
      <c r="UVJ53" s="141"/>
      <c r="UVK53" s="116"/>
      <c r="UVL53" s="162"/>
      <c r="UVM53" s="167"/>
      <c r="UVN53" s="168"/>
      <c r="UVO53" s="168"/>
      <c r="UVP53" s="168"/>
      <c r="UVQ53" s="168"/>
      <c r="UVR53" s="168"/>
      <c r="UVS53" s="168"/>
      <c r="UVT53" s="168"/>
      <c r="UVU53" s="168"/>
      <c r="UVV53" s="168"/>
      <c r="UVW53" s="168"/>
      <c r="UVX53" s="168"/>
      <c r="UVY53" s="168"/>
      <c r="UVZ53" s="169"/>
      <c r="UWA53" s="166"/>
      <c r="UWB53" s="141"/>
      <c r="UWC53" s="116"/>
      <c r="UWD53" s="162"/>
      <c r="UWE53" s="167"/>
      <c r="UWF53" s="168"/>
      <c r="UWG53" s="168"/>
      <c r="UWH53" s="168"/>
      <c r="UWI53" s="168"/>
      <c r="UWJ53" s="168"/>
      <c r="UWK53" s="168"/>
      <c r="UWL53" s="168"/>
      <c r="UWM53" s="168"/>
      <c r="UWN53" s="168"/>
      <c r="UWO53" s="168"/>
      <c r="UWP53" s="168"/>
      <c r="UWQ53" s="168"/>
      <c r="UWR53" s="169"/>
      <c r="UWS53" s="166"/>
      <c r="UWT53" s="141"/>
      <c r="UWU53" s="116"/>
      <c r="UWV53" s="162"/>
      <c r="UWW53" s="167"/>
      <c r="UWX53" s="168"/>
      <c r="UWY53" s="168"/>
      <c r="UWZ53" s="168"/>
      <c r="UXA53" s="168"/>
      <c r="UXB53" s="168"/>
      <c r="UXC53" s="168"/>
      <c r="UXD53" s="168"/>
      <c r="UXE53" s="168"/>
      <c r="UXF53" s="168"/>
      <c r="UXG53" s="168"/>
      <c r="UXH53" s="168"/>
      <c r="UXI53" s="168"/>
      <c r="UXJ53" s="169"/>
      <c r="UXK53" s="166"/>
      <c r="UXL53" s="141"/>
      <c r="UXM53" s="116"/>
      <c r="UXN53" s="162"/>
      <c r="UXO53" s="167"/>
      <c r="UXP53" s="168"/>
      <c r="UXQ53" s="168"/>
      <c r="UXR53" s="168"/>
      <c r="UXS53" s="168"/>
      <c r="UXT53" s="168"/>
      <c r="UXU53" s="168"/>
      <c r="UXV53" s="168"/>
      <c r="UXW53" s="168"/>
      <c r="UXX53" s="168"/>
      <c r="UXY53" s="168"/>
      <c r="UXZ53" s="168"/>
      <c r="UYA53" s="168"/>
      <c r="UYB53" s="169"/>
      <c r="UYC53" s="166"/>
      <c r="UYD53" s="141"/>
      <c r="UYE53" s="116"/>
      <c r="UYF53" s="162"/>
      <c r="UYG53" s="167"/>
      <c r="UYH53" s="168"/>
      <c r="UYI53" s="168"/>
      <c r="UYJ53" s="168"/>
      <c r="UYK53" s="168"/>
      <c r="UYL53" s="168"/>
      <c r="UYM53" s="168"/>
      <c r="UYN53" s="168"/>
      <c r="UYO53" s="168"/>
      <c r="UYP53" s="168"/>
      <c r="UYQ53" s="168"/>
      <c r="UYR53" s="168"/>
      <c r="UYS53" s="168"/>
      <c r="UYT53" s="169"/>
      <c r="UYU53" s="166"/>
      <c r="UYV53" s="141"/>
      <c r="UYW53" s="116"/>
      <c r="UYX53" s="162"/>
      <c r="UYY53" s="167"/>
      <c r="UYZ53" s="168"/>
      <c r="UZA53" s="168"/>
      <c r="UZB53" s="168"/>
      <c r="UZC53" s="168"/>
      <c r="UZD53" s="168"/>
      <c r="UZE53" s="168"/>
      <c r="UZF53" s="168"/>
      <c r="UZG53" s="168"/>
      <c r="UZH53" s="168"/>
      <c r="UZI53" s="168"/>
      <c r="UZJ53" s="168"/>
      <c r="UZK53" s="168"/>
      <c r="UZL53" s="169"/>
      <c r="UZM53" s="166"/>
      <c r="UZN53" s="141"/>
      <c r="UZO53" s="116"/>
      <c r="UZP53" s="162"/>
      <c r="UZQ53" s="167"/>
      <c r="UZR53" s="168"/>
      <c r="UZS53" s="168"/>
      <c r="UZT53" s="168"/>
      <c r="UZU53" s="168"/>
      <c r="UZV53" s="168"/>
      <c r="UZW53" s="168"/>
      <c r="UZX53" s="168"/>
      <c r="UZY53" s="168"/>
      <c r="UZZ53" s="168"/>
      <c r="VAA53" s="168"/>
      <c r="VAB53" s="168"/>
      <c r="VAC53" s="168"/>
      <c r="VAD53" s="169"/>
      <c r="VAE53" s="166"/>
      <c r="VAF53" s="141"/>
      <c r="VAG53" s="116"/>
      <c r="VAH53" s="162"/>
      <c r="VAI53" s="167"/>
      <c r="VAJ53" s="168"/>
      <c r="VAK53" s="168"/>
      <c r="VAL53" s="168"/>
      <c r="VAM53" s="168"/>
      <c r="VAN53" s="168"/>
      <c r="VAO53" s="168"/>
      <c r="VAP53" s="168"/>
      <c r="VAQ53" s="168"/>
      <c r="VAR53" s="168"/>
      <c r="VAS53" s="168"/>
      <c r="VAT53" s="168"/>
      <c r="VAU53" s="168"/>
      <c r="VAV53" s="169"/>
      <c r="VAW53" s="166"/>
      <c r="VAX53" s="141"/>
      <c r="VAY53" s="116"/>
      <c r="VAZ53" s="162"/>
      <c r="VBA53" s="167"/>
      <c r="VBB53" s="168"/>
      <c r="VBC53" s="168"/>
      <c r="VBD53" s="168"/>
      <c r="VBE53" s="168"/>
      <c r="VBF53" s="168"/>
      <c r="VBG53" s="168"/>
      <c r="VBH53" s="168"/>
      <c r="VBI53" s="168"/>
      <c r="VBJ53" s="168"/>
      <c r="VBK53" s="168"/>
      <c r="VBL53" s="168"/>
      <c r="VBM53" s="168"/>
      <c r="VBN53" s="169"/>
      <c r="VBO53" s="166"/>
      <c r="VBP53" s="141"/>
      <c r="VBQ53" s="116"/>
      <c r="VBR53" s="162"/>
      <c r="VBS53" s="167"/>
      <c r="VBT53" s="168"/>
      <c r="VBU53" s="168"/>
      <c r="VBV53" s="168"/>
      <c r="VBW53" s="168"/>
      <c r="VBX53" s="168"/>
      <c r="VBY53" s="168"/>
      <c r="VBZ53" s="168"/>
      <c r="VCA53" s="168"/>
      <c r="VCB53" s="168"/>
      <c r="VCC53" s="168"/>
      <c r="VCD53" s="168"/>
      <c r="VCE53" s="168"/>
      <c r="VCF53" s="169"/>
      <c r="VCG53" s="166"/>
      <c r="VCH53" s="141"/>
      <c r="VCI53" s="116"/>
      <c r="VCJ53" s="162"/>
      <c r="VCK53" s="167"/>
      <c r="VCL53" s="168"/>
      <c r="VCM53" s="168"/>
      <c r="VCN53" s="168"/>
      <c r="VCO53" s="168"/>
      <c r="VCP53" s="168"/>
      <c r="VCQ53" s="168"/>
      <c r="VCR53" s="168"/>
      <c r="VCS53" s="168"/>
      <c r="VCT53" s="168"/>
      <c r="VCU53" s="168"/>
      <c r="VCV53" s="168"/>
      <c r="VCW53" s="168"/>
      <c r="VCX53" s="169"/>
      <c r="VCY53" s="166"/>
      <c r="VCZ53" s="141"/>
      <c r="VDA53" s="116"/>
      <c r="VDB53" s="162"/>
      <c r="VDC53" s="167"/>
      <c r="VDD53" s="168"/>
      <c r="VDE53" s="168"/>
      <c r="VDF53" s="168"/>
      <c r="VDG53" s="168"/>
      <c r="VDH53" s="168"/>
      <c r="VDI53" s="168"/>
      <c r="VDJ53" s="168"/>
      <c r="VDK53" s="168"/>
      <c r="VDL53" s="168"/>
      <c r="VDM53" s="168"/>
      <c r="VDN53" s="168"/>
      <c r="VDO53" s="168"/>
      <c r="VDP53" s="169"/>
      <c r="VDQ53" s="166"/>
      <c r="VDR53" s="141"/>
      <c r="VDS53" s="116"/>
      <c r="VDT53" s="162"/>
      <c r="VDU53" s="167"/>
      <c r="VDV53" s="168"/>
      <c r="VDW53" s="168"/>
      <c r="VDX53" s="168"/>
      <c r="VDY53" s="168"/>
      <c r="VDZ53" s="168"/>
      <c r="VEA53" s="168"/>
      <c r="VEB53" s="168"/>
      <c r="VEC53" s="168"/>
      <c r="VED53" s="168"/>
      <c r="VEE53" s="168"/>
      <c r="VEF53" s="168"/>
      <c r="VEG53" s="168"/>
      <c r="VEH53" s="169"/>
      <c r="VEI53" s="166"/>
      <c r="VEJ53" s="141"/>
      <c r="VEK53" s="116"/>
      <c r="VEL53" s="162"/>
      <c r="VEM53" s="167"/>
      <c r="VEN53" s="168"/>
      <c r="VEO53" s="168"/>
      <c r="VEP53" s="168"/>
      <c r="VEQ53" s="168"/>
      <c r="VER53" s="168"/>
      <c r="VES53" s="168"/>
      <c r="VET53" s="168"/>
      <c r="VEU53" s="168"/>
      <c r="VEV53" s="168"/>
      <c r="VEW53" s="168"/>
      <c r="VEX53" s="168"/>
      <c r="VEY53" s="168"/>
      <c r="VEZ53" s="169"/>
      <c r="VFA53" s="166"/>
      <c r="VFB53" s="141"/>
      <c r="VFC53" s="116"/>
      <c r="VFD53" s="162"/>
      <c r="VFE53" s="167"/>
      <c r="VFF53" s="168"/>
      <c r="VFG53" s="168"/>
      <c r="VFH53" s="168"/>
      <c r="VFI53" s="168"/>
      <c r="VFJ53" s="168"/>
      <c r="VFK53" s="168"/>
      <c r="VFL53" s="168"/>
      <c r="VFM53" s="168"/>
      <c r="VFN53" s="168"/>
      <c r="VFO53" s="168"/>
      <c r="VFP53" s="168"/>
      <c r="VFQ53" s="168"/>
      <c r="VFR53" s="169"/>
      <c r="VFS53" s="166"/>
      <c r="VFT53" s="141"/>
      <c r="VFU53" s="116"/>
      <c r="VFV53" s="162"/>
      <c r="VFW53" s="167"/>
      <c r="VFX53" s="168"/>
      <c r="VFY53" s="168"/>
      <c r="VFZ53" s="168"/>
      <c r="VGA53" s="168"/>
      <c r="VGB53" s="168"/>
      <c r="VGC53" s="168"/>
      <c r="VGD53" s="168"/>
      <c r="VGE53" s="168"/>
      <c r="VGF53" s="168"/>
      <c r="VGG53" s="168"/>
      <c r="VGH53" s="168"/>
      <c r="VGI53" s="168"/>
      <c r="VGJ53" s="169"/>
      <c r="VGK53" s="166"/>
      <c r="VGL53" s="141"/>
      <c r="VGM53" s="116"/>
      <c r="VGN53" s="162"/>
      <c r="VGO53" s="167"/>
      <c r="VGP53" s="168"/>
      <c r="VGQ53" s="168"/>
      <c r="VGR53" s="168"/>
      <c r="VGS53" s="168"/>
      <c r="VGT53" s="168"/>
      <c r="VGU53" s="168"/>
      <c r="VGV53" s="168"/>
      <c r="VGW53" s="168"/>
      <c r="VGX53" s="168"/>
      <c r="VGY53" s="168"/>
      <c r="VGZ53" s="168"/>
      <c r="VHA53" s="168"/>
      <c r="VHB53" s="169"/>
      <c r="VHC53" s="166"/>
      <c r="VHD53" s="141"/>
      <c r="VHE53" s="116"/>
      <c r="VHF53" s="162"/>
      <c r="VHG53" s="167"/>
      <c r="VHH53" s="168"/>
      <c r="VHI53" s="168"/>
      <c r="VHJ53" s="168"/>
      <c r="VHK53" s="168"/>
      <c r="VHL53" s="168"/>
      <c r="VHM53" s="168"/>
      <c r="VHN53" s="168"/>
      <c r="VHO53" s="168"/>
      <c r="VHP53" s="168"/>
      <c r="VHQ53" s="168"/>
      <c r="VHR53" s="168"/>
      <c r="VHS53" s="168"/>
      <c r="VHT53" s="169"/>
      <c r="VHU53" s="166"/>
      <c r="VHV53" s="141"/>
      <c r="VHW53" s="116"/>
      <c r="VHX53" s="162"/>
      <c r="VHY53" s="167"/>
      <c r="VHZ53" s="168"/>
      <c r="VIA53" s="168"/>
      <c r="VIB53" s="168"/>
      <c r="VIC53" s="168"/>
      <c r="VID53" s="168"/>
      <c r="VIE53" s="168"/>
      <c r="VIF53" s="168"/>
      <c r="VIG53" s="168"/>
      <c r="VIH53" s="168"/>
      <c r="VII53" s="168"/>
      <c r="VIJ53" s="168"/>
      <c r="VIK53" s="168"/>
      <c r="VIL53" s="169"/>
      <c r="VIM53" s="166"/>
      <c r="VIN53" s="141"/>
      <c r="VIO53" s="116"/>
      <c r="VIP53" s="162"/>
      <c r="VIQ53" s="167"/>
      <c r="VIR53" s="168"/>
      <c r="VIS53" s="168"/>
      <c r="VIT53" s="168"/>
      <c r="VIU53" s="168"/>
      <c r="VIV53" s="168"/>
      <c r="VIW53" s="168"/>
      <c r="VIX53" s="168"/>
      <c r="VIY53" s="168"/>
      <c r="VIZ53" s="168"/>
      <c r="VJA53" s="168"/>
      <c r="VJB53" s="168"/>
      <c r="VJC53" s="168"/>
      <c r="VJD53" s="169"/>
      <c r="VJE53" s="166"/>
      <c r="VJF53" s="141"/>
      <c r="VJG53" s="116"/>
      <c r="VJH53" s="162"/>
      <c r="VJI53" s="167"/>
      <c r="VJJ53" s="168"/>
      <c r="VJK53" s="168"/>
      <c r="VJL53" s="168"/>
      <c r="VJM53" s="168"/>
      <c r="VJN53" s="168"/>
      <c r="VJO53" s="168"/>
      <c r="VJP53" s="168"/>
      <c r="VJQ53" s="168"/>
      <c r="VJR53" s="168"/>
      <c r="VJS53" s="168"/>
      <c r="VJT53" s="168"/>
      <c r="VJU53" s="168"/>
      <c r="VJV53" s="169"/>
      <c r="VJW53" s="166"/>
      <c r="VJX53" s="141"/>
      <c r="VJY53" s="116"/>
      <c r="VJZ53" s="162"/>
      <c r="VKA53" s="167"/>
      <c r="VKB53" s="168"/>
      <c r="VKC53" s="168"/>
      <c r="VKD53" s="168"/>
      <c r="VKE53" s="168"/>
      <c r="VKF53" s="168"/>
      <c r="VKG53" s="168"/>
      <c r="VKH53" s="168"/>
      <c r="VKI53" s="168"/>
      <c r="VKJ53" s="168"/>
      <c r="VKK53" s="168"/>
      <c r="VKL53" s="168"/>
      <c r="VKM53" s="168"/>
      <c r="VKN53" s="169"/>
      <c r="VKO53" s="166"/>
      <c r="VKP53" s="141"/>
      <c r="VKQ53" s="116"/>
      <c r="VKR53" s="162"/>
      <c r="VKS53" s="167"/>
      <c r="VKT53" s="168"/>
      <c r="VKU53" s="168"/>
      <c r="VKV53" s="168"/>
      <c r="VKW53" s="168"/>
      <c r="VKX53" s="168"/>
      <c r="VKY53" s="168"/>
      <c r="VKZ53" s="168"/>
      <c r="VLA53" s="168"/>
      <c r="VLB53" s="168"/>
      <c r="VLC53" s="168"/>
      <c r="VLD53" s="168"/>
      <c r="VLE53" s="168"/>
      <c r="VLF53" s="169"/>
      <c r="VLG53" s="166"/>
      <c r="VLH53" s="141"/>
      <c r="VLI53" s="116"/>
      <c r="VLJ53" s="162"/>
      <c r="VLK53" s="167"/>
      <c r="VLL53" s="168"/>
      <c r="VLM53" s="168"/>
      <c r="VLN53" s="168"/>
      <c r="VLO53" s="168"/>
      <c r="VLP53" s="168"/>
      <c r="VLQ53" s="168"/>
      <c r="VLR53" s="168"/>
      <c r="VLS53" s="168"/>
      <c r="VLT53" s="168"/>
      <c r="VLU53" s="168"/>
      <c r="VLV53" s="168"/>
      <c r="VLW53" s="168"/>
      <c r="VLX53" s="169"/>
      <c r="VLY53" s="166"/>
      <c r="VLZ53" s="141"/>
      <c r="VMA53" s="116"/>
      <c r="VMB53" s="162"/>
      <c r="VMC53" s="167"/>
      <c r="VMD53" s="168"/>
      <c r="VME53" s="168"/>
      <c r="VMF53" s="168"/>
      <c r="VMG53" s="168"/>
      <c r="VMH53" s="168"/>
      <c r="VMI53" s="168"/>
      <c r="VMJ53" s="168"/>
      <c r="VMK53" s="168"/>
      <c r="VML53" s="168"/>
      <c r="VMM53" s="168"/>
      <c r="VMN53" s="168"/>
      <c r="VMO53" s="168"/>
      <c r="VMP53" s="169"/>
      <c r="VMQ53" s="166"/>
      <c r="VMR53" s="141"/>
      <c r="VMS53" s="116"/>
      <c r="VMT53" s="162"/>
      <c r="VMU53" s="167"/>
      <c r="VMV53" s="168"/>
      <c r="VMW53" s="168"/>
      <c r="VMX53" s="168"/>
      <c r="VMY53" s="168"/>
      <c r="VMZ53" s="168"/>
      <c r="VNA53" s="168"/>
      <c r="VNB53" s="168"/>
      <c r="VNC53" s="168"/>
      <c r="VND53" s="168"/>
      <c r="VNE53" s="168"/>
      <c r="VNF53" s="168"/>
      <c r="VNG53" s="168"/>
      <c r="VNH53" s="169"/>
      <c r="VNI53" s="166"/>
      <c r="VNJ53" s="141"/>
      <c r="VNK53" s="116"/>
      <c r="VNL53" s="162"/>
      <c r="VNM53" s="167"/>
      <c r="VNN53" s="168"/>
      <c r="VNO53" s="168"/>
      <c r="VNP53" s="168"/>
      <c r="VNQ53" s="168"/>
      <c r="VNR53" s="168"/>
      <c r="VNS53" s="168"/>
      <c r="VNT53" s="168"/>
      <c r="VNU53" s="168"/>
      <c r="VNV53" s="168"/>
      <c r="VNW53" s="168"/>
      <c r="VNX53" s="168"/>
      <c r="VNY53" s="168"/>
      <c r="VNZ53" s="169"/>
      <c r="VOA53" s="166"/>
      <c r="VOB53" s="141"/>
      <c r="VOC53" s="116"/>
      <c r="VOD53" s="162"/>
      <c r="VOE53" s="167"/>
      <c r="VOF53" s="168"/>
      <c r="VOG53" s="168"/>
      <c r="VOH53" s="168"/>
      <c r="VOI53" s="168"/>
      <c r="VOJ53" s="168"/>
      <c r="VOK53" s="168"/>
      <c r="VOL53" s="168"/>
      <c r="VOM53" s="168"/>
      <c r="VON53" s="168"/>
      <c r="VOO53" s="168"/>
      <c r="VOP53" s="168"/>
      <c r="VOQ53" s="168"/>
      <c r="VOR53" s="169"/>
      <c r="VOS53" s="166"/>
      <c r="VOT53" s="141"/>
      <c r="VOU53" s="116"/>
      <c r="VOV53" s="162"/>
      <c r="VOW53" s="167"/>
      <c r="VOX53" s="168"/>
      <c r="VOY53" s="168"/>
      <c r="VOZ53" s="168"/>
      <c r="VPA53" s="168"/>
      <c r="VPB53" s="168"/>
      <c r="VPC53" s="168"/>
      <c r="VPD53" s="168"/>
      <c r="VPE53" s="168"/>
      <c r="VPF53" s="168"/>
      <c r="VPG53" s="168"/>
      <c r="VPH53" s="168"/>
      <c r="VPI53" s="168"/>
      <c r="VPJ53" s="169"/>
      <c r="VPK53" s="166"/>
      <c r="VPL53" s="141"/>
      <c r="VPM53" s="116"/>
      <c r="VPN53" s="162"/>
      <c r="VPO53" s="167"/>
      <c r="VPP53" s="168"/>
      <c r="VPQ53" s="168"/>
      <c r="VPR53" s="168"/>
      <c r="VPS53" s="168"/>
      <c r="VPT53" s="168"/>
      <c r="VPU53" s="168"/>
      <c r="VPV53" s="168"/>
      <c r="VPW53" s="168"/>
      <c r="VPX53" s="168"/>
      <c r="VPY53" s="168"/>
      <c r="VPZ53" s="168"/>
      <c r="VQA53" s="168"/>
      <c r="VQB53" s="169"/>
      <c r="VQC53" s="166"/>
      <c r="VQD53" s="141"/>
      <c r="VQE53" s="116"/>
      <c r="VQF53" s="162"/>
      <c r="VQG53" s="167"/>
      <c r="VQH53" s="168"/>
      <c r="VQI53" s="168"/>
      <c r="VQJ53" s="168"/>
      <c r="VQK53" s="168"/>
      <c r="VQL53" s="168"/>
      <c r="VQM53" s="168"/>
      <c r="VQN53" s="168"/>
      <c r="VQO53" s="168"/>
      <c r="VQP53" s="168"/>
      <c r="VQQ53" s="168"/>
      <c r="VQR53" s="168"/>
      <c r="VQS53" s="168"/>
      <c r="VQT53" s="169"/>
      <c r="VQU53" s="166"/>
      <c r="VQV53" s="141"/>
      <c r="VQW53" s="116"/>
      <c r="VQX53" s="162"/>
      <c r="VQY53" s="167"/>
      <c r="VQZ53" s="168"/>
      <c r="VRA53" s="168"/>
      <c r="VRB53" s="168"/>
      <c r="VRC53" s="168"/>
      <c r="VRD53" s="168"/>
      <c r="VRE53" s="168"/>
      <c r="VRF53" s="168"/>
      <c r="VRG53" s="168"/>
      <c r="VRH53" s="168"/>
      <c r="VRI53" s="168"/>
      <c r="VRJ53" s="168"/>
      <c r="VRK53" s="168"/>
      <c r="VRL53" s="169"/>
      <c r="VRM53" s="166"/>
      <c r="VRN53" s="141"/>
      <c r="VRO53" s="116"/>
      <c r="VRP53" s="162"/>
      <c r="VRQ53" s="167"/>
      <c r="VRR53" s="168"/>
      <c r="VRS53" s="168"/>
      <c r="VRT53" s="168"/>
      <c r="VRU53" s="168"/>
      <c r="VRV53" s="168"/>
      <c r="VRW53" s="168"/>
      <c r="VRX53" s="168"/>
      <c r="VRY53" s="168"/>
      <c r="VRZ53" s="168"/>
      <c r="VSA53" s="168"/>
      <c r="VSB53" s="168"/>
      <c r="VSC53" s="168"/>
      <c r="VSD53" s="169"/>
      <c r="VSE53" s="166"/>
      <c r="VSF53" s="141"/>
      <c r="VSG53" s="116"/>
      <c r="VSH53" s="162"/>
      <c r="VSI53" s="167"/>
      <c r="VSJ53" s="168"/>
      <c r="VSK53" s="168"/>
      <c r="VSL53" s="168"/>
      <c r="VSM53" s="168"/>
      <c r="VSN53" s="168"/>
      <c r="VSO53" s="168"/>
      <c r="VSP53" s="168"/>
      <c r="VSQ53" s="168"/>
      <c r="VSR53" s="168"/>
      <c r="VSS53" s="168"/>
      <c r="VST53" s="168"/>
      <c r="VSU53" s="168"/>
      <c r="VSV53" s="169"/>
      <c r="VSW53" s="166"/>
      <c r="VSX53" s="141"/>
      <c r="VSY53" s="116"/>
      <c r="VSZ53" s="162"/>
      <c r="VTA53" s="167"/>
      <c r="VTB53" s="168"/>
      <c r="VTC53" s="168"/>
      <c r="VTD53" s="168"/>
      <c r="VTE53" s="168"/>
      <c r="VTF53" s="168"/>
      <c r="VTG53" s="168"/>
      <c r="VTH53" s="168"/>
      <c r="VTI53" s="168"/>
      <c r="VTJ53" s="168"/>
      <c r="VTK53" s="168"/>
      <c r="VTL53" s="168"/>
      <c r="VTM53" s="168"/>
      <c r="VTN53" s="169"/>
      <c r="VTO53" s="166"/>
      <c r="VTP53" s="141"/>
      <c r="VTQ53" s="116"/>
      <c r="VTR53" s="162"/>
      <c r="VTS53" s="167"/>
      <c r="VTT53" s="168"/>
      <c r="VTU53" s="168"/>
      <c r="VTV53" s="168"/>
      <c r="VTW53" s="168"/>
      <c r="VTX53" s="168"/>
      <c r="VTY53" s="168"/>
      <c r="VTZ53" s="168"/>
      <c r="VUA53" s="168"/>
      <c r="VUB53" s="168"/>
      <c r="VUC53" s="168"/>
      <c r="VUD53" s="168"/>
      <c r="VUE53" s="168"/>
      <c r="VUF53" s="169"/>
      <c r="VUG53" s="166"/>
      <c r="VUH53" s="141"/>
      <c r="VUI53" s="116"/>
      <c r="VUJ53" s="162"/>
      <c r="VUK53" s="167"/>
      <c r="VUL53" s="168"/>
      <c r="VUM53" s="168"/>
      <c r="VUN53" s="168"/>
      <c r="VUO53" s="168"/>
      <c r="VUP53" s="168"/>
      <c r="VUQ53" s="168"/>
      <c r="VUR53" s="168"/>
      <c r="VUS53" s="168"/>
      <c r="VUT53" s="168"/>
      <c r="VUU53" s="168"/>
      <c r="VUV53" s="168"/>
      <c r="VUW53" s="168"/>
      <c r="VUX53" s="169"/>
      <c r="VUY53" s="166"/>
      <c r="VUZ53" s="141"/>
      <c r="VVA53" s="116"/>
      <c r="VVB53" s="162"/>
      <c r="VVC53" s="167"/>
      <c r="VVD53" s="168"/>
      <c r="VVE53" s="168"/>
      <c r="VVF53" s="168"/>
      <c r="VVG53" s="168"/>
      <c r="VVH53" s="168"/>
      <c r="VVI53" s="168"/>
      <c r="VVJ53" s="168"/>
      <c r="VVK53" s="168"/>
      <c r="VVL53" s="168"/>
      <c r="VVM53" s="168"/>
      <c r="VVN53" s="168"/>
      <c r="VVO53" s="168"/>
      <c r="VVP53" s="169"/>
      <c r="VVQ53" s="166"/>
      <c r="VVR53" s="141"/>
      <c r="VVS53" s="116"/>
      <c r="VVT53" s="162"/>
      <c r="VVU53" s="167"/>
      <c r="VVV53" s="168"/>
      <c r="VVW53" s="168"/>
      <c r="VVX53" s="168"/>
      <c r="VVY53" s="168"/>
      <c r="VVZ53" s="168"/>
      <c r="VWA53" s="168"/>
      <c r="VWB53" s="168"/>
      <c r="VWC53" s="168"/>
      <c r="VWD53" s="168"/>
      <c r="VWE53" s="168"/>
      <c r="VWF53" s="168"/>
      <c r="VWG53" s="168"/>
      <c r="VWH53" s="169"/>
      <c r="VWI53" s="166"/>
      <c r="VWJ53" s="141"/>
      <c r="VWK53" s="116"/>
      <c r="VWL53" s="162"/>
      <c r="VWM53" s="167"/>
      <c r="VWN53" s="168"/>
      <c r="VWO53" s="168"/>
      <c r="VWP53" s="168"/>
      <c r="VWQ53" s="168"/>
      <c r="VWR53" s="168"/>
      <c r="VWS53" s="168"/>
      <c r="VWT53" s="168"/>
      <c r="VWU53" s="168"/>
      <c r="VWV53" s="168"/>
      <c r="VWW53" s="168"/>
      <c r="VWX53" s="168"/>
      <c r="VWY53" s="168"/>
      <c r="VWZ53" s="169"/>
      <c r="VXA53" s="166"/>
      <c r="VXB53" s="141"/>
      <c r="VXC53" s="116"/>
      <c r="VXD53" s="162"/>
      <c r="VXE53" s="167"/>
      <c r="VXF53" s="168"/>
      <c r="VXG53" s="168"/>
      <c r="VXH53" s="168"/>
      <c r="VXI53" s="168"/>
      <c r="VXJ53" s="168"/>
      <c r="VXK53" s="168"/>
      <c r="VXL53" s="168"/>
      <c r="VXM53" s="168"/>
      <c r="VXN53" s="168"/>
      <c r="VXO53" s="168"/>
      <c r="VXP53" s="168"/>
      <c r="VXQ53" s="168"/>
      <c r="VXR53" s="169"/>
      <c r="VXS53" s="166"/>
      <c r="VXT53" s="141"/>
      <c r="VXU53" s="116"/>
      <c r="VXV53" s="162"/>
      <c r="VXW53" s="167"/>
      <c r="VXX53" s="168"/>
      <c r="VXY53" s="168"/>
      <c r="VXZ53" s="168"/>
      <c r="VYA53" s="168"/>
      <c r="VYB53" s="168"/>
      <c r="VYC53" s="168"/>
      <c r="VYD53" s="168"/>
      <c r="VYE53" s="168"/>
      <c r="VYF53" s="168"/>
      <c r="VYG53" s="168"/>
      <c r="VYH53" s="168"/>
      <c r="VYI53" s="168"/>
      <c r="VYJ53" s="169"/>
      <c r="VYK53" s="166"/>
      <c r="VYL53" s="141"/>
      <c r="VYM53" s="116"/>
      <c r="VYN53" s="162"/>
      <c r="VYO53" s="167"/>
      <c r="VYP53" s="168"/>
      <c r="VYQ53" s="168"/>
      <c r="VYR53" s="168"/>
      <c r="VYS53" s="168"/>
      <c r="VYT53" s="168"/>
      <c r="VYU53" s="168"/>
      <c r="VYV53" s="168"/>
      <c r="VYW53" s="168"/>
      <c r="VYX53" s="168"/>
      <c r="VYY53" s="168"/>
      <c r="VYZ53" s="168"/>
      <c r="VZA53" s="168"/>
      <c r="VZB53" s="169"/>
      <c r="VZC53" s="166"/>
      <c r="VZD53" s="141"/>
      <c r="VZE53" s="116"/>
      <c r="VZF53" s="162"/>
      <c r="VZG53" s="167"/>
      <c r="VZH53" s="168"/>
      <c r="VZI53" s="168"/>
      <c r="VZJ53" s="168"/>
      <c r="VZK53" s="168"/>
      <c r="VZL53" s="168"/>
      <c r="VZM53" s="168"/>
      <c r="VZN53" s="168"/>
      <c r="VZO53" s="168"/>
      <c r="VZP53" s="168"/>
      <c r="VZQ53" s="168"/>
      <c r="VZR53" s="168"/>
      <c r="VZS53" s="168"/>
      <c r="VZT53" s="169"/>
      <c r="VZU53" s="166"/>
      <c r="VZV53" s="141"/>
      <c r="VZW53" s="116"/>
      <c r="VZX53" s="162"/>
      <c r="VZY53" s="167"/>
      <c r="VZZ53" s="168"/>
      <c r="WAA53" s="168"/>
      <c r="WAB53" s="168"/>
      <c r="WAC53" s="168"/>
      <c r="WAD53" s="168"/>
      <c r="WAE53" s="168"/>
      <c r="WAF53" s="168"/>
      <c r="WAG53" s="168"/>
      <c r="WAH53" s="168"/>
      <c r="WAI53" s="168"/>
      <c r="WAJ53" s="168"/>
      <c r="WAK53" s="168"/>
      <c r="WAL53" s="169"/>
      <c r="WAM53" s="166"/>
      <c r="WAN53" s="141"/>
      <c r="WAO53" s="116"/>
      <c r="WAP53" s="162"/>
      <c r="WAQ53" s="167"/>
      <c r="WAR53" s="168"/>
      <c r="WAS53" s="168"/>
      <c r="WAT53" s="168"/>
      <c r="WAU53" s="168"/>
      <c r="WAV53" s="168"/>
      <c r="WAW53" s="168"/>
      <c r="WAX53" s="168"/>
      <c r="WAY53" s="168"/>
      <c r="WAZ53" s="168"/>
      <c r="WBA53" s="168"/>
      <c r="WBB53" s="168"/>
      <c r="WBC53" s="168"/>
      <c r="WBD53" s="169"/>
      <c r="WBE53" s="166"/>
      <c r="WBF53" s="141"/>
      <c r="WBG53" s="116"/>
      <c r="WBH53" s="162"/>
      <c r="WBI53" s="167"/>
      <c r="WBJ53" s="168"/>
      <c r="WBK53" s="168"/>
      <c r="WBL53" s="168"/>
      <c r="WBM53" s="168"/>
      <c r="WBN53" s="168"/>
      <c r="WBO53" s="168"/>
      <c r="WBP53" s="168"/>
      <c r="WBQ53" s="168"/>
      <c r="WBR53" s="168"/>
      <c r="WBS53" s="168"/>
      <c r="WBT53" s="168"/>
      <c r="WBU53" s="168"/>
      <c r="WBV53" s="169"/>
      <c r="WBW53" s="166"/>
      <c r="WBX53" s="141"/>
      <c r="WBY53" s="116"/>
      <c r="WBZ53" s="162"/>
      <c r="WCA53" s="167"/>
      <c r="WCB53" s="168"/>
      <c r="WCC53" s="168"/>
      <c r="WCD53" s="168"/>
      <c r="WCE53" s="168"/>
      <c r="WCF53" s="168"/>
      <c r="WCG53" s="168"/>
      <c r="WCH53" s="168"/>
      <c r="WCI53" s="168"/>
      <c r="WCJ53" s="168"/>
      <c r="WCK53" s="168"/>
      <c r="WCL53" s="168"/>
      <c r="WCM53" s="168"/>
      <c r="WCN53" s="169"/>
      <c r="WCO53" s="166"/>
      <c r="WCP53" s="141"/>
      <c r="WCQ53" s="116"/>
      <c r="WCR53" s="162"/>
      <c r="WCS53" s="167"/>
      <c r="WCT53" s="168"/>
      <c r="WCU53" s="168"/>
      <c r="WCV53" s="168"/>
      <c r="WCW53" s="168"/>
      <c r="WCX53" s="168"/>
      <c r="WCY53" s="168"/>
      <c r="WCZ53" s="168"/>
      <c r="WDA53" s="168"/>
      <c r="WDB53" s="168"/>
      <c r="WDC53" s="168"/>
      <c r="WDD53" s="168"/>
      <c r="WDE53" s="168"/>
      <c r="WDF53" s="169"/>
      <c r="WDG53" s="166"/>
      <c r="WDH53" s="141"/>
      <c r="WDI53" s="116"/>
      <c r="WDJ53" s="162"/>
      <c r="WDK53" s="167"/>
      <c r="WDL53" s="168"/>
      <c r="WDM53" s="168"/>
      <c r="WDN53" s="168"/>
      <c r="WDO53" s="168"/>
      <c r="WDP53" s="168"/>
      <c r="WDQ53" s="168"/>
      <c r="WDR53" s="168"/>
      <c r="WDS53" s="168"/>
      <c r="WDT53" s="168"/>
      <c r="WDU53" s="168"/>
      <c r="WDV53" s="168"/>
      <c r="WDW53" s="168"/>
      <c r="WDX53" s="169"/>
      <c r="WDY53" s="166"/>
      <c r="WDZ53" s="141"/>
      <c r="WEA53" s="116"/>
      <c r="WEB53" s="162"/>
      <c r="WEC53" s="167"/>
      <c r="WED53" s="168"/>
      <c r="WEE53" s="168"/>
      <c r="WEF53" s="168"/>
      <c r="WEG53" s="168"/>
      <c r="WEH53" s="168"/>
      <c r="WEI53" s="168"/>
      <c r="WEJ53" s="168"/>
      <c r="WEK53" s="168"/>
      <c r="WEL53" s="168"/>
      <c r="WEM53" s="168"/>
      <c r="WEN53" s="168"/>
      <c r="WEO53" s="168"/>
      <c r="WEP53" s="169"/>
      <c r="WEQ53" s="166"/>
      <c r="WER53" s="141"/>
      <c r="WES53" s="116"/>
      <c r="WET53" s="162"/>
      <c r="WEU53" s="167"/>
      <c r="WEV53" s="168"/>
      <c r="WEW53" s="168"/>
      <c r="WEX53" s="168"/>
      <c r="WEY53" s="168"/>
      <c r="WEZ53" s="168"/>
      <c r="WFA53" s="168"/>
      <c r="WFB53" s="168"/>
      <c r="WFC53" s="168"/>
      <c r="WFD53" s="168"/>
      <c r="WFE53" s="168"/>
      <c r="WFF53" s="168"/>
      <c r="WFG53" s="168"/>
      <c r="WFH53" s="169"/>
      <c r="WFI53" s="166"/>
      <c r="WFJ53" s="141"/>
      <c r="WFK53" s="116"/>
      <c r="WFL53" s="162"/>
      <c r="WFM53" s="167"/>
      <c r="WFN53" s="168"/>
      <c r="WFO53" s="168"/>
      <c r="WFP53" s="168"/>
      <c r="WFQ53" s="168"/>
      <c r="WFR53" s="168"/>
      <c r="WFS53" s="168"/>
      <c r="WFT53" s="168"/>
      <c r="WFU53" s="168"/>
      <c r="WFV53" s="168"/>
      <c r="WFW53" s="168"/>
      <c r="WFX53" s="168"/>
      <c r="WFY53" s="168"/>
      <c r="WFZ53" s="169"/>
      <c r="WGA53" s="166"/>
      <c r="WGB53" s="141"/>
      <c r="WGC53" s="116"/>
      <c r="WGD53" s="162"/>
      <c r="WGE53" s="167"/>
      <c r="WGF53" s="168"/>
      <c r="WGG53" s="168"/>
      <c r="WGH53" s="168"/>
      <c r="WGI53" s="168"/>
      <c r="WGJ53" s="168"/>
      <c r="WGK53" s="168"/>
      <c r="WGL53" s="168"/>
      <c r="WGM53" s="168"/>
      <c r="WGN53" s="168"/>
      <c r="WGO53" s="168"/>
      <c r="WGP53" s="168"/>
      <c r="WGQ53" s="168"/>
      <c r="WGR53" s="169"/>
      <c r="WGS53" s="166"/>
      <c r="WGT53" s="141"/>
      <c r="WGU53" s="116"/>
      <c r="WGV53" s="162"/>
      <c r="WGW53" s="167"/>
      <c r="WGX53" s="168"/>
      <c r="WGY53" s="168"/>
      <c r="WGZ53" s="168"/>
      <c r="WHA53" s="168"/>
      <c r="WHB53" s="168"/>
      <c r="WHC53" s="168"/>
      <c r="WHD53" s="168"/>
      <c r="WHE53" s="168"/>
      <c r="WHF53" s="168"/>
      <c r="WHG53" s="168"/>
      <c r="WHH53" s="168"/>
      <c r="WHI53" s="168"/>
      <c r="WHJ53" s="169"/>
      <c r="WHK53" s="166"/>
      <c r="WHL53" s="141"/>
      <c r="WHM53" s="116"/>
      <c r="WHN53" s="162"/>
      <c r="WHO53" s="167"/>
      <c r="WHP53" s="168"/>
      <c r="WHQ53" s="168"/>
      <c r="WHR53" s="168"/>
      <c r="WHS53" s="168"/>
      <c r="WHT53" s="168"/>
      <c r="WHU53" s="168"/>
      <c r="WHV53" s="168"/>
      <c r="WHW53" s="168"/>
      <c r="WHX53" s="168"/>
      <c r="WHY53" s="168"/>
      <c r="WHZ53" s="168"/>
      <c r="WIA53" s="168"/>
      <c r="WIB53" s="169"/>
      <c r="WIC53" s="166"/>
      <c r="WID53" s="141"/>
      <c r="WIE53" s="116"/>
      <c r="WIF53" s="162"/>
      <c r="WIG53" s="167"/>
      <c r="WIH53" s="168"/>
      <c r="WII53" s="168"/>
      <c r="WIJ53" s="168"/>
      <c r="WIK53" s="168"/>
      <c r="WIL53" s="168"/>
      <c r="WIM53" s="168"/>
      <c r="WIN53" s="168"/>
      <c r="WIO53" s="168"/>
      <c r="WIP53" s="168"/>
      <c r="WIQ53" s="168"/>
      <c r="WIR53" s="168"/>
      <c r="WIS53" s="168"/>
      <c r="WIT53" s="169"/>
      <c r="WIU53" s="166"/>
      <c r="WIV53" s="141"/>
      <c r="WIW53" s="116"/>
      <c r="WIX53" s="162"/>
      <c r="WIY53" s="167"/>
      <c r="WIZ53" s="168"/>
      <c r="WJA53" s="168"/>
      <c r="WJB53" s="168"/>
      <c r="WJC53" s="168"/>
      <c r="WJD53" s="168"/>
      <c r="WJE53" s="168"/>
      <c r="WJF53" s="168"/>
      <c r="WJG53" s="168"/>
      <c r="WJH53" s="168"/>
      <c r="WJI53" s="168"/>
      <c r="WJJ53" s="168"/>
      <c r="WJK53" s="168"/>
      <c r="WJL53" s="169"/>
      <c r="WJM53" s="166"/>
      <c r="WJN53" s="141"/>
      <c r="WJO53" s="116"/>
      <c r="WJP53" s="162"/>
      <c r="WJQ53" s="167"/>
      <c r="WJR53" s="168"/>
      <c r="WJS53" s="168"/>
      <c r="WJT53" s="168"/>
      <c r="WJU53" s="168"/>
      <c r="WJV53" s="168"/>
      <c r="WJW53" s="168"/>
      <c r="WJX53" s="168"/>
      <c r="WJY53" s="168"/>
      <c r="WJZ53" s="168"/>
      <c r="WKA53" s="168"/>
      <c r="WKB53" s="168"/>
      <c r="WKC53" s="168"/>
      <c r="WKD53" s="169"/>
      <c r="WKE53" s="166"/>
      <c r="WKF53" s="141"/>
      <c r="WKG53" s="116"/>
      <c r="WKH53" s="162"/>
      <c r="WKI53" s="167"/>
      <c r="WKJ53" s="168"/>
      <c r="WKK53" s="168"/>
      <c r="WKL53" s="168"/>
      <c r="WKM53" s="168"/>
      <c r="WKN53" s="168"/>
      <c r="WKO53" s="168"/>
      <c r="WKP53" s="168"/>
      <c r="WKQ53" s="168"/>
      <c r="WKR53" s="168"/>
      <c r="WKS53" s="168"/>
      <c r="WKT53" s="168"/>
      <c r="WKU53" s="168"/>
      <c r="WKV53" s="169"/>
      <c r="WKW53" s="166"/>
      <c r="WKX53" s="141"/>
      <c r="WKY53" s="116"/>
      <c r="WKZ53" s="162"/>
      <c r="WLA53" s="167"/>
      <c r="WLB53" s="168"/>
      <c r="WLC53" s="168"/>
      <c r="WLD53" s="168"/>
      <c r="WLE53" s="168"/>
      <c r="WLF53" s="168"/>
      <c r="WLG53" s="168"/>
      <c r="WLH53" s="168"/>
      <c r="WLI53" s="168"/>
      <c r="WLJ53" s="168"/>
      <c r="WLK53" s="168"/>
      <c r="WLL53" s="168"/>
      <c r="WLM53" s="168"/>
      <c r="WLN53" s="169"/>
      <c r="WLO53" s="166"/>
      <c r="WLP53" s="141"/>
      <c r="WLQ53" s="116"/>
      <c r="WLR53" s="162"/>
      <c r="WLS53" s="167"/>
      <c r="WLT53" s="168"/>
      <c r="WLU53" s="168"/>
      <c r="WLV53" s="168"/>
      <c r="WLW53" s="168"/>
      <c r="WLX53" s="168"/>
      <c r="WLY53" s="168"/>
      <c r="WLZ53" s="168"/>
      <c r="WMA53" s="168"/>
      <c r="WMB53" s="168"/>
      <c r="WMC53" s="168"/>
      <c r="WMD53" s="168"/>
      <c r="WME53" s="168"/>
      <c r="WMF53" s="169"/>
      <c r="WMG53" s="166"/>
      <c r="WMH53" s="141"/>
      <c r="WMI53" s="116"/>
      <c r="WMJ53" s="162"/>
      <c r="WMK53" s="167"/>
      <c r="WML53" s="168"/>
      <c r="WMM53" s="168"/>
      <c r="WMN53" s="168"/>
      <c r="WMO53" s="168"/>
      <c r="WMP53" s="168"/>
      <c r="WMQ53" s="168"/>
      <c r="WMR53" s="168"/>
      <c r="WMS53" s="168"/>
      <c r="WMT53" s="168"/>
      <c r="WMU53" s="168"/>
      <c r="WMV53" s="168"/>
      <c r="WMW53" s="168"/>
      <c r="WMX53" s="169"/>
      <c r="WMY53" s="166"/>
      <c r="WMZ53" s="141"/>
      <c r="WNA53" s="116"/>
      <c r="WNB53" s="162"/>
      <c r="WNC53" s="167"/>
      <c r="WND53" s="168"/>
      <c r="WNE53" s="168"/>
      <c r="WNF53" s="168"/>
      <c r="WNG53" s="168"/>
      <c r="WNH53" s="168"/>
      <c r="WNI53" s="168"/>
      <c r="WNJ53" s="168"/>
      <c r="WNK53" s="168"/>
      <c r="WNL53" s="168"/>
      <c r="WNM53" s="168"/>
      <c r="WNN53" s="168"/>
      <c r="WNO53" s="168"/>
      <c r="WNP53" s="169"/>
      <c r="WNQ53" s="166"/>
      <c r="WNR53" s="141"/>
      <c r="WNS53" s="116"/>
      <c r="WNT53" s="162"/>
      <c r="WNU53" s="167"/>
      <c r="WNV53" s="168"/>
      <c r="WNW53" s="168"/>
      <c r="WNX53" s="168"/>
      <c r="WNY53" s="168"/>
      <c r="WNZ53" s="168"/>
      <c r="WOA53" s="168"/>
      <c r="WOB53" s="168"/>
      <c r="WOC53" s="168"/>
      <c r="WOD53" s="168"/>
      <c r="WOE53" s="168"/>
      <c r="WOF53" s="168"/>
      <c r="WOG53" s="168"/>
      <c r="WOH53" s="169"/>
      <c r="WOI53" s="166"/>
      <c r="WOJ53" s="141"/>
      <c r="WOK53" s="116"/>
      <c r="WOL53" s="162"/>
      <c r="WOM53" s="167"/>
      <c r="WON53" s="168"/>
      <c r="WOO53" s="168"/>
      <c r="WOP53" s="168"/>
      <c r="WOQ53" s="168"/>
      <c r="WOR53" s="168"/>
      <c r="WOS53" s="168"/>
      <c r="WOT53" s="168"/>
      <c r="WOU53" s="168"/>
      <c r="WOV53" s="168"/>
      <c r="WOW53" s="168"/>
      <c r="WOX53" s="168"/>
      <c r="WOY53" s="168"/>
      <c r="WOZ53" s="169"/>
      <c r="WPA53" s="166"/>
      <c r="WPB53" s="141"/>
      <c r="WPC53" s="116"/>
      <c r="WPD53" s="162"/>
      <c r="WPE53" s="167"/>
      <c r="WPF53" s="168"/>
      <c r="WPG53" s="168"/>
      <c r="WPH53" s="168"/>
      <c r="WPI53" s="168"/>
      <c r="WPJ53" s="168"/>
      <c r="WPK53" s="168"/>
      <c r="WPL53" s="168"/>
      <c r="WPM53" s="168"/>
      <c r="WPN53" s="168"/>
      <c r="WPO53" s="168"/>
      <c r="WPP53" s="168"/>
      <c r="WPQ53" s="168"/>
      <c r="WPR53" s="169"/>
      <c r="WPS53" s="166"/>
      <c r="WPT53" s="141"/>
      <c r="WPU53" s="116"/>
      <c r="WPV53" s="162"/>
      <c r="WPW53" s="167"/>
      <c r="WPX53" s="168"/>
      <c r="WPY53" s="168"/>
      <c r="WPZ53" s="168"/>
      <c r="WQA53" s="168"/>
      <c r="WQB53" s="168"/>
      <c r="WQC53" s="168"/>
      <c r="WQD53" s="168"/>
      <c r="WQE53" s="168"/>
      <c r="WQF53" s="168"/>
      <c r="WQG53" s="168"/>
      <c r="WQH53" s="168"/>
      <c r="WQI53" s="168"/>
      <c r="WQJ53" s="169"/>
      <c r="WQK53" s="166"/>
      <c r="WQL53" s="141"/>
      <c r="WQM53" s="116"/>
      <c r="WQN53" s="162"/>
      <c r="WQO53" s="167"/>
      <c r="WQP53" s="168"/>
      <c r="WQQ53" s="168"/>
      <c r="WQR53" s="168"/>
      <c r="WQS53" s="168"/>
      <c r="WQT53" s="168"/>
      <c r="WQU53" s="168"/>
      <c r="WQV53" s="168"/>
      <c r="WQW53" s="168"/>
      <c r="WQX53" s="168"/>
      <c r="WQY53" s="168"/>
      <c r="WQZ53" s="168"/>
      <c r="WRA53" s="168"/>
      <c r="WRB53" s="169"/>
      <c r="WRC53" s="166"/>
      <c r="WRD53" s="141"/>
      <c r="WRE53" s="116"/>
      <c r="WRF53" s="162"/>
      <c r="WRG53" s="167"/>
      <c r="WRH53" s="168"/>
      <c r="WRI53" s="168"/>
      <c r="WRJ53" s="168"/>
      <c r="WRK53" s="168"/>
      <c r="WRL53" s="168"/>
      <c r="WRM53" s="168"/>
      <c r="WRN53" s="168"/>
      <c r="WRO53" s="168"/>
      <c r="WRP53" s="168"/>
      <c r="WRQ53" s="168"/>
      <c r="WRR53" s="168"/>
      <c r="WRS53" s="168"/>
      <c r="WRT53" s="169"/>
      <c r="WRU53" s="166"/>
      <c r="WRV53" s="141"/>
      <c r="WRW53" s="116"/>
      <c r="WRX53" s="162"/>
      <c r="WRY53" s="167"/>
      <c r="WRZ53" s="168"/>
      <c r="WSA53" s="168"/>
      <c r="WSB53" s="168"/>
      <c r="WSC53" s="168"/>
      <c r="WSD53" s="168"/>
      <c r="WSE53" s="168"/>
      <c r="WSF53" s="168"/>
      <c r="WSG53" s="168"/>
      <c r="WSH53" s="168"/>
      <c r="WSI53" s="168"/>
      <c r="WSJ53" s="168"/>
      <c r="WSK53" s="168"/>
      <c r="WSL53" s="169"/>
      <c r="WSM53" s="166"/>
      <c r="WSN53" s="141"/>
      <c r="WSO53" s="116"/>
      <c r="WSP53" s="162"/>
      <c r="WSQ53" s="167"/>
      <c r="WSR53" s="168"/>
      <c r="WSS53" s="168"/>
      <c r="WST53" s="168"/>
      <c r="WSU53" s="168"/>
      <c r="WSV53" s="168"/>
      <c r="WSW53" s="168"/>
      <c r="WSX53" s="168"/>
      <c r="WSY53" s="168"/>
      <c r="WSZ53" s="168"/>
      <c r="WTA53" s="168"/>
      <c r="WTB53" s="168"/>
      <c r="WTC53" s="168"/>
      <c r="WTD53" s="169"/>
      <c r="WTE53" s="166"/>
      <c r="WTF53" s="141"/>
      <c r="WTG53" s="116"/>
      <c r="WTH53" s="162"/>
      <c r="WTI53" s="167"/>
      <c r="WTJ53" s="168"/>
      <c r="WTK53" s="168"/>
      <c r="WTL53" s="168"/>
      <c r="WTM53" s="168"/>
      <c r="WTN53" s="168"/>
      <c r="WTO53" s="168"/>
      <c r="WTP53" s="168"/>
      <c r="WTQ53" s="168"/>
      <c r="WTR53" s="168"/>
      <c r="WTS53" s="168"/>
      <c r="WTT53" s="168"/>
      <c r="WTU53" s="168"/>
      <c r="WTV53" s="169"/>
      <c r="WTW53" s="166"/>
      <c r="WTX53" s="141"/>
      <c r="WTY53" s="116"/>
      <c r="WTZ53" s="162"/>
      <c r="WUA53" s="167"/>
      <c r="WUB53" s="168"/>
      <c r="WUC53" s="168"/>
      <c r="WUD53" s="168"/>
      <c r="WUE53" s="168"/>
      <c r="WUF53" s="168"/>
      <c r="WUG53" s="168"/>
      <c r="WUH53" s="168"/>
      <c r="WUI53" s="168"/>
      <c r="WUJ53" s="168"/>
      <c r="WUK53" s="168"/>
      <c r="WUL53" s="168"/>
      <c r="WUM53" s="168"/>
      <c r="WUN53" s="169"/>
      <c r="WUO53" s="166"/>
      <c r="WUP53" s="141"/>
      <c r="WUQ53" s="116"/>
      <c r="WUR53" s="162"/>
      <c r="WUS53" s="167"/>
      <c r="WUT53" s="168"/>
      <c r="WUU53" s="168"/>
      <c r="WUV53" s="168"/>
      <c r="WUW53" s="168"/>
      <c r="WUX53" s="168"/>
      <c r="WUY53" s="168"/>
      <c r="WUZ53" s="168"/>
      <c r="WVA53" s="168"/>
      <c r="WVB53" s="168"/>
      <c r="WVC53" s="168"/>
      <c r="WVD53" s="168"/>
      <c r="WVE53" s="168"/>
      <c r="WVF53" s="169"/>
      <c r="WVG53" s="166"/>
      <c r="WVH53" s="141"/>
      <c r="WVI53" s="116"/>
      <c r="WVJ53" s="162"/>
      <c r="WVK53" s="167"/>
      <c r="WVL53" s="168"/>
      <c r="WVM53" s="168"/>
      <c r="WVN53" s="168"/>
      <c r="WVO53" s="168"/>
      <c r="WVP53" s="168"/>
      <c r="WVQ53" s="168"/>
      <c r="WVR53" s="168"/>
      <c r="WVS53" s="168"/>
      <c r="WVT53" s="168"/>
      <c r="WVU53" s="168"/>
      <c r="WVV53" s="168"/>
      <c r="WVW53" s="168"/>
      <c r="WVX53" s="169"/>
      <c r="WVY53" s="166"/>
      <c r="WVZ53" s="141"/>
      <c r="WWA53" s="116"/>
      <c r="WWB53" s="162"/>
      <c r="WWC53" s="167"/>
      <c r="WWD53" s="168"/>
      <c r="WWE53" s="168"/>
      <c r="WWF53" s="168"/>
      <c r="WWG53" s="168"/>
      <c r="WWH53" s="168"/>
      <c r="WWI53" s="168"/>
      <c r="WWJ53" s="168"/>
      <c r="WWK53" s="168"/>
      <c r="WWL53" s="168"/>
      <c r="WWM53" s="168"/>
      <c r="WWN53" s="168"/>
      <c r="WWO53" s="168"/>
      <c r="WWP53" s="169"/>
      <c r="WWQ53" s="166"/>
      <c r="WWR53" s="141"/>
      <c r="WWS53" s="116"/>
      <c r="WWT53" s="162"/>
      <c r="WWU53" s="167"/>
      <c r="WWV53" s="168"/>
      <c r="WWW53" s="168"/>
      <c r="WWX53" s="168"/>
      <c r="WWY53" s="168"/>
      <c r="WWZ53" s="168"/>
      <c r="WXA53" s="168"/>
      <c r="WXB53" s="168"/>
      <c r="WXC53" s="168"/>
      <c r="WXD53" s="168"/>
      <c r="WXE53" s="168"/>
      <c r="WXF53" s="168"/>
      <c r="WXG53" s="168"/>
      <c r="WXH53" s="169"/>
      <c r="WXI53" s="166"/>
      <c r="WXJ53" s="141"/>
      <c r="WXK53" s="116"/>
      <c r="WXL53" s="162"/>
      <c r="WXM53" s="167"/>
      <c r="WXN53" s="168"/>
      <c r="WXO53" s="168"/>
      <c r="WXP53" s="168"/>
      <c r="WXQ53" s="168"/>
      <c r="WXR53" s="168"/>
      <c r="WXS53" s="168"/>
      <c r="WXT53" s="168"/>
      <c r="WXU53" s="168"/>
      <c r="WXV53" s="168"/>
      <c r="WXW53" s="168"/>
      <c r="WXX53" s="168"/>
      <c r="WXY53" s="168"/>
      <c r="WXZ53" s="169"/>
      <c r="WYA53" s="166"/>
      <c r="WYB53" s="141"/>
      <c r="WYC53" s="116"/>
      <c r="WYD53" s="162"/>
      <c r="WYE53" s="167"/>
      <c r="WYF53" s="168"/>
      <c r="WYG53" s="168"/>
      <c r="WYH53" s="168"/>
      <c r="WYI53" s="168"/>
      <c r="WYJ53" s="168"/>
      <c r="WYK53" s="168"/>
      <c r="WYL53" s="168"/>
      <c r="WYM53" s="168"/>
      <c r="WYN53" s="168"/>
      <c r="WYO53" s="168"/>
      <c r="WYP53" s="168"/>
      <c r="WYQ53" s="168"/>
      <c r="WYR53" s="169"/>
      <c r="WYS53" s="166"/>
      <c r="WYT53" s="141"/>
      <c r="WYU53" s="116"/>
      <c r="WYV53" s="162"/>
      <c r="WYW53" s="167"/>
      <c r="WYX53" s="168"/>
      <c r="WYY53" s="168"/>
      <c r="WYZ53" s="168"/>
      <c r="WZA53" s="168"/>
      <c r="WZB53" s="168"/>
      <c r="WZC53" s="168"/>
      <c r="WZD53" s="168"/>
      <c r="WZE53" s="168"/>
      <c r="WZF53" s="168"/>
      <c r="WZG53" s="168"/>
      <c r="WZH53" s="168"/>
      <c r="WZI53" s="168"/>
      <c r="WZJ53" s="169"/>
      <c r="WZK53" s="166"/>
      <c r="WZL53" s="141"/>
      <c r="WZM53" s="116"/>
      <c r="WZN53" s="162"/>
      <c r="WZO53" s="167"/>
      <c r="WZP53" s="168"/>
      <c r="WZQ53" s="168"/>
      <c r="WZR53" s="168"/>
      <c r="WZS53" s="168"/>
      <c r="WZT53" s="168"/>
      <c r="WZU53" s="168"/>
      <c r="WZV53" s="168"/>
      <c r="WZW53" s="168"/>
      <c r="WZX53" s="168"/>
      <c r="WZY53" s="168"/>
      <c r="WZZ53" s="168"/>
      <c r="XAA53" s="168"/>
      <c r="XAB53" s="169"/>
      <c r="XAC53" s="166"/>
      <c r="XAD53" s="141"/>
      <c r="XAE53" s="116"/>
      <c r="XAF53" s="162"/>
      <c r="XAG53" s="167"/>
      <c r="XAH53" s="168"/>
      <c r="XAI53" s="168"/>
      <c r="XAJ53" s="168"/>
      <c r="XAK53" s="168"/>
      <c r="XAL53" s="168"/>
      <c r="XAM53" s="168"/>
      <c r="XAN53" s="168"/>
      <c r="XAO53" s="168"/>
      <c r="XAP53" s="168"/>
      <c r="XAQ53" s="168"/>
      <c r="XAR53" s="168"/>
      <c r="XAS53" s="168"/>
      <c r="XAT53" s="169"/>
      <c r="XAU53" s="166"/>
      <c r="XAV53" s="141"/>
      <c r="XAW53" s="116"/>
      <c r="XAX53" s="162"/>
      <c r="XAY53" s="167"/>
      <c r="XAZ53" s="168"/>
      <c r="XBA53" s="168"/>
      <c r="XBB53" s="168"/>
      <c r="XBC53" s="168"/>
      <c r="XBD53" s="168"/>
      <c r="XBE53" s="168"/>
      <c r="XBF53" s="168"/>
      <c r="XBG53" s="168"/>
      <c r="XBH53" s="168"/>
      <c r="XBI53" s="168"/>
      <c r="XBJ53" s="168"/>
      <c r="XBK53" s="168"/>
      <c r="XBL53" s="169"/>
      <c r="XBM53" s="166"/>
      <c r="XBN53" s="141"/>
      <c r="XBO53" s="116"/>
      <c r="XBP53" s="162"/>
      <c r="XBQ53" s="167"/>
      <c r="XBR53" s="168"/>
      <c r="XBS53" s="168"/>
      <c r="XBT53" s="168"/>
      <c r="XBU53" s="168"/>
      <c r="XBV53" s="168"/>
      <c r="XBW53" s="168"/>
      <c r="XBX53" s="168"/>
      <c r="XBY53" s="168"/>
      <c r="XBZ53" s="168"/>
      <c r="XCA53" s="168"/>
      <c r="XCB53" s="168"/>
      <c r="XCC53" s="168"/>
      <c r="XCD53" s="169"/>
      <c r="XCE53" s="166"/>
      <c r="XCF53" s="141"/>
      <c r="XCG53" s="116"/>
      <c r="XCH53" s="162"/>
      <c r="XCI53" s="167"/>
      <c r="XCJ53" s="168"/>
      <c r="XCK53" s="168"/>
      <c r="XCL53" s="168"/>
      <c r="XCM53" s="168"/>
      <c r="XCN53" s="168"/>
      <c r="XCO53" s="168"/>
      <c r="XCP53" s="168"/>
      <c r="XCQ53" s="168"/>
      <c r="XCR53" s="168"/>
      <c r="XCS53" s="168"/>
      <c r="XCT53" s="168"/>
      <c r="XCU53" s="168"/>
      <c r="XCV53" s="169"/>
      <c r="XCW53" s="166"/>
      <c r="XCX53" s="141"/>
      <c r="XCY53" s="116"/>
      <c r="XCZ53" s="162"/>
      <c r="XDA53" s="167"/>
      <c r="XDB53" s="168"/>
      <c r="XDC53" s="168"/>
      <c r="XDD53" s="168"/>
      <c r="XDE53" s="168"/>
      <c r="XDF53" s="168"/>
      <c r="XDG53" s="168"/>
      <c r="XDH53" s="168"/>
      <c r="XDI53" s="168"/>
      <c r="XDJ53" s="168"/>
      <c r="XDK53" s="168"/>
      <c r="XDL53" s="168"/>
      <c r="XDM53" s="168"/>
      <c r="XDN53" s="169"/>
      <c r="XDO53" s="166"/>
      <c r="XDP53" s="141"/>
      <c r="XDQ53" s="116"/>
      <c r="XDR53" s="162"/>
      <c r="XDS53" s="167"/>
      <c r="XDT53" s="168"/>
      <c r="XDU53" s="168"/>
      <c r="XDV53" s="168"/>
      <c r="XDW53" s="168"/>
      <c r="XDX53" s="168"/>
      <c r="XDY53" s="168"/>
      <c r="XDZ53" s="168"/>
      <c r="XEA53" s="168"/>
      <c r="XEB53" s="168"/>
      <c r="XEC53" s="168"/>
      <c r="XED53" s="168"/>
      <c r="XEE53" s="168"/>
      <c r="XEF53" s="169"/>
      <c r="XEG53" s="166"/>
      <c r="XEH53" s="141"/>
      <c r="XEI53" s="116"/>
      <c r="XEJ53" s="162"/>
      <c r="XEK53" s="167"/>
      <c r="XEL53" s="168"/>
      <c r="XEM53" s="168"/>
      <c r="XEN53" s="168"/>
      <c r="XEO53" s="168"/>
      <c r="XEP53" s="168"/>
      <c r="XEQ53" s="168"/>
      <c r="XER53" s="168"/>
      <c r="XES53" s="168"/>
      <c r="XET53" s="168"/>
      <c r="XEU53" s="168"/>
      <c r="XEV53" s="168"/>
      <c r="XEW53" s="168"/>
      <c r="XEX53" s="169"/>
      <c r="XEY53" s="166"/>
    </row>
    <row r="54" spans="1:16379">
      <c r="A54" s="166"/>
      <c r="B54" s="166"/>
      <c r="C54" s="141" t="s">
        <v>125</v>
      </c>
      <c r="D54" s="116" t="s">
        <v>146</v>
      </c>
      <c r="E54" s="162"/>
      <c r="F54" s="167"/>
      <c r="G54" s="168"/>
      <c r="H54" s="168"/>
      <c r="I54" s="168"/>
      <c r="J54" s="168"/>
      <c r="K54" s="168"/>
      <c r="L54" s="168"/>
      <c r="M54" s="168"/>
      <c r="N54" s="168"/>
      <c r="O54" s="168"/>
      <c r="P54" s="168"/>
      <c r="Q54" s="168" t="s">
        <v>0</v>
      </c>
    </row>
    <row r="55" spans="1:16379">
      <c r="A55" s="170"/>
      <c r="B55" s="170"/>
      <c r="C55" s="171" t="s">
        <v>126</v>
      </c>
      <c r="D55" s="129" t="s">
        <v>147</v>
      </c>
      <c r="E55" s="172"/>
      <c r="F55" s="173"/>
      <c r="G55" s="174"/>
      <c r="H55" s="174"/>
      <c r="I55" s="174"/>
      <c r="J55" s="174"/>
      <c r="K55" s="174"/>
      <c r="L55" s="174"/>
      <c r="M55" s="174"/>
      <c r="N55" s="174"/>
      <c r="O55" s="174"/>
      <c r="P55" s="174"/>
      <c r="Q55" s="177" t="s">
        <v>145</v>
      </c>
    </row>
    <row r="56" spans="1:16379">
      <c r="A56" s="107"/>
      <c r="B56" s="106" t="s">
        <v>151</v>
      </c>
      <c r="C56" s="137"/>
      <c r="D56" s="138"/>
      <c r="E56" s="139"/>
      <c r="F56" s="137"/>
      <c r="G56" s="137"/>
      <c r="H56" s="137"/>
      <c r="I56" s="137"/>
      <c r="J56" s="137"/>
      <c r="K56" s="137"/>
      <c r="L56" s="137"/>
      <c r="M56" s="137"/>
      <c r="N56" s="137"/>
      <c r="O56" s="137"/>
      <c r="P56" s="137"/>
      <c r="Q56" s="137"/>
    </row>
    <row r="57" spans="1:16379">
      <c r="A57" s="107"/>
      <c r="B57" s="107"/>
      <c r="C57" s="141" t="s">
        <v>21</v>
      </c>
      <c r="D57" s="142" t="s">
        <v>131</v>
      </c>
      <c r="E57" s="143">
        <v>5224.9278642093977</v>
      </c>
      <c r="F57" s="144"/>
      <c r="G57" s="145">
        <v>694.40306806172043</v>
      </c>
      <c r="H57" s="145">
        <v>4467.7867496819063</v>
      </c>
      <c r="I57" s="145">
        <v>5173</v>
      </c>
      <c r="J57" s="145">
        <v>5157</v>
      </c>
      <c r="K57" s="145">
        <v>5150</v>
      </c>
      <c r="L57" s="145">
        <v>5148</v>
      </c>
      <c r="M57" s="145">
        <v>5149</v>
      </c>
      <c r="N57" s="145">
        <v>5151</v>
      </c>
      <c r="O57" s="145">
        <v>5176</v>
      </c>
      <c r="P57" s="145">
        <v>5191</v>
      </c>
      <c r="Q57" s="144"/>
    </row>
    <row r="58" spans="1:16379">
      <c r="A58" s="107"/>
      <c r="B58" s="107"/>
      <c r="C58" s="141" t="s">
        <v>22</v>
      </c>
      <c r="D58" s="146" t="s">
        <v>132</v>
      </c>
      <c r="E58" s="151">
        <v>1736.1940285678761</v>
      </c>
      <c r="F58" s="148"/>
      <c r="G58" s="149">
        <v>293.4171499789382</v>
      </c>
      <c r="H58" s="149">
        <v>174.2232124872142</v>
      </c>
      <c r="I58" s="149">
        <v>51.74640476709579</v>
      </c>
      <c r="J58" s="149">
        <v>8.183581022995952</v>
      </c>
      <c r="K58" s="149">
        <v>4.636318422978384</v>
      </c>
      <c r="L58" s="149">
        <v>4.7966947679853629</v>
      </c>
      <c r="M58" s="149">
        <v>34.819905873686309</v>
      </c>
      <c r="N58" s="149">
        <v>112.01083089819562</v>
      </c>
      <c r="O58" s="149">
        <v>171.53173124953875</v>
      </c>
      <c r="P58" s="149">
        <v>200.34066120069264</v>
      </c>
      <c r="Q58" s="148"/>
    </row>
    <row r="59" spans="1:16379">
      <c r="A59" s="107"/>
      <c r="B59" s="107"/>
      <c r="C59" s="141" t="s">
        <v>23</v>
      </c>
      <c r="D59" s="146" t="s">
        <v>133</v>
      </c>
      <c r="E59" s="151">
        <v>9071488.5575382635</v>
      </c>
      <c r="F59" s="152" t="s">
        <v>134</v>
      </c>
      <c r="G59" s="148">
        <v>203749.76916730066</v>
      </c>
      <c r="H59" s="148">
        <v>778392.16023739078</v>
      </c>
      <c r="I59" s="148">
        <v>267684.15186018654</v>
      </c>
      <c r="J59" s="148">
        <v>42202.727335590127</v>
      </c>
      <c r="K59" s="148">
        <v>23877.039878338677</v>
      </c>
      <c r="L59" s="148">
        <v>24693.384665588648</v>
      </c>
      <c r="M59" s="148">
        <v>179287.6953436108</v>
      </c>
      <c r="N59" s="148">
        <v>576967.78995660564</v>
      </c>
      <c r="O59" s="148">
        <v>887848.24094761256</v>
      </c>
      <c r="P59" s="148">
        <v>1039968.3722927955</v>
      </c>
      <c r="Q59" s="148">
        <v>4024671.3316850197</v>
      </c>
    </row>
    <row r="60" spans="1:16379">
      <c r="A60" s="107"/>
      <c r="B60" s="107"/>
      <c r="C60" s="153"/>
      <c r="D60" s="146"/>
      <c r="E60" s="143"/>
      <c r="F60" s="154"/>
      <c r="G60" s="154"/>
      <c r="H60" s="154"/>
      <c r="I60" s="154"/>
      <c r="J60" s="154"/>
      <c r="K60" s="154"/>
      <c r="L60" s="154"/>
      <c r="M60" s="154"/>
      <c r="N60" s="154"/>
      <c r="O60" s="154"/>
      <c r="P60" s="154"/>
      <c r="Q60" s="154"/>
    </row>
    <row r="61" spans="1:16379">
      <c r="A61" s="107"/>
      <c r="B61" s="107"/>
      <c r="C61" s="141" t="s">
        <v>24</v>
      </c>
      <c r="D61" s="142" t="s">
        <v>135</v>
      </c>
      <c r="E61" s="143">
        <v>160874871.89494899</v>
      </c>
      <c r="F61" s="155"/>
      <c r="G61" s="145">
        <v>4498887.8</v>
      </c>
      <c r="H61" s="145">
        <v>15202879.999999998</v>
      </c>
      <c r="I61" s="145">
        <v>6552881</v>
      </c>
      <c r="J61" s="145">
        <v>2133759</v>
      </c>
      <c r="K61" s="145">
        <v>471667</v>
      </c>
      <c r="L61" s="145">
        <v>448340</v>
      </c>
      <c r="M61" s="145">
        <v>1569055</v>
      </c>
      <c r="N61" s="145">
        <v>1831419</v>
      </c>
      <c r="O61" s="145">
        <v>8216047</v>
      </c>
      <c r="P61" s="145">
        <v>19520591</v>
      </c>
      <c r="Q61" s="155">
        <v>60445526.799999997</v>
      </c>
    </row>
    <row r="62" spans="1:16379">
      <c r="A62" s="107"/>
      <c r="B62" s="107"/>
      <c r="C62" s="141" t="s">
        <v>25</v>
      </c>
      <c r="D62" s="146" t="s">
        <v>136</v>
      </c>
      <c r="E62" s="156">
        <v>5.638847416433021E-2</v>
      </c>
      <c r="F62" s="157"/>
      <c r="G62" s="158">
        <v>5.638847416433021E-2</v>
      </c>
      <c r="H62" s="158">
        <v>5.638847416433021E-2</v>
      </c>
      <c r="I62" s="158">
        <v>5.638847416433021E-2</v>
      </c>
      <c r="J62" s="158">
        <v>5.638847416433021E-2</v>
      </c>
      <c r="K62" s="158">
        <v>5.638847416433021E-2</v>
      </c>
      <c r="L62" s="158">
        <v>5.638847416433021E-2</v>
      </c>
      <c r="M62" s="158">
        <v>5.638847416433021E-2</v>
      </c>
      <c r="N62" s="158">
        <v>5.638847416433021E-2</v>
      </c>
      <c r="O62" s="158">
        <v>5.638847416433021E-2</v>
      </c>
      <c r="P62" s="158">
        <v>5.638847416433021E-2</v>
      </c>
      <c r="Q62" s="157"/>
      <c r="S62" s="109" t="s">
        <v>0</v>
      </c>
    </row>
    <row r="63" spans="1:16379">
      <c r="A63" s="107"/>
      <c r="B63" s="107"/>
      <c r="C63" s="141" t="s">
        <v>28</v>
      </c>
      <c r="D63" s="146" t="s">
        <v>137</v>
      </c>
      <c r="E63" s="151" t="s">
        <v>0</v>
      </c>
      <c r="F63" s="159" t="s">
        <v>138</v>
      </c>
      <c r="G63" s="160">
        <v>253685.41847852035</v>
      </c>
      <c r="H63" s="160">
        <v>857267.20610341232</v>
      </c>
      <c r="I63" s="160">
        <v>369506.96097043029</v>
      </c>
      <c r="J63" s="160">
        <v>120319.41424440706</v>
      </c>
      <c r="K63" s="160">
        <v>26596.582443667136</v>
      </c>
      <c r="L63" s="160">
        <v>25281.208506835806</v>
      </c>
      <c r="M63" s="160">
        <v>88476.617329913133</v>
      </c>
      <c r="N63" s="160">
        <v>103270.92296556347</v>
      </c>
      <c r="O63" s="160">
        <v>463290.35399242275</v>
      </c>
      <c r="P63" s="160">
        <v>1100736.3412759567</v>
      </c>
      <c r="Q63" s="148">
        <v>3408431.0263111284</v>
      </c>
    </row>
    <row r="64" spans="1:16379">
      <c r="A64" s="107"/>
      <c r="B64" s="107"/>
      <c r="C64" s="153"/>
      <c r="D64" s="146"/>
      <c r="E64" s="161"/>
      <c r="F64" s="154"/>
      <c r="G64" s="154"/>
      <c r="H64" s="154"/>
      <c r="I64" s="154"/>
      <c r="J64" s="154"/>
      <c r="K64" s="154"/>
      <c r="L64" s="154"/>
      <c r="M64" s="154"/>
      <c r="N64" s="154"/>
      <c r="O64" s="154"/>
      <c r="P64" s="154"/>
      <c r="Q64" s="154"/>
    </row>
    <row r="65" spans="1:17">
      <c r="A65" s="107"/>
      <c r="B65" s="107"/>
      <c r="C65" s="141" t="s">
        <v>26</v>
      </c>
      <c r="D65" s="138" t="s">
        <v>139</v>
      </c>
      <c r="E65" s="162"/>
      <c r="F65" s="163" t="s">
        <v>140</v>
      </c>
      <c r="G65" s="164">
        <v>49935.649311219691</v>
      </c>
      <c r="H65" s="164">
        <v>78875.045866021537</v>
      </c>
      <c r="I65" s="164">
        <v>101822.80911024375</v>
      </c>
      <c r="J65" s="164">
        <v>78116.686908816933</v>
      </c>
      <c r="K65" s="164">
        <v>2719.5425653284583</v>
      </c>
      <c r="L65" s="164">
        <v>587.82384124715827</v>
      </c>
      <c r="M65" s="164">
        <v>-90811.078013697668</v>
      </c>
      <c r="N65" s="164">
        <v>-473696.86699104216</v>
      </c>
      <c r="O65" s="164">
        <v>-424557.88695518981</v>
      </c>
      <c r="P65" s="164">
        <v>60767.968983161263</v>
      </c>
      <c r="Q65" s="164">
        <v>-616240.30537389079</v>
      </c>
    </row>
    <row r="66" spans="1:17">
      <c r="A66" s="107"/>
      <c r="B66" s="107"/>
      <c r="C66" s="141" t="s">
        <v>27</v>
      </c>
      <c r="D66" s="138" t="s">
        <v>149</v>
      </c>
      <c r="E66" s="162"/>
      <c r="F66" s="165"/>
      <c r="G66" s="164">
        <v>72.822821912195394</v>
      </c>
      <c r="H66" s="164">
        <v>260.88415227624944</v>
      </c>
      <c r="I66" s="164">
        <v>525.16276956077547</v>
      </c>
      <c r="J66" s="164">
        <v>789.10625933312451</v>
      </c>
      <c r="K66" s="164">
        <v>935.27381544614559</v>
      </c>
      <c r="L66" s="164">
        <v>848.73661785211266</v>
      </c>
      <c r="M66" s="164">
        <v>810.2520150972282</v>
      </c>
      <c r="N66" s="164">
        <v>-34.079146364589889</v>
      </c>
      <c r="O66" s="164">
        <v>-1473.6677490379004</v>
      </c>
      <c r="P66" s="164">
        <v>-1931.669394928188</v>
      </c>
      <c r="Q66" s="164">
        <v>802.82216114715266</v>
      </c>
    </row>
    <row r="67" spans="1:17">
      <c r="A67" s="166"/>
      <c r="B67" s="166"/>
      <c r="C67" s="141" t="s">
        <v>122</v>
      </c>
      <c r="D67" s="116" t="s">
        <v>76</v>
      </c>
      <c r="E67" s="162"/>
      <c r="F67" s="167" t="s">
        <v>142</v>
      </c>
      <c r="G67" s="168">
        <v>50008.472133131887</v>
      </c>
      <c r="H67" s="168">
        <v>129144.40215142968</v>
      </c>
      <c r="I67" s="168">
        <v>231492.37403123421</v>
      </c>
      <c r="J67" s="168">
        <v>310398.1671993843</v>
      </c>
      <c r="K67" s="168">
        <v>314052.98358015891</v>
      </c>
      <c r="L67" s="168">
        <v>315489.54403925821</v>
      </c>
      <c r="M67" s="168">
        <v>225488.71804065778</v>
      </c>
      <c r="N67" s="168">
        <v>-248242.22809674896</v>
      </c>
      <c r="O67" s="168">
        <v>-674273.78280097665</v>
      </c>
      <c r="P67" s="168">
        <v>-615437.48321274354</v>
      </c>
      <c r="Q67" s="168">
        <v>-615437.48321274354</v>
      </c>
    </row>
    <row r="68" spans="1:17">
      <c r="A68" s="166"/>
      <c r="B68" s="166"/>
      <c r="C68" s="141" t="s">
        <v>123</v>
      </c>
      <c r="D68" s="116" t="s">
        <v>143</v>
      </c>
      <c r="E68" s="162"/>
      <c r="F68" s="167"/>
      <c r="G68" s="168"/>
      <c r="H68" s="168"/>
      <c r="I68" s="168"/>
      <c r="J68" s="168"/>
      <c r="K68" s="168"/>
      <c r="L68" s="168"/>
      <c r="M68" s="168"/>
      <c r="N68" s="168"/>
      <c r="O68" s="168"/>
      <c r="P68" s="168"/>
      <c r="Q68" s="168">
        <v>-226787</v>
      </c>
    </row>
    <row r="69" spans="1:17">
      <c r="A69" s="166"/>
      <c r="B69" s="166"/>
      <c r="C69" s="141" t="s">
        <v>124</v>
      </c>
      <c r="D69" s="116" t="s">
        <v>144</v>
      </c>
      <c r="E69" s="162"/>
      <c r="F69" s="167"/>
      <c r="G69" s="168"/>
      <c r="H69" s="168"/>
      <c r="I69" s="168"/>
      <c r="J69" s="168"/>
      <c r="K69" s="168"/>
      <c r="L69" s="168"/>
      <c r="M69" s="168"/>
      <c r="N69" s="168"/>
      <c r="O69" s="168"/>
      <c r="P69" s="168"/>
      <c r="Q69" s="176" t="s">
        <v>152</v>
      </c>
    </row>
    <row r="70" spans="1:17">
      <c r="A70" s="166"/>
      <c r="B70" s="166"/>
      <c r="C70" s="141" t="s">
        <v>125</v>
      </c>
      <c r="D70" s="116" t="s">
        <v>146</v>
      </c>
      <c r="E70" s="162"/>
      <c r="F70" s="167"/>
      <c r="G70" s="168"/>
      <c r="H70" s="168"/>
      <c r="I70" s="168"/>
      <c r="J70" s="168"/>
      <c r="K70" s="168"/>
      <c r="L70" s="168"/>
      <c r="M70" s="168"/>
      <c r="N70" s="168"/>
      <c r="O70" s="168"/>
      <c r="P70" s="168"/>
      <c r="Q70" s="168" t="s">
        <v>0</v>
      </c>
    </row>
    <row r="71" spans="1:17">
      <c r="A71" s="170"/>
      <c r="B71" s="170"/>
      <c r="C71" s="171" t="s">
        <v>126</v>
      </c>
      <c r="D71" s="129" t="s">
        <v>147</v>
      </c>
      <c r="E71" s="172"/>
      <c r="F71" s="173"/>
      <c r="G71" s="174"/>
      <c r="H71" s="174"/>
      <c r="I71" s="174"/>
      <c r="J71" s="174"/>
      <c r="K71" s="174"/>
      <c r="L71" s="174"/>
      <c r="M71" s="174"/>
      <c r="N71" s="174"/>
      <c r="O71" s="174"/>
      <c r="P71" s="174"/>
      <c r="Q71" s="177" t="s">
        <v>145</v>
      </c>
    </row>
    <row r="72" spans="1:17">
      <c r="A72" s="166"/>
      <c r="B72" s="166"/>
      <c r="C72" s="141"/>
      <c r="D72" s="116" t="s">
        <v>76</v>
      </c>
      <c r="E72" s="162"/>
      <c r="F72" s="167"/>
      <c r="G72" s="168">
        <v>-51637.846580870173</v>
      </c>
      <c r="H72" s="168">
        <v>-1055434.5972079798</v>
      </c>
      <c r="I72" s="168">
        <v>-1769933.7491880858</v>
      </c>
      <c r="J72" s="168">
        <v>-4329718.0588467056</v>
      </c>
      <c r="K72" s="168">
        <v>-1826020.9600285757</v>
      </c>
      <c r="L72" s="168">
        <v>-199270.42845622136</v>
      </c>
      <c r="M72" s="168">
        <v>268756.9554485447</v>
      </c>
      <c r="N72" s="168">
        <v>-540763.6756738564</v>
      </c>
      <c r="O72" s="168">
        <v>-566981.01617580571</v>
      </c>
      <c r="P72" s="168">
        <v>639553.90713808534</v>
      </c>
      <c r="Q72" s="168">
        <v>639553.90713808534</v>
      </c>
    </row>
    <row r="73" spans="1:17">
      <c r="A73" s="166"/>
      <c r="B73" s="178" t="s">
        <v>153</v>
      </c>
      <c r="C73" s="141"/>
      <c r="D73" s="116"/>
      <c r="E73" s="162"/>
      <c r="F73" s="167"/>
      <c r="G73" s="168"/>
      <c r="H73" s="168"/>
      <c r="I73" s="168"/>
      <c r="J73" s="168"/>
      <c r="K73" s="168"/>
      <c r="L73" s="168"/>
      <c r="M73" s="168"/>
      <c r="N73" s="168"/>
      <c r="O73" s="168"/>
      <c r="P73" s="168"/>
      <c r="Q73" s="168"/>
    </row>
    <row r="74" spans="1:17">
      <c r="A74" s="166"/>
      <c r="B74" s="166"/>
      <c r="C74" s="141"/>
      <c r="D74" s="116"/>
      <c r="E74" s="162"/>
      <c r="F74" s="167"/>
      <c r="G74" s="168"/>
      <c r="H74" s="168"/>
      <c r="I74" s="168"/>
      <c r="J74" s="168"/>
      <c r="K74" s="168"/>
      <c r="L74" s="168"/>
      <c r="M74" s="168"/>
      <c r="N74" s="168"/>
      <c r="O74" s="168"/>
      <c r="P74" s="168"/>
      <c r="Q74" s="168"/>
    </row>
    <row r="75" spans="1:17">
      <c r="A75" s="166"/>
      <c r="B75" s="166"/>
      <c r="C75" s="141"/>
      <c r="D75" s="116"/>
      <c r="E75" s="162"/>
      <c r="F75" s="167" t="s">
        <v>0</v>
      </c>
      <c r="G75" s="168"/>
      <c r="H75" s="168"/>
      <c r="I75" s="179">
        <v>0</v>
      </c>
      <c r="J75" s="179">
        <v>0</v>
      </c>
      <c r="K75" s="179">
        <v>0</v>
      </c>
      <c r="L75" s="179">
        <v>0</v>
      </c>
      <c r="M75" s="179">
        <v>0</v>
      </c>
      <c r="N75" s="179">
        <v>0</v>
      </c>
      <c r="O75" s="179">
        <v>0</v>
      </c>
      <c r="P75" s="179">
        <v>0</v>
      </c>
      <c r="Q75" s="168"/>
    </row>
    <row r="76" spans="1:17">
      <c r="A76" s="166"/>
      <c r="B76" s="166"/>
      <c r="C76" s="141"/>
      <c r="D76" s="116"/>
      <c r="E76" s="162"/>
      <c r="F76" s="167"/>
      <c r="G76" s="168"/>
      <c r="H76" s="168"/>
      <c r="Q76" s="168"/>
    </row>
    <row r="77" spans="1:17">
      <c r="A77" s="166"/>
      <c r="B77" s="166"/>
      <c r="C77" s="141"/>
      <c r="D77" s="116"/>
      <c r="E77" s="162"/>
      <c r="F77" s="167" t="s">
        <v>0</v>
      </c>
      <c r="G77" s="168"/>
      <c r="H77" s="168"/>
      <c r="I77" s="179">
        <v>0</v>
      </c>
      <c r="J77" s="179">
        <v>0</v>
      </c>
      <c r="K77" s="179">
        <v>0</v>
      </c>
      <c r="L77" s="179">
        <v>0</v>
      </c>
      <c r="M77" s="179">
        <v>0</v>
      </c>
      <c r="N77" s="179">
        <v>0</v>
      </c>
      <c r="O77" s="179">
        <v>0</v>
      </c>
      <c r="P77" s="179">
        <v>0</v>
      </c>
      <c r="Q77" s="168"/>
    </row>
    <row r="78" spans="1:17">
      <c r="A78" s="166"/>
      <c r="B78" s="166"/>
      <c r="C78" s="141"/>
      <c r="D78" s="116"/>
      <c r="E78" s="162"/>
      <c r="F78" s="167"/>
      <c r="G78" s="168"/>
      <c r="H78" s="168"/>
      <c r="I78" s="168"/>
      <c r="J78" s="168"/>
      <c r="K78" s="168"/>
      <c r="L78" s="168"/>
      <c r="M78" s="168"/>
      <c r="N78" s="168"/>
      <c r="O78" s="168"/>
      <c r="P78" s="168"/>
      <c r="Q78" s="168"/>
    </row>
    <row r="79" spans="1:17">
      <c r="A79" s="166"/>
      <c r="B79" s="166"/>
      <c r="C79" s="141"/>
      <c r="D79" s="116"/>
      <c r="E79" s="162"/>
      <c r="F79" s="167"/>
      <c r="G79" s="168"/>
      <c r="H79" s="168"/>
      <c r="I79" s="168"/>
      <c r="J79" s="168"/>
      <c r="K79" s="168"/>
      <c r="L79" s="168"/>
      <c r="M79" s="168"/>
      <c r="N79" s="168"/>
      <c r="O79" s="168"/>
      <c r="P79" s="168"/>
      <c r="Q79" s="168"/>
    </row>
    <row r="80" spans="1:17">
      <c r="F80" s="109" t="s">
        <v>0</v>
      </c>
      <c r="P80" s="109" t="s">
        <v>0</v>
      </c>
    </row>
    <row r="81" spans="12:16">
      <c r="P81" s="109" t="s">
        <v>0</v>
      </c>
    </row>
    <row r="82" spans="12:16">
      <c r="L82" s="109" t="s">
        <v>0</v>
      </c>
    </row>
  </sheetData>
  <conditionalFormatting sqref="F49:F50 F65:F66 F33:F34 E34:E35 E50:E51 Q51 E66:E67 Q67 E17:F19 H54:P55 F53 H53:O53 I9:L9 H49:P49 H51:P52 H50:J50 H17:P23 H33:P39 H65:P71">
    <cfRule type="cellIs" dxfId="103" priority="104" operator="lessThan">
      <formula>0</formula>
    </cfRule>
  </conditionalFormatting>
  <conditionalFormatting sqref="E33">
    <cfRule type="cellIs" dxfId="102" priority="103" operator="lessThan">
      <formula>0</formula>
    </cfRule>
  </conditionalFormatting>
  <conditionalFormatting sqref="E49">
    <cfRule type="cellIs" dxfId="101" priority="102" operator="lessThan">
      <formula>0</formula>
    </cfRule>
  </conditionalFormatting>
  <conditionalFormatting sqref="E65">
    <cfRule type="cellIs" dxfId="100" priority="101" operator="lessThan">
      <formula>0</formula>
    </cfRule>
  </conditionalFormatting>
  <conditionalFormatting sqref="Q17">
    <cfRule type="cellIs" dxfId="99" priority="100" operator="lessThan">
      <formula>0</formula>
    </cfRule>
  </conditionalFormatting>
  <conditionalFormatting sqref="Q33">
    <cfRule type="cellIs" dxfId="98" priority="99" operator="lessThan">
      <formula>0</formula>
    </cfRule>
  </conditionalFormatting>
  <conditionalFormatting sqref="Q49">
    <cfRule type="cellIs" dxfId="97" priority="98" operator="lessThan">
      <formula>0</formula>
    </cfRule>
  </conditionalFormatting>
  <conditionalFormatting sqref="Q65">
    <cfRule type="cellIs" dxfId="96" priority="97" operator="lessThan">
      <formula>0</formula>
    </cfRule>
  </conditionalFormatting>
  <conditionalFormatting sqref="Q18">
    <cfRule type="cellIs" dxfId="95" priority="96" operator="lessThan">
      <formula>0</formula>
    </cfRule>
  </conditionalFormatting>
  <conditionalFormatting sqref="Q34">
    <cfRule type="cellIs" dxfId="94" priority="95" operator="lessThan">
      <formula>0</formula>
    </cfRule>
  </conditionalFormatting>
  <conditionalFormatting sqref="Q50">
    <cfRule type="cellIs" dxfId="93" priority="94" operator="lessThan">
      <formula>0</formula>
    </cfRule>
  </conditionalFormatting>
  <conditionalFormatting sqref="Q66">
    <cfRule type="cellIs" dxfId="92" priority="93" operator="lessThan">
      <formula>0</formula>
    </cfRule>
  </conditionalFormatting>
  <conditionalFormatting sqref="F35">
    <cfRule type="cellIs" dxfId="91" priority="92" operator="lessThan">
      <formula>0</formula>
    </cfRule>
  </conditionalFormatting>
  <conditionalFormatting sqref="F51">
    <cfRule type="cellIs" dxfId="90" priority="91" operator="lessThan">
      <formula>0</formula>
    </cfRule>
  </conditionalFormatting>
  <conditionalFormatting sqref="F67">
    <cfRule type="cellIs" dxfId="89" priority="90" operator="lessThan">
      <formula>0</formula>
    </cfRule>
  </conditionalFormatting>
  <conditionalFormatting sqref="E20:E21">
    <cfRule type="cellIs" dxfId="88" priority="89" operator="lessThan">
      <formula>0</formula>
    </cfRule>
  </conditionalFormatting>
  <conditionalFormatting sqref="Q20:Q21">
    <cfRule type="cellIs" dxfId="87" priority="88" operator="lessThan">
      <formula>0</formula>
    </cfRule>
  </conditionalFormatting>
  <conditionalFormatting sqref="F20:F21">
    <cfRule type="cellIs" dxfId="86" priority="87" operator="lessThan">
      <formula>0</formula>
    </cfRule>
  </conditionalFormatting>
  <conditionalFormatting sqref="E36">
    <cfRule type="cellIs" dxfId="85" priority="86" operator="lessThan">
      <formula>0</formula>
    </cfRule>
  </conditionalFormatting>
  <conditionalFormatting sqref="Q36">
    <cfRule type="cellIs" dxfId="84" priority="85" operator="lessThan">
      <formula>0</formula>
    </cfRule>
  </conditionalFormatting>
  <conditionalFormatting sqref="F36">
    <cfRule type="cellIs" dxfId="83" priority="84" operator="lessThan">
      <formula>0</formula>
    </cfRule>
  </conditionalFormatting>
  <conditionalFormatting sqref="E52">
    <cfRule type="cellIs" dxfId="82" priority="83" operator="lessThan">
      <formula>0</formula>
    </cfRule>
  </conditionalFormatting>
  <conditionalFormatting sqref="Q52">
    <cfRule type="cellIs" dxfId="81" priority="82" operator="lessThan">
      <formula>0</formula>
    </cfRule>
  </conditionalFormatting>
  <conditionalFormatting sqref="F52">
    <cfRule type="cellIs" dxfId="80" priority="81" operator="lessThan">
      <formula>0</formula>
    </cfRule>
  </conditionalFormatting>
  <conditionalFormatting sqref="E68:E69">
    <cfRule type="cellIs" dxfId="79" priority="80" operator="lessThan">
      <formula>0</formula>
    </cfRule>
  </conditionalFormatting>
  <conditionalFormatting sqref="Q68">
    <cfRule type="cellIs" dxfId="78" priority="79" operator="lessThan">
      <formula>0</formula>
    </cfRule>
  </conditionalFormatting>
  <conditionalFormatting sqref="F68:F69">
    <cfRule type="cellIs" dxfId="77" priority="78" operator="lessThan">
      <formula>0</formula>
    </cfRule>
  </conditionalFormatting>
  <conditionalFormatting sqref="E22:E23">
    <cfRule type="cellIs" dxfId="76" priority="77" operator="lessThan">
      <formula>0</formula>
    </cfRule>
  </conditionalFormatting>
  <conditionalFormatting sqref="Q22:Q23">
    <cfRule type="cellIs" dxfId="75" priority="76" operator="lessThan">
      <formula>0</formula>
    </cfRule>
  </conditionalFormatting>
  <conditionalFormatting sqref="F22:F23">
    <cfRule type="cellIs" dxfId="74" priority="75" operator="lessThan">
      <formula>0</formula>
    </cfRule>
  </conditionalFormatting>
  <conditionalFormatting sqref="E38:E39">
    <cfRule type="cellIs" dxfId="73" priority="74" operator="lessThan">
      <formula>0</formula>
    </cfRule>
  </conditionalFormatting>
  <conditionalFormatting sqref="Q38:Q39">
    <cfRule type="cellIs" dxfId="72" priority="73" operator="lessThan">
      <formula>0</formula>
    </cfRule>
  </conditionalFormatting>
  <conditionalFormatting sqref="F38:F39">
    <cfRule type="cellIs" dxfId="71" priority="72" operator="lessThan">
      <formula>0</formula>
    </cfRule>
  </conditionalFormatting>
  <conditionalFormatting sqref="E54:E55">
    <cfRule type="cellIs" dxfId="70" priority="71" operator="lessThan">
      <formula>0</formula>
    </cfRule>
  </conditionalFormatting>
  <conditionalFormatting sqref="F54:F55">
    <cfRule type="cellIs" dxfId="69" priority="70" operator="lessThan">
      <formula>0</formula>
    </cfRule>
  </conditionalFormatting>
  <conditionalFormatting sqref="E37">
    <cfRule type="cellIs" dxfId="68" priority="69" operator="lessThan">
      <formula>0</formula>
    </cfRule>
  </conditionalFormatting>
  <conditionalFormatting sqref="Q37">
    <cfRule type="cellIs" dxfId="67" priority="68" operator="lessThan">
      <formula>0</formula>
    </cfRule>
  </conditionalFormatting>
  <conditionalFormatting sqref="F37">
    <cfRule type="cellIs" dxfId="66" priority="67" operator="lessThan">
      <formula>0</formula>
    </cfRule>
  </conditionalFormatting>
  <conditionalFormatting sqref="D53 T53 AL53 BD53 BV53 CN53 DF53 DX53 EP53 FH53 FZ53 GR53 HJ53 IB53 IT53 JL53 KD53 KV53 LN53 MF53 MX53 NP53 OH53 OZ53 PR53 QJ53 RB53 RT53 SL53 TD53 TV53 UN53 VF53 VX53 WP53 XH53 XZ53 YR53 ZJ53 AAB53 AAT53 ABL53 ACD53 ACV53 ADN53 AEF53 AEX53 AFP53 AGH53 AGZ53 AHR53 AIJ53 AJB53 AJT53 AKL53 ALD53 ALV53 AMN53 ANF53 ANX53 AOP53 APH53 APZ53 AQR53 ARJ53 ASB53 AST53 ATL53 AUD53 AUV53 AVN53 AWF53 AWX53 AXP53 AYH53 AYZ53 AZR53 BAJ53 BBB53 BBT53 BCL53 BDD53 BDV53 BEN53 BFF53 BFX53 BGP53 BHH53 BHZ53 BIR53 BJJ53 BKB53 BKT53 BLL53 BMD53 BMV53 BNN53 BOF53 BOX53 BPP53 BQH53 BQZ53 BRR53 BSJ53 BTB53 BTT53 BUL53 BVD53 BVV53 BWN53 BXF53 BXX53 BYP53 BZH53 BZZ53 CAR53 CBJ53 CCB53 CCT53 CDL53 CED53 CEV53 CFN53 CGF53 CGX53 CHP53 CIH53 CIZ53 CJR53 CKJ53 CLB53 CLT53 CML53 CND53 CNV53 CON53 CPF53 CPX53 CQP53 CRH53 CRZ53 CSR53 CTJ53 CUB53 CUT53 CVL53 CWD53 CWV53 CXN53 CYF53 CYX53 CZP53 DAH53 DAZ53 DBR53 DCJ53 DDB53 DDT53 DEL53 DFD53 DFV53 DGN53 DHF53 DHX53 DIP53 DJH53 DJZ53 DKR53 DLJ53 DMB53 DMT53 DNL53 DOD53 DOV53 DPN53 DQF53 DQX53 DRP53 DSH53 DSZ53 DTR53 DUJ53 DVB53 DVT53 DWL53 DXD53 DXV53 DYN53 DZF53 DZX53 EAP53 EBH53 EBZ53 ECR53 EDJ53 EEB53 EET53 EFL53 EGD53 EGV53 EHN53 EIF53 EIX53 EJP53 EKH53 EKZ53 ELR53 EMJ53 ENB53 ENT53 EOL53 EPD53 EPV53 EQN53 ERF53 ERX53 ESP53 ETH53 ETZ53 EUR53 EVJ53 EWB53 EWT53 EXL53 EYD53 EYV53 EZN53 FAF53 FAX53 FBP53 FCH53 FCZ53 FDR53 FEJ53 FFB53 FFT53 FGL53 FHD53 FHV53 FIN53 FJF53 FJX53 FKP53 FLH53 FLZ53 FMR53 FNJ53 FOB53 FOT53 FPL53 FQD53 FQV53 FRN53 FSF53 FSX53 FTP53 FUH53 FUZ53 FVR53 FWJ53 FXB53 FXT53 FYL53 FZD53 FZV53 GAN53 GBF53 GBX53 GCP53 GDH53 GDZ53 GER53 GFJ53 GGB53 GGT53 GHL53 GID53 GIV53 GJN53 GKF53 GKX53 GLP53 GMH53 GMZ53 GNR53 GOJ53 GPB53 GPT53 GQL53 GRD53 GRV53 GSN53 GTF53 GTX53 GUP53 GVH53 GVZ53 GWR53 GXJ53 GYB53 GYT53 GZL53 HAD53 HAV53 HBN53 HCF53 HCX53 HDP53 HEH53 HEZ53 HFR53 HGJ53 HHB53 HHT53 HIL53 HJD53 HJV53 HKN53 HLF53 HLX53 HMP53 HNH53 HNZ53 HOR53 HPJ53 HQB53 HQT53 HRL53 HSD53 HSV53 HTN53 HUF53 HUX53 HVP53 HWH53 HWZ53 HXR53 HYJ53 HZB53 HZT53 IAL53 IBD53 IBV53 ICN53 IDF53 IDX53 IEP53 IFH53 IFZ53 IGR53 IHJ53 IIB53 IIT53 IJL53 IKD53 IKV53 ILN53 IMF53 IMX53 INP53 IOH53 IOZ53 IPR53 IQJ53 IRB53 IRT53 ISL53 ITD53 ITV53 IUN53 IVF53 IVX53 IWP53 IXH53 IXZ53 IYR53 IZJ53 JAB53 JAT53 JBL53 JCD53 JCV53 JDN53 JEF53 JEX53 JFP53 JGH53 JGZ53 JHR53 JIJ53 JJB53 JJT53 JKL53 JLD53 JLV53 JMN53 JNF53 JNX53 JOP53 JPH53 JPZ53 JQR53 JRJ53 JSB53 JST53 JTL53 JUD53 JUV53 JVN53 JWF53 JWX53 JXP53 JYH53 JYZ53 JZR53 KAJ53 KBB53 KBT53 KCL53 KDD53 KDV53 KEN53 KFF53 KFX53 KGP53 KHH53 KHZ53 KIR53 KJJ53 KKB53 KKT53 KLL53 KMD53 KMV53 KNN53 KOF53 KOX53 KPP53 KQH53 KQZ53 KRR53 KSJ53 KTB53 KTT53 KUL53 KVD53 KVV53 KWN53 KXF53 KXX53 KYP53 KZH53 KZZ53 LAR53 LBJ53 LCB53 LCT53 LDL53 LED53 LEV53 LFN53 LGF53 LGX53 LHP53 LIH53 LIZ53 LJR53 LKJ53 LLB53 LLT53 LML53 LND53 LNV53 LON53 LPF53 LPX53 LQP53 LRH53 LRZ53 LSR53 LTJ53 LUB53 LUT53 LVL53 LWD53 LWV53 LXN53 LYF53 LYX53 LZP53 MAH53 MAZ53 MBR53 MCJ53 MDB53 MDT53 MEL53 MFD53 MFV53 MGN53 MHF53 MHX53 MIP53 MJH53 MJZ53 MKR53 MLJ53 MMB53 MMT53 MNL53 MOD53 MOV53 MPN53 MQF53 MQX53 MRP53 MSH53 MSZ53 MTR53 MUJ53 MVB53 MVT53 MWL53 MXD53 MXV53 MYN53 MZF53 MZX53 NAP53 NBH53 NBZ53 NCR53 NDJ53 NEB53 NET53 NFL53 NGD53 NGV53 NHN53 NIF53 NIX53 NJP53 NKH53 NKZ53 NLR53 NMJ53 NNB53 NNT53 NOL53 NPD53 NPV53 NQN53 NRF53 NRX53 NSP53 NTH53 NTZ53 NUR53 NVJ53 NWB53 NWT53 NXL53 NYD53 NYV53 NZN53 OAF53 OAX53 OBP53 OCH53 OCZ53 ODR53 OEJ53 OFB53 OFT53 OGL53 OHD53 OHV53 OIN53 OJF53 OJX53 OKP53 OLH53 OLZ53 OMR53 ONJ53 OOB53 OOT53 OPL53 OQD53 OQV53 ORN53 OSF53 OSX53 OTP53 OUH53 OUZ53 OVR53 OWJ53 OXB53 OXT53 OYL53 OZD53 OZV53 PAN53 PBF53 PBX53 PCP53 PDH53 PDZ53 PER53 PFJ53 PGB53 PGT53 PHL53 PID53 PIV53 PJN53 PKF53 PKX53 PLP53 PMH53 PMZ53 PNR53 POJ53 PPB53 PPT53 PQL53 PRD53 PRV53 PSN53 PTF53 PTX53 PUP53 PVH53 PVZ53 PWR53 PXJ53 PYB53 PYT53 PZL53 QAD53 QAV53 QBN53 QCF53 QCX53 QDP53 QEH53 QEZ53 QFR53 QGJ53 QHB53 QHT53 QIL53 QJD53 QJV53 QKN53 QLF53 QLX53 QMP53 QNH53 QNZ53 QOR53 QPJ53 QQB53 QQT53 QRL53 QSD53 QSV53 QTN53 QUF53 QUX53 QVP53 QWH53 QWZ53 QXR53 QYJ53 QZB53 QZT53 RAL53 RBD53 RBV53 RCN53 RDF53 RDX53 REP53 RFH53 RFZ53 RGR53 RHJ53 RIB53 RIT53 RJL53 RKD53 RKV53 RLN53 RMF53 RMX53 RNP53 ROH53 ROZ53 RPR53 RQJ53 RRB53 RRT53 RSL53 RTD53 RTV53 RUN53 RVF53 RVX53 RWP53 RXH53 RXZ53 RYR53 RZJ53 SAB53 SAT53 SBL53 SCD53 SCV53 SDN53 SEF53 SEX53 SFP53 SGH53 SGZ53 SHR53 SIJ53 SJB53 SJT53 SKL53 SLD53 SLV53 SMN53 SNF53 SNX53 SOP53 SPH53 SPZ53 SQR53 SRJ53 SSB53 SST53 STL53 SUD53 SUV53 SVN53 SWF53 SWX53 SXP53 SYH53 SYZ53 SZR53 TAJ53 TBB53 TBT53 TCL53 TDD53 TDV53 TEN53 TFF53 TFX53 TGP53 THH53 THZ53 TIR53 TJJ53 TKB53 TKT53 TLL53 TMD53 TMV53 TNN53 TOF53 TOX53 TPP53 TQH53 TQZ53 TRR53 TSJ53 TTB53 TTT53 TUL53 TVD53 TVV53 TWN53 TXF53 TXX53 TYP53 TZH53 TZZ53 UAR53 UBJ53 UCB53 UCT53 UDL53 UED53 UEV53 UFN53 UGF53 UGX53 UHP53 UIH53 UIZ53 UJR53 UKJ53 ULB53 ULT53 UML53 UND53 UNV53 UON53 UPF53 UPX53 UQP53 URH53 URZ53 USR53 UTJ53 UUB53 UUT53 UVL53 UWD53 UWV53 UXN53 UYF53 UYX53 UZP53 VAH53 VAZ53 VBR53 VCJ53 VDB53 VDT53 VEL53 VFD53 VFV53 VGN53 VHF53 VHX53 VIP53 VJH53 VJZ53 VKR53 VLJ53 VMB53 VMT53 VNL53 VOD53 VOV53 VPN53 VQF53 VQX53 VRP53 VSH53 VSZ53 VTR53 VUJ53 VVB53 VVT53 VWL53 VXD53 VXV53 VYN53 VZF53 VZX53 WAP53 WBH53 WBZ53 WCR53 WDJ53 WEB53 WET53 WFL53 WGD53 WGV53 WHN53 WIF53 WIX53 WJP53 WKH53 WKZ53 WLR53 WMJ53 WNB53 WNT53 WOL53 WPD53 WPV53 WQN53 WRF53 WRX53 WSP53 WTH53 WTZ53 WUR53 WVJ53 WWB53 WWT53 WXL53 WYD53 WYV53 WZN53 XAF53 XAX53 XBP53 XCH53 XCZ53 XDR53 XEJ53">
    <cfRule type="cellIs" dxfId="65" priority="66" operator="lessThan">
      <formula>0</formula>
    </cfRule>
  </conditionalFormatting>
  <conditionalFormatting sqref="P53 AH53 AZ53 BR53 CJ53 DB53 DT53 EL53 FD53 FV53 GN53 HF53 HX53 IP53 JH53 JZ53 KR53 LJ53 MB53 MT53 NL53 OD53 OV53 PN53 QF53 QX53 RP53 SH53 SZ53 TR53 UJ53 VB53 VT53 WL53 XD53 XV53 YN53 ZF53 ZX53 AAP53 ABH53 ABZ53 ACR53 ADJ53 AEB53 AET53 AFL53 AGD53 AGV53 AHN53 AIF53 AIX53 AJP53 AKH53 AKZ53 ALR53 AMJ53 ANB53 ANT53 AOL53 APD53 APV53 AQN53 ARF53 ARX53 ASP53 ATH53 ATZ53 AUR53 AVJ53 AWB53 AWT53 AXL53 AYD53 AYV53 AZN53 BAF53 BAX53 BBP53 BCH53 BCZ53 BDR53 BEJ53 BFB53 BFT53 BGL53 BHD53 BHV53 BIN53 BJF53 BJX53 BKP53 BLH53 BLZ53 BMR53 BNJ53 BOB53 BOT53 BPL53 BQD53 BQV53 BRN53 BSF53 BSX53 BTP53 BUH53 BUZ53 BVR53 BWJ53 BXB53 BXT53 BYL53 BZD53 BZV53 CAN53 CBF53 CBX53 CCP53 CDH53 CDZ53 CER53 CFJ53 CGB53 CGT53 CHL53 CID53 CIV53 CJN53 CKF53 CKX53 CLP53 CMH53 CMZ53 CNR53 COJ53 CPB53 CPT53 CQL53 CRD53 CRV53 CSN53 CTF53 CTX53 CUP53 CVH53 CVZ53 CWR53 CXJ53 CYB53 CYT53 CZL53 DAD53 DAV53 DBN53 DCF53 DCX53 DDP53 DEH53 DEZ53 DFR53 DGJ53 DHB53 DHT53 DIL53 DJD53 DJV53 DKN53 DLF53 DLX53 DMP53 DNH53 DNZ53 DOR53 DPJ53 DQB53 DQT53 DRL53 DSD53 DSV53 DTN53 DUF53 DUX53 DVP53 DWH53 DWZ53 DXR53 DYJ53 DZB53 DZT53 EAL53 EBD53 EBV53 ECN53 EDF53 EDX53 EEP53 EFH53 EFZ53 EGR53 EHJ53 EIB53 EIT53 EJL53 EKD53 EKV53 ELN53 EMF53 EMX53 ENP53 EOH53 EOZ53 EPR53 EQJ53 ERB53 ERT53 ESL53 ETD53 ETV53 EUN53 EVF53 EVX53 EWP53 EXH53 EXZ53 EYR53 EZJ53 FAB53 FAT53 FBL53 FCD53 FCV53 FDN53 FEF53 FEX53 FFP53 FGH53 FGZ53 FHR53 FIJ53 FJB53 FJT53 FKL53 FLD53 FLV53 FMN53 FNF53 FNX53 FOP53 FPH53 FPZ53 FQR53 FRJ53 FSB53 FST53 FTL53 FUD53 FUV53 FVN53 FWF53 FWX53 FXP53 FYH53 FYZ53 FZR53 GAJ53 GBB53 GBT53 GCL53 GDD53 GDV53 GEN53 GFF53 GFX53 GGP53 GHH53 GHZ53 GIR53 GJJ53 GKB53 GKT53 GLL53 GMD53 GMV53 GNN53 GOF53 GOX53 GPP53 GQH53 GQZ53 GRR53 GSJ53 GTB53 GTT53 GUL53 GVD53 GVV53 GWN53 GXF53 GXX53 GYP53 GZH53 GZZ53 HAR53 HBJ53 HCB53 HCT53 HDL53 HED53 HEV53 HFN53 HGF53 HGX53 HHP53 HIH53 HIZ53 HJR53 HKJ53 HLB53 HLT53 HML53 HND53 HNV53 HON53 HPF53 HPX53 HQP53 HRH53 HRZ53 HSR53 HTJ53 HUB53 HUT53 HVL53 HWD53 HWV53 HXN53 HYF53 HYX53 HZP53 IAH53 IAZ53 IBR53 ICJ53 IDB53 IDT53 IEL53 IFD53 IFV53 IGN53 IHF53 IHX53 IIP53 IJH53 IJZ53 IKR53 ILJ53 IMB53 IMT53 INL53 IOD53 IOV53 IPN53 IQF53 IQX53 IRP53 ISH53 ISZ53 ITR53 IUJ53 IVB53 IVT53 IWL53 IXD53 IXV53 IYN53 IZF53 IZX53 JAP53 JBH53 JBZ53 JCR53 JDJ53 JEB53 JET53 JFL53 JGD53 JGV53 JHN53 JIF53 JIX53 JJP53 JKH53 JKZ53 JLR53 JMJ53 JNB53 JNT53 JOL53 JPD53 JPV53 JQN53 JRF53 JRX53 JSP53 JTH53 JTZ53 JUR53 JVJ53 JWB53 JWT53 JXL53 JYD53 JYV53 JZN53 KAF53 KAX53 KBP53 KCH53 KCZ53 KDR53 KEJ53 KFB53 KFT53 KGL53 KHD53 KHV53 KIN53 KJF53 KJX53 KKP53 KLH53 KLZ53 KMR53 KNJ53 KOB53 KOT53 KPL53 KQD53 KQV53 KRN53 KSF53 KSX53 KTP53 KUH53 KUZ53 KVR53 KWJ53 KXB53 KXT53 KYL53 KZD53 KZV53 LAN53 LBF53 LBX53 LCP53 LDH53 LDZ53 LER53 LFJ53 LGB53 LGT53 LHL53 LID53 LIV53 LJN53 LKF53 LKX53 LLP53 LMH53 LMZ53 LNR53 LOJ53 LPB53 LPT53 LQL53 LRD53 LRV53 LSN53 LTF53 LTX53 LUP53 LVH53 LVZ53 LWR53 LXJ53 LYB53 LYT53 LZL53 MAD53 MAV53 MBN53 MCF53 MCX53 MDP53 MEH53 MEZ53 MFR53 MGJ53 MHB53 MHT53 MIL53 MJD53 MJV53 MKN53 MLF53 MLX53 MMP53 MNH53 MNZ53 MOR53 MPJ53 MQB53 MQT53 MRL53 MSD53 MSV53 MTN53 MUF53 MUX53 MVP53 MWH53 MWZ53 MXR53 MYJ53 MZB53 MZT53 NAL53 NBD53 NBV53 NCN53 NDF53 NDX53 NEP53 NFH53 NFZ53 NGR53 NHJ53 NIB53 NIT53 NJL53 NKD53 NKV53 NLN53 NMF53 NMX53 NNP53 NOH53 NOZ53 NPR53 NQJ53 NRB53 NRT53 NSL53 NTD53 NTV53 NUN53 NVF53 NVX53 NWP53 NXH53 NXZ53 NYR53 NZJ53 OAB53 OAT53 OBL53 OCD53 OCV53 ODN53 OEF53 OEX53 OFP53 OGH53 OGZ53 OHR53 OIJ53 OJB53 OJT53 OKL53 OLD53 OLV53 OMN53 ONF53 ONX53 OOP53 OPH53 OPZ53 OQR53 ORJ53 OSB53 OST53 OTL53 OUD53 OUV53 OVN53 OWF53 OWX53 OXP53 OYH53 OYZ53 OZR53 PAJ53 PBB53 PBT53 PCL53 PDD53 PDV53 PEN53 PFF53 PFX53 PGP53 PHH53 PHZ53 PIR53 PJJ53 PKB53 PKT53 PLL53 PMD53 PMV53 PNN53 POF53 POX53 PPP53 PQH53 PQZ53 PRR53 PSJ53 PTB53 PTT53 PUL53 PVD53 PVV53 PWN53 PXF53 PXX53 PYP53 PZH53 PZZ53 QAR53 QBJ53 QCB53 QCT53 QDL53 QED53 QEV53 QFN53 QGF53 QGX53 QHP53 QIH53 QIZ53 QJR53 QKJ53 QLB53 QLT53 QML53 QND53 QNV53 QON53 QPF53 QPX53 QQP53 QRH53 QRZ53 QSR53 QTJ53 QUB53 QUT53 QVL53 QWD53 QWV53 QXN53 QYF53 QYX53 QZP53 RAH53 RAZ53 RBR53 RCJ53 RDB53 RDT53 REL53 RFD53 RFV53 RGN53 RHF53 RHX53 RIP53 RJH53 RJZ53 RKR53 RLJ53 RMB53 RMT53 RNL53 ROD53 ROV53 RPN53 RQF53 RQX53 RRP53 RSH53 RSZ53 RTR53 RUJ53 RVB53 RVT53 RWL53 RXD53 RXV53 RYN53 RZF53 RZX53 SAP53 SBH53 SBZ53 SCR53 SDJ53 SEB53 SET53 SFL53 SGD53 SGV53 SHN53 SIF53 SIX53 SJP53 SKH53 SKZ53 SLR53 SMJ53 SNB53 SNT53 SOL53 SPD53 SPV53 SQN53 SRF53 SRX53 SSP53 STH53 STZ53 SUR53 SVJ53 SWB53 SWT53 SXL53 SYD53 SYV53 SZN53 TAF53 TAX53 TBP53 TCH53 TCZ53 TDR53 TEJ53 TFB53 TFT53 TGL53 THD53 THV53 TIN53 TJF53 TJX53 TKP53 TLH53 TLZ53 TMR53 TNJ53 TOB53 TOT53 TPL53 TQD53 TQV53 TRN53 TSF53 TSX53 TTP53 TUH53 TUZ53 TVR53 TWJ53 TXB53 TXT53 TYL53 TZD53 TZV53 UAN53 UBF53 UBX53 UCP53 UDH53 UDZ53 UER53 UFJ53 UGB53 UGT53 UHL53 UID53 UIV53 UJN53 UKF53 UKX53 ULP53 UMH53 UMZ53 UNR53 UOJ53 UPB53 UPT53 UQL53 URD53 URV53 USN53 UTF53 UTX53 UUP53 UVH53 UVZ53 UWR53 UXJ53 UYB53 UYT53 UZL53 VAD53 VAV53 VBN53 VCF53 VCX53 VDP53 VEH53 VEZ53 VFR53 VGJ53 VHB53 VHT53 VIL53 VJD53 VJV53 VKN53 VLF53 VLX53 VMP53 VNH53 VNZ53 VOR53 VPJ53 VQB53 VQT53 VRL53 VSD53 VSV53 VTN53 VUF53 VUX53 VVP53 VWH53 VWZ53 VXR53 VYJ53 VZB53 VZT53 WAL53 WBD53 WBV53 WCN53 WDF53 WDX53 WEP53 WFH53 WFZ53 WGR53 WHJ53 WIB53 WIT53 WJL53 WKD53 WKV53 WLN53 WMF53 WMX53 WNP53 WOH53 WOZ53 WPR53 WQJ53 WRB53 WRT53 WSL53 WTD53 WTV53 WUN53 WVF53 WVX53 WWP53 WXH53 WXZ53 WYR53 WZJ53 XAB53 XAT53 XBL53 XCD53 XCV53 XDN53 XEF53 XEX53">
    <cfRule type="cellIs" dxfId="64" priority="65" operator="lessThan">
      <formula>0</formula>
    </cfRule>
  </conditionalFormatting>
  <conditionalFormatting sqref="V53:AG53 AN53:AY53 BF53:BQ53 BX53:CI53 CP53:DA53 DH53:DS53 DZ53:EK53 ER53:FC53 FJ53:FU53 GB53:GM53 GT53:HE53 HL53:HW53 ID53:IO53 IV53:JG53 JN53:JY53 KF53:KQ53 KX53:LI53 LP53:MA53 MH53:MS53 MZ53:NK53 NR53:OC53 OJ53:OU53 PB53:PM53 PT53:QE53 QL53:QW53 RD53:RO53 RV53:SG53 SN53:SY53 TF53:TQ53 TX53:UI53 UP53:VA53 VH53:VS53 VZ53:WK53 WR53:XC53 XJ53:XU53 YB53:YM53 YT53:ZE53 ZL53:ZW53 AAD53:AAO53 AAV53:ABG53 ABN53:ABY53 ACF53:ACQ53 ACX53:ADI53 ADP53:AEA53 AEH53:AES53 AEZ53:AFK53 AFR53:AGC53 AGJ53:AGU53 AHB53:AHM53 AHT53:AIE53 AIL53:AIW53 AJD53:AJO53 AJV53:AKG53 AKN53:AKY53 ALF53:ALQ53 ALX53:AMI53 AMP53:ANA53 ANH53:ANS53 ANZ53:AOK53 AOR53:APC53 APJ53:APU53 AQB53:AQM53 AQT53:ARE53 ARL53:ARW53 ASD53:ASO53 ASV53:ATG53 ATN53:ATY53 AUF53:AUQ53 AUX53:AVI53 AVP53:AWA53 AWH53:AWS53 AWZ53:AXK53 AXR53:AYC53 AYJ53:AYU53 AZB53:AZM53 AZT53:BAE53 BAL53:BAW53 BBD53:BBO53 BBV53:BCG53 BCN53:BCY53 BDF53:BDQ53 BDX53:BEI53 BEP53:BFA53 BFH53:BFS53 BFZ53:BGK53 BGR53:BHC53 BHJ53:BHU53 BIB53:BIM53 BIT53:BJE53 BJL53:BJW53 BKD53:BKO53 BKV53:BLG53 BLN53:BLY53 BMF53:BMQ53 BMX53:BNI53 BNP53:BOA53 BOH53:BOS53 BOZ53:BPK53 BPR53:BQC53 BQJ53:BQU53 BRB53:BRM53 BRT53:BSE53 BSL53:BSW53 BTD53:BTO53 BTV53:BUG53 BUN53:BUY53 BVF53:BVQ53 BVX53:BWI53 BWP53:BXA53 BXH53:BXS53 BXZ53:BYK53 BYR53:BZC53 BZJ53:BZU53 CAB53:CAM53 CAT53:CBE53 CBL53:CBW53 CCD53:CCO53 CCV53:CDG53 CDN53:CDY53 CEF53:CEQ53 CEX53:CFI53 CFP53:CGA53 CGH53:CGS53 CGZ53:CHK53 CHR53:CIC53 CIJ53:CIU53 CJB53:CJM53 CJT53:CKE53 CKL53:CKW53 CLD53:CLO53 CLV53:CMG53 CMN53:CMY53 CNF53:CNQ53 CNX53:COI53 COP53:CPA53 CPH53:CPS53 CPZ53:CQK53 CQR53:CRC53 CRJ53:CRU53 CSB53:CSM53 CST53:CTE53 CTL53:CTW53 CUD53:CUO53 CUV53:CVG53 CVN53:CVY53 CWF53:CWQ53 CWX53:CXI53 CXP53:CYA53 CYH53:CYS53 CYZ53:CZK53 CZR53:DAC53 DAJ53:DAU53 DBB53:DBM53 DBT53:DCE53 DCL53:DCW53 DDD53:DDO53 DDV53:DEG53 DEN53:DEY53 DFF53:DFQ53 DFX53:DGI53 DGP53:DHA53 DHH53:DHS53 DHZ53:DIK53 DIR53:DJC53 DJJ53:DJU53 DKB53:DKM53 DKT53:DLE53 DLL53:DLW53 DMD53:DMO53 DMV53:DNG53 DNN53:DNY53 DOF53:DOQ53 DOX53:DPI53 DPP53:DQA53 DQH53:DQS53 DQZ53:DRK53 DRR53:DSC53 DSJ53:DSU53 DTB53:DTM53 DTT53:DUE53 DUL53:DUW53 DVD53:DVO53 DVV53:DWG53 DWN53:DWY53 DXF53:DXQ53 DXX53:DYI53 DYP53:DZA53 DZH53:DZS53 DZZ53:EAK53 EAR53:EBC53 EBJ53:EBU53 ECB53:ECM53 ECT53:EDE53 EDL53:EDW53 EED53:EEO53 EEV53:EFG53 EFN53:EFY53 EGF53:EGQ53 EGX53:EHI53 EHP53:EIA53 EIH53:EIS53 EIZ53:EJK53 EJR53:EKC53 EKJ53:EKU53 ELB53:ELM53 ELT53:EME53 EML53:EMW53 END53:ENO53 ENV53:EOG53 EON53:EOY53 EPF53:EPQ53 EPX53:EQI53 EQP53:ERA53 ERH53:ERS53 ERZ53:ESK53 ESR53:ETC53 ETJ53:ETU53 EUB53:EUM53 EUT53:EVE53 EVL53:EVW53 EWD53:EWO53 EWV53:EXG53 EXN53:EXY53 EYF53:EYQ53 EYX53:EZI53 EZP53:FAA53 FAH53:FAS53 FAZ53:FBK53 FBR53:FCC53 FCJ53:FCU53 FDB53:FDM53 FDT53:FEE53 FEL53:FEW53 FFD53:FFO53 FFV53:FGG53 FGN53:FGY53 FHF53:FHQ53 FHX53:FII53 FIP53:FJA53 FJH53:FJS53 FJZ53:FKK53 FKR53:FLC53 FLJ53:FLU53 FMB53:FMM53 FMT53:FNE53 FNL53:FNW53 FOD53:FOO53 FOV53:FPG53 FPN53:FPY53 FQF53:FQQ53 FQX53:FRI53 FRP53:FSA53 FSH53:FSS53 FSZ53:FTK53 FTR53:FUC53 FUJ53:FUU53 FVB53:FVM53 FVT53:FWE53 FWL53:FWW53 FXD53:FXO53 FXV53:FYG53 FYN53:FYY53 FZF53:FZQ53 FZX53:GAI53 GAP53:GBA53 GBH53:GBS53 GBZ53:GCK53 GCR53:GDC53 GDJ53:GDU53 GEB53:GEM53 GET53:GFE53 GFL53:GFW53 GGD53:GGO53 GGV53:GHG53 GHN53:GHY53 GIF53:GIQ53 GIX53:GJI53 GJP53:GKA53 GKH53:GKS53 GKZ53:GLK53 GLR53:GMC53 GMJ53:GMU53 GNB53:GNM53 GNT53:GOE53 GOL53:GOW53 GPD53:GPO53 GPV53:GQG53 GQN53:GQY53 GRF53:GRQ53 GRX53:GSI53 GSP53:GTA53 GTH53:GTS53 GTZ53:GUK53 GUR53:GVC53 GVJ53:GVU53 GWB53:GWM53 GWT53:GXE53 GXL53:GXW53 GYD53:GYO53 GYV53:GZG53 GZN53:GZY53 HAF53:HAQ53 HAX53:HBI53 HBP53:HCA53 HCH53:HCS53 HCZ53:HDK53 HDR53:HEC53 HEJ53:HEU53 HFB53:HFM53 HFT53:HGE53 HGL53:HGW53 HHD53:HHO53 HHV53:HIG53 HIN53:HIY53 HJF53:HJQ53 HJX53:HKI53 HKP53:HLA53 HLH53:HLS53 HLZ53:HMK53 HMR53:HNC53 HNJ53:HNU53 HOB53:HOM53 HOT53:HPE53 HPL53:HPW53 HQD53:HQO53 HQV53:HRG53 HRN53:HRY53 HSF53:HSQ53 HSX53:HTI53 HTP53:HUA53 HUH53:HUS53 HUZ53:HVK53 HVR53:HWC53 HWJ53:HWU53 HXB53:HXM53 HXT53:HYE53 HYL53:HYW53 HZD53:HZO53 HZV53:IAG53 IAN53:IAY53 IBF53:IBQ53 IBX53:ICI53 ICP53:IDA53 IDH53:IDS53 IDZ53:IEK53 IER53:IFC53 IFJ53:IFU53 IGB53:IGM53 IGT53:IHE53 IHL53:IHW53 IID53:IIO53 IIV53:IJG53 IJN53:IJY53 IKF53:IKQ53 IKX53:ILI53 ILP53:IMA53 IMH53:IMS53 IMZ53:INK53 INR53:IOC53 IOJ53:IOU53 IPB53:IPM53 IPT53:IQE53 IQL53:IQW53 IRD53:IRO53 IRV53:ISG53 ISN53:ISY53 ITF53:ITQ53 ITX53:IUI53 IUP53:IVA53 IVH53:IVS53 IVZ53:IWK53 IWR53:IXC53 IXJ53:IXU53 IYB53:IYM53 IYT53:IZE53 IZL53:IZW53 JAD53:JAO53 JAV53:JBG53 JBN53:JBY53 JCF53:JCQ53 JCX53:JDI53 JDP53:JEA53 JEH53:JES53 JEZ53:JFK53 JFR53:JGC53 JGJ53:JGU53 JHB53:JHM53 JHT53:JIE53 JIL53:JIW53 JJD53:JJO53 JJV53:JKG53 JKN53:JKY53 JLF53:JLQ53 JLX53:JMI53 JMP53:JNA53 JNH53:JNS53 JNZ53:JOK53 JOR53:JPC53 JPJ53:JPU53 JQB53:JQM53 JQT53:JRE53 JRL53:JRW53 JSD53:JSO53 JSV53:JTG53 JTN53:JTY53 JUF53:JUQ53 JUX53:JVI53 JVP53:JWA53 JWH53:JWS53 JWZ53:JXK53 JXR53:JYC53 JYJ53:JYU53 JZB53:JZM53 JZT53:KAE53 KAL53:KAW53 KBD53:KBO53 KBV53:KCG53 KCN53:KCY53 KDF53:KDQ53 KDX53:KEI53 KEP53:KFA53 KFH53:KFS53 KFZ53:KGK53 KGR53:KHC53 KHJ53:KHU53 KIB53:KIM53 KIT53:KJE53 KJL53:KJW53 KKD53:KKO53 KKV53:KLG53 KLN53:KLY53 KMF53:KMQ53 KMX53:KNI53 KNP53:KOA53 KOH53:KOS53 KOZ53:KPK53 KPR53:KQC53 KQJ53:KQU53 KRB53:KRM53 KRT53:KSE53 KSL53:KSW53 KTD53:KTO53 KTV53:KUG53 KUN53:KUY53 KVF53:KVQ53 KVX53:KWI53 KWP53:KXA53 KXH53:KXS53 KXZ53:KYK53 KYR53:KZC53 KZJ53:KZU53 LAB53:LAM53 LAT53:LBE53 LBL53:LBW53 LCD53:LCO53 LCV53:LDG53 LDN53:LDY53 LEF53:LEQ53 LEX53:LFI53 LFP53:LGA53 LGH53:LGS53 LGZ53:LHK53 LHR53:LIC53 LIJ53:LIU53 LJB53:LJM53 LJT53:LKE53 LKL53:LKW53 LLD53:LLO53 LLV53:LMG53 LMN53:LMY53 LNF53:LNQ53 LNX53:LOI53 LOP53:LPA53 LPH53:LPS53 LPZ53:LQK53 LQR53:LRC53 LRJ53:LRU53 LSB53:LSM53 LST53:LTE53 LTL53:LTW53 LUD53:LUO53 LUV53:LVG53 LVN53:LVY53 LWF53:LWQ53 LWX53:LXI53 LXP53:LYA53 LYH53:LYS53 LYZ53:LZK53 LZR53:MAC53 MAJ53:MAU53 MBB53:MBM53 MBT53:MCE53 MCL53:MCW53 MDD53:MDO53 MDV53:MEG53 MEN53:MEY53 MFF53:MFQ53 MFX53:MGI53 MGP53:MHA53 MHH53:MHS53 MHZ53:MIK53 MIR53:MJC53 MJJ53:MJU53 MKB53:MKM53 MKT53:MLE53 MLL53:MLW53 MMD53:MMO53 MMV53:MNG53 MNN53:MNY53 MOF53:MOQ53 MOX53:MPI53 MPP53:MQA53 MQH53:MQS53 MQZ53:MRK53 MRR53:MSC53 MSJ53:MSU53 MTB53:MTM53 MTT53:MUE53 MUL53:MUW53 MVD53:MVO53 MVV53:MWG53 MWN53:MWY53 MXF53:MXQ53 MXX53:MYI53 MYP53:MZA53 MZH53:MZS53 MZZ53:NAK53 NAR53:NBC53 NBJ53:NBU53 NCB53:NCM53 NCT53:NDE53 NDL53:NDW53 NED53:NEO53 NEV53:NFG53 NFN53:NFY53 NGF53:NGQ53 NGX53:NHI53 NHP53:NIA53 NIH53:NIS53 NIZ53:NJK53 NJR53:NKC53 NKJ53:NKU53 NLB53:NLM53 NLT53:NME53 NML53:NMW53 NND53:NNO53 NNV53:NOG53 NON53:NOY53 NPF53:NPQ53 NPX53:NQI53 NQP53:NRA53 NRH53:NRS53 NRZ53:NSK53 NSR53:NTC53 NTJ53:NTU53 NUB53:NUM53 NUT53:NVE53 NVL53:NVW53 NWD53:NWO53 NWV53:NXG53 NXN53:NXY53 NYF53:NYQ53 NYX53:NZI53 NZP53:OAA53 OAH53:OAS53 OAZ53:OBK53 OBR53:OCC53 OCJ53:OCU53 ODB53:ODM53 ODT53:OEE53 OEL53:OEW53 OFD53:OFO53 OFV53:OGG53 OGN53:OGY53 OHF53:OHQ53 OHX53:OII53 OIP53:OJA53 OJH53:OJS53 OJZ53:OKK53 OKR53:OLC53 OLJ53:OLU53 OMB53:OMM53 OMT53:ONE53 ONL53:ONW53 OOD53:OOO53 OOV53:OPG53 OPN53:OPY53 OQF53:OQQ53 OQX53:ORI53 ORP53:OSA53 OSH53:OSS53 OSZ53:OTK53 OTR53:OUC53 OUJ53:OUU53 OVB53:OVM53 OVT53:OWE53 OWL53:OWW53 OXD53:OXO53 OXV53:OYG53 OYN53:OYY53 OZF53:OZQ53 OZX53:PAI53 PAP53:PBA53 PBH53:PBS53 PBZ53:PCK53 PCR53:PDC53 PDJ53:PDU53 PEB53:PEM53 PET53:PFE53 PFL53:PFW53 PGD53:PGO53 PGV53:PHG53 PHN53:PHY53 PIF53:PIQ53 PIX53:PJI53 PJP53:PKA53 PKH53:PKS53 PKZ53:PLK53 PLR53:PMC53 PMJ53:PMU53 PNB53:PNM53 PNT53:POE53 POL53:POW53 PPD53:PPO53 PPV53:PQG53 PQN53:PQY53 PRF53:PRQ53 PRX53:PSI53 PSP53:PTA53 PTH53:PTS53 PTZ53:PUK53 PUR53:PVC53 PVJ53:PVU53 PWB53:PWM53 PWT53:PXE53 PXL53:PXW53 PYD53:PYO53 PYV53:PZG53 PZN53:PZY53 QAF53:QAQ53 QAX53:QBI53 QBP53:QCA53 QCH53:QCS53 QCZ53:QDK53 QDR53:QEC53 QEJ53:QEU53 QFB53:QFM53 QFT53:QGE53 QGL53:QGW53 QHD53:QHO53 QHV53:QIG53 QIN53:QIY53 QJF53:QJQ53 QJX53:QKI53 QKP53:QLA53 QLH53:QLS53 QLZ53:QMK53 QMR53:QNC53 QNJ53:QNU53 QOB53:QOM53 QOT53:QPE53 QPL53:QPW53 QQD53:QQO53 QQV53:QRG53 QRN53:QRY53 QSF53:QSQ53 QSX53:QTI53 QTP53:QUA53 QUH53:QUS53 QUZ53:QVK53 QVR53:QWC53 QWJ53:QWU53 QXB53:QXM53 QXT53:QYE53 QYL53:QYW53 QZD53:QZO53 QZV53:RAG53 RAN53:RAY53 RBF53:RBQ53 RBX53:RCI53 RCP53:RDA53 RDH53:RDS53 RDZ53:REK53 RER53:RFC53 RFJ53:RFU53 RGB53:RGM53 RGT53:RHE53 RHL53:RHW53 RID53:RIO53 RIV53:RJG53 RJN53:RJY53 RKF53:RKQ53 RKX53:RLI53 RLP53:RMA53 RMH53:RMS53 RMZ53:RNK53 RNR53:ROC53 ROJ53:ROU53 RPB53:RPM53 RPT53:RQE53 RQL53:RQW53 RRD53:RRO53 RRV53:RSG53 RSN53:RSY53 RTF53:RTQ53 RTX53:RUI53 RUP53:RVA53 RVH53:RVS53 RVZ53:RWK53 RWR53:RXC53 RXJ53:RXU53 RYB53:RYM53 RYT53:RZE53 RZL53:RZW53 SAD53:SAO53 SAV53:SBG53 SBN53:SBY53 SCF53:SCQ53 SCX53:SDI53 SDP53:SEA53 SEH53:SES53 SEZ53:SFK53 SFR53:SGC53 SGJ53:SGU53 SHB53:SHM53 SHT53:SIE53 SIL53:SIW53 SJD53:SJO53 SJV53:SKG53 SKN53:SKY53 SLF53:SLQ53 SLX53:SMI53 SMP53:SNA53 SNH53:SNS53 SNZ53:SOK53 SOR53:SPC53 SPJ53:SPU53 SQB53:SQM53 SQT53:SRE53 SRL53:SRW53 SSD53:SSO53 SSV53:STG53 STN53:STY53 SUF53:SUQ53 SUX53:SVI53 SVP53:SWA53 SWH53:SWS53 SWZ53:SXK53 SXR53:SYC53 SYJ53:SYU53 SZB53:SZM53 SZT53:TAE53 TAL53:TAW53 TBD53:TBO53 TBV53:TCG53 TCN53:TCY53 TDF53:TDQ53 TDX53:TEI53 TEP53:TFA53 TFH53:TFS53 TFZ53:TGK53 TGR53:THC53 THJ53:THU53 TIB53:TIM53 TIT53:TJE53 TJL53:TJW53 TKD53:TKO53 TKV53:TLG53 TLN53:TLY53 TMF53:TMQ53 TMX53:TNI53 TNP53:TOA53 TOH53:TOS53 TOZ53:TPK53 TPR53:TQC53 TQJ53:TQU53 TRB53:TRM53 TRT53:TSE53 TSL53:TSW53 TTD53:TTO53 TTV53:TUG53 TUN53:TUY53 TVF53:TVQ53 TVX53:TWI53 TWP53:TXA53 TXH53:TXS53 TXZ53:TYK53 TYR53:TZC53 TZJ53:TZU53 UAB53:UAM53 UAT53:UBE53 UBL53:UBW53 UCD53:UCO53 UCV53:UDG53 UDN53:UDY53 UEF53:UEQ53 UEX53:UFI53 UFP53:UGA53 UGH53:UGS53 UGZ53:UHK53 UHR53:UIC53 UIJ53:UIU53 UJB53:UJM53 UJT53:UKE53 UKL53:UKW53 ULD53:ULO53 ULV53:UMG53 UMN53:UMY53 UNF53:UNQ53 UNX53:UOI53 UOP53:UPA53 UPH53:UPS53 UPZ53:UQK53 UQR53:URC53 URJ53:URU53 USB53:USM53 UST53:UTE53 UTL53:UTW53 UUD53:UUO53 UUV53:UVG53 UVN53:UVY53 UWF53:UWQ53 UWX53:UXI53 UXP53:UYA53 UYH53:UYS53 UYZ53:UZK53 UZR53:VAC53 VAJ53:VAU53 VBB53:VBM53 VBT53:VCE53 VCL53:VCW53 VDD53:VDO53 VDV53:VEG53 VEN53:VEY53 VFF53:VFQ53 VFX53:VGI53 VGP53:VHA53 VHH53:VHS53 VHZ53:VIK53 VIR53:VJC53 VJJ53:VJU53 VKB53:VKM53 VKT53:VLE53 VLL53:VLW53 VMD53:VMO53 VMV53:VNG53 VNN53:VNY53 VOF53:VOQ53 VOX53:VPI53 VPP53:VQA53 VQH53:VQS53 VQZ53:VRK53 VRR53:VSC53 VSJ53:VSU53 VTB53:VTM53 VTT53:VUE53 VUL53:VUW53 VVD53:VVO53 VVV53:VWG53 VWN53:VWY53 VXF53:VXQ53 VXX53:VYI53 VYP53:VZA53 VZH53:VZS53 VZZ53:WAK53 WAR53:WBC53 WBJ53:WBU53 WCB53:WCM53 WCT53:WDE53 WDL53:WDW53 WED53:WEO53 WEV53:WFG53 WFN53:WFY53 WGF53:WGQ53 WGX53:WHI53 WHP53:WIA53 WIH53:WIS53 WIZ53:WJK53 WJR53:WKC53 WKJ53:WKU53 WLB53:WLM53 WLT53:WME53 WML53:WMW53 WND53:WNO53 WNV53:WOG53 WON53:WOY53 WPF53:WPQ53 WPX53:WQI53 WQP53:WRA53 WRH53:WRS53 WRZ53:WSK53 WSR53:WTC53 WTJ53:WTU53 WUB53:WUM53 WUT53:WVE53 WVL53:WVW53 WWD53:WWO53 WWV53:WXG53 WXN53:WXY53 WYF53:WYQ53 WYX53:WZI53 WZP53:XAA53 XAH53:XAS53 XAZ53:XBK53 XBR53:XCC53 XCJ53:XCU53 XDB53:XDM53 XDT53:XEE53 XEL53:XEW53">
    <cfRule type="cellIs" dxfId="63" priority="64" operator="lessThan">
      <formula>0</formula>
    </cfRule>
  </conditionalFormatting>
  <conditionalFormatting sqref="E53 U53 AM53 BE53 BW53 CO53 DG53 DY53 EQ53 FI53 GA53 GS53 HK53 IC53 IU53 JM53 KE53 KW53 LO53 MG53 MY53 NQ53 OI53 PA53 PS53 QK53 RC53 RU53 SM53 TE53 TW53 UO53 VG53 VY53 WQ53 XI53 YA53 YS53 ZK53 AAC53 AAU53 ABM53 ACE53 ACW53 ADO53 AEG53 AEY53 AFQ53 AGI53 AHA53 AHS53 AIK53 AJC53 AJU53 AKM53 ALE53 ALW53 AMO53 ANG53 ANY53 AOQ53 API53 AQA53 AQS53 ARK53 ASC53 ASU53 ATM53 AUE53 AUW53 AVO53 AWG53 AWY53 AXQ53 AYI53 AZA53 AZS53 BAK53 BBC53 BBU53 BCM53 BDE53 BDW53 BEO53 BFG53 BFY53 BGQ53 BHI53 BIA53 BIS53 BJK53 BKC53 BKU53 BLM53 BME53 BMW53 BNO53 BOG53 BOY53 BPQ53 BQI53 BRA53 BRS53 BSK53 BTC53 BTU53 BUM53 BVE53 BVW53 BWO53 BXG53 BXY53 BYQ53 BZI53 CAA53 CAS53 CBK53 CCC53 CCU53 CDM53 CEE53 CEW53 CFO53 CGG53 CGY53 CHQ53 CII53 CJA53 CJS53 CKK53 CLC53 CLU53 CMM53 CNE53 CNW53 COO53 CPG53 CPY53 CQQ53 CRI53 CSA53 CSS53 CTK53 CUC53 CUU53 CVM53 CWE53 CWW53 CXO53 CYG53 CYY53 CZQ53 DAI53 DBA53 DBS53 DCK53 DDC53 DDU53 DEM53 DFE53 DFW53 DGO53 DHG53 DHY53 DIQ53 DJI53 DKA53 DKS53 DLK53 DMC53 DMU53 DNM53 DOE53 DOW53 DPO53 DQG53 DQY53 DRQ53 DSI53 DTA53 DTS53 DUK53 DVC53 DVU53 DWM53 DXE53 DXW53 DYO53 DZG53 DZY53 EAQ53 EBI53 ECA53 ECS53 EDK53 EEC53 EEU53 EFM53 EGE53 EGW53 EHO53 EIG53 EIY53 EJQ53 EKI53 ELA53 ELS53 EMK53 ENC53 ENU53 EOM53 EPE53 EPW53 EQO53 ERG53 ERY53 ESQ53 ETI53 EUA53 EUS53 EVK53 EWC53 EWU53 EXM53 EYE53 EYW53 EZO53 FAG53 FAY53 FBQ53 FCI53 FDA53 FDS53 FEK53 FFC53 FFU53 FGM53 FHE53 FHW53 FIO53 FJG53 FJY53 FKQ53 FLI53 FMA53 FMS53 FNK53 FOC53 FOU53 FPM53 FQE53 FQW53 FRO53 FSG53 FSY53 FTQ53 FUI53 FVA53 FVS53 FWK53 FXC53 FXU53 FYM53 FZE53 FZW53 GAO53 GBG53 GBY53 GCQ53 GDI53 GEA53 GES53 GFK53 GGC53 GGU53 GHM53 GIE53 GIW53 GJO53 GKG53 GKY53 GLQ53 GMI53 GNA53 GNS53 GOK53 GPC53 GPU53 GQM53 GRE53 GRW53 GSO53 GTG53 GTY53 GUQ53 GVI53 GWA53 GWS53 GXK53 GYC53 GYU53 GZM53 HAE53 HAW53 HBO53 HCG53 HCY53 HDQ53 HEI53 HFA53 HFS53 HGK53 HHC53 HHU53 HIM53 HJE53 HJW53 HKO53 HLG53 HLY53 HMQ53 HNI53 HOA53 HOS53 HPK53 HQC53 HQU53 HRM53 HSE53 HSW53 HTO53 HUG53 HUY53 HVQ53 HWI53 HXA53 HXS53 HYK53 HZC53 HZU53 IAM53 IBE53 IBW53 ICO53 IDG53 IDY53 IEQ53 IFI53 IGA53 IGS53 IHK53 IIC53 IIU53 IJM53 IKE53 IKW53 ILO53 IMG53 IMY53 INQ53 IOI53 IPA53 IPS53 IQK53 IRC53 IRU53 ISM53 ITE53 ITW53 IUO53 IVG53 IVY53 IWQ53 IXI53 IYA53 IYS53 IZK53 JAC53 JAU53 JBM53 JCE53 JCW53 JDO53 JEG53 JEY53 JFQ53 JGI53 JHA53 JHS53 JIK53 JJC53 JJU53 JKM53 JLE53 JLW53 JMO53 JNG53 JNY53 JOQ53 JPI53 JQA53 JQS53 JRK53 JSC53 JSU53 JTM53 JUE53 JUW53 JVO53 JWG53 JWY53 JXQ53 JYI53 JZA53 JZS53 KAK53 KBC53 KBU53 KCM53 KDE53 KDW53 KEO53 KFG53 KFY53 KGQ53 KHI53 KIA53 KIS53 KJK53 KKC53 KKU53 KLM53 KME53 KMW53 KNO53 KOG53 KOY53 KPQ53 KQI53 KRA53 KRS53 KSK53 KTC53 KTU53 KUM53 KVE53 KVW53 KWO53 KXG53 KXY53 KYQ53 KZI53 LAA53 LAS53 LBK53 LCC53 LCU53 LDM53 LEE53 LEW53 LFO53 LGG53 LGY53 LHQ53 LII53 LJA53 LJS53 LKK53 LLC53 LLU53 LMM53 LNE53 LNW53 LOO53 LPG53 LPY53 LQQ53 LRI53 LSA53 LSS53 LTK53 LUC53 LUU53 LVM53 LWE53 LWW53 LXO53 LYG53 LYY53 LZQ53 MAI53 MBA53 MBS53 MCK53 MDC53 MDU53 MEM53 MFE53 MFW53 MGO53 MHG53 MHY53 MIQ53 MJI53 MKA53 MKS53 MLK53 MMC53 MMU53 MNM53 MOE53 MOW53 MPO53 MQG53 MQY53 MRQ53 MSI53 MTA53 MTS53 MUK53 MVC53 MVU53 MWM53 MXE53 MXW53 MYO53 MZG53 MZY53 NAQ53 NBI53 NCA53 NCS53 NDK53 NEC53 NEU53 NFM53 NGE53 NGW53 NHO53 NIG53 NIY53 NJQ53 NKI53 NLA53 NLS53 NMK53 NNC53 NNU53 NOM53 NPE53 NPW53 NQO53 NRG53 NRY53 NSQ53 NTI53 NUA53 NUS53 NVK53 NWC53 NWU53 NXM53 NYE53 NYW53 NZO53 OAG53 OAY53 OBQ53 OCI53 ODA53 ODS53 OEK53 OFC53 OFU53 OGM53 OHE53 OHW53 OIO53 OJG53 OJY53 OKQ53 OLI53 OMA53 OMS53 ONK53 OOC53 OOU53 OPM53 OQE53 OQW53 ORO53 OSG53 OSY53 OTQ53 OUI53 OVA53 OVS53 OWK53 OXC53 OXU53 OYM53 OZE53 OZW53 PAO53 PBG53 PBY53 PCQ53 PDI53 PEA53 PES53 PFK53 PGC53 PGU53 PHM53 PIE53 PIW53 PJO53 PKG53 PKY53 PLQ53 PMI53 PNA53 PNS53 POK53 PPC53 PPU53 PQM53 PRE53 PRW53 PSO53 PTG53 PTY53 PUQ53 PVI53 PWA53 PWS53 PXK53 PYC53 PYU53 PZM53 QAE53 QAW53 QBO53 QCG53 QCY53 QDQ53 QEI53 QFA53 QFS53 QGK53 QHC53 QHU53 QIM53 QJE53 QJW53 QKO53 QLG53 QLY53 QMQ53 QNI53 QOA53 QOS53 QPK53 QQC53 QQU53 QRM53 QSE53 QSW53 QTO53 QUG53 QUY53 QVQ53 QWI53 QXA53 QXS53 QYK53 QZC53 QZU53 RAM53 RBE53 RBW53 RCO53 RDG53 RDY53 REQ53 RFI53 RGA53 RGS53 RHK53 RIC53 RIU53 RJM53 RKE53 RKW53 RLO53 RMG53 RMY53 RNQ53 ROI53 RPA53 RPS53 RQK53 RRC53 RRU53 RSM53 RTE53 RTW53 RUO53 RVG53 RVY53 RWQ53 RXI53 RYA53 RYS53 RZK53 SAC53 SAU53 SBM53 SCE53 SCW53 SDO53 SEG53 SEY53 SFQ53 SGI53 SHA53 SHS53 SIK53 SJC53 SJU53 SKM53 SLE53 SLW53 SMO53 SNG53 SNY53 SOQ53 SPI53 SQA53 SQS53 SRK53 SSC53 SSU53 STM53 SUE53 SUW53 SVO53 SWG53 SWY53 SXQ53 SYI53 SZA53 SZS53 TAK53 TBC53 TBU53 TCM53 TDE53 TDW53 TEO53 TFG53 TFY53 TGQ53 THI53 TIA53 TIS53 TJK53 TKC53 TKU53 TLM53 TME53 TMW53 TNO53 TOG53 TOY53 TPQ53 TQI53 TRA53 TRS53 TSK53 TTC53 TTU53 TUM53 TVE53 TVW53 TWO53 TXG53 TXY53 TYQ53 TZI53 UAA53 UAS53 UBK53 UCC53 UCU53 UDM53 UEE53 UEW53 UFO53 UGG53 UGY53 UHQ53 UII53 UJA53 UJS53 UKK53 ULC53 ULU53 UMM53 UNE53 UNW53 UOO53 UPG53 UPY53 UQQ53 URI53 USA53 USS53 UTK53 UUC53 UUU53 UVM53 UWE53 UWW53 UXO53 UYG53 UYY53 UZQ53 VAI53 VBA53 VBS53 VCK53 VDC53 VDU53 VEM53 VFE53 VFW53 VGO53 VHG53 VHY53 VIQ53 VJI53 VKA53 VKS53 VLK53 VMC53 VMU53 VNM53 VOE53 VOW53 VPO53 VQG53 VQY53 VRQ53 VSI53 VTA53 VTS53 VUK53 VVC53 VVU53 VWM53 VXE53 VXW53 VYO53 VZG53 VZY53 WAQ53 WBI53 WCA53 WCS53 WDK53 WEC53 WEU53 WFM53 WGE53 WGW53 WHO53 WIG53 WIY53 WJQ53 WKI53 WLA53 WLS53 WMK53 WNC53 WNU53 WOM53 WPE53 WPW53 WQO53 WRG53 WRY53 WSQ53 WTI53 WUA53 WUS53 WVK53 WWC53 WWU53 WXM53 WYE53 WYW53 WZO53 XAG53 XAY53 XBQ53 XCI53 XDA53 XDS53 XEK53">
    <cfRule type="cellIs" dxfId="62" priority="63" operator="lessThan">
      <formula>0</formula>
    </cfRule>
  </conditionalFormatting>
  <conditionalFormatting sqref="E70:E79">
    <cfRule type="cellIs" dxfId="61" priority="62" operator="lessThan">
      <formula>0</formula>
    </cfRule>
  </conditionalFormatting>
  <conditionalFormatting sqref="F70:F79">
    <cfRule type="cellIs" dxfId="60" priority="61" operator="lessThan">
      <formula>0</formula>
    </cfRule>
  </conditionalFormatting>
  <conditionalFormatting sqref="Q54">
    <cfRule type="cellIs" dxfId="59" priority="60" operator="lessThan">
      <formula>0</formula>
    </cfRule>
  </conditionalFormatting>
  <conditionalFormatting sqref="Q70">
    <cfRule type="cellIs" dxfId="58" priority="59" operator="lessThan">
      <formula>0</formula>
    </cfRule>
  </conditionalFormatting>
  <conditionalFormatting sqref="H13">
    <cfRule type="cellIs" dxfId="57" priority="58" operator="lessThan">
      <formula>0</formula>
    </cfRule>
  </conditionalFormatting>
  <conditionalFormatting sqref="H25">
    <cfRule type="cellIs" dxfId="56" priority="57" operator="lessThan">
      <formula>0</formula>
    </cfRule>
  </conditionalFormatting>
  <conditionalFormatting sqref="H29">
    <cfRule type="cellIs" dxfId="55" priority="56" operator="lessThan">
      <formula>0</formula>
    </cfRule>
  </conditionalFormatting>
  <conditionalFormatting sqref="H41">
    <cfRule type="cellIs" dxfId="54" priority="55" operator="lessThan">
      <formula>0</formula>
    </cfRule>
  </conditionalFormatting>
  <conditionalFormatting sqref="H45">
    <cfRule type="cellIs" dxfId="53" priority="54" operator="lessThan">
      <formula>0</formula>
    </cfRule>
  </conditionalFormatting>
  <conditionalFormatting sqref="H57">
    <cfRule type="cellIs" dxfId="52" priority="53" operator="lessThan">
      <formula>0</formula>
    </cfRule>
  </conditionalFormatting>
  <conditionalFormatting sqref="H61">
    <cfRule type="cellIs" dxfId="51" priority="52" operator="lessThan">
      <formula>0</formula>
    </cfRule>
  </conditionalFormatting>
  <conditionalFormatting sqref="I13">
    <cfRule type="cellIs" dxfId="50" priority="51" operator="lessThan">
      <formula>0</formula>
    </cfRule>
  </conditionalFormatting>
  <conditionalFormatting sqref="J13">
    <cfRule type="cellIs" dxfId="49" priority="50" operator="lessThan">
      <formula>0</formula>
    </cfRule>
  </conditionalFormatting>
  <conditionalFormatting sqref="K13">
    <cfRule type="cellIs" dxfId="48" priority="49" operator="lessThan">
      <formula>0</formula>
    </cfRule>
  </conditionalFormatting>
  <conditionalFormatting sqref="L13">
    <cfRule type="cellIs" dxfId="47" priority="48" operator="lessThan">
      <formula>0</formula>
    </cfRule>
  </conditionalFormatting>
  <conditionalFormatting sqref="I25">
    <cfRule type="cellIs" dxfId="46" priority="47" operator="lessThan">
      <formula>0</formula>
    </cfRule>
  </conditionalFormatting>
  <conditionalFormatting sqref="J25">
    <cfRule type="cellIs" dxfId="45" priority="46" operator="lessThan">
      <formula>0</formula>
    </cfRule>
  </conditionalFormatting>
  <conditionalFormatting sqref="K25">
    <cfRule type="cellIs" dxfId="44" priority="45" operator="lessThan">
      <formula>0</formula>
    </cfRule>
  </conditionalFormatting>
  <conditionalFormatting sqref="L25">
    <cfRule type="cellIs" dxfId="43" priority="44" operator="lessThan">
      <formula>0</formula>
    </cfRule>
  </conditionalFormatting>
  <conditionalFormatting sqref="I29">
    <cfRule type="cellIs" dxfId="42" priority="43" operator="lessThan">
      <formula>0</formula>
    </cfRule>
  </conditionalFormatting>
  <conditionalFormatting sqref="J29">
    <cfRule type="cellIs" dxfId="41" priority="42" operator="lessThan">
      <formula>0</formula>
    </cfRule>
  </conditionalFormatting>
  <conditionalFormatting sqref="K29">
    <cfRule type="cellIs" dxfId="40" priority="41" operator="lessThan">
      <formula>0</formula>
    </cfRule>
  </conditionalFormatting>
  <conditionalFormatting sqref="L29">
    <cfRule type="cellIs" dxfId="39" priority="40" operator="lessThan">
      <formula>0</formula>
    </cfRule>
  </conditionalFormatting>
  <conditionalFormatting sqref="K45">
    <cfRule type="cellIs" dxfId="38" priority="37" operator="lessThan">
      <formula>0</formula>
    </cfRule>
  </conditionalFormatting>
  <conditionalFormatting sqref="I45">
    <cfRule type="cellIs" dxfId="37" priority="39" operator="lessThan">
      <formula>0</formula>
    </cfRule>
  </conditionalFormatting>
  <conditionalFormatting sqref="J45">
    <cfRule type="cellIs" dxfId="36" priority="38" operator="lessThan">
      <formula>0</formula>
    </cfRule>
  </conditionalFormatting>
  <conditionalFormatting sqref="L45">
    <cfRule type="cellIs" dxfId="35" priority="36" operator="lessThan">
      <formula>0</formula>
    </cfRule>
  </conditionalFormatting>
  <conditionalFormatting sqref="K57">
    <cfRule type="cellIs" dxfId="34" priority="33" operator="lessThan">
      <formula>0</formula>
    </cfRule>
  </conditionalFormatting>
  <conditionalFormatting sqref="I57">
    <cfRule type="cellIs" dxfId="33" priority="35" operator="lessThan">
      <formula>0</formula>
    </cfRule>
  </conditionalFormatting>
  <conditionalFormatting sqref="J57">
    <cfRule type="cellIs" dxfId="32" priority="34" operator="lessThan">
      <formula>0</formula>
    </cfRule>
  </conditionalFormatting>
  <conditionalFormatting sqref="I61">
    <cfRule type="cellIs" dxfId="31" priority="31" operator="lessThan">
      <formula>0</formula>
    </cfRule>
  </conditionalFormatting>
  <conditionalFormatting sqref="L57">
    <cfRule type="cellIs" dxfId="30" priority="32" operator="lessThan">
      <formula>0</formula>
    </cfRule>
  </conditionalFormatting>
  <conditionalFormatting sqref="J61">
    <cfRule type="cellIs" dxfId="29" priority="30" operator="lessThan">
      <formula>0</formula>
    </cfRule>
  </conditionalFormatting>
  <conditionalFormatting sqref="K61">
    <cfRule type="cellIs" dxfId="28" priority="29" operator="lessThan">
      <formula>0</formula>
    </cfRule>
  </conditionalFormatting>
  <conditionalFormatting sqref="L61">
    <cfRule type="cellIs" dxfId="27" priority="28" operator="lessThan">
      <formula>0</formula>
    </cfRule>
  </conditionalFormatting>
  <conditionalFormatting sqref="I41">
    <cfRule type="cellIs" dxfId="26" priority="27" operator="lessThan">
      <formula>0</formula>
    </cfRule>
  </conditionalFormatting>
  <conditionalFormatting sqref="J41">
    <cfRule type="cellIs" dxfId="25" priority="26" operator="lessThan">
      <formula>0</formula>
    </cfRule>
  </conditionalFormatting>
  <conditionalFormatting sqref="K41">
    <cfRule type="cellIs" dxfId="24" priority="25" operator="lessThan">
      <formula>0</formula>
    </cfRule>
  </conditionalFormatting>
  <conditionalFormatting sqref="L41">
    <cfRule type="cellIs" dxfId="23" priority="24" operator="lessThan">
      <formula>0</formula>
    </cfRule>
  </conditionalFormatting>
  <conditionalFormatting sqref="H9">
    <cfRule type="cellIs" dxfId="22" priority="23" operator="lessThan">
      <formula>0</formula>
    </cfRule>
  </conditionalFormatting>
  <conditionalFormatting sqref="G25">
    <cfRule type="cellIs" dxfId="21" priority="19" operator="lessThan">
      <formula>0</formula>
    </cfRule>
  </conditionalFormatting>
  <conditionalFormatting sqref="G17:G23 G33:G39 G65:G79 G49:G55">
    <cfRule type="cellIs" dxfId="20" priority="22" operator="lessThan">
      <formula>0</formula>
    </cfRule>
  </conditionalFormatting>
  <conditionalFormatting sqref="G9">
    <cfRule type="cellIs" dxfId="19" priority="21" operator="lessThan">
      <formula>0</formula>
    </cfRule>
  </conditionalFormatting>
  <conditionalFormatting sqref="G13">
    <cfRule type="cellIs" dxfId="18" priority="20" operator="lessThan">
      <formula>0</formula>
    </cfRule>
  </conditionalFormatting>
  <conditionalFormatting sqref="G29">
    <cfRule type="cellIs" dxfId="17" priority="18" operator="lessThan">
      <formula>0</formula>
    </cfRule>
  </conditionalFormatting>
  <conditionalFormatting sqref="G41">
    <cfRule type="cellIs" dxfId="16" priority="17" operator="lessThan">
      <formula>0</formula>
    </cfRule>
  </conditionalFormatting>
  <conditionalFormatting sqref="G45">
    <cfRule type="cellIs" dxfId="15" priority="16" operator="lessThan">
      <formula>0</formula>
    </cfRule>
  </conditionalFormatting>
  <conditionalFormatting sqref="G57">
    <cfRule type="cellIs" dxfId="14" priority="15" operator="lessThan">
      <formula>0</formula>
    </cfRule>
  </conditionalFormatting>
  <conditionalFormatting sqref="G61">
    <cfRule type="cellIs" dxfId="13" priority="14" operator="lessThan">
      <formula>0</formula>
    </cfRule>
  </conditionalFormatting>
  <conditionalFormatting sqref="H72:P74 H78:P79 H75:H77">
    <cfRule type="cellIs" dxfId="12" priority="13" operator="lessThan">
      <formula>0</formula>
    </cfRule>
  </conditionalFormatting>
  <conditionalFormatting sqref="Q72:Q79">
    <cfRule type="cellIs" dxfId="11" priority="12" operator="lessThan">
      <formula>0</formula>
    </cfRule>
  </conditionalFormatting>
  <conditionalFormatting sqref="Q35">
    <cfRule type="cellIs" dxfId="10" priority="11" operator="lessThan">
      <formula>0</formula>
    </cfRule>
  </conditionalFormatting>
  <conditionalFormatting sqref="M9:P9">
    <cfRule type="cellIs" dxfId="9" priority="10" operator="lessThan">
      <formula>0</formula>
    </cfRule>
  </conditionalFormatting>
  <conditionalFormatting sqref="M13:P13">
    <cfRule type="cellIs" dxfId="8" priority="9" operator="lessThan">
      <formula>0</formula>
    </cfRule>
  </conditionalFormatting>
  <conditionalFormatting sqref="M25:P25">
    <cfRule type="cellIs" dxfId="7" priority="8" operator="lessThan">
      <formula>0</formula>
    </cfRule>
  </conditionalFormatting>
  <conditionalFormatting sqref="M29:P29">
    <cfRule type="cellIs" dxfId="6" priority="7" operator="lessThan">
      <formula>0</formula>
    </cfRule>
  </conditionalFormatting>
  <conditionalFormatting sqref="M41:P41">
    <cfRule type="cellIs" dxfId="5" priority="6" operator="lessThan">
      <formula>0</formula>
    </cfRule>
  </conditionalFormatting>
  <conditionalFormatting sqref="M45:P45">
    <cfRule type="cellIs" dxfId="4" priority="5" operator="lessThan">
      <formula>0</formula>
    </cfRule>
  </conditionalFormatting>
  <conditionalFormatting sqref="M57:P57">
    <cfRule type="cellIs" dxfId="3" priority="4" operator="lessThan">
      <formula>0</formula>
    </cfRule>
  </conditionalFormatting>
  <conditionalFormatting sqref="M61:P61">
    <cfRule type="cellIs" dxfId="2" priority="3" operator="lessThan">
      <formula>0</formula>
    </cfRule>
  </conditionalFormatting>
  <conditionalFormatting sqref="K50:P50">
    <cfRule type="cellIs" dxfId="1" priority="2" operator="lessThan">
      <formula>0</formula>
    </cfRule>
  </conditionalFormatting>
  <conditionalFormatting sqref="Q19">
    <cfRule type="cellIs" dxfId="0" priority="1" operator="lessThan">
      <formula>0</formula>
    </cfRule>
  </conditionalFormatting>
  <pageMargins left="0.7" right="0.7" top="0.75" bottom="0.75" header="0.3" footer="0.3"/>
  <pageSetup scale="4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9"/>
  <sheetViews>
    <sheetView zoomScaleNormal="100" workbookViewId="0"/>
  </sheetViews>
  <sheetFormatPr defaultRowHeight="15.75"/>
  <cols>
    <col min="1" max="1" width="6" style="91" customWidth="1"/>
    <col min="2" max="2" width="31" style="91" customWidth="1"/>
    <col min="3" max="3" width="18.42578125" style="91" bestFit="1" customWidth="1"/>
    <col min="4" max="4" width="3" style="91" customWidth="1"/>
    <col min="5" max="5" width="15" style="91" customWidth="1"/>
    <col min="6" max="6" width="2.140625" style="91" customWidth="1"/>
    <col min="7" max="7" width="14.42578125" style="91" bestFit="1" customWidth="1"/>
    <col min="8" max="8" width="2.5703125" style="91" customWidth="1"/>
    <col min="9" max="9" width="15.85546875" style="91" customWidth="1"/>
    <col min="10" max="10" width="3" style="91" customWidth="1"/>
    <col min="11" max="11" width="12.140625" style="91" bestFit="1" customWidth="1"/>
    <col min="12" max="12" width="3" style="91" customWidth="1"/>
    <col min="13" max="13" width="14.85546875" style="91" bestFit="1" customWidth="1"/>
    <col min="14" max="14" width="3" style="91" customWidth="1"/>
    <col min="15" max="15" width="14.85546875" style="91" bestFit="1" customWidth="1"/>
    <col min="16" max="16" width="3" style="91" customWidth="1"/>
    <col min="17" max="17" width="12" style="91" bestFit="1" customWidth="1"/>
    <col min="18" max="18" width="3" style="91" customWidth="1"/>
    <col min="19" max="19" width="14.85546875" style="91" customWidth="1"/>
    <col min="20" max="20" width="2.5703125" style="91" customWidth="1"/>
    <col min="21" max="21" width="17.140625" style="91" customWidth="1"/>
    <col min="22" max="22" width="2.5703125" style="91" customWidth="1"/>
    <col min="23" max="23" width="12.140625" style="91" bestFit="1" customWidth="1"/>
    <col min="24" max="24" width="3" style="91" customWidth="1"/>
    <col min="25" max="25" width="17.42578125" style="91" bestFit="1" customWidth="1"/>
    <col min="26" max="16384" width="9.140625" style="91"/>
  </cols>
  <sheetData>
    <row r="1" spans="1:25">
      <c r="A1" s="89"/>
      <c r="B1" s="89" t="s">
        <v>57</v>
      </c>
      <c r="C1" s="89"/>
      <c r="D1" s="89"/>
      <c r="E1" s="89"/>
      <c r="F1" s="89"/>
      <c r="G1" s="89"/>
      <c r="H1" s="89"/>
      <c r="I1" s="89"/>
      <c r="J1" s="89"/>
      <c r="K1" s="89"/>
      <c r="L1" s="89"/>
      <c r="M1" s="89"/>
      <c r="N1" s="89"/>
      <c r="O1" s="89"/>
      <c r="P1" s="89"/>
      <c r="Q1" s="89"/>
      <c r="R1" s="89"/>
      <c r="S1" s="89"/>
      <c r="T1" s="89"/>
      <c r="U1" s="89"/>
      <c r="V1" s="89"/>
      <c r="W1" s="89"/>
      <c r="X1" s="90"/>
      <c r="Y1" s="90"/>
    </row>
    <row r="2" spans="1:25">
      <c r="A2" s="89"/>
      <c r="B2" s="89" t="s">
        <v>58</v>
      </c>
      <c r="C2" s="89"/>
      <c r="D2" s="89"/>
      <c r="E2" s="89"/>
      <c r="F2" s="89"/>
      <c r="G2" s="89"/>
      <c r="H2" s="89"/>
      <c r="I2" s="89"/>
      <c r="J2" s="89"/>
      <c r="K2" s="89"/>
      <c r="L2" s="89"/>
      <c r="M2" s="89"/>
      <c r="N2" s="89"/>
      <c r="O2" s="89"/>
      <c r="P2" s="89"/>
      <c r="Q2" s="89"/>
      <c r="R2" s="89"/>
      <c r="S2" s="89"/>
      <c r="T2" s="89"/>
      <c r="U2" s="89"/>
      <c r="V2" s="89"/>
      <c r="W2" s="89"/>
      <c r="X2" s="90"/>
      <c r="Y2" s="90"/>
    </row>
    <row r="3" spans="1:25">
      <c r="A3" s="90"/>
      <c r="B3" s="89" t="s">
        <v>59</v>
      </c>
      <c r="C3" s="89"/>
      <c r="D3" s="89"/>
      <c r="E3" s="89"/>
      <c r="F3" s="89"/>
      <c r="G3" s="89"/>
      <c r="H3" s="89"/>
      <c r="I3" s="89"/>
      <c r="J3" s="89"/>
      <c r="K3" s="89"/>
      <c r="L3" s="89"/>
      <c r="M3" s="89"/>
      <c r="N3" s="89"/>
      <c r="O3" s="89"/>
      <c r="P3" s="89"/>
      <c r="Q3" s="89"/>
      <c r="R3" s="89"/>
      <c r="S3" s="89"/>
      <c r="T3" s="89"/>
      <c r="U3" s="89"/>
      <c r="V3" s="89"/>
      <c r="W3" s="89"/>
      <c r="X3" s="90"/>
      <c r="Y3" s="90"/>
    </row>
    <row r="4" spans="1:25">
      <c r="A4" s="90"/>
      <c r="B4" s="89" t="s">
        <v>60</v>
      </c>
      <c r="C4" s="89"/>
      <c r="D4" s="89"/>
      <c r="E4" s="89"/>
      <c r="F4" s="90"/>
      <c r="G4" s="90"/>
      <c r="H4" s="90"/>
      <c r="I4" s="90"/>
      <c r="J4" s="90"/>
      <c r="K4" s="90"/>
      <c r="L4" s="90"/>
      <c r="M4" s="90"/>
      <c r="N4" s="90"/>
      <c r="O4" s="90"/>
      <c r="P4" s="90"/>
      <c r="Q4" s="90"/>
      <c r="R4" s="90"/>
      <c r="S4" s="90"/>
      <c r="T4" s="90"/>
      <c r="U4" s="90"/>
      <c r="V4" s="90"/>
      <c r="W4" s="90"/>
      <c r="X4" s="90"/>
      <c r="Y4" s="90"/>
    </row>
    <row r="5" spans="1:25">
      <c r="B5" s="92"/>
      <c r="C5" s="92"/>
      <c r="D5" s="92"/>
      <c r="E5" s="92"/>
    </row>
    <row r="6" spans="1:25">
      <c r="B6" s="93"/>
      <c r="C6" s="93"/>
      <c r="D6" s="93"/>
      <c r="E6" s="93"/>
      <c r="F6" s="94"/>
      <c r="G6" s="93"/>
      <c r="H6" s="94"/>
      <c r="I6" s="93"/>
      <c r="J6" s="94"/>
      <c r="K6" s="93"/>
      <c r="L6" s="93"/>
      <c r="M6" s="93"/>
      <c r="N6" s="93"/>
      <c r="O6" s="93"/>
      <c r="P6" s="93"/>
      <c r="Q6" s="93"/>
      <c r="R6" s="93"/>
      <c r="S6" s="93"/>
      <c r="T6" s="94"/>
      <c r="U6" s="94"/>
      <c r="V6" s="94"/>
      <c r="W6" s="94" t="s">
        <v>61</v>
      </c>
    </row>
    <row r="7" spans="1:25">
      <c r="B7" s="93"/>
      <c r="C7" s="93"/>
      <c r="D7" s="93"/>
      <c r="E7" s="94" t="s">
        <v>62</v>
      </c>
      <c r="F7" s="94"/>
      <c r="G7" s="94" t="s">
        <v>63</v>
      </c>
      <c r="H7" s="94"/>
      <c r="I7" s="94"/>
      <c r="J7" s="94"/>
      <c r="K7" s="94" t="s">
        <v>64</v>
      </c>
      <c r="L7" s="94"/>
      <c r="M7" s="94"/>
      <c r="N7" s="94"/>
      <c r="O7" s="94"/>
      <c r="P7" s="94"/>
      <c r="Q7" s="94"/>
      <c r="R7" s="94"/>
      <c r="S7" s="94"/>
      <c r="T7" s="94"/>
      <c r="U7" s="94" t="s">
        <v>65</v>
      </c>
      <c r="V7" s="94"/>
      <c r="W7" s="94" t="s">
        <v>66</v>
      </c>
      <c r="Y7" s="94" t="s">
        <v>67</v>
      </c>
    </row>
    <row r="8" spans="1:25">
      <c r="C8" s="93" t="s">
        <v>68</v>
      </c>
      <c r="E8" s="94" t="s">
        <v>61</v>
      </c>
      <c r="F8" s="94"/>
      <c r="G8" s="94" t="s">
        <v>69</v>
      </c>
      <c r="H8" s="94"/>
      <c r="I8" s="94" t="s">
        <v>70</v>
      </c>
      <c r="J8" s="94"/>
      <c r="K8" s="94" t="s">
        <v>61</v>
      </c>
      <c r="L8" s="94"/>
      <c r="M8" s="94" t="s">
        <v>71</v>
      </c>
      <c r="N8" s="94"/>
      <c r="O8" s="94" t="s">
        <v>72</v>
      </c>
      <c r="P8" s="94"/>
      <c r="Q8" s="95">
        <v>0.05</v>
      </c>
      <c r="R8" s="94"/>
      <c r="S8" s="94" t="s">
        <v>73</v>
      </c>
      <c r="T8" s="94"/>
      <c r="U8" s="94" t="s">
        <v>61</v>
      </c>
      <c r="V8" s="94"/>
      <c r="W8" s="94" t="s">
        <v>74</v>
      </c>
      <c r="Y8" s="94" t="s">
        <v>75</v>
      </c>
    </row>
    <row r="9" spans="1:25">
      <c r="A9" s="91" t="s">
        <v>9</v>
      </c>
      <c r="C9" s="94" t="s">
        <v>76</v>
      </c>
      <c r="E9" s="94" t="s">
        <v>66</v>
      </c>
      <c r="F9" s="94"/>
      <c r="G9" s="94" t="s">
        <v>77</v>
      </c>
      <c r="H9" s="94"/>
      <c r="I9" s="94" t="s">
        <v>78</v>
      </c>
      <c r="J9" s="94"/>
      <c r="K9" s="94" t="s">
        <v>66</v>
      </c>
      <c r="L9" s="94"/>
      <c r="M9" s="94" t="s">
        <v>72</v>
      </c>
      <c r="N9" s="94"/>
      <c r="O9" s="94" t="s">
        <v>79</v>
      </c>
      <c r="P9" s="94"/>
      <c r="Q9" s="94" t="s">
        <v>80</v>
      </c>
      <c r="R9" s="94"/>
      <c r="S9" s="94" t="s">
        <v>81</v>
      </c>
      <c r="T9" s="94"/>
      <c r="U9" s="94" t="s">
        <v>66</v>
      </c>
      <c r="V9" s="94"/>
      <c r="W9" s="94" t="s">
        <v>82</v>
      </c>
      <c r="Y9" s="94" t="s">
        <v>83</v>
      </c>
    </row>
    <row r="10" spans="1:25">
      <c r="A10" s="96" t="s">
        <v>15</v>
      </c>
      <c r="B10" s="96" t="s">
        <v>84</v>
      </c>
      <c r="C10" s="97" t="s">
        <v>85</v>
      </c>
      <c r="D10" s="96"/>
      <c r="E10" s="97" t="s">
        <v>86</v>
      </c>
      <c r="F10" s="97"/>
      <c r="G10" s="97" t="s">
        <v>87</v>
      </c>
      <c r="H10" s="97"/>
      <c r="I10" s="97" t="s">
        <v>88</v>
      </c>
      <c r="J10" s="97"/>
      <c r="K10" s="97" t="s">
        <v>89</v>
      </c>
      <c r="L10" s="97"/>
      <c r="M10" s="97" t="s">
        <v>90</v>
      </c>
      <c r="N10" s="97"/>
      <c r="O10" s="97" t="s">
        <v>91</v>
      </c>
      <c r="P10" s="97"/>
      <c r="Q10" s="97" t="s">
        <v>92</v>
      </c>
      <c r="R10" s="97"/>
      <c r="S10" s="97" t="s">
        <v>93</v>
      </c>
      <c r="T10" s="97"/>
      <c r="U10" s="97" t="s">
        <v>94</v>
      </c>
      <c r="V10" s="97"/>
      <c r="W10" s="97" t="s">
        <v>154</v>
      </c>
      <c r="Y10" s="97" t="s">
        <v>155</v>
      </c>
    </row>
    <row r="11" spans="1:25">
      <c r="A11" s="96"/>
      <c r="B11" s="96"/>
      <c r="C11" s="96"/>
      <c r="D11" s="96"/>
      <c r="E11" s="97"/>
      <c r="F11" s="97"/>
      <c r="G11" s="97"/>
      <c r="H11" s="97"/>
      <c r="I11" s="97"/>
      <c r="J11" s="97"/>
      <c r="K11" s="97"/>
      <c r="L11" s="97"/>
      <c r="M11" s="97"/>
      <c r="N11" s="97"/>
      <c r="O11" s="97"/>
      <c r="P11" s="97"/>
      <c r="Q11" s="97"/>
      <c r="R11" s="97"/>
      <c r="S11" s="97"/>
      <c r="T11" s="97"/>
      <c r="U11" s="97"/>
      <c r="V11" s="97"/>
      <c r="W11" s="97"/>
    </row>
    <row r="12" spans="1:25">
      <c r="A12" s="96"/>
      <c r="B12" s="96" t="s">
        <v>69</v>
      </c>
      <c r="C12" s="96"/>
      <c r="D12" s="96"/>
      <c r="E12" s="97"/>
      <c r="G12" s="97"/>
      <c r="I12" s="97"/>
      <c r="K12" s="97"/>
      <c r="L12" s="97"/>
      <c r="M12" s="97"/>
      <c r="N12" s="97"/>
      <c r="O12" s="97"/>
      <c r="P12" s="97"/>
      <c r="Q12" s="97"/>
      <c r="R12" s="97"/>
      <c r="S12" s="97"/>
      <c r="U12" s="97"/>
      <c r="W12" s="98"/>
      <c r="Y12" s="99"/>
    </row>
    <row r="13" spans="1:25">
      <c r="A13" s="91">
        <v>1</v>
      </c>
      <c r="B13" s="91" t="s">
        <v>95</v>
      </c>
      <c r="C13" s="99">
        <f>-'Attachment B'!Q19</f>
        <v>-1377224.2198284671</v>
      </c>
      <c r="E13" s="99">
        <f>IF('Attachment B'!Q21="NO",0,-'Attachment B'!Q19)</f>
        <v>0</v>
      </c>
      <c r="G13" s="99">
        <v>79791061.281090766</v>
      </c>
      <c r="I13" s="100">
        <f>G13/$G$22*$G$26</f>
        <v>1330981.7737794602</v>
      </c>
      <c r="K13" s="99"/>
      <c r="L13" s="99"/>
      <c r="M13" s="101">
        <f>ABS('Attachment B'!Q20)</f>
        <v>1994777</v>
      </c>
      <c r="N13" s="99"/>
      <c r="O13" s="99"/>
      <c r="P13" s="99"/>
      <c r="Q13" s="101">
        <v>7584351.5426718481</v>
      </c>
      <c r="R13" s="99"/>
      <c r="S13" s="99"/>
      <c r="U13" s="99"/>
      <c r="W13" s="102"/>
      <c r="Y13" s="99">
        <f>IF(K13=0,C13,K13-U13)</f>
        <v>-1377224.2198284671</v>
      </c>
    </row>
    <row r="14" spans="1:25">
      <c r="A14" s="91">
        <v>2</v>
      </c>
      <c r="B14" s="91" t="s">
        <v>96</v>
      </c>
      <c r="C14" s="99">
        <f>-'Attachment B'!Q35</f>
        <v>-158595.66967499859</v>
      </c>
      <c r="E14" s="99">
        <f>IF('Attachment B'!Q37="NO",0,-'Attachment B'!Q35)</f>
        <v>0</v>
      </c>
      <c r="G14" s="99">
        <v>29421923.207621749</v>
      </c>
      <c r="I14" s="100">
        <f>G14/$G$22*$G$26</f>
        <v>490782.33714587503</v>
      </c>
      <c r="K14" s="99"/>
      <c r="L14" s="99"/>
      <c r="M14" s="101">
        <f>ABS('Attachment B'!Q36)</f>
        <v>735548</v>
      </c>
      <c r="N14" s="99"/>
      <c r="O14" s="99"/>
      <c r="P14" s="99"/>
      <c r="Q14" s="101">
        <v>2563132.6230757218</v>
      </c>
      <c r="R14" s="99"/>
      <c r="S14" s="99"/>
      <c r="U14" s="99"/>
      <c r="W14" s="102"/>
      <c r="Y14" s="99">
        <f>IF(K14=0,C14,K14-U14)</f>
        <v>-158595.66967499859</v>
      </c>
    </row>
    <row r="15" spans="1:25">
      <c r="A15" s="91">
        <v>3</v>
      </c>
      <c r="B15" s="91" t="s">
        <v>97</v>
      </c>
      <c r="C15" s="99">
        <f>-'Attachment B'!Q51</f>
        <v>280828.49915263685</v>
      </c>
      <c r="E15" s="99">
        <f>IF('Attachment B'!Q53="NO",0,-'Attachment B'!Q51)</f>
        <v>0</v>
      </c>
      <c r="G15" s="99">
        <v>43760852.042928025</v>
      </c>
      <c r="I15" s="100">
        <f>G15/$G$22*$G$26</f>
        <v>729967.68734544946</v>
      </c>
      <c r="K15" s="99"/>
      <c r="L15" s="99"/>
      <c r="M15" s="101">
        <f>ABS('Attachment B'!Q52)</f>
        <v>1094021</v>
      </c>
      <c r="N15" s="99"/>
      <c r="O15" s="99"/>
      <c r="P15" s="99"/>
      <c r="Q15" s="101">
        <v>3722199.7208067002</v>
      </c>
      <c r="R15" s="99"/>
      <c r="S15" s="99"/>
      <c r="U15" s="99"/>
      <c r="W15" s="102"/>
      <c r="Y15" s="99">
        <f>IF(K15=0,C15,K15-U15)</f>
        <v>280828.49915263685</v>
      </c>
    </row>
    <row r="16" spans="1:25">
      <c r="A16" s="91">
        <v>4</v>
      </c>
      <c r="B16" s="91" t="s">
        <v>98</v>
      </c>
      <c r="C16" s="99">
        <f>-'Attachment B'!Q67</f>
        <v>615437.48321274354</v>
      </c>
      <c r="E16" s="99">
        <f>IF('Attachment B'!Q69="NO",0,-'Attachment B'!Q67)</f>
        <v>615437.48321274354</v>
      </c>
      <c r="G16" s="99">
        <v>9071488.5575382635</v>
      </c>
      <c r="I16" s="100">
        <f>G16/$G$22*$G$26</f>
        <v>151320.03180904803</v>
      </c>
      <c r="K16" s="99">
        <f>E16-I16</f>
        <v>464117.45140369551</v>
      </c>
      <c r="L16" s="99"/>
      <c r="M16" s="101">
        <f>ABS('Attachment B'!Q68)</f>
        <v>226787</v>
      </c>
      <c r="N16" s="99"/>
      <c r="O16" s="101" t="str">
        <f>IF(ABS(K16)&gt;M16,"YES","NO")</f>
        <v>YES</v>
      </c>
      <c r="P16" s="101"/>
      <c r="Q16" s="101">
        <v>646829.90005648101</v>
      </c>
      <c r="R16" s="101"/>
      <c r="S16" s="101" t="str">
        <f>IF(K16&gt;Q16,"YES","NO")</f>
        <v>NO</v>
      </c>
      <c r="U16" s="99">
        <f>IF(S16="YES",-'Attachment B'!Q68*2,K16)</f>
        <v>464117.45140369551</v>
      </c>
      <c r="W16" s="103">
        <f>ROUND(U16/'Attachment B'!E61,5)*100</f>
        <v>0.28800000000000003</v>
      </c>
      <c r="Y16" s="99">
        <f>IF(K16=0,C16,K16-U16)</f>
        <v>0</v>
      </c>
    </row>
    <row r="18" spans="1:9">
      <c r="B18" s="96" t="s">
        <v>99</v>
      </c>
      <c r="C18" s="96"/>
      <c r="D18" s="96"/>
      <c r="E18" s="96"/>
    </row>
    <row r="19" spans="1:9">
      <c r="A19" s="91">
        <v>5</v>
      </c>
      <c r="B19" s="91" t="s">
        <v>100</v>
      </c>
      <c r="G19" s="99">
        <v>30116993.22162544</v>
      </c>
      <c r="I19" s="100">
        <f>G19/$G$22*$G$26</f>
        <v>502376.68750650604</v>
      </c>
    </row>
    <row r="20" spans="1:9">
      <c r="A20" s="91">
        <v>6</v>
      </c>
      <c r="B20" s="91" t="s">
        <v>101</v>
      </c>
      <c r="G20" s="104">
        <v>1568745.0643609783</v>
      </c>
      <c r="H20" s="91" t="s">
        <v>0</v>
      </c>
      <c r="I20" s="181">
        <f>G20/$G$22*$G$26</f>
        <v>26167.98241366123</v>
      </c>
    </row>
    <row r="22" spans="1:9">
      <c r="A22" s="91">
        <v>7</v>
      </c>
      <c r="B22" s="91" t="s">
        <v>102</v>
      </c>
      <c r="G22" s="99">
        <f>SUM(G13:G20)</f>
        <v>193731063.37516522</v>
      </c>
      <c r="I22" s="100">
        <f>SUM(I13:I20)</f>
        <v>3231596.5000000005</v>
      </c>
    </row>
    <row r="25" spans="1:9">
      <c r="B25" s="91" t="s">
        <v>156</v>
      </c>
      <c r="G25" s="100">
        <f>6463193</f>
        <v>6463193</v>
      </c>
    </row>
    <row r="26" spans="1:9">
      <c r="B26" s="91" t="s">
        <v>103</v>
      </c>
      <c r="G26" s="100">
        <f>G25*0.5</f>
        <v>3231596.5</v>
      </c>
    </row>
    <row r="27" spans="1:9">
      <c r="G27" s="100"/>
    </row>
    <row r="28" spans="1:9">
      <c r="B28" s="105" t="s">
        <v>158</v>
      </c>
      <c r="C28" s="105"/>
      <c r="D28" s="105"/>
      <c r="E28" s="105"/>
    </row>
    <row r="29" spans="1:9">
      <c r="B29" s="105" t="s">
        <v>157</v>
      </c>
    </row>
  </sheetData>
  <pageMargins left="0.7" right="0.7" top="0.75" bottom="0.75" header="0.3" footer="0.3"/>
  <pageSetup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B1:AA59"/>
  <sheetViews>
    <sheetView topLeftCell="B1" zoomScale="55" zoomScaleNormal="55" zoomScaleSheetLayoutView="70" workbookViewId="0">
      <selection activeCell="B1" sqref="B1"/>
    </sheetView>
  </sheetViews>
  <sheetFormatPr defaultColWidth="11.7109375" defaultRowHeight="15.75"/>
  <cols>
    <col min="1" max="1" width="0" style="1" hidden="1" customWidth="1"/>
    <col min="2" max="2" width="5.28515625" style="1" customWidth="1"/>
    <col min="3" max="3" width="2.42578125" style="1" customWidth="1"/>
    <col min="4" max="4" width="41" style="4" customWidth="1"/>
    <col min="5" max="5" width="2.42578125" style="4" customWidth="1"/>
    <col min="6" max="6" width="6.42578125" style="4" bestFit="1" customWidth="1"/>
    <col min="7" max="7" width="2.42578125" style="4" customWidth="1"/>
    <col min="8" max="8" width="10.140625" style="1" bestFit="1" customWidth="1"/>
    <col min="9" max="9" width="2.28515625" style="1" customWidth="1"/>
    <col min="10" max="10" width="12" style="1" bestFit="1" customWidth="1"/>
    <col min="11" max="11" width="3.28515625" style="1" customWidth="1"/>
    <col min="12" max="12" width="11.42578125" style="1" hidden="1" customWidth="1"/>
    <col min="13" max="13" width="3.140625" style="1" hidden="1" customWidth="1"/>
    <col min="14" max="14" width="11.42578125" style="1" bestFit="1" customWidth="1"/>
    <col min="15" max="15" width="3" style="1" customWidth="1"/>
    <col min="16" max="16" width="9.140625" style="1" hidden="1" customWidth="1"/>
    <col min="17" max="17" width="10" style="1" hidden="1" customWidth="1"/>
    <col min="18" max="18" width="2.140625" style="1" hidden="1" customWidth="1"/>
    <col min="19" max="19" width="9.140625" style="1" bestFit="1" customWidth="1"/>
    <col min="20" max="20" width="10" style="1" bestFit="1" customWidth="1"/>
    <col min="21" max="21" width="2.42578125" style="1" customWidth="1"/>
    <col min="22" max="22" width="3.5703125" style="1" customWidth="1"/>
    <col min="23" max="23" width="8.28515625" style="1" customWidth="1"/>
    <col min="24" max="24" width="0.140625" style="1" customWidth="1"/>
    <col min="25" max="25" width="11.7109375" style="1" customWidth="1"/>
    <col min="26" max="26" width="15.42578125" style="1" bestFit="1" customWidth="1"/>
    <col min="27" max="16384" width="11.7109375" style="1"/>
  </cols>
  <sheetData>
    <row r="1" spans="2:27" ht="18.75">
      <c r="C1" s="2"/>
      <c r="D1" s="3"/>
      <c r="N1" s="5" t="s">
        <v>0</v>
      </c>
    </row>
    <row r="2" spans="2:27">
      <c r="B2" s="185" t="s">
        <v>1</v>
      </c>
      <c r="C2" s="185"/>
      <c r="D2" s="185"/>
      <c r="E2" s="185"/>
      <c r="F2" s="185"/>
      <c r="G2" s="185"/>
      <c r="H2" s="185"/>
      <c r="I2" s="185"/>
      <c r="J2" s="185"/>
      <c r="K2" s="185"/>
      <c r="L2" s="185"/>
      <c r="M2" s="185"/>
      <c r="N2" s="185"/>
      <c r="O2" s="185"/>
      <c r="P2" s="185"/>
      <c r="Q2" s="185"/>
      <c r="R2" s="185"/>
      <c r="S2" s="185"/>
      <c r="T2" s="185"/>
      <c r="U2" s="6"/>
      <c r="V2" s="6"/>
      <c r="W2" s="6"/>
      <c r="X2" s="6"/>
    </row>
    <row r="3" spans="2:27">
      <c r="B3" s="185" t="s">
        <v>2</v>
      </c>
      <c r="C3" s="185"/>
      <c r="D3" s="185"/>
      <c r="E3" s="185"/>
      <c r="F3" s="185"/>
      <c r="G3" s="185"/>
      <c r="H3" s="185"/>
      <c r="I3" s="185"/>
      <c r="J3" s="185"/>
      <c r="K3" s="185"/>
      <c r="L3" s="185"/>
      <c r="M3" s="185"/>
      <c r="N3" s="185"/>
      <c r="O3" s="185"/>
      <c r="P3" s="185"/>
      <c r="Q3" s="185"/>
      <c r="R3" s="185"/>
      <c r="S3" s="185"/>
      <c r="T3" s="185"/>
      <c r="U3" s="6"/>
      <c r="V3" s="6"/>
      <c r="W3" s="6"/>
      <c r="X3" s="6"/>
    </row>
    <row r="4" spans="2:27">
      <c r="B4" s="185" t="s">
        <v>3</v>
      </c>
      <c r="C4" s="185"/>
      <c r="D4" s="185"/>
      <c r="E4" s="185"/>
      <c r="F4" s="185"/>
      <c r="G4" s="185"/>
      <c r="H4" s="185"/>
      <c r="I4" s="185"/>
      <c r="J4" s="185"/>
      <c r="K4" s="185"/>
      <c r="L4" s="185"/>
      <c r="M4" s="185"/>
      <c r="N4" s="185"/>
      <c r="O4" s="185"/>
      <c r="P4" s="185"/>
      <c r="Q4" s="185"/>
      <c r="R4" s="185"/>
      <c r="S4" s="185"/>
      <c r="T4" s="185"/>
      <c r="U4" s="6"/>
      <c r="V4" s="6"/>
      <c r="W4" s="6"/>
      <c r="X4" s="6"/>
    </row>
    <row r="5" spans="2:27">
      <c r="B5" s="185" t="s">
        <v>4</v>
      </c>
      <c r="C5" s="185"/>
      <c r="D5" s="185"/>
      <c r="E5" s="185"/>
      <c r="F5" s="185"/>
      <c r="G5" s="185"/>
      <c r="H5" s="185"/>
      <c r="I5" s="185"/>
      <c r="J5" s="185"/>
      <c r="K5" s="185"/>
      <c r="L5" s="185"/>
      <c r="M5" s="185"/>
      <c r="N5" s="185"/>
      <c r="O5" s="185"/>
      <c r="P5" s="185"/>
      <c r="Q5" s="185"/>
      <c r="R5" s="185"/>
      <c r="S5" s="185"/>
      <c r="T5" s="185"/>
      <c r="U5" s="6"/>
      <c r="V5" s="6"/>
      <c r="W5" s="6"/>
      <c r="X5" s="6"/>
    </row>
    <row r="6" spans="2:27">
      <c r="B6" s="186" t="s">
        <v>5</v>
      </c>
      <c r="C6" s="186"/>
      <c r="D6" s="186"/>
      <c r="E6" s="186"/>
      <c r="F6" s="186"/>
      <c r="G6" s="186"/>
      <c r="H6" s="186"/>
      <c r="I6" s="186"/>
      <c r="J6" s="186"/>
      <c r="K6" s="186"/>
      <c r="L6" s="186"/>
      <c r="M6" s="186"/>
      <c r="N6" s="186"/>
      <c r="O6" s="186"/>
      <c r="P6" s="186"/>
      <c r="Q6" s="186"/>
      <c r="R6" s="186"/>
      <c r="S6" s="186"/>
      <c r="T6" s="186"/>
      <c r="U6" s="7"/>
      <c r="V6" s="7"/>
      <c r="W6" s="7"/>
      <c r="X6" s="7"/>
    </row>
    <row r="7" spans="2:27">
      <c r="B7" s="8"/>
      <c r="C7" s="8"/>
      <c r="D7" s="8"/>
      <c r="E7" s="8"/>
      <c r="F7" s="8"/>
      <c r="G7" s="8"/>
      <c r="H7" s="8"/>
      <c r="I7" s="8"/>
      <c r="J7" s="8"/>
      <c r="K7" s="8"/>
      <c r="L7" s="8"/>
      <c r="M7" s="8"/>
      <c r="N7" s="8"/>
      <c r="O7" s="8"/>
      <c r="P7" s="8"/>
      <c r="Q7" s="8"/>
      <c r="R7" s="7"/>
      <c r="S7" s="7"/>
      <c r="T7" s="7"/>
      <c r="U7" s="7"/>
      <c r="V7" s="7"/>
      <c r="W7" s="7"/>
      <c r="X7" s="7"/>
    </row>
    <row r="8" spans="2:27">
      <c r="K8" s="9"/>
      <c r="L8" s="10"/>
      <c r="M8" s="11"/>
      <c r="N8" s="182" t="s">
        <v>0</v>
      </c>
      <c r="O8" s="182"/>
      <c r="P8" s="182"/>
      <c r="Q8" s="182"/>
      <c r="R8" s="11"/>
      <c r="U8" s="11"/>
      <c r="V8" s="11"/>
      <c r="W8" s="11"/>
      <c r="X8" s="11"/>
      <c r="Y8" s="9"/>
      <c r="Z8" s="9"/>
      <c r="AA8" s="9"/>
    </row>
    <row r="9" spans="2:27">
      <c r="L9" s="12" t="s">
        <v>6</v>
      </c>
      <c r="M9" s="13"/>
      <c r="N9" s="12" t="s">
        <v>6</v>
      </c>
      <c r="O9" s="14"/>
      <c r="P9" s="14"/>
      <c r="Q9" s="14"/>
      <c r="R9" s="13"/>
      <c r="S9" s="182"/>
      <c r="T9" s="182"/>
      <c r="U9" s="13"/>
      <c r="V9" s="13"/>
      <c r="W9" s="13"/>
      <c r="X9" s="13"/>
    </row>
    <row r="10" spans="2:27">
      <c r="F10" s="15" t="s">
        <v>7</v>
      </c>
      <c r="G10" s="15"/>
      <c r="L10" s="16" t="s">
        <v>8</v>
      </c>
      <c r="M10" s="17"/>
      <c r="N10" s="16" t="s">
        <v>8</v>
      </c>
      <c r="O10" s="16"/>
      <c r="P10" s="14" t="s">
        <v>0</v>
      </c>
      <c r="Q10" s="14"/>
      <c r="R10" s="14"/>
      <c r="U10" s="14"/>
      <c r="V10" s="18"/>
      <c r="W10" s="14"/>
      <c r="X10" s="18"/>
    </row>
    <row r="11" spans="2:27">
      <c r="B11" s="18" t="s">
        <v>9</v>
      </c>
      <c r="F11" s="15" t="s">
        <v>10</v>
      </c>
      <c r="G11" s="15"/>
      <c r="H11" s="12" t="s">
        <v>11</v>
      </c>
      <c r="L11" s="12" t="s">
        <v>12</v>
      </c>
      <c r="M11" s="18"/>
      <c r="N11" s="19" t="s">
        <v>12</v>
      </c>
      <c r="O11" s="12"/>
      <c r="P11" s="20" t="s">
        <v>13</v>
      </c>
      <c r="Q11" s="12" t="s">
        <v>8</v>
      </c>
      <c r="R11" s="18"/>
      <c r="S11" s="182" t="s">
        <v>14</v>
      </c>
      <c r="T11" s="182"/>
      <c r="U11" s="18"/>
      <c r="V11" s="18"/>
      <c r="W11" s="16"/>
      <c r="X11" s="21"/>
      <c r="Y11" s="9"/>
    </row>
    <row r="12" spans="2:27">
      <c r="B12" s="22" t="s">
        <v>15</v>
      </c>
      <c r="D12" s="23" t="s">
        <v>16</v>
      </c>
      <c r="F12" s="23" t="s">
        <v>15</v>
      </c>
      <c r="G12" s="24"/>
      <c r="H12" s="25" t="s">
        <v>17</v>
      </c>
      <c r="J12" s="25" t="s">
        <v>18</v>
      </c>
      <c r="L12" s="26" t="s">
        <v>19</v>
      </c>
      <c r="M12" s="16"/>
      <c r="N12" s="27" t="s">
        <v>19</v>
      </c>
      <c r="O12" s="28"/>
      <c r="P12" s="29" t="s">
        <v>19</v>
      </c>
      <c r="Q12" s="25" t="s">
        <v>20</v>
      </c>
      <c r="R12" s="21"/>
      <c r="S12" s="29" t="s">
        <v>19</v>
      </c>
      <c r="T12" s="25" t="s">
        <v>20</v>
      </c>
      <c r="U12" s="21"/>
      <c r="V12" s="21"/>
      <c r="W12" s="16"/>
      <c r="X12" s="21"/>
      <c r="Y12" s="9"/>
    </row>
    <row r="13" spans="2:27">
      <c r="B13" s="30"/>
      <c r="D13" s="20" t="s">
        <v>21</v>
      </c>
      <c r="F13" s="20" t="s">
        <v>22</v>
      </c>
      <c r="G13" s="15"/>
      <c r="H13" s="20" t="s">
        <v>23</v>
      </c>
      <c r="J13" s="20" t="s">
        <v>24</v>
      </c>
      <c r="L13" s="20" t="s">
        <v>25</v>
      </c>
      <c r="M13" s="20"/>
      <c r="N13" s="20" t="s">
        <v>25</v>
      </c>
      <c r="O13" s="20"/>
      <c r="P13" s="20" t="s">
        <v>26</v>
      </c>
      <c r="Q13" s="20" t="s">
        <v>27</v>
      </c>
      <c r="R13" s="20"/>
      <c r="S13" s="20" t="s">
        <v>28</v>
      </c>
      <c r="T13" s="20" t="s">
        <v>26</v>
      </c>
      <c r="U13" s="20"/>
      <c r="V13" s="20"/>
      <c r="W13" s="17"/>
      <c r="X13" s="17"/>
      <c r="Y13" s="9"/>
    </row>
    <row r="14" spans="2:27">
      <c r="M14" s="20"/>
      <c r="N14" s="20" t="s">
        <v>0</v>
      </c>
      <c r="Q14" s="20" t="s">
        <v>29</v>
      </c>
      <c r="T14" s="20" t="s">
        <v>30</v>
      </c>
      <c r="W14" s="9"/>
      <c r="X14" s="9"/>
      <c r="Y14" s="9"/>
    </row>
    <row r="15" spans="2:27">
      <c r="D15" s="31" t="s">
        <v>31</v>
      </c>
      <c r="W15" s="9"/>
      <c r="X15" s="9"/>
      <c r="Y15" s="9"/>
    </row>
    <row r="16" spans="2:27">
      <c r="B16" s="18">
        <v>1</v>
      </c>
      <c r="D16" s="4" t="s">
        <v>32</v>
      </c>
      <c r="F16" s="32" t="s">
        <v>33</v>
      </c>
      <c r="G16" s="32"/>
      <c r="H16" s="33">
        <v>105258.64978493931</v>
      </c>
      <c r="I16" s="5"/>
      <c r="J16" s="33">
        <v>1569786.6374891768</v>
      </c>
      <c r="L16" s="34">
        <v>142933.87703273332</v>
      </c>
      <c r="M16" s="35"/>
      <c r="N16" s="34">
        <v>148768.01803273332</v>
      </c>
      <c r="O16" s="34"/>
      <c r="P16" s="34">
        <v>2421.3629999999998</v>
      </c>
      <c r="Q16" s="35">
        <f>P16/L16</f>
        <v>1.6940441624244774E-2</v>
      </c>
      <c r="R16" s="35"/>
      <c r="S16" s="34">
        <v>0</v>
      </c>
      <c r="T16" s="36">
        <f>S16/N16</f>
        <v>0</v>
      </c>
      <c r="U16" s="35"/>
      <c r="V16" s="35"/>
      <c r="W16" s="37" t="s">
        <v>0</v>
      </c>
      <c r="X16" s="38"/>
      <c r="Y16" s="39" t="s">
        <v>0</v>
      </c>
      <c r="Z16" s="5" t="s">
        <v>0</v>
      </c>
    </row>
    <row r="17" spans="2:27">
      <c r="H17" s="40"/>
      <c r="J17" s="40"/>
      <c r="L17" s="40"/>
      <c r="M17" s="9"/>
      <c r="N17" s="40"/>
      <c r="O17" s="9"/>
      <c r="P17" s="40"/>
      <c r="Q17" s="41"/>
      <c r="R17" s="9"/>
      <c r="S17" s="40"/>
      <c r="T17" s="41"/>
      <c r="U17" s="9"/>
      <c r="V17" s="9"/>
      <c r="W17" s="42"/>
      <c r="X17" s="9"/>
      <c r="Y17" s="9"/>
    </row>
    <row r="18" spans="2:27">
      <c r="Q18" s="43"/>
      <c r="T18" s="43"/>
      <c r="W18" s="42"/>
      <c r="X18" s="9"/>
      <c r="Y18" s="9"/>
    </row>
    <row r="19" spans="2:27">
      <c r="B19" s="44">
        <f>MAX(B$13:B18)+1</f>
        <v>2</v>
      </c>
      <c r="D19" s="31" t="s">
        <v>34</v>
      </c>
      <c r="H19" s="45">
        <f>SUM(H16:H16)</f>
        <v>105258.64978493931</v>
      </c>
      <c r="J19" s="45">
        <f>SUM(J16:J16)</f>
        <v>1569786.6374891768</v>
      </c>
      <c r="K19" s="45"/>
      <c r="L19" s="46">
        <f>SUM(L16:L16)</f>
        <v>142933.87703273332</v>
      </c>
      <c r="M19" s="35"/>
      <c r="N19" s="46">
        <f>SUM(N16:N18)</f>
        <v>148768.01803273332</v>
      </c>
      <c r="O19" s="46"/>
      <c r="P19" s="34">
        <f>SUM(P16)</f>
        <v>2421.3629999999998</v>
      </c>
      <c r="Q19" s="35">
        <f>P19/L19</f>
        <v>1.6940441624244774E-2</v>
      </c>
      <c r="R19" s="35"/>
      <c r="S19" s="34">
        <f>SUM(S16)</f>
        <v>0</v>
      </c>
      <c r="T19" s="36">
        <f>S19/N19</f>
        <v>0</v>
      </c>
      <c r="U19" s="35"/>
      <c r="V19" s="35"/>
      <c r="W19" s="47"/>
      <c r="X19" s="38"/>
      <c r="Y19" s="9"/>
    </row>
    <row r="20" spans="2:27">
      <c r="J20" s="5" t="s">
        <v>0</v>
      </c>
      <c r="Q20" s="43"/>
      <c r="T20" s="43"/>
      <c r="W20" s="42"/>
      <c r="X20" s="9"/>
      <c r="Y20" s="9"/>
    </row>
    <row r="21" spans="2:27">
      <c r="D21" s="31" t="s">
        <v>35</v>
      </c>
      <c r="H21" s="48"/>
      <c r="Q21" s="43"/>
      <c r="T21" s="43"/>
      <c r="W21" s="42"/>
      <c r="X21" s="9"/>
      <c r="Y21" s="9"/>
    </row>
    <row r="22" spans="2:27">
      <c r="B22" s="44">
        <f>MAX(B$13:B21)+1</f>
        <v>3</v>
      </c>
      <c r="D22" s="4" t="s">
        <v>36</v>
      </c>
      <c r="F22" s="15">
        <v>24</v>
      </c>
      <c r="G22" s="15"/>
      <c r="H22" s="33">
        <v>19046.041792326934</v>
      </c>
      <c r="J22" s="33">
        <v>536266.600352215</v>
      </c>
      <c r="L22" s="34">
        <v>48607.124891159161</v>
      </c>
      <c r="M22" s="35"/>
      <c r="N22" s="34">
        <v>50590.494891159164</v>
      </c>
      <c r="O22" s="34"/>
      <c r="P22" s="34">
        <v>823.33</v>
      </c>
      <c r="Q22" s="35">
        <f>P22/L22</f>
        <v>1.6938463277628466E-2</v>
      </c>
      <c r="R22" s="35"/>
      <c r="S22" s="34">
        <v>0</v>
      </c>
      <c r="T22" s="36">
        <f>S22/N22</f>
        <v>0</v>
      </c>
      <c r="U22" s="35"/>
      <c r="V22" s="35"/>
      <c r="W22" s="47"/>
      <c r="X22" s="38"/>
      <c r="Y22" s="9"/>
      <c r="Z22" s="49"/>
      <c r="AA22" s="50"/>
    </row>
    <row r="23" spans="2:27">
      <c r="B23" s="44">
        <f>MAX(B$13:B22)+1</f>
        <v>4</v>
      </c>
      <c r="D23" s="4" t="s">
        <v>37</v>
      </c>
      <c r="E23" s="51"/>
      <c r="F23" s="15">
        <v>33</v>
      </c>
      <c r="G23" s="15"/>
      <c r="H23" s="33">
        <v>0</v>
      </c>
      <c r="J23" s="33">
        <v>0</v>
      </c>
      <c r="L23" s="34">
        <v>0</v>
      </c>
      <c r="M23" s="35"/>
      <c r="N23" s="34">
        <v>0</v>
      </c>
      <c r="O23" s="34"/>
      <c r="P23" s="34">
        <v>0</v>
      </c>
      <c r="Q23" s="35">
        <f>Q24</f>
        <v>1.6941109731765304E-2</v>
      </c>
      <c r="R23" s="35"/>
      <c r="S23" s="34">
        <v>0</v>
      </c>
      <c r="T23" s="36">
        <f>T24</f>
        <v>0</v>
      </c>
      <c r="U23" s="35"/>
      <c r="V23" s="35"/>
      <c r="W23" s="47"/>
      <c r="X23" s="38"/>
      <c r="Y23" s="9"/>
      <c r="Z23" s="49"/>
      <c r="AA23" s="50"/>
    </row>
    <row r="24" spans="2:27">
      <c r="B24" s="44">
        <f>MAX(B$13:B23)+1</f>
        <v>5</v>
      </c>
      <c r="D24" s="4" t="s">
        <v>38</v>
      </c>
      <c r="F24" s="15">
        <v>36</v>
      </c>
      <c r="G24" s="15"/>
      <c r="H24" s="33">
        <v>1085.852777777774</v>
      </c>
      <c r="J24" s="33">
        <v>928614.07790582778</v>
      </c>
      <c r="L24" s="34">
        <v>72091.735390272821</v>
      </c>
      <c r="M24" s="35"/>
      <c r="N24" s="34">
        <v>75033.954390272833</v>
      </c>
      <c r="O24" s="34"/>
      <c r="P24" s="34">
        <v>1221.3140000000001</v>
      </c>
      <c r="Q24" s="35">
        <f t="shared" ref="Q24:Q29" si="0">P24/L24</f>
        <v>1.6941109731765304E-2</v>
      </c>
      <c r="R24" s="35"/>
      <c r="S24" s="34">
        <v>0</v>
      </c>
      <c r="T24" s="36">
        <f t="shared" ref="T24:T29" si="1">S24/N24</f>
        <v>0</v>
      </c>
      <c r="U24" s="35"/>
      <c r="V24" s="35"/>
      <c r="W24" s="47"/>
      <c r="X24" s="38"/>
      <c r="Y24" s="9"/>
      <c r="Z24" s="49"/>
      <c r="AA24" s="50"/>
    </row>
    <row r="25" spans="2:27">
      <c r="B25" s="44">
        <f>MAX(B$13:B24)+1</f>
        <v>6</v>
      </c>
      <c r="D25" s="4" t="s">
        <v>39</v>
      </c>
      <c r="F25" s="15" t="s">
        <v>40</v>
      </c>
      <c r="G25" s="15"/>
      <c r="H25" s="33">
        <v>5224.9278642093977</v>
      </c>
      <c r="J25" s="33">
        <v>160874.871894949</v>
      </c>
      <c r="L25" s="34">
        <v>13779.761</v>
      </c>
      <c r="M25" s="35"/>
      <c r="N25" s="34">
        <v>14342.200999999999</v>
      </c>
      <c r="O25" s="34"/>
      <c r="P25" s="34">
        <v>233.62799999999999</v>
      </c>
      <c r="Q25" s="35">
        <f t="shared" si="0"/>
        <v>1.6954430486856773E-2</v>
      </c>
      <c r="R25" s="35"/>
      <c r="S25" s="34">
        <f>'Attachment C'!U16/1000</f>
        <v>464.1174514036955</v>
      </c>
      <c r="T25" s="36">
        <f t="shared" si="1"/>
        <v>3.2360266837962705E-2</v>
      </c>
      <c r="U25" s="35"/>
      <c r="V25" s="35"/>
      <c r="W25" s="47"/>
      <c r="X25" s="38"/>
      <c r="Y25" s="9"/>
    </row>
    <row r="26" spans="2:27">
      <c r="B26" s="44">
        <f>MAX(B$13:B25)+1</f>
        <v>7</v>
      </c>
      <c r="D26" s="4" t="s">
        <v>41</v>
      </c>
      <c r="F26" s="15">
        <v>47</v>
      </c>
      <c r="G26" s="15"/>
      <c r="H26" s="33">
        <v>1</v>
      </c>
      <c r="J26" s="33">
        <v>2252.8077291342674</v>
      </c>
      <c r="L26" s="34">
        <v>320.24390541901147</v>
      </c>
      <c r="M26" s="35"/>
      <c r="N26" s="34">
        <v>333.5599054190115</v>
      </c>
      <c r="O26" s="34"/>
      <c r="P26" s="34">
        <v>5.5730000000000004</v>
      </c>
      <c r="Q26" s="35">
        <f t="shared" si="0"/>
        <v>1.7402360843395949E-2</v>
      </c>
      <c r="R26" s="35"/>
      <c r="S26" s="34">
        <v>0</v>
      </c>
      <c r="T26" s="36">
        <f t="shared" si="1"/>
        <v>0</v>
      </c>
      <c r="U26" s="35"/>
      <c r="V26" s="35"/>
      <c r="W26" s="47"/>
      <c r="X26" s="38"/>
      <c r="Y26" s="9"/>
    </row>
    <row r="27" spans="2:27">
      <c r="B27" s="44">
        <f>MAX(B$13:B26)+1</f>
        <v>8</v>
      </c>
      <c r="D27" s="4" t="s">
        <v>42</v>
      </c>
      <c r="F27" s="15">
        <v>48</v>
      </c>
      <c r="G27" s="15"/>
      <c r="H27" s="33">
        <v>65.154040404040458</v>
      </c>
      <c r="J27" s="33">
        <v>413290.81798306474</v>
      </c>
      <c r="L27" s="34">
        <v>28946.199579258908</v>
      </c>
      <c r="M27" s="35"/>
      <c r="N27" s="34">
        <v>30127.245579258906</v>
      </c>
      <c r="O27" s="34"/>
      <c r="P27" s="34">
        <v>490.47500000000002</v>
      </c>
      <c r="Q27" s="35">
        <f t="shared" si="0"/>
        <v>1.694436600069063E-2</v>
      </c>
      <c r="R27" s="35"/>
      <c r="S27" s="34">
        <v>0</v>
      </c>
      <c r="T27" s="36">
        <f t="shared" si="1"/>
        <v>0</v>
      </c>
      <c r="U27" s="35"/>
      <c r="V27" s="35"/>
      <c r="W27" s="47"/>
      <c r="X27" s="38"/>
      <c r="Y27" s="9"/>
      <c r="Z27" s="5" t="s">
        <v>0</v>
      </c>
    </row>
    <row r="28" spans="2:27">
      <c r="B28" s="44">
        <f>MAX(B$13:B26)+1</f>
        <v>8</v>
      </c>
      <c r="D28" s="4" t="s">
        <v>43</v>
      </c>
      <c r="F28" s="32" t="s">
        <v>44</v>
      </c>
      <c r="G28" s="15"/>
      <c r="H28" s="33">
        <v>1.0027777777777749</v>
      </c>
      <c r="J28" s="33">
        <v>459903.50184810511</v>
      </c>
      <c r="L28" s="34">
        <v>26554.390864840949</v>
      </c>
      <c r="M28" s="35"/>
      <c r="N28" s="34">
        <v>27638.135864840948</v>
      </c>
      <c r="O28" s="34"/>
      <c r="P28" s="34">
        <v>449.86200000000002</v>
      </c>
      <c r="Q28" s="35">
        <f t="shared" si="0"/>
        <v>1.6941153057878459E-2</v>
      </c>
      <c r="R28" s="35"/>
      <c r="S28" s="34">
        <v>0</v>
      </c>
      <c r="T28" s="36">
        <f t="shared" si="1"/>
        <v>0</v>
      </c>
      <c r="U28" s="35"/>
      <c r="V28" s="35"/>
      <c r="W28" s="47"/>
      <c r="X28" s="38"/>
      <c r="Y28" s="9"/>
    </row>
    <row r="29" spans="2:27">
      <c r="B29" s="44">
        <f>MAX(B$13:B28)+1</f>
        <v>9</v>
      </c>
      <c r="D29" s="4" t="s">
        <v>45</v>
      </c>
      <c r="F29" s="15" t="s">
        <v>46</v>
      </c>
      <c r="G29" s="15"/>
      <c r="H29" s="33">
        <v>29.122222222222252</v>
      </c>
      <c r="J29" s="33">
        <v>269.62791580171842</v>
      </c>
      <c r="L29" s="34">
        <v>24.108272947769361</v>
      </c>
      <c r="M29" s="35"/>
      <c r="N29" s="34">
        <v>25.091272947769362</v>
      </c>
      <c r="O29" s="34"/>
      <c r="P29" s="34">
        <v>0.40899999999999997</v>
      </c>
      <c r="Q29" s="35">
        <f t="shared" si="0"/>
        <v>1.6965130637358369E-2</v>
      </c>
      <c r="R29" s="35"/>
      <c r="S29" s="34">
        <v>0</v>
      </c>
      <c r="T29" s="36">
        <f t="shared" si="1"/>
        <v>0</v>
      </c>
      <c r="U29" s="35"/>
      <c r="V29" s="35"/>
      <c r="W29" s="47"/>
      <c r="X29" s="38"/>
      <c r="Y29" s="9"/>
      <c r="Z29" s="5" t="s">
        <v>0</v>
      </c>
    </row>
    <row r="30" spans="2:27">
      <c r="B30" s="18"/>
      <c r="F30" s="15"/>
      <c r="G30" s="15"/>
      <c r="H30" s="40"/>
      <c r="J30" s="40"/>
      <c r="L30" s="40"/>
      <c r="M30" s="9"/>
      <c r="N30" s="40"/>
      <c r="O30" s="9"/>
      <c r="P30" s="40"/>
      <c r="Q30" s="52"/>
      <c r="R30" s="9"/>
      <c r="S30" s="40"/>
      <c r="T30" s="52"/>
      <c r="U30" s="9"/>
      <c r="V30" s="9"/>
      <c r="W30" s="42"/>
      <c r="X30" s="9"/>
      <c r="Y30" s="37" t="s">
        <v>0</v>
      </c>
    </row>
    <row r="31" spans="2:27">
      <c r="B31" s="18"/>
      <c r="Q31" s="43"/>
      <c r="T31" s="43"/>
      <c r="W31" s="42"/>
      <c r="X31" s="9"/>
      <c r="Y31" s="9"/>
    </row>
    <row r="32" spans="2:27">
      <c r="B32" s="44">
        <f>MAX(B$13:B31)+1</f>
        <v>10</v>
      </c>
      <c r="D32" s="31" t="s">
        <v>47</v>
      </c>
      <c r="H32" s="45">
        <f>SUM(H22:H29)</f>
        <v>25453.101474718143</v>
      </c>
      <c r="J32" s="45">
        <f>SUM(J22:J29)</f>
        <v>2501472.3056290983</v>
      </c>
      <c r="K32" s="45"/>
      <c r="L32" s="34">
        <f>SUM(L22:L29)</f>
        <v>190323.56390389864</v>
      </c>
      <c r="M32" s="35"/>
      <c r="N32" s="34">
        <f>SUM(N22:N31)</f>
        <v>198090.68290389862</v>
      </c>
      <c r="O32" s="46"/>
      <c r="P32" s="34">
        <f>SUM(P22:P29)</f>
        <v>3224.5910000000003</v>
      </c>
      <c r="Q32" s="35">
        <f>P32/L32</f>
        <v>1.6942678740653548E-2</v>
      </c>
      <c r="R32" s="35"/>
      <c r="S32" s="34">
        <f>SUM(S22:S29)</f>
        <v>464.1174514036955</v>
      </c>
      <c r="T32" s="36">
        <f>S32/N32</f>
        <v>2.3429544721639264E-3</v>
      </c>
      <c r="U32" s="35"/>
      <c r="V32" s="35"/>
      <c r="W32" s="47"/>
      <c r="X32" s="38"/>
      <c r="Y32" s="37" t="s">
        <v>0</v>
      </c>
    </row>
    <row r="33" spans="2:26">
      <c r="B33" s="18"/>
      <c r="Q33" s="43"/>
      <c r="T33" s="43"/>
      <c r="W33" s="42"/>
      <c r="X33" s="9"/>
      <c r="Y33" s="9"/>
    </row>
    <row r="34" spans="2:26">
      <c r="B34" s="18"/>
      <c r="D34" s="31" t="s">
        <v>48</v>
      </c>
      <c r="Q34" s="43"/>
      <c r="T34" s="43"/>
      <c r="W34" s="42"/>
      <c r="X34" s="9"/>
      <c r="Y34" s="9"/>
    </row>
    <row r="35" spans="2:26">
      <c r="B35" s="44">
        <f>MAX(B$13:B34)+1</f>
        <v>11</v>
      </c>
      <c r="D35" s="4" t="s">
        <v>49</v>
      </c>
      <c r="F35" s="15" t="s">
        <v>50</v>
      </c>
      <c r="G35" s="15"/>
      <c r="H35" s="33">
        <v>2460.6166666666663</v>
      </c>
      <c r="J35" s="33">
        <v>3285.7464134232382</v>
      </c>
      <c r="L35" s="34">
        <v>469.31262621896536</v>
      </c>
      <c r="M35" s="35"/>
      <c r="N35" s="34">
        <v>488.55641257909394</v>
      </c>
      <c r="O35" s="34"/>
      <c r="P35" s="34">
        <v>8.0844872906794194</v>
      </c>
      <c r="Q35" s="35">
        <f>P35/L35</f>
        <v>1.7226230105531981E-2</v>
      </c>
      <c r="R35" s="35"/>
      <c r="S35" s="34">
        <v>0</v>
      </c>
      <c r="T35" s="36">
        <f>S35/N35</f>
        <v>0</v>
      </c>
      <c r="U35" s="35"/>
      <c r="V35" s="35"/>
      <c r="W35" s="47"/>
      <c r="X35" s="38"/>
      <c r="Y35" s="9"/>
    </row>
    <row r="36" spans="2:26">
      <c r="B36" s="44">
        <f>MAX(B$13:B35)+1</f>
        <v>12</v>
      </c>
      <c r="D36" s="4" t="s">
        <v>51</v>
      </c>
      <c r="F36" s="15" t="s">
        <v>52</v>
      </c>
      <c r="G36" s="15"/>
      <c r="H36" s="33">
        <v>177</v>
      </c>
      <c r="J36" s="33">
        <v>3932.5577854698172</v>
      </c>
      <c r="L36" s="34">
        <v>768.97320538016254</v>
      </c>
      <c r="M36" s="35"/>
      <c r="N36" s="34">
        <v>800.33920538016253</v>
      </c>
      <c r="O36" s="34"/>
      <c r="P36" s="34">
        <v>13.127000000000001</v>
      </c>
      <c r="Q36" s="35">
        <f>P36/L36</f>
        <v>1.7070815872589885E-2</v>
      </c>
      <c r="R36" s="35"/>
      <c r="S36" s="34">
        <v>0</v>
      </c>
      <c r="T36" s="36">
        <f>S36/N36</f>
        <v>0</v>
      </c>
      <c r="U36" s="35"/>
      <c r="V36" s="35"/>
      <c r="W36" s="47"/>
      <c r="X36" s="38"/>
      <c r="Y36" s="37" t="s">
        <v>0</v>
      </c>
    </row>
    <row r="37" spans="2:26">
      <c r="B37" s="44">
        <f>MAX(B$13:B36)+1</f>
        <v>13</v>
      </c>
      <c r="D37" s="4" t="s">
        <v>51</v>
      </c>
      <c r="F37" s="15">
        <v>52</v>
      </c>
      <c r="G37" s="15"/>
      <c r="H37" s="33">
        <v>1.1666666666666667</v>
      </c>
      <c r="J37" s="33">
        <v>212.19525038227087</v>
      </c>
      <c r="L37" s="34">
        <v>36.502141953691478</v>
      </c>
      <c r="M37" s="35"/>
      <c r="N37" s="34">
        <v>37.99214195369148</v>
      </c>
      <c r="O37" s="34"/>
      <c r="P37" s="34">
        <v>0.61799999999999999</v>
      </c>
      <c r="Q37" s="35">
        <f>P37/L37</f>
        <v>1.6930513304781594E-2</v>
      </c>
      <c r="R37" s="35"/>
      <c r="S37" s="34">
        <v>0</v>
      </c>
      <c r="T37" s="36">
        <f>S37/N37</f>
        <v>0</v>
      </c>
      <c r="U37" s="35"/>
      <c r="V37" s="35"/>
      <c r="W37" s="47"/>
      <c r="X37" s="38"/>
      <c r="Y37" s="9"/>
    </row>
    <row r="38" spans="2:26">
      <c r="B38" s="44">
        <f>MAX(B$13:B37)+1</f>
        <v>14</v>
      </c>
      <c r="D38" s="4" t="s">
        <v>51</v>
      </c>
      <c r="F38" s="15">
        <v>53</v>
      </c>
      <c r="G38" s="15"/>
      <c r="H38" s="33">
        <v>6.7847222222222223</v>
      </c>
      <c r="J38" s="33">
        <v>4656.9131691638522</v>
      </c>
      <c r="L38" s="34">
        <v>325.79118695836257</v>
      </c>
      <c r="M38" s="35"/>
      <c r="N38" s="34">
        <v>339.07660882721854</v>
      </c>
      <c r="O38" s="34"/>
      <c r="P38" s="34">
        <v>5.5070182750000383</v>
      </c>
      <c r="Q38" s="35">
        <f>P38/L38</f>
        <v>1.6903521321170231E-2</v>
      </c>
      <c r="R38" s="35"/>
      <c r="S38" s="34">
        <v>0</v>
      </c>
      <c r="T38" s="36">
        <f>S38/N38</f>
        <v>0</v>
      </c>
      <c r="U38" s="35"/>
      <c r="V38" s="35"/>
      <c r="W38" s="47"/>
      <c r="X38" s="38"/>
      <c r="Y38" s="9"/>
      <c r="Z38" s="5" t="s">
        <v>0</v>
      </c>
    </row>
    <row r="39" spans="2:26">
      <c r="B39" s="44">
        <f>MAX(B$13:B38)+1</f>
        <v>15</v>
      </c>
      <c r="D39" s="4" t="s">
        <v>51</v>
      </c>
      <c r="F39" s="15">
        <v>57</v>
      </c>
      <c r="G39" s="15"/>
      <c r="H39" s="33">
        <v>34.833333333333336</v>
      </c>
      <c r="J39" s="33">
        <v>1753.793178375513</v>
      </c>
      <c r="L39" s="34">
        <v>219.70146192102368</v>
      </c>
      <c r="M39" s="35"/>
      <c r="N39" s="34">
        <v>228.62746192102367</v>
      </c>
      <c r="O39" s="34"/>
      <c r="P39" s="34">
        <v>3.7149999999999999</v>
      </c>
      <c r="Q39" s="35">
        <f>P39/L39</f>
        <v>1.690930942159791E-2</v>
      </c>
      <c r="R39" s="35"/>
      <c r="S39" s="34">
        <v>0</v>
      </c>
      <c r="T39" s="36">
        <f>S39/N39</f>
        <v>0</v>
      </c>
      <c r="U39" s="35"/>
      <c r="V39" s="35"/>
      <c r="W39" s="47"/>
      <c r="X39" s="38"/>
      <c r="Y39" s="9"/>
    </row>
    <row r="40" spans="2:26">
      <c r="B40" s="18"/>
      <c r="H40" s="40"/>
      <c r="J40" s="40"/>
      <c r="L40" s="40"/>
      <c r="M40" s="9"/>
      <c r="N40" s="53"/>
      <c r="O40" s="9"/>
      <c r="P40" s="40"/>
      <c r="Q40" s="52"/>
      <c r="R40" s="9"/>
      <c r="S40" s="40"/>
      <c r="T40" s="52"/>
      <c r="U40" s="9"/>
      <c r="V40" s="9"/>
      <c r="W40" s="42"/>
      <c r="X40" s="9"/>
      <c r="Y40" s="9"/>
    </row>
    <row r="41" spans="2:26">
      <c r="B41" s="18"/>
      <c r="Q41" s="43"/>
      <c r="T41" s="43"/>
      <c r="W41" s="42"/>
      <c r="X41" s="9"/>
      <c r="Y41" s="9"/>
    </row>
    <row r="42" spans="2:26">
      <c r="B42" s="44">
        <f>MAX(B$13:B41)+1</f>
        <v>16</v>
      </c>
      <c r="D42" s="31" t="s">
        <v>53</v>
      </c>
      <c r="H42" s="54">
        <f>SUM(H35:H39)</f>
        <v>2680.4013888888885</v>
      </c>
      <c r="J42" s="54">
        <f>SUM(J35:J39)</f>
        <v>13841.205796814691</v>
      </c>
      <c r="K42" s="45"/>
      <c r="L42" s="55">
        <f>SUM(L35:L39)</f>
        <v>1820.2806224322057</v>
      </c>
      <c r="M42" s="38"/>
      <c r="N42" s="55">
        <f>SUM(N35:N41)</f>
        <v>1894.5918306611902</v>
      </c>
      <c r="O42" s="56"/>
      <c r="P42" s="55">
        <f>SUM(P35:P39)</f>
        <v>31.051505565679459</v>
      </c>
      <c r="Q42" s="57">
        <f>P42/L42</f>
        <v>1.7058636554724921E-2</v>
      </c>
      <c r="R42" s="38"/>
      <c r="S42" s="55">
        <f>SUM(S35:S39)</f>
        <v>0</v>
      </c>
      <c r="T42" s="58">
        <f>S42/N42</f>
        <v>0</v>
      </c>
      <c r="U42" s="38"/>
      <c r="V42" s="38"/>
      <c r="W42" s="59"/>
      <c r="X42" s="38"/>
      <c r="Y42" s="9"/>
    </row>
    <row r="43" spans="2:26">
      <c r="B43" s="18"/>
      <c r="D43" s="31"/>
      <c r="H43" s="60"/>
      <c r="J43" s="60"/>
      <c r="K43" s="45"/>
      <c r="L43" s="56"/>
      <c r="M43" s="56"/>
      <c r="N43" s="56"/>
      <c r="O43" s="56"/>
      <c r="P43" s="56"/>
      <c r="Q43" s="61"/>
      <c r="R43" s="56"/>
      <c r="S43" s="56"/>
      <c r="T43" s="61"/>
      <c r="U43" s="56"/>
      <c r="V43" s="56"/>
      <c r="W43" s="42"/>
      <c r="X43" s="56"/>
      <c r="Y43" s="9"/>
    </row>
    <row r="44" spans="2:26" ht="16.5" thickBot="1">
      <c r="B44" s="44">
        <f>MAX(B$13:B43)+1</f>
        <v>17</v>
      </c>
      <c r="D44" s="62" t="s">
        <v>54</v>
      </c>
      <c r="H44" s="63">
        <f>H42+H32+H19</f>
        <v>133392.15264854633</v>
      </c>
      <c r="J44" s="63">
        <f>J42+J32+J19</f>
        <v>4085100.1489150897</v>
      </c>
      <c r="L44" s="64">
        <f>L42+L32+L19</f>
        <v>335077.72155906417</v>
      </c>
      <c r="M44" s="38"/>
      <c r="N44" s="64">
        <f>N19+N32+N42</f>
        <v>348753.29276729311</v>
      </c>
      <c r="O44" s="65"/>
      <c r="P44" s="64">
        <f>P42+P32+P19</f>
        <v>5677.0055055656794</v>
      </c>
      <c r="Q44" s="66">
        <f>P44/L44</f>
        <v>1.6942354386174831E-2</v>
      </c>
      <c r="R44" s="38"/>
      <c r="S44" s="64">
        <f>S42+S32+S19</f>
        <v>464.1174514036955</v>
      </c>
      <c r="T44" s="67">
        <f>S44/N44</f>
        <v>1.3307901632154037E-3</v>
      </c>
      <c r="U44" s="38"/>
      <c r="V44" s="38"/>
      <c r="W44" s="37" t="s">
        <v>0</v>
      </c>
      <c r="X44" s="38"/>
      <c r="Y44" s="39" t="s">
        <v>0</v>
      </c>
    </row>
    <row r="45" spans="2:26" ht="16.5" thickTop="1">
      <c r="B45" s="183" t="s">
        <v>0</v>
      </c>
      <c r="C45" s="184"/>
      <c r="D45" s="184"/>
      <c r="H45" s="68"/>
      <c r="J45" s="68"/>
      <c r="L45" s="65"/>
      <c r="M45" s="38"/>
      <c r="N45" s="65"/>
      <c r="O45" s="65"/>
      <c r="P45" s="65"/>
      <c r="Q45" s="43"/>
      <c r="R45" s="38"/>
      <c r="S45" s="65"/>
      <c r="T45" s="43"/>
      <c r="U45" s="38"/>
      <c r="V45" s="38"/>
      <c r="W45" s="47"/>
      <c r="X45" s="38"/>
      <c r="Y45" s="9"/>
    </row>
    <row r="46" spans="2:26">
      <c r="B46" s="44">
        <v>18</v>
      </c>
      <c r="D46" s="4" t="s">
        <v>55</v>
      </c>
      <c r="H46" s="68"/>
      <c r="J46" s="68"/>
      <c r="L46" s="69">
        <v>594.93922999999995</v>
      </c>
      <c r="M46" s="70"/>
      <c r="N46" s="69">
        <v>594.93922999999995</v>
      </c>
      <c r="O46" s="65"/>
      <c r="P46" s="49"/>
      <c r="Q46" s="35"/>
      <c r="R46" s="38"/>
      <c r="S46" s="49"/>
      <c r="T46" s="35"/>
      <c r="U46" s="35"/>
      <c r="V46" s="38"/>
      <c r="W46" s="47"/>
      <c r="X46" s="38"/>
      <c r="Y46" s="9"/>
    </row>
    <row r="47" spans="2:26">
      <c r="B47" s="44"/>
      <c r="H47" s="68"/>
      <c r="J47" s="68"/>
      <c r="L47" s="65"/>
      <c r="M47" s="70"/>
      <c r="N47" s="69"/>
      <c r="O47" s="65"/>
      <c r="P47" s="49"/>
      <c r="Q47" s="35"/>
      <c r="R47" s="38"/>
      <c r="S47" s="49"/>
      <c r="T47" s="35"/>
      <c r="U47" s="35"/>
      <c r="V47" s="38"/>
      <c r="W47" s="47"/>
      <c r="X47" s="38"/>
      <c r="Y47" s="9"/>
    </row>
    <row r="48" spans="2:26" ht="16.5" thickBot="1">
      <c r="B48" s="44">
        <v>19</v>
      </c>
      <c r="D48" s="71" t="s">
        <v>56</v>
      </c>
      <c r="H48" s="72">
        <f>SUM(H44:H46)</f>
        <v>133392.15264854633</v>
      </c>
      <c r="J48" s="72">
        <f>SUM(J44:J46)</f>
        <v>4085100.1489150897</v>
      </c>
      <c r="L48" s="64">
        <f>SUM(L44:L46)</f>
        <v>335672.66078906419</v>
      </c>
      <c r="N48" s="73">
        <f>N44+N46</f>
        <v>349348.23199729313</v>
      </c>
      <c r="O48" s="65"/>
      <c r="P48" s="64">
        <f>SUM(P44:P46)</f>
        <v>5677.0055055656794</v>
      </c>
      <c r="Q48" s="66">
        <f>P48/L48</f>
        <v>1.6912326110266974E-2</v>
      </c>
      <c r="S48" s="64">
        <f>SUM(S44:S46)</f>
        <v>464.1174514036955</v>
      </c>
      <c r="T48" s="67">
        <f>S48/N48</f>
        <v>1.3285238306495614E-3</v>
      </c>
      <c r="U48" s="35"/>
      <c r="W48" s="9"/>
      <c r="X48" s="9"/>
      <c r="Y48" s="9"/>
    </row>
    <row r="49" spans="9:24" ht="18.75" customHeight="1" thickTop="1">
      <c r="I49" s="5"/>
      <c r="P49" s="34" t="s">
        <v>0</v>
      </c>
      <c r="Q49" s="74" t="s">
        <v>0</v>
      </c>
      <c r="S49" s="34" t="s">
        <v>0</v>
      </c>
      <c r="T49" s="74" t="s">
        <v>0</v>
      </c>
    </row>
    <row r="50" spans="9:24" ht="18.75" customHeight="1">
      <c r="P50" s="75" t="s">
        <v>0</v>
      </c>
      <c r="Q50" s="76" t="s">
        <v>0</v>
      </c>
      <c r="S50" s="75" t="s">
        <v>0</v>
      </c>
      <c r="T50" s="76" t="s">
        <v>0</v>
      </c>
    </row>
    <row r="51" spans="9:24">
      <c r="L51" s="77"/>
      <c r="M51" s="9"/>
      <c r="P51" s="49"/>
      <c r="Q51" s="78"/>
      <c r="R51" s="9"/>
      <c r="S51" s="49"/>
      <c r="T51" s="78"/>
      <c r="U51" s="9"/>
      <c r="V51" s="9"/>
      <c r="W51" s="9"/>
      <c r="X51" s="9"/>
    </row>
    <row r="52" spans="9:24">
      <c r="M52" s="9"/>
      <c r="P52" s="79"/>
      <c r="R52" s="9"/>
      <c r="S52" s="79"/>
      <c r="U52" s="9"/>
      <c r="V52" s="9"/>
      <c r="W52" s="9"/>
      <c r="X52" s="9"/>
    </row>
    <row r="53" spans="9:24">
      <c r="N53" s="37"/>
      <c r="P53" s="80"/>
      <c r="Q53" s="81"/>
      <c r="S53" s="80"/>
      <c r="T53" s="81"/>
    </row>
    <row r="54" spans="9:24">
      <c r="N54" s="9"/>
      <c r="P54" s="82"/>
      <c r="Q54" s="83"/>
      <c r="S54" s="82"/>
      <c r="T54" s="83"/>
    </row>
    <row r="55" spans="9:24">
      <c r="N55" s="30"/>
      <c r="P55" s="84"/>
      <c r="Q55" s="85"/>
      <c r="S55" s="84"/>
      <c r="T55" s="85"/>
    </row>
    <row r="56" spans="9:24">
      <c r="N56" s="86"/>
      <c r="Q56" s="87"/>
      <c r="T56" s="87"/>
    </row>
    <row r="57" spans="9:24">
      <c r="N57" s="5"/>
      <c r="Q57" s="88"/>
      <c r="T57" s="88"/>
    </row>
    <row r="59" spans="9:24">
      <c r="N59" s="30"/>
    </row>
  </sheetData>
  <mergeCells count="9">
    <mergeCell ref="S9:T9"/>
    <mergeCell ref="S11:T11"/>
    <mergeCell ref="B45:D45"/>
    <mergeCell ref="B2:T2"/>
    <mergeCell ref="B3:T3"/>
    <mergeCell ref="B4:T4"/>
    <mergeCell ref="B5:T5"/>
    <mergeCell ref="B6:T6"/>
    <mergeCell ref="N8:Q8"/>
  </mergeCells>
  <printOptions horizontalCentered="1"/>
  <pageMargins left="0.25" right="0.25" top="0.5" bottom="0.5" header="0.5" footer="0.25"/>
  <pageSetup scale="71"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508D3E50BB594B4EB3D34EBC7CE21AD1" ma:contentTypeVersion="92" ma:contentTypeDescription="" ma:contentTypeScope="" ma:versionID="d83f4c878063b1109beaa744c0dfed04">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89c495a0c88ffde05ae816fb4d76b5d2"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Initial Filing</DocumentSetType>
    <Visibility xmlns="dc463f71-b30c-4ab2-9473-d307f9d35888" xsi:nil="tru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2017-12-01T08:00:00+00:00</OpenedDate>
    <Date1 xmlns="dc463f71-b30c-4ab2-9473-d307f9d35888">2017-12-01T08:00:00+00:00</Date1>
    <IsDocumentOrder xmlns="dc463f71-b30c-4ab2-9473-d307f9d35888">false</IsDocumentOrder>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171161</DocketNumber>
    <DelegatedOrder xmlns="dc463f71-b30c-4ab2-9473-d307f9d35888">false</DelegatedOrder>
    <SignificantOrder xmlns="dc463f71-b30c-4ab2-9473-d307f9d35888">false</SignificantOrder>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AFEA6FC9-073F-4B0E-9D28-12CA320D1C63}"/>
</file>

<file path=customXml/itemProps2.xml><?xml version="1.0" encoding="utf-8"?>
<ds:datastoreItem xmlns:ds="http://schemas.openxmlformats.org/officeDocument/2006/customXml" ds:itemID="{50383416-5193-4435-BC07-B2AFCBF8C88E}">
  <ds:schemaRefs>
    <ds:schemaRef ds:uri="http://schemas.microsoft.com/office/infopath/2007/PartnerControls"/>
    <ds:schemaRef ds:uri="http://purl.org/dc/elements/1.1/"/>
    <ds:schemaRef ds:uri="http://schemas.microsoft.com/office/2006/metadata/properties"/>
    <ds:schemaRef ds:uri="6a7bd91e-004b-490a-8704-e368d63d59a0"/>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EA76C89A-7BFD-481C-BD2B-1926FFE3E4AE}">
  <ds:schemaRefs>
    <ds:schemaRef ds:uri="http://schemas.microsoft.com/sharepoint/v3/contenttype/forms"/>
  </ds:schemaRefs>
</ds:datastoreItem>
</file>

<file path=customXml/itemProps4.xml><?xml version="1.0" encoding="utf-8"?>
<ds:datastoreItem xmlns:ds="http://schemas.openxmlformats.org/officeDocument/2006/customXml" ds:itemID="{591459FA-3B7A-4D03-8FA2-F460A740D55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Attachment B</vt:lpstr>
      <vt:lpstr>Attachment C</vt:lpstr>
      <vt:lpstr>Attachment D</vt:lpstr>
      <vt:lpstr>'Attachment B'!Print_Area</vt:lpstr>
      <vt:lpstr>'Attachment D'!Print_Area</vt:lpstr>
      <vt:lpstr>'Attachment D'!TABLEA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2017-11-28T21:46:41Z</dcterms:created>
  <dcterms:modified xsi:type="dcterms:W3CDTF">2017-12-01T19:59:09Z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y fmtid="{D5CDD505-2E9C-101B-9397-08002B2CF9AE}" pid="3" name="ContentTypeId">
    <vt:lpwstr>0x0101006E56B4D1795A2E4DB2F0B01679ED314A00508D3E50BB594B4EB3D34EBC7CE21AD1</vt:lpwstr>
  </property>
  <property fmtid="{D5CDD505-2E9C-101B-9397-08002B2CF9AE}" pid="4" name="_docset_NoMedatataSyncRequired">
    <vt:lpwstr>False</vt:lpwstr>
  </property>
  <property fmtid="{D5CDD505-2E9C-101B-9397-08002B2CF9AE}" pid="5" name="IsEFSEC">
    <vt:bool>false</vt:bool>
  </property>
</Properties>
</file>