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Gas Customer Counts Pg 10b" sheetId="1" r:id="rId1"/>
  </sheets>
  <externalReferences>
    <externalReference r:id="rId2"/>
  </externalReference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I50" i="1" l="1"/>
  <c r="J50" i="1" s="1"/>
  <c r="H50" i="1"/>
  <c r="E50" i="1"/>
  <c r="F50" i="1" s="1"/>
  <c r="G50" i="1" s="1"/>
  <c r="D50" i="1"/>
  <c r="I49" i="1"/>
  <c r="J49" i="1" s="1"/>
  <c r="G49" i="1"/>
  <c r="F49" i="1"/>
  <c r="I48" i="1"/>
  <c r="J48" i="1" s="1"/>
  <c r="G48" i="1"/>
  <c r="F48" i="1"/>
  <c r="I47" i="1"/>
  <c r="J47" i="1" s="1"/>
  <c r="G47" i="1"/>
  <c r="F47" i="1"/>
  <c r="I46" i="1"/>
  <c r="J46" i="1" s="1"/>
  <c r="G46" i="1"/>
  <c r="F46" i="1"/>
  <c r="I45" i="1"/>
  <c r="J45" i="1" s="1"/>
  <c r="G45" i="1"/>
  <c r="F45" i="1"/>
  <c r="I44" i="1"/>
  <c r="J44" i="1" s="1"/>
  <c r="G44" i="1"/>
  <c r="F44" i="1"/>
  <c r="I40" i="1"/>
  <c r="J40" i="1" s="1"/>
  <c r="H40" i="1"/>
  <c r="E40" i="1"/>
  <c r="D40" i="1"/>
  <c r="F40" i="1" s="1"/>
  <c r="G40" i="1" s="1"/>
  <c r="J39" i="1"/>
  <c r="I39" i="1"/>
  <c r="F39" i="1"/>
  <c r="G39" i="1" s="1"/>
  <c r="J38" i="1"/>
  <c r="I38" i="1"/>
  <c r="F38" i="1"/>
  <c r="G38" i="1" s="1"/>
  <c r="J37" i="1"/>
  <c r="I37" i="1"/>
  <c r="F37" i="1"/>
  <c r="G37" i="1" s="1"/>
  <c r="J36" i="1"/>
  <c r="I36" i="1"/>
  <c r="F36" i="1"/>
  <c r="G36" i="1" s="1"/>
  <c r="J35" i="1"/>
  <c r="I35" i="1"/>
  <c r="F35" i="1"/>
  <c r="G35" i="1" s="1"/>
  <c r="J34" i="1"/>
  <c r="I34" i="1"/>
  <c r="F34" i="1"/>
  <c r="G34" i="1" s="1"/>
  <c r="H30" i="1"/>
  <c r="E30" i="1"/>
  <c r="D30" i="1"/>
  <c r="F30" i="1" s="1"/>
  <c r="G30" i="1" s="1"/>
  <c r="J29" i="1"/>
  <c r="I29" i="1"/>
  <c r="F29" i="1"/>
  <c r="G29" i="1" s="1"/>
  <c r="J28" i="1"/>
  <c r="I28" i="1"/>
  <c r="F28" i="1"/>
  <c r="G28" i="1" s="1"/>
  <c r="J27" i="1"/>
  <c r="I27" i="1"/>
  <c r="F27" i="1"/>
  <c r="G27" i="1" s="1"/>
  <c r="J26" i="1"/>
  <c r="I26" i="1"/>
  <c r="F26" i="1"/>
  <c r="G26" i="1" s="1"/>
  <c r="J25" i="1"/>
  <c r="I25" i="1"/>
  <c r="F25" i="1"/>
  <c r="G25" i="1" s="1"/>
  <c r="J24" i="1"/>
  <c r="I24" i="1"/>
  <c r="I30" i="1" s="1"/>
  <c r="J30" i="1" s="1"/>
  <c r="F24" i="1"/>
  <c r="G24" i="1" s="1"/>
  <c r="H20" i="1"/>
  <c r="F20" i="1"/>
  <c r="G20" i="1" s="1"/>
  <c r="E20" i="1"/>
  <c r="D20" i="1"/>
  <c r="I19" i="1"/>
  <c r="J19" i="1" s="1"/>
  <c r="G19" i="1"/>
  <c r="F19" i="1"/>
  <c r="I18" i="1"/>
  <c r="J18" i="1" s="1"/>
  <c r="G18" i="1"/>
  <c r="F18" i="1"/>
  <c r="I17" i="1"/>
  <c r="J17" i="1" s="1"/>
  <c r="G17" i="1"/>
  <c r="F17" i="1"/>
  <c r="I16" i="1"/>
  <c r="J16" i="1" s="1"/>
  <c r="G16" i="1"/>
  <c r="F16" i="1"/>
  <c r="I15" i="1"/>
  <c r="J15" i="1" s="1"/>
  <c r="G15" i="1"/>
  <c r="F15" i="1"/>
  <c r="I14" i="1"/>
  <c r="I20" i="1" s="1"/>
  <c r="J20" i="1" s="1"/>
  <c r="G14" i="1"/>
  <c r="F14" i="1"/>
  <c r="J14" i="1" l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<sst xmlns="http://schemas.openxmlformats.org/spreadsheetml/2006/main" count="89" uniqueCount="34">
  <si>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</si>
  <si>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</si>
  <si>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</si>
  <si>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</si>
  <si>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</si>
  <si>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</si>
  <si>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</si>
  <si>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</si>
  <si>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</si>
  <si>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</si>
  <si>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</si>
  <si>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</si>
  <si>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</si>
  <si>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</si>
  <si>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</si>
  <si>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</si>
  <si>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</si>
  <si>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</si>
  <si>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</si>
  <si>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</si>
  <si>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</si>
  <si>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</si>
  <si>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</si>
  <si>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</si>
  <si>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</si>
  <si>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</si>
  <si>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</si>
  <si>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</si>
  <si>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</si>
  <si>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</si>
  <si>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</si>
  <si>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</si>
  <si>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</si>
  <si>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8/31/2017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</si>
</sst>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0" fontId="10" fillId="0" borderId="0" xfId="0" applyFont="1" applyBorder="1" applyAlignment="1">
      <alignment horizontal="center"/>
    </xf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peder\AppData\Local\Microsoft\Windows\Temporary%20Internet%20Files\Content.Outlook\RIGPJLOT\08.2017%20Electric%20and%20Gas%20Customer%20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. Customer Counts Pg 10a "/>
      <sheetName val="Gas Customer Counts Pg 10b"/>
      <sheetName val="Distribution Li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H44" sqref="H44:H49"/>
    </sheetView>
  </sheetViews>
  <sheetFormatPr defaultColWidth="8.88671875" defaultRowHeight="14.4" x14ac:dyDescent="0.3"/>
  <cols>
    <col min="1" max="1" width="5.109375" style="1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47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1" x14ac:dyDescent="0.4">
      <c r="B2" s="5" t="s">
        <v>0</v>
      </c>
      <c r="C2" s="5"/>
      <c r="D2" s="5"/>
      <c r="E2" s="5"/>
      <c r="F2" s="5"/>
      <c r="G2" s="5"/>
      <c r="H2" s="5"/>
      <c r="I2" s="5"/>
      <c r="J2" s="5"/>
      <c r="K2" s="6"/>
    </row>
    <row r="3" spans="1:11" ht="21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1:11" ht="21" x14ac:dyDescent="0.4">
      <c r="B4" s="7" t="s">
        <v>33</v>
      </c>
      <c r="C4" s="7"/>
      <c r="D4" s="7"/>
      <c r="E4" s="7"/>
      <c r="F4" s="7"/>
      <c r="G4" s="7"/>
      <c r="H4" s="7"/>
      <c r="I4" s="7"/>
      <c r="J4" s="7"/>
      <c r="K4" s="8"/>
    </row>
    <row r="5" spans="1:11" ht="15.6" x14ac:dyDescent="0.3">
      <c r="B5" s="9"/>
      <c r="C5" s="9"/>
      <c r="D5" s="10"/>
      <c r="E5" s="11"/>
      <c r="F5" s="10"/>
      <c r="G5" s="10"/>
      <c r="H5" s="10"/>
      <c r="I5" s="10"/>
      <c r="J5" s="10"/>
      <c r="K5" s="10"/>
    </row>
    <row r="6" spans="1:11" ht="17.399999999999999" x14ac:dyDescent="0.3">
      <c r="B6" s="12" t="s">
        <v>2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ht="17.399999999999999" x14ac:dyDescent="0.3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s="1" customFormat="1" ht="17.399999999999999" x14ac:dyDescent="0.3">
      <c r="B8" s="13"/>
      <c r="C8" s="13"/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3"/>
    </row>
    <row r="9" spans="1:11" s="1" customFormat="1" ht="17.399999999999999" x14ac:dyDescent="0.3">
      <c r="B9" s="13"/>
      <c r="C9" s="13"/>
      <c r="D9" s="15" t="s">
        <v>3</v>
      </c>
      <c r="E9" s="15" t="s">
        <v>4</v>
      </c>
      <c r="F9" s="15" t="s">
        <v>10</v>
      </c>
      <c r="G9" s="15" t="s">
        <v>11</v>
      </c>
      <c r="H9" s="15"/>
      <c r="I9" s="15" t="s">
        <v>12</v>
      </c>
      <c r="J9" s="15" t="s">
        <v>13</v>
      </c>
      <c r="K9" s="13"/>
    </row>
    <row r="11" spans="1:11" s="19" customFormat="1" ht="17.399999999999999" x14ac:dyDescent="0.3">
      <c r="A11" s="16"/>
      <c r="B11" s="17" t="s">
        <v>14</v>
      </c>
      <c r="C11" s="17"/>
      <c r="D11" s="17"/>
      <c r="E11" s="17"/>
      <c r="F11" s="17"/>
      <c r="G11" s="17"/>
      <c r="H11" s="17"/>
      <c r="I11" s="17"/>
      <c r="J11" s="17"/>
      <c r="K11" s="18"/>
    </row>
    <row r="12" spans="1:11" s="19" customFormat="1" ht="17.399999999999999" x14ac:dyDescent="0.3">
      <c r="A12" s="16"/>
      <c r="B12" s="20"/>
      <c r="C12" s="20"/>
      <c r="D12" s="20"/>
      <c r="E12" s="21"/>
      <c r="F12" s="22" t="s">
        <v>15</v>
      </c>
      <c r="G12" s="23"/>
      <c r="H12" s="24" t="s">
        <v>16</v>
      </c>
      <c r="I12" s="24"/>
      <c r="J12" s="24"/>
      <c r="K12" s="25"/>
    </row>
    <row r="13" spans="1:11" s="19" customFormat="1" ht="17.399999999999999" x14ac:dyDescent="0.3">
      <c r="A13" s="16"/>
      <c r="B13" s="22" t="s">
        <v>17</v>
      </c>
      <c r="C13" s="22"/>
      <c r="D13" s="26" t="s">
        <v>18</v>
      </c>
      <c r="E13" s="27" t="s">
        <v>19</v>
      </c>
      <c r="F13" s="26" t="s">
        <v>20</v>
      </c>
      <c r="G13" s="26" t="s">
        <v>21</v>
      </c>
      <c r="H13" s="27" t="s">
        <v>22</v>
      </c>
      <c r="I13" s="26" t="s">
        <v>20</v>
      </c>
      <c r="J13" s="26" t="s">
        <v>21</v>
      </c>
      <c r="K13" s="26"/>
    </row>
    <row r="14" spans="1:11" ht="17.399999999999999" x14ac:dyDescent="0.3">
      <c r="A14" s="28">
        <v>1</v>
      </c>
      <c r="B14" s="29" t="s">
        <v>23</v>
      </c>
      <c r="C14" s="29"/>
      <c r="D14" s="30">
        <v>760656</v>
      </c>
      <c r="E14" s="30">
        <v>757627</v>
      </c>
      <c r="F14" s="31">
        <f t="shared" ref="F14:F20" si="0">D14-E14</f>
        <v>3029</v>
      </c>
      <c r="G14" s="32">
        <f t="shared" ref="G14:G20" si="1">F14/E14</f>
        <v>3.9980095746323715E-3</v>
      </c>
      <c r="H14" s="30">
        <v>750520</v>
      </c>
      <c r="I14" s="31">
        <f t="shared" ref="I14:I19" si="2">+D14-H14</f>
        <v>10136</v>
      </c>
      <c r="J14" s="33">
        <f t="shared" ref="J14:J20" si="3">+I14/H14</f>
        <v>1.3505302989926984E-2</v>
      </c>
      <c r="K14" s="33"/>
    </row>
    <row r="15" spans="1:11" ht="17.399999999999999" x14ac:dyDescent="0.3">
      <c r="A15" s="28">
        <v>2</v>
      </c>
      <c r="B15" s="29" t="s">
        <v>24</v>
      </c>
      <c r="C15" s="29"/>
      <c r="D15" s="30">
        <v>55229</v>
      </c>
      <c r="E15" s="30">
        <v>55501.999999999993</v>
      </c>
      <c r="F15" s="31">
        <f t="shared" si="0"/>
        <v>-272.99999999999272</v>
      </c>
      <c r="G15" s="32">
        <f t="shared" si="1"/>
        <v>-4.9187416669668254E-3</v>
      </c>
      <c r="H15" s="30">
        <v>54954</v>
      </c>
      <c r="I15" s="31">
        <f t="shared" si="2"/>
        <v>275</v>
      </c>
      <c r="J15" s="33">
        <f t="shared" si="3"/>
        <v>5.004185318630127E-3</v>
      </c>
      <c r="K15" s="33"/>
    </row>
    <row r="16" spans="1:11" ht="17.399999999999999" x14ac:dyDescent="0.3">
      <c r="A16" s="28">
        <v>3</v>
      </c>
      <c r="B16" s="29" t="s">
        <v>25</v>
      </c>
      <c r="C16" s="29"/>
      <c r="D16" s="30">
        <v>387</v>
      </c>
      <c r="E16" s="30">
        <v>268.50708842088017</v>
      </c>
      <c r="F16" s="31">
        <f t="shared" si="0"/>
        <v>118.49291157911983</v>
      </c>
      <c r="G16" s="32">
        <f t="shared" si="1"/>
        <v>0.44130273161870598</v>
      </c>
      <c r="H16" s="30">
        <v>397</v>
      </c>
      <c r="I16" s="31">
        <f t="shared" si="2"/>
        <v>-10</v>
      </c>
      <c r="J16" s="33">
        <f t="shared" si="3"/>
        <v>-2.5188916876574308E-2</v>
      </c>
      <c r="K16" s="33"/>
    </row>
    <row r="17" spans="1:11" ht="17.399999999999999" x14ac:dyDescent="0.3">
      <c r="A17" s="28">
        <v>4</v>
      </c>
      <c r="B17" s="29" t="s">
        <v>26</v>
      </c>
      <c r="C17" s="29"/>
      <c r="D17" s="30">
        <v>2311</v>
      </c>
      <c r="E17" s="30">
        <v>2329</v>
      </c>
      <c r="F17" s="31">
        <f t="shared" si="0"/>
        <v>-18</v>
      </c>
      <c r="G17" s="32">
        <f t="shared" si="1"/>
        <v>-7.7286389008158008E-3</v>
      </c>
      <c r="H17" s="30">
        <v>2369</v>
      </c>
      <c r="I17" s="31">
        <f t="shared" si="2"/>
        <v>-58</v>
      </c>
      <c r="J17" s="33">
        <f t="shared" si="3"/>
        <v>-2.4482904178978471E-2</v>
      </c>
      <c r="K17" s="33"/>
    </row>
    <row r="18" spans="1:11" ht="17.399999999999999" x14ac:dyDescent="0.3">
      <c r="A18" s="28">
        <v>5</v>
      </c>
      <c r="B18" s="29" t="s">
        <v>27</v>
      </c>
      <c r="C18" s="29"/>
      <c r="D18" s="30">
        <v>10</v>
      </c>
      <c r="E18" s="30">
        <v>16.268393000692122</v>
      </c>
      <c r="F18" s="31">
        <f t="shared" si="0"/>
        <v>-6.2683930006921216</v>
      </c>
      <c r="G18" s="32">
        <f t="shared" si="1"/>
        <v>-0.38531113678071582</v>
      </c>
      <c r="H18" s="30">
        <v>11</v>
      </c>
      <c r="I18" s="31">
        <f t="shared" si="2"/>
        <v>-1</v>
      </c>
      <c r="J18" s="33">
        <f t="shared" si="3"/>
        <v>-9.0909090909090912E-2</v>
      </c>
      <c r="K18" s="33"/>
    </row>
    <row r="19" spans="1:11" ht="17.399999999999999" x14ac:dyDescent="0.3">
      <c r="A19" s="28">
        <v>6</v>
      </c>
      <c r="B19" s="29" t="s">
        <v>28</v>
      </c>
      <c r="C19" s="29"/>
      <c r="D19" s="34">
        <v>226</v>
      </c>
      <c r="E19" s="34">
        <v>214.22451857842779</v>
      </c>
      <c r="F19" s="35">
        <f t="shared" si="0"/>
        <v>11.775481421572209</v>
      </c>
      <c r="G19" s="36">
        <f t="shared" si="1"/>
        <v>5.4967944377763624E-2</v>
      </c>
      <c r="H19" s="35">
        <v>228</v>
      </c>
      <c r="I19" s="35">
        <f t="shared" si="2"/>
        <v>-2</v>
      </c>
      <c r="J19" s="37">
        <f t="shared" si="3"/>
        <v>-8.771929824561403E-3</v>
      </c>
      <c r="K19" s="38"/>
    </row>
    <row r="20" spans="1:11" ht="17.399999999999999" x14ac:dyDescent="0.3">
      <c r="A20" s="28">
        <v>7</v>
      </c>
      <c r="B20" s="29" t="s">
        <v>29</v>
      </c>
      <c r="C20" s="29"/>
      <c r="D20" s="39">
        <f>SUM(D14:D19)</f>
        <v>818819</v>
      </c>
      <c r="E20" s="40">
        <f>SUM(E14:E19)</f>
        <v>815957</v>
      </c>
      <c r="F20" s="39">
        <f t="shared" si="0"/>
        <v>2862</v>
      </c>
      <c r="G20" s="32">
        <f t="shared" si="1"/>
        <v>3.507537774662145E-3</v>
      </c>
      <c r="H20" s="40">
        <f>SUM(H14:H19)</f>
        <v>808479</v>
      </c>
      <c r="I20" s="39">
        <f>SUM(I14:I19)</f>
        <v>10340</v>
      </c>
      <c r="J20" s="33">
        <f t="shared" si="3"/>
        <v>1.2789447839708885E-2</v>
      </c>
      <c r="K20" s="33"/>
    </row>
    <row r="21" spans="1:11" ht="17.399999999999999" hidden="1" x14ac:dyDescent="0.3">
      <c r="A21" s="28">
        <v>8</v>
      </c>
      <c r="B21" s="41" t="s">
        <v>30</v>
      </c>
      <c r="C21" s="41"/>
      <c r="D21" s="41"/>
      <c r="E21" s="41"/>
      <c r="F21" s="41"/>
      <c r="G21" s="41"/>
      <c r="H21" s="41"/>
      <c r="I21" s="41"/>
      <c r="J21" s="41"/>
      <c r="K21" s="42"/>
    </row>
    <row r="22" spans="1:11" ht="17.399999999999999" hidden="1" x14ac:dyDescent="0.3">
      <c r="A22" s="28">
        <v>9</v>
      </c>
      <c r="B22" s="20"/>
      <c r="C22" s="20"/>
      <c r="D22" s="20"/>
      <c r="E22" s="21"/>
      <c r="F22" s="22" t="s">
        <v>15</v>
      </c>
      <c r="G22" s="23"/>
      <c r="H22" s="24" t="s">
        <v>16</v>
      </c>
      <c r="I22" s="24"/>
      <c r="J22" s="24"/>
      <c r="K22" s="42"/>
    </row>
    <row r="23" spans="1:11" ht="17.399999999999999" hidden="1" x14ac:dyDescent="0.3">
      <c r="A23" s="28">
        <v>10</v>
      </c>
      <c r="B23" s="22" t="s">
        <v>17</v>
      </c>
      <c r="C23" s="22"/>
      <c r="D23" s="26" t="s">
        <v>18</v>
      </c>
      <c r="E23" s="27" t="s">
        <v>19</v>
      </c>
      <c r="F23" s="26" t="s">
        <v>20</v>
      </c>
      <c r="G23" s="26" t="s">
        <v>21</v>
      </c>
      <c r="H23" s="27" t="s">
        <v>22</v>
      </c>
      <c r="I23" s="26" t="s">
        <v>20</v>
      </c>
      <c r="J23" s="26" t="s">
        <v>21</v>
      </c>
      <c r="K23" s="42"/>
    </row>
    <row r="24" spans="1:11" ht="17.399999999999999" hidden="1" x14ac:dyDescent="0.3">
      <c r="A24" s="28">
        <v>11</v>
      </c>
      <c r="B24" s="29" t="s">
        <v>23</v>
      </c>
      <c r="C24" s="43"/>
      <c r="D24" s="31">
        <v>759726</v>
      </c>
      <c r="E24" s="31">
        <v>757524</v>
      </c>
      <c r="F24" s="31">
        <f t="shared" ref="F24:F30" si="4">D24-E24</f>
        <v>2202</v>
      </c>
      <c r="G24" s="32">
        <f t="shared" ref="G24:G30" si="5">F24/E24</f>
        <v>2.9068385952128249E-3</v>
      </c>
      <c r="H24" s="30">
        <v>748029</v>
      </c>
      <c r="I24" s="31">
        <f t="shared" ref="I24:I29" si="6">+D24-H24</f>
        <v>11697</v>
      </c>
      <c r="J24" s="33">
        <f t="shared" ref="J24:J30" si="7">+I24/H24</f>
        <v>1.5637094283777769E-2</v>
      </c>
      <c r="K24" s="42"/>
    </row>
    <row r="25" spans="1:11" ht="17.399999999999999" hidden="1" x14ac:dyDescent="0.3">
      <c r="A25" s="28">
        <v>12</v>
      </c>
      <c r="B25" s="29" t="s">
        <v>24</v>
      </c>
      <c r="C25" s="43"/>
      <c r="D25" s="31">
        <v>55359</v>
      </c>
      <c r="E25" s="31">
        <v>55520</v>
      </c>
      <c r="F25" s="31">
        <f t="shared" si="4"/>
        <v>-161</v>
      </c>
      <c r="G25" s="32">
        <f t="shared" si="5"/>
        <v>-2.89985590778098E-3</v>
      </c>
      <c r="H25" s="30">
        <v>54957</v>
      </c>
      <c r="I25" s="31">
        <f t="shared" si="6"/>
        <v>402</v>
      </c>
      <c r="J25" s="33">
        <f t="shared" si="7"/>
        <v>7.3148097603580979E-3</v>
      </c>
      <c r="K25" s="42"/>
    </row>
    <row r="26" spans="1:11" ht="17.399999999999999" hidden="1" x14ac:dyDescent="0.3">
      <c r="A26" s="28">
        <v>13</v>
      </c>
      <c r="B26" s="29" t="s">
        <v>25</v>
      </c>
      <c r="C26" s="43"/>
      <c r="D26" s="31">
        <v>389</v>
      </c>
      <c r="E26" s="31">
        <v>271</v>
      </c>
      <c r="F26" s="31">
        <f t="shared" si="4"/>
        <v>118</v>
      </c>
      <c r="G26" s="32">
        <f t="shared" si="5"/>
        <v>0.43542435424354242</v>
      </c>
      <c r="H26" s="30">
        <v>402</v>
      </c>
      <c r="I26" s="31">
        <f t="shared" si="6"/>
        <v>-13</v>
      </c>
      <c r="J26" s="33">
        <f t="shared" si="7"/>
        <v>-3.2338308457711441E-2</v>
      </c>
      <c r="K26" s="42"/>
    </row>
    <row r="27" spans="1:11" ht="17.399999999999999" hidden="1" x14ac:dyDescent="0.3">
      <c r="A27" s="28">
        <v>14</v>
      </c>
      <c r="B27" s="29" t="s">
        <v>26</v>
      </c>
      <c r="C27" s="43"/>
      <c r="D27" s="31">
        <v>2336</v>
      </c>
      <c r="E27" s="31">
        <v>2347</v>
      </c>
      <c r="F27" s="31">
        <f t="shared" si="4"/>
        <v>-11</v>
      </c>
      <c r="G27" s="32">
        <f t="shared" si="5"/>
        <v>-4.6868342564976564E-3</v>
      </c>
      <c r="H27" s="30">
        <v>2377</v>
      </c>
      <c r="I27" s="31">
        <f t="shared" si="6"/>
        <v>-41</v>
      </c>
      <c r="J27" s="33">
        <f t="shared" si="7"/>
        <v>-1.724863273033235E-2</v>
      </c>
      <c r="K27" s="42"/>
    </row>
    <row r="28" spans="1:11" ht="17.399999999999999" hidden="1" x14ac:dyDescent="0.3">
      <c r="A28" s="28">
        <v>15</v>
      </c>
      <c r="B28" s="29" t="s">
        <v>27</v>
      </c>
      <c r="C28" s="43"/>
      <c r="D28" s="31">
        <v>11</v>
      </c>
      <c r="E28" s="31">
        <v>16</v>
      </c>
      <c r="F28" s="31">
        <f t="shared" si="4"/>
        <v>-5</v>
      </c>
      <c r="G28" s="32">
        <f t="shared" si="5"/>
        <v>-0.3125</v>
      </c>
      <c r="H28" s="30">
        <v>11</v>
      </c>
      <c r="I28" s="31">
        <f t="shared" si="6"/>
        <v>0</v>
      </c>
      <c r="J28" s="33">
        <f t="shared" si="7"/>
        <v>0</v>
      </c>
      <c r="K28" s="42"/>
    </row>
    <row r="29" spans="1:11" ht="17.399999999999999" hidden="1" x14ac:dyDescent="0.3">
      <c r="A29" s="28">
        <v>16</v>
      </c>
      <c r="B29" s="29" t="s">
        <v>28</v>
      </c>
      <c r="C29" s="43"/>
      <c r="D29" s="35">
        <v>225</v>
      </c>
      <c r="E29" s="35">
        <v>214</v>
      </c>
      <c r="F29" s="35">
        <f t="shared" si="4"/>
        <v>11</v>
      </c>
      <c r="G29" s="36">
        <f t="shared" si="5"/>
        <v>5.1401869158878503E-2</v>
      </c>
      <c r="H29" s="35">
        <v>226</v>
      </c>
      <c r="I29" s="35">
        <f t="shared" si="6"/>
        <v>-1</v>
      </c>
      <c r="J29" s="37">
        <f t="shared" si="7"/>
        <v>-4.4247787610619468E-3</v>
      </c>
      <c r="K29" s="42"/>
    </row>
    <row r="30" spans="1:11" ht="17.399999999999999" hidden="1" x14ac:dyDescent="0.3">
      <c r="A30" s="28">
        <v>17</v>
      </c>
      <c r="B30" s="29" t="s">
        <v>29</v>
      </c>
      <c r="C30" s="43"/>
      <c r="D30" s="39">
        <f>SUM(D24:D29)</f>
        <v>818046</v>
      </c>
      <c r="E30" s="40">
        <f>SUM(E24:E29)</f>
        <v>815892</v>
      </c>
      <c r="F30" s="39">
        <f t="shared" si="4"/>
        <v>2154</v>
      </c>
      <c r="G30" s="32">
        <f t="shared" si="5"/>
        <v>2.6400553014369549E-3</v>
      </c>
      <c r="H30" s="40">
        <f>SUM(H24:H29)</f>
        <v>806002</v>
      </c>
      <c r="I30" s="39">
        <f>SUM(I24:I29)</f>
        <v>12044</v>
      </c>
      <c r="J30" s="33">
        <f t="shared" si="7"/>
        <v>1.4942890960568335E-2</v>
      </c>
      <c r="K30" s="42"/>
    </row>
    <row r="31" spans="1:11" ht="17.399999999999999" x14ac:dyDescent="0.3">
      <c r="A31" s="28">
        <v>8</v>
      </c>
      <c r="B31" s="44" t="s">
        <v>31</v>
      </c>
      <c r="C31" s="44"/>
      <c r="D31" s="44"/>
      <c r="E31" s="44"/>
      <c r="F31" s="44"/>
      <c r="G31" s="44"/>
      <c r="H31" s="44"/>
      <c r="I31" s="44"/>
      <c r="J31" s="44"/>
      <c r="K31" s="42"/>
    </row>
    <row r="32" spans="1:11" ht="17.399999999999999" x14ac:dyDescent="0.3">
      <c r="A32" s="28">
        <v>9</v>
      </c>
      <c r="B32" s="20"/>
      <c r="C32" s="20"/>
      <c r="D32" s="20"/>
      <c r="E32" s="21"/>
      <c r="F32" s="22" t="s">
        <v>15</v>
      </c>
      <c r="G32" s="23"/>
      <c r="H32" s="24" t="s">
        <v>16</v>
      </c>
      <c r="I32" s="24"/>
      <c r="J32" s="24"/>
      <c r="K32" s="42"/>
    </row>
    <row r="33" spans="1:11" ht="17.399999999999999" x14ac:dyDescent="0.3">
      <c r="A33" s="28">
        <v>10</v>
      </c>
      <c r="B33" s="22" t="s">
        <v>17</v>
      </c>
      <c r="C33" s="22"/>
      <c r="D33" s="26" t="s">
        <v>18</v>
      </c>
      <c r="E33" s="27" t="s">
        <v>19</v>
      </c>
      <c r="F33" s="26" t="s">
        <v>20</v>
      </c>
      <c r="G33" s="26" t="s">
        <v>21</v>
      </c>
      <c r="H33" s="27" t="s">
        <v>22</v>
      </c>
      <c r="I33" s="26" t="s">
        <v>20</v>
      </c>
      <c r="J33" s="26" t="s">
        <v>21</v>
      </c>
      <c r="K33" s="42"/>
    </row>
    <row r="34" spans="1:11" ht="17.399999999999999" x14ac:dyDescent="0.3">
      <c r="A34" s="28">
        <v>11</v>
      </c>
      <c r="B34" s="29" t="s">
        <v>23</v>
      </c>
      <c r="C34" s="43"/>
      <c r="D34" s="31">
        <v>759257</v>
      </c>
      <c r="E34" s="31">
        <v>756902</v>
      </c>
      <c r="F34" s="31">
        <f t="shared" ref="F34:F40" si="8">D34-E34</f>
        <v>2355</v>
      </c>
      <c r="G34" s="32">
        <f t="shared" ref="G34:G40" si="9">F34/E34</f>
        <v>3.111367125466705E-3</v>
      </c>
      <c r="H34" s="30">
        <v>747421</v>
      </c>
      <c r="I34" s="31">
        <f t="shared" ref="I34:I39" si="10">+D34-H34</f>
        <v>11836</v>
      </c>
      <c r="J34" s="33">
        <f t="shared" ref="J34:J40" si="11">+I34/H34</f>
        <v>1.5835787327356337E-2</v>
      </c>
      <c r="K34" s="42"/>
    </row>
    <row r="35" spans="1:11" ht="17.399999999999999" x14ac:dyDescent="0.3">
      <c r="A35" s="28">
        <v>12</v>
      </c>
      <c r="B35" s="29" t="s">
        <v>24</v>
      </c>
      <c r="C35" s="43"/>
      <c r="D35" s="31">
        <v>55361</v>
      </c>
      <c r="E35" s="31">
        <v>55496</v>
      </c>
      <c r="F35" s="31">
        <f t="shared" si="8"/>
        <v>-135</v>
      </c>
      <c r="G35" s="32">
        <f t="shared" si="9"/>
        <v>-2.4326077555139108E-3</v>
      </c>
      <c r="H35" s="30">
        <v>54952</v>
      </c>
      <c r="I35" s="31">
        <f t="shared" si="10"/>
        <v>409</v>
      </c>
      <c r="J35" s="33">
        <f t="shared" si="11"/>
        <v>7.4428592225942638E-3</v>
      </c>
      <c r="K35" s="42"/>
    </row>
    <row r="36" spans="1:11" ht="17.399999999999999" x14ac:dyDescent="0.3">
      <c r="A36" s="28">
        <v>13</v>
      </c>
      <c r="B36" s="29" t="s">
        <v>25</v>
      </c>
      <c r="C36" s="43"/>
      <c r="D36" s="31">
        <v>389</v>
      </c>
      <c r="E36" s="31">
        <v>271</v>
      </c>
      <c r="F36" s="31">
        <f t="shared" si="8"/>
        <v>118</v>
      </c>
      <c r="G36" s="32">
        <f t="shared" si="9"/>
        <v>0.43542435424354242</v>
      </c>
      <c r="H36" s="30">
        <v>402</v>
      </c>
      <c r="I36" s="31">
        <f t="shared" si="10"/>
        <v>-13</v>
      </c>
      <c r="J36" s="33">
        <f t="shared" si="11"/>
        <v>-3.2338308457711441E-2</v>
      </c>
      <c r="K36" s="42"/>
    </row>
    <row r="37" spans="1:11" ht="17.399999999999999" x14ac:dyDescent="0.3">
      <c r="A37" s="28">
        <v>14</v>
      </c>
      <c r="B37" s="29" t="s">
        <v>26</v>
      </c>
      <c r="C37" s="43"/>
      <c r="D37" s="31">
        <v>2338</v>
      </c>
      <c r="E37" s="31">
        <v>2348</v>
      </c>
      <c r="F37" s="31">
        <f t="shared" si="8"/>
        <v>-10</v>
      </c>
      <c r="G37" s="32">
        <f t="shared" si="9"/>
        <v>-4.2589437819420782E-3</v>
      </c>
      <c r="H37" s="30">
        <v>2379</v>
      </c>
      <c r="I37" s="31">
        <f t="shared" si="10"/>
        <v>-41</v>
      </c>
      <c r="J37" s="33">
        <f t="shared" si="11"/>
        <v>-1.7234131988230348E-2</v>
      </c>
      <c r="K37" s="42"/>
    </row>
    <row r="38" spans="1:11" ht="17.399999999999999" x14ac:dyDescent="0.3">
      <c r="A38" s="28">
        <v>15</v>
      </c>
      <c r="B38" s="29" t="s">
        <v>27</v>
      </c>
      <c r="C38" s="43"/>
      <c r="D38" s="31">
        <v>11</v>
      </c>
      <c r="E38" s="31">
        <v>16</v>
      </c>
      <c r="F38" s="31">
        <f t="shared" si="8"/>
        <v>-5</v>
      </c>
      <c r="G38" s="32">
        <f t="shared" si="9"/>
        <v>-0.3125</v>
      </c>
      <c r="H38" s="30">
        <v>11</v>
      </c>
      <c r="I38" s="31">
        <f t="shared" si="10"/>
        <v>0</v>
      </c>
      <c r="J38" s="33">
        <f t="shared" si="11"/>
        <v>0</v>
      </c>
      <c r="K38" s="42"/>
    </row>
    <row r="39" spans="1:11" ht="17.399999999999999" x14ac:dyDescent="0.3">
      <c r="A39" s="28">
        <v>16</v>
      </c>
      <c r="B39" s="29" t="s">
        <v>28</v>
      </c>
      <c r="C39" s="43"/>
      <c r="D39" s="35">
        <v>226</v>
      </c>
      <c r="E39" s="35">
        <v>214</v>
      </c>
      <c r="F39" s="35">
        <f t="shared" si="8"/>
        <v>12</v>
      </c>
      <c r="G39" s="36">
        <f t="shared" si="9"/>
        <v>5.6074766355140186E-2</v>
      </c>
      <c r="H39" s="35">
        <v>227</v>
      </c>
      <c r="I39" s="35">
        <f t="shared" si="10"/>
        <v>-1</v>
      </c>
      <c r="J39" s="37">
        <f t="shared" si="11"/>
        <v>-4.4052863436123352E-3</v>
      </c>
      <c r="K39" s="42"/>
    </row>
    <row r="40" spans="1:11" ht="17.399999999999999" x14ac:dyDescent="0.3">
      <c r="A40" s="28">
        <v>17</v>
      </c>
      <c r="B40" s="29" t="s">
        <v>29</v>
      </c>
      <c r="C40" s="43"/>
      <c r="D40" s="39">
        <f>SUM(D34:D39)</f>
        <v>817582</v>
      </c>
      <c r="E40" s="40">
        <f>SUM(E34:E39)</f>
        <v>815247</v>
      </c>
      <c r="F40" s="39">
        <f t="shared" si="8"/>
        <v>2335</v>
      </c>
      <c r="G40" s="32">
        <f t="shared" si="9"/>
        <v>2.8641626402795715E-3</v>
      </c>
      <c r="H40" s="40">
        <f>SUM(H34:H39)</f>
        <v>805392</v>
      </c>
      <c r="I40" s="39">
        <f>SUM(I34:I39)</f>
        <v>12190</v>
      </c>
      <c r="J40" s="33">
        <f t="shared" si="11"/>
        <v>1.5135486818841012E-2</v>
      </c>
      <c r="K40" s="42"/>
    </row>
    <row r="41" spans="1:11" ht="17.399999999999999" x14ac:dyDescent="0.3">
      <c r="A41" s="28">
        <v>18</v>
      </c>
      <c r="B41" s="44" t="s">
        <v>32</v>
      </c>
      <c r="C41" s="44"/>
      <c r="D41" s="44"/>
      <c r="E41" s="44"/>
      <c r="F41" s="44"/>
      <c r="G41" s="44"/>
      <c r="H41" s="44"/>
      <c r="I41" s="44"/>
      <c r="J41" s="44"/>
      <c r="K41" s="45"/>
    </row>
    <row r="42" spans="1:11" s="19" customFormat="1" ht="17.399999999999999" x14ac:dyDescent="0.3">
      <c r="A42" s="28">
        <v>19</v>
      </c>
      <c r="B42" s="23"/>
      <c r="C42" s="23"/>
      <c r="D42" s="23"/>
      <c r="E42" s="21"/>
      <c r="F42" s="22" t="s">
        <v>15</v>
      </c>
      <c r="G42" s="23"/>
      <c r="H42" s="46"/>
      <c r="I42" s="24" t="s">
        <v>16</v>
      </c>
      <c r="J42" s="24"/>
      <c r="K42" s="25"/>
    </row>
    <row r="43" spans="1:11" s="19" customFormat="1" ht="17.399999999999999" x14ac:dyDescent="0.3">
      <c r="A43" s="28">
        <v>20</v>
      </c>
      <c r="B43" s="22" t="s">
        <v>17</v>
      </c>
      <c r="C43" s="22"/>
      <c r="D43" s="26" t="s">
        <v>18</v>
      </c>
      <c r="E43" s="27" t="s">
        <v>19</v>
      </c>
      <c r="F43" s="26" t="s">
        <v>20</v>
      </c>
      <c r="G43" s="26" t="s">
        <v>21</v>
      </c>
      <c r="H43" s="27" t="s">
        <v>22</v>
      </c>
      <c r="I43" s="26" t="s">
        <v>20</v>
      </c>
      <c r="J43" s="26" t="s">
        <v>21</v>
      </c>
      <c r="K43" s="26"/>
    </row>
    <row r="44" spans="1:11" ht="17.399999999999999" x14ac:dyDescent="0.3">
      <c r="A44" s="28">
        <v>21</v>
      </c>
      <c r="B44" s="29" t="s">
        <v>23</v>
      </c>
      <c r="C44" s="29"/>
      <c r="D44" s="31">
        <v>757476</v>
      </c>
      <c r="E44" s="31">
        <v>756255</v>
      </c>
      <c r="F44" s="31">
        <f t="shared" ref="F44:F50" si="12">D44-E44</f>
        <v>1221</v>
      </c>
      <c r="G44" s="32">
        <f t="shared" ref="G44:G50" si="13">F44/E44</f>
        <v>1.6145347799353393E-3</v>
      </c>
      <c r="H44" s="30">
        <v>744785</v>
      </c>
      <c r="I44" s="31">
        <f t="shared" ref="I44:I49" si="14">+D44-H44</f>
        <v>12691</v>
      </c>
      <c r="J44" s="33">
        <f t="shared" ref="J44:J50" si="15">+I44/H44</f>
        <v>1.7039816859899165E-2</v>
      </c>
      <c r="K44" s="33"/>
    </row>
    <row r="45" spans="1:11" ht="17.399999999999999" x14ac:dyDescent="0.3">
      <c r="A45" s="28">
        <v>22</v>
      </c>
      <c r="B45" s="29" t="s">
        <v>24</v>
      </c>
      <c r="C45" s="29"/>
      <c r="D45" s="31">
        <v>55264</v>
      </c>
      <c r="E45" s="31">
        <v>55804</v>
      </c>
      <c r="F45" s="31">
        <f t="shared" si="12"/>
        <v>-540</v>
      </c>
      <c r="G45" s="32">
        <f t="shared" si="13"/>
        <v>-9.6767256827467573E-3</v>
      </c>
      <c r="H45" s="30">
        <v>54841</v>
      </c>
      <c r="I45" s="31">
        <f t="shared" si="14"/>
        <v>423</v>
      </c>
      <c r="J45" s="33">
        <f t="shared" si="15"/>
        <v>7.7132072719315837E-3</v>
      </c>
      <c r="K45" s="33"/>
    </row>
    <row r="46" spans="1:11" ht="17.399999999999999" x14ac:dyDescent="0.3">
      <c r="A46" s="28">
        <v>23</v>
      </c>
      <c r="B46" s="29" t="s">
        <v>25</v>
      </c>
      <c r="C46" s="29"/>
      <c r="D46" s="31">
        <v>390</v>
      </c>
      <c r="E46" s="31">
        <v>274</v>
      </c>
      <c r="F46" s="31">
        <f t="shared" si="12"/>
        <v>116</v>
      </c>
      <c r="G46" s="32">
        <f t="shared" si="13"/>
        <v>0.42335766423357662</v>
      </c>
      <c r="H46" s="30">
        <v>405</v>
      </c>
      <c r="I46" s="31">
        <f t="shared" si="14"/>
        <v>-15</v>
      </c>
      <c r="J46" s="33">
        <f t="shared" si="15"/>
        <v>-3.7037037037037035E-2</v>
      </c>
      <c r="K46" s="33"/>
    </row>
    <row r="47" spans="1:11" ht="17.399999999999999" x14ac:dyDescent="0.3">
      <c r="A47" s="28">
        <v>24</v>
      </c>
      <c r="B47" s="29" t="s">
        <v>26</v>
      </c>
      <c r="C47" s="29"/>
      <c r="D47" s="31">
        <v>2343</v>
      </c>
      <c r="E47" s="31">
        <v>2339</v>
      </c>
      <c r="F47" s="31">
        <f t="shared" si="12"/>
        <v>4</v>
      </c>
      <c r="G47" s="32">
        <f t="shared" si="13"/>
        <v>1.7101325352714834E-3</v>
      </c>
      <c r="H47" s="30">
        <v>2378</v>
      </c>
      <c r="I47" s="31">
        <f t="shared" si="14"/>
        <v>-35</v>
      </c>
      <c r="J47" s="33">
        <f t="shared" si="15"/>
        <v>-1.471825063078217E-2</v>
      </c>
      <c r="K47" s="33"/>
    </row>
    <row r="48" spans="1:11" ht="17.399999999999999" x14ac:dyDescent="0.3">
      <c r="A48" s="28">
        <v>25</v>
      </c>
      <c r="B48" s="29" t="s">
        <v>27</v>
      </c>
      <c r="C48" s="29"/>
      <c r="D48" s="31">
        <v>11</v>
      </c>
      <c r="E48" s="31">
        <v>17</v>
      </c>
      <c r="F48" s="31">
        <f t="shared" si="12"/>
        <v>-6</v>
      </c>
      <c r="G48" s="32">
        <f t="shared" si="13"/>
        <v>-0.35294117647058826</v>
      </c>
      <c r="H48" s="30">
        <v>11</v>
      </c>
      <c r="I48" s="31">
        <f t="shared" si="14"/>
        <v>0</v>
      </c>
      <c r="J48" s="33">
        <f t="shared" si="15"/>
        <v>0</v>
      </c>
      <c r="K48" s="33"/>
    </row>
    <row r="49" spans="1:11" ht="17.399999999999999" x14ac:dyDescent="0.3">
      <c r="A49" s="28">
        <v>26</v>
      </c>
      <c r="B49" s="29" t="s">
        <v>28</v>
      </c>
      <c r="C49" s="29"/>
      <c r="D49" s="35">
        <v>227</v>
      </c>
      <c r="E49" s="35">
        <v>208</v>
      </c>
      <c r="F49" s="35">
        <f t="shared" si="12"/>
        <v>19</v>
      </c>
      <c r="G49" s="36">
        <f t="shared" si="13"/>
        <v>9.1346153846153841E-2</v>
      </c>
      <c r="H49" s="35">
        <v>227</v>
      </c>
      <c r="I49" s="35">
        <f t="shared" si="14"/>
        <v>0</v>
      </c>
      <c r="J49" s="37">
        <f t="shared" si="15"/>
        <v>0</v>
      </c>
      <c r="K49" s="38"/>
    </row>
    <row r="50" spans="1:11" ht="17.399999999999999" x14ac:dyDescent="0.3">
      <c r="A50" s="28">
        <v>27</v>
      </c>
      <c r="B50" s="29" t="s">
        <v>29</v>
      </c>
      <c r="C50" s="29"/>
      <c r="D50" s="39">
        <f>SUM(D44:D49)</f>
        <v>815711</v>
      </c>
      <c r="E50" s="40">
        <f>SUM(E44:E49)</f>
        <v>814897</v>
      </c>
      <c r="F50" s="39">
        <f t="shared" si="12"/>
        <v>814</v>
      </c>
      <c r="G50" s="32">
        <f t="shared" si="13"/>
        <v>9.9889924738954736E-4</v>
      </c>
      <c r="H50" s="40">
        <f>SUM(H44:H49)</f>
        <v>802647</v>
      </c>
      <c r="I50" s="39">
        <f>SUM(I44:I49)</f>
        <v>13064</v>
      </c>
      <c r="J50" s="33">
        <f t="shared" si="15"/>
        <v>1.627614630092681E-2</v>
      </c>
      <c r="K50" s="33"/>
    </row>
    <row r="51" spans="1:11" x14ac:dyDescent="0.3">
      <c r="H51" s="47"/>
    </row>
    <row r="52" spans="1:11" x14ac:dyDescent="0.3">
      <c r="H52" s="47"/>
    </row>
    <row r="53" spans="1:11" x14ac:dyDescent="0.3">
      <c r="H53" s="47"/>
    </row>
    <row r="54" spans="1:11" x14ac:dyDescent="0.3">
      <c r="H54" s="47"/>
    </row>
    <row r="55" spans="1:11" x14ac:dyDescent="0.3">
      <c r="H55" s="47"/>
    </row>
    <row r="56" spans="1:11" x14ac:dyDescent="0.3">
      <c r="H56" s="47"/>
    </row>
    <row r="59" spans="1:11" x14ac:dyDescent="0.3">
      <c r="B59" s="16"/>
      <c r="D59" s="1"/>
      <c r="E59" s="48"/>
      <c r="F59" s="1"/>
      <c r="G59" s="1"/>
    </row>
    <row r="60" spans="1:11" x14ac:dyDescent="0.3">
      <c r="B60" s="16"/>
      <c r="D60" s="49"/>
      <c r="E60" s="50"/>
      <c r="F60" s="49"/>
      <c r="G60" s="49"/>
    </row>
    <row r="61" spans="1:11" x14ac:dyDescent="0.3">
      <c r="C61" s="51"/>
    </row>
    <row r="64" spans="1:11" x14ac:dyDescent="0.3">
      <c r="B64" s="52"/>
    </row>
  </sheetData>
  <mergeCells count="12">
    <mergeCell ref="B21:J21"/>
    <mergeCell ref="H22:J22"/>
    <mergeCell ref="B31:J31"/>
    <mergeCell ref="H32:J32"/>
    <mergeCell ref="B41:J41"/>
    <mergeCell ref="I42:J42"/>
    <mergeCell ref="B2:J2"/>
    <mergeCell ref="B3:J3"/>
    <mergeCell ref="B4:J4"/>
    <mergeCell ref="B6:J6"/>
    <mergeCell ref="B11:J11"/>
    <mergeCell ref="H12:J12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AF22F406448A8649E0BE8202519" ma:contentTypeVersion="104" ma:contentTypeDescription="" ma:contentTypeScope="" ma:versionID="1bb343ef30315b46bac47112e9d49a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6DF53DE-9A43-4A80-BB4C-F2D2F2060B3C}"/>
</file>

<file path=customXml/itemProps2.xml><?xml version="1.0" encoding="utf-8"?>
<ds:datastoreItem xmlns:ds="http://schemas.openxmlformats.org/officeDocument/2006/customXml" ds:itemID="{481DED4C-2602-4167-B5F0-3BBCD926CB2C}"/>
</file>

<file path=customXml/itemProps3.xml><?xml version="1.0" encoding="utf-8"?>
<ds:datastoreItem xmlns:ds="http://schemas.openxmlformats.org/officeDocument/2006/customXml" ds:itemID="{B6B1EEE6-9028-43F3-ACBF-CFEC66E61596}"/>
</file>

<file path=customXml/itemProps4.xml><?xml version="1.0" encoding="utf-8"?>
<ds:datastoreItem xmlns:ds="http://schemas.openxmlformats.org/officeDocument/2006/customXml" ds:itemID="{3A4C427A-8D68-4CE1-A4C7-B45115022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2017-11-10T23:33:10Z</dcterms:created>
  <dcterms:modified xsi:type="dcterms:W3CDTF">2017-11-10T23:33:43Z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0x0101006E56B4D1795A2E4DB2F0B01679ED314A0042BA6AF22F406448A8649E0BE8202519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