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480" windowWidth="18288" windowHeight="1104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/>
</workbook>
</file>

<file path=xl/calcChain.xml><?xml version="1.0" encoding="utf-8"?>
<calcChain xmlns="http://schemas.openxmlformats.org/spreadsheetml/2006/main">
  <c r="E20" i="3" l="1"/>
  <c r="B4" i="3" l="1"/>
  <c r="D20" i="1"/>
  <c r="E20" i="1"/>
  <c r="H50" i="3" l="1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H40" i="3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<sst xmlns="http://schemas.openxmlformats.org/spreadsheetml/2006/main" count="180" uniqueCount="42">
  <si>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</si>
  <si>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</si>
  <si>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</si>
  <si>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</si>
  <si>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</si>
  <si>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</si>
  <si>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</si>
  <si>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</si>
  <si>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</si>
  <si>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</si>
  <si>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</si>
  <si>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</si>
  <si>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</si>
  <si>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</si>
  <si>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</si>
  <si>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</si>
  <si>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</si>
  <si>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</si>
  <si>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</si>
  <si>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</si>
  <si>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</si>
  <si>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</si>
  <si>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</si>
  <si>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</si>
  <si>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</si>
  <si>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</si>
  <si>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</si>
  <si>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</si>
  <si>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</si>
  <si>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</si>
  <si>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</si>
  <si>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</si>
  <si>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</si>
  <si>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</si>
  <si>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</si>
  <si>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</si>
  <si>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</si>
  <si>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</si>
  <si>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</si>
  <si>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</si>
  <si>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</si>
  <si>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6/30/2017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</si>
</sst>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/>
    <xf numFmtId="0" fontId="2" fillId="2" borderId="2" applyNumberFormat="0" applyFont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21" borderId="5" applyNumberFormat="0" applyAlignment="0" applyProtection="0"/>
    <xf numFmtId="0" fontId="25" fillId="22" borderId="6" applyNumberFormat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5" applyNumberFormat="0" applyAlignment="0" applyProtection="0"/>
    <xf numFmtId="0" fontId="32" fillId="0" borderId="10" applyNumberFormat="0" applyFill="0" applyAlignment="0" applyProtection="0"/>
    <xf numFmtId="0" fontId="33" fillId="23" borderId="0" applyNumberFormat="0" applyBorder="0" applyAlignment="0" applyProtection="0"/>
    <xf numFmtId="0" fontId="1" fillId="0" borderId="0"/>
    <xf numFmtId="0" fontId="34" fillId="21" borderId="11" applyNumberFormat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40" fillId="0" borderId="0"/>
  </cellStyleXfs>
  <cellXfs count="112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4" fontId="6" fillId="0" borderId="0" xfId="0" quotePrefix="1" applyNumberFormat="1" applyFont="1" applyAlignment="1">
      <alignment horizontal="left"/>
    </xf>
    <xf numFmtId="164" fontId="5" fillId="0" borderId="0" xfId="0" quotePrefix="1" applyNumberFormat="1" applyFont="1" applyAlignment="1">
      <alignment horizontal="center"/>
    </xf>
    <xf numFmtId="14" fontId="7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 applyFill="1"/>
    <xf numFmtId="0" fontId="8" fillId="0" borderId="0" xfId="0" applyFont="1" applyFill="1"/>
    <xf numFmtId="37" fontId="8" fillId="0" borderId="0" xfId="0" applyNumberFormat="1" applyFont="1" applyFill="1" applyAlignment="1">
      <alignment horizontal="center"/>
    </xf>
    <xf numFmtId="37" fontId="12" fillId="0" borderId="0" xfId="0" applyNumberFormat="1" applyFont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41" fontId="13" fillId="0" borderId="0" xfId="1" applyNumberFormat="1" applyFont="1" applyFill="1"/>
    <xf numFmtId="165" fontId="14" fillId="0" borderId="0" xfId="0" applyNumberFormat="1" applyFont="1" applyFill="1" applyProtection="1">
      <protection locked="0"/>
    </xf>
    <xf numFmtId="0" fontId="15" fillId="0" borderId="0" xfId="0" applyFont="1" applyFill="1" applyAlignment="1">
      <alignment horizontal="center"/>
    </xf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16" fillId="0" borderId="0" xfId="0" applyFont="1"/>
    <xf numFmtId="37" fontId="13" fillId="0" borderId="0" xfId="0" applyNumberFormat="1" applyFont="1" applyFill="1"/>
    <xf numFmtId="37" fontId="2" fillId="0" borderId="0" xfId="0" applyNumberFormat="1" applyFont="1"/>
    <xf numFmtId="0" fontId="13" fillId="0" borderId="1" xfId="0" applyFont="1" applyFill="1" applyBorder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1" fontId="13" fillId="0" borderId="0" xfId="1" applyNumberFormat="1" applyFont="1"/>
    <xf numFmtId="37" fontId="13" fillId="0" borderId="0" xfId="0" applyNumberFormat="1" applyFont="1"/>
    <xf numFmtId="165" fontId="14" fillId="0" borderId="0" xfId="0" applyNumberFormat="1" applyFont="1" applyProtection="1">
      <protection locked="0"/>
    </xf>
    <xf numFmtId="0" fontId="17" fillId="0" borderId="0" xfId="0" applyFont="1"/>
    <xf numFmtId="0" fontId="13" fillId="0" borderId="1" xfId="0" applyFont="1" applyFill="1" applyBorder="1" applyAlignment="1">
      <alignment horizontal="center"/>
    </xf>
    <xf numFmtId="37" fontId="13" fillId="0" borderId="1" xfId="0" applyNumberFormat="1" applyFont="1" applyFill="1" applyBorder="1"/>
    <xf numFmtId="0" fontId="8" fillId="0" borderId="0" xfId="0" applyFont="1" applyFill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0" fillId="0" borderId="0" xfId="0" applyFont="1"/>
    <xf numFmtId="0" fontId="20" fillId="0" borderId="0" xfId="0" applyFont="1"/>
    <xf numFmtId="0" fontId="19" fillId="0" borderId="3" xfId="0" applyFont="1" applyBorder="1"/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9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166" fontId="14" fillId="0" borderId="0" xfId="0" applyNumberFormat="1" applyFont="1" applyAlignment="1" applyProtection="1">
      <alignment horizontal="right"/>
      <protection locked="0"/>
    </xf>
    <xf numFmtId="41" fontId="13" fillId="0" borderId="1" xfId="1" applyNumberFormat="1" applyFont="1" applyBorder="1"/>
    <xf numFmtId="165" fontId="14" fillId="0" borderId="1" xfId="0" applyNumberFormat="1" applyFont="1" applyBorder="1" applyProtection="1">
      <protection locked="0"/>
    </xf>
    <xf numFmtId="166" fontId="14" fillId="0" borderId="1" xfId="0" applyNumberFormat="1" applyFont="1" applyBorder="1" applyAlignment="1" applyProtection="1">
      <alignment horizontal="right"/>
      <protection locked="0"/>
    </xf>
    <xf numFmtId="166" fontId="14" fillId="0" borderId="0" xfId="0" applyNumberFormat="1" applyFont="1" applyBorder="1" applyAlignment="1" applyProtection="1">
      <alignment horizontal="right"/>
      <protection locked="0"/>
    </xf>
    <xf numFmtId="166" fontId="13" fillId="0" borderId="0" xfId="0" applyNumberFormat="1" applyFont="1" applyBorder="1"/>
    <xf numFmtId="0" fontId="13" fillId="0" borderId="0" xfId="0" applyFont="1" applyBorder="1"/>
    <xf numFmtId="0" fontId="9" fillId="0" borderId="0" xfId="0" applyFont="1" applyFill="1" applyAlignment="1"/>
    <xf numFmtId="167" fontId="19" fillId="0" borderId="0" xfId="0" applyNumberFormat="1" applyFont="1"/>
    <xf numFmtId="167" fontId="19" fillId="0" borderId="0" xfId="0" applyNumberFormat="1" applyFont="1" applyFill="1"/>
    <xf numFmtId="0" fontId="38" fillId="0" borderId="0" xfId="0" applyFont="1"/>
    <xf numFmtId="0" fontId="19" fillId="0" borderId="0" xfId="0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0" fontId="8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168" fontId="5" fillId="0" borderId="0" xfId="0" quotePrefix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</cellXfs>
  <cellStyles count="49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rmal 3" xfId="47"/>
    <cellStyle name="Normal 4" xfId="48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13" sqref="B13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1" t="s">
        <v>0</v>
      </c>
      <c r="C2" s="101"/>
      <c r="D2" s="101"/>
      <c r="E2" s="101"/>
      <c r="F2" s="101"/>
      <c r="G2" s="101"/>
      <c r="H2" s="101"/>
      <c r="I2" s="101"/>
      <c r="J2" s="101"/>
      <c r="K2" s="5"/>
      <c r="L2" s="6"/>
      <c r="M2" s="6"/>
      <c r="N2" s="6"/>
    </row>
    <row r="3" spans="1:14" ht="21" x14ac:dyDescent="0.4">
      <c r="B3" s="101" t="s">
        <v>1</v>
      </c>
      <c r="C3" s="101"/>
      <c r="D3" s="101"/>
      <c r="E3" s="101"/>
      <c r="F3" s="101"/>
      <c r="G3" s="101"/>
      <c r="H3" s="101"/>
      <c r="I3" s="101"/>
      <c r="J3" s="101"/>
      <c r="K3" s="5"/>
    </row>
    <row r="4" spans="1:14" ht="21" x14ac:dyDescent="0.4">
      <c r="B4" s="102" t="s">
        <v>41</v>
      </c>
      <c r="C4" s="102"/>
      <c r="D4" s="102"/>
      <c r="E4" s="102"/>
      <c r="F4" s="102"/>
      <c r="G4" s="102"/>
      <c r="H4" s="102"/>
      <c r="I4" s="102"/>
      <c r="J4" s="102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3" t="s">
        <v>2</v>
      </c>
      <c r="C6" s="103"/>
      <c r="D6" s="103"/>
      <c r="E6" s="103"/>
      <c r="F6" s="103"/>
      <c r="G6" s="103"/>
      <c r="H6" s="103"/>
      <c r="I6" s="103"/>
      <c r="J6" s="103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4" t="s">
        <v>3</v>
      </c>
      <c r="C11" s="104"/>
      <c r="D11" s="104"/>
      <c r="E11" s="104"/>
      <c r="F11" s="104"/>
      <c r="G11" s="104"/>
      <c r="H11" s="104"/>
      <c r="I11" s="104"/>
      <c r="J11" s="104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0" t="s">
        <v>6</v>
      </c>
      <c r="I12" s="100"/>
      <c r="J12" s="100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77">
        <v>997073</v>
      </c>
      <c r="E14" s="77">
        <v>992783</v>
      </c>
      <c r="F14" s="21">
        <f>D14-E14</f>
        <v>4290</v>
      </c>
      <c r="G14" s="22">
        <f>F14/E14</f>
        <v>4.3211859993573624E-3</v>
      </c>
      <c r="H14" s="79">
        <v>985024</v>
      </c>
      <c r="I14" s="21">
        <f t="shared" ref="I14:I19" si="0">+D14-H14</f>
        <v>12049</v>
      </c>
      <c r="J14" s="22">
        <f>+I14/H14</f>
        <v>1.2232189266454422E-2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77">
        <v>126648</v>
      </c>
      <c r="E15" s="77">
        <v>127073</v>
      </c>
      <c r="F15" s="21">
        <f t="shared" ref="F15:F19" si="1">D15-E15</f>
        <v>-425</v>
      </c>
      <c r="G15" s="22">
        <f t="shared" ref="G15:G20" si="2">F15/E15</f>
        <v>-3.3445342440959133E-3</v>
      </c>
      <c r="H15" s="79">
        <v>125302</v>
      </c>
      <c r="I15" s="21">
        <f t="shared" si="0"/>
        <v>1346</v>
      </c>
      <c r="J15" s="22">
        <f t="shared" ref="J15:J18" si="3">+I15/H15</f>
        <v>1.0742047213931143E-2</v>
      </c>
      <c r="K15" s="18"/>
    </row>
    <row r="16" spans="1:14" ht="17.399999999999999" x14ac:dyDescent="0.3">
      <c r="A16" s="46">
        <v>3</v>
      </c>
      <c r="B16" s="19" t="s">
        <v>39</v>
      </c>
      <c r="C16" s="20"/>
      <c r="D16" s="77">
        <v>3391</v>
      </c>
      <c r="E16" s="77">
        <v>3381</v>
      </c>
      <c r="F16" s="21">
        <f t="shared" si="1"/>
        <v>10</v>
      </c>
      <c r="G16" s="22">
        <f t="shared" si="2"/>
        <v>2.9577048210588583E-3</v>
      </c>
      <c r="H16" s="79">
        <v>3417</v>
      </c>
      <c r="I16" s="21">
        <f t="shared" si="0"/>
        <v>-26</v>
      </c>
      <c r="J16" s="22">
        <f t="shared" si="3"/>
        <v>-7.6090137547556334E-3</v>
      </c>
      <c r="K16" s="18"/>
    </row>
    <row r="17" spans="1:11" ht="17.399999999999999" x14ac:dyDescent="0.3">
      <c r="A17" s="46">
        <v>4</v>
      </c>
      <c r="B17" s="19" t="s">
        <v>18</v>
      </c>
      <c r="C17" s="20"/>
      <c r="D17" s="77">
        <v>6708</v>
      </c>
      <c r="E17" s="77">
        <v>6126</v>
      </c>
      <c r="F17" s="21">
        <f t="shared" si="1"/>
        <v>582</v>
      </c>
      <c r="G17" s="22">
        <f t="shared" si="2"/>
        <v>9.5004897159647411E-2</v>
      </c>
      <c r="H17" s="79">
        <v>6499</v>
      </c>
      <c r="I17" s="21">
        <f t="shared" si="0"/>
        <v>209</v>
      </c>
      <c r="J17" s="22">
        <f t="shared" si="3"/>
        <v>3.2158793660563165E-2</v>
      </c>
      <c r="K17" s="18"/>
    </row>
    <row r="18" spans="1:11" ht="17.399999999999999" x14ac:dyDescent="0.3">
      <c r="A18" s="46">
        <v>5</v>
      </c>
      <c r="B18" s="19" t="s">
        <v>40</v>
      </c>
      <c r="C18" s="23"/>
      <c r="D18" s="77">
        <v>8</v>
      </c>
      <c r="E18" s="77">
        <v>8</v>
      </c>
      <c r="F18" s="21">
        <f t="shared" si="1"/>
        <v>0</v>
      </c>
      <c r="G18" s="22">
        <f t="shared" si="2"/>
        <v>0</v>
      </c>
      <c r="H18" s="79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19</v>
      </c>
      <c r="C19" s="23"/>
      <c r="D19" s="78">
        <v>16</v>
      </c>
      <c r="E19" s="78">
        <v>16</v>
      </c>
      <c r="F19" s="24">
        <f t="shared" si="1"/>
        <v>0</v>
      </c>
      <c r="G19" s="25">
        <f t="shared" si="2"/>
        <v>0</v>
      </c>
      <c r="H19" s="80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7</v>
      </c>
      <c r="B20" s="19" t="s">
        <v>20</v>
      </c>
      <c r="C20" s="20"/>
      <c r="D20" s="27">
        <f>SUM(D14:D19)</f>
        <v>1133844</v>
      </c>
      <c r="E20" s="27">
        <f>SUM(E14:E19)</f>
        <v>1129387</v>
      </c>
      <c r="F20" s="27">
        <f>SUM(F14:F19)</f>
        <v>4457</v>
      </c>
      <c r="G20" s="22">
        <f t="shared" si="2"/>
        <v>3.9463886161253845E-3</v>
      </c>
      <c r="H20" s="27">
        <f>SUM(H14:H19)</f>
        <v>1120266</v>
      </c>
      <c r="I20" s="27">
        <f>SUM(I14:I19)</f>
        <v>13578</v>
      </c>
      <c r="J20" s="22">
        <f>+I20/H20</f>
        <v>1.2120335705984114E-2</v>
      </c>
      <c r="K20" s="28"/>
    </row>
    <row r="21" spans="1:11" ht="17.399999999999999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x14ac:dyDescent="0.3">
      <c r="A22" s="46">
        <v>9</v>
      </c>
      <c r="B22" s="106" t="s">
        <v>23</v>
      </c>
      <c r="C22" s="106"/>
      <c r="D22" s="106"/>
      <c r="E22" s="106"/>
      <c r="F22" s="106"/>
      <c r="G22" s="106"/>
      <c r="H22" s="106"/>
      <c r="I22" s="106"/>
      <c r="J22" s="106"/>
      <c r="K22" s="30"/>
    </row>
    <row r="23" spans="1:11" s="14" customFormat="1" ht="17.399999999999999" x14ac:dyDescent="0.3">
      <c r="A23" s="46">
        <v>10</v>
      </c>
      <c r="B23" s="15"/>
      <c r="C23" s="15"/>
      <c r="D23" s="15"/>
      <c r="E23" s="15"/>
      <c r="F23" s="16" t="s">
        <v>5</v>
      </c>
      <c r="G23" s="15"/>
      <c r="H23" s="100" t="s">
        <v>6</v>
      </c>
      <c r="I23" s="100"/>
      <c r="J23" s="100"/>
      <c r="K23" s="26"/>
    </row>
    <row r="24" spans="1:11" s="14" customFormat="1" ht="17.399999999999999" x14ac:dyDescent="0.3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x14ac:dyDescent="0.3">
      <c r="A25" s="46">
        <v>12</v>
      </c>
      <c r="B25" s="19" t="s">
        <v>13</v>
      </c>
      <c r="C25" s="20"/>
      <c r="D25" s="69">
        <v>996464</v>
      </c>
      <c r="E25" s="69">
        <v>992085</v>
      </c>
      <c r="F25" s="21">
        <f>D25-E25</f>
        <v>4379</v>
      </c>
      <c r="G25" s="22">
        <f>F25/E25</f>
        <v>4.4139363058608889E-3</v>
      </c>
      <c r="H25" s="71">
        <v>982711</v>
      </c>
      <c r="I25" s="21">
        <f t="shared" ref="I25:I30" si="4">+D25-H25</f>
        <v>13753</v>
      </c>
      <c r="J25" s="22">
        <f t="shared" ref="J25:J30" si="5">+I25/H25</f>
        <v>1.3994958843444309E-2</v>
      </c>
      <c r="K25" s="26"/>
    </row>
    <row r="26" spans="1:11" ht="17.399999999999999" x14ac:dyDescent="0.3">
      <c r="A26" s="46">
        <v>13</v>
      </c>
      <c r="B26" s="19" t="s">
        <v>38</v>
      </c>
      <c r="C26" s="20"/>
      <c r="D26" s="69">
        <v>126467</v>
      </c>
      <c r="E26" s="69">
        <v>126811</v>
      </c>
      <c r="F26" s="21">
        <f t="shared" ref="F26:F30" si="6">D26-E26</f>
        <v>-344</v>
      </c>
      <c r="G26" s="22">
        <f t="shared" ref="G26:G31" si="7">F26/E26</f>
        <v>-2.7126984252154782E-3</v>
      </c>
      <c r="H26" s="71">
        <v>124780</v>
      </c>
      <c r="I26" s="21">
        <f t="shared" si="4"/>
        <v>1687</v>
      </c>
      <c r="J26" s="22">
        <f t="shared" si="5"/>
        <v>1.3519794838916493E-2</v>
      </c>
      <c r="K26" s="26"/>
    </row>
    <row r="27" spans="1:11" ht="17.399999999999999" x14ac:dyDescent="0.3">
      <c r="A27" s="46">
        <v>14</v>
      </c>
      <c r="B27" s="19" t="s">
        <v>39</v>
      </c>
      <c r="C27" s="20"/>
      <c r="D27" s="69">
        <v>3407</v>
      </c>
      <c r="E27" s="69">
        <v>3382</v>
      </c>
      <c r="F27" s="21">
        <f t="shared" si="6"/>
        <v>25</v>
      </c>
      <c r="G27" s="22">
        <f t="shared" si="7"/>
        <v>7.392075694855115E-3</v>
      </c>
      <c r="H27" s="71">
        <v>3419</v>
      </c>
      <c r="I27" s="21">
        <f t="shared" si="4"/>
        <v>-12</v>
      </c>
      <c r="J27" s="22">
        <f t="shared" si="5"/>
        <v>-3.5097981866042704E-3</v>
      </c>
    </row>
    <row r="28" spans="1:11" ht="17.399999999999999" x14ac:dyDescent="0.3">
      <c r="A28" s="46">
        <v>15</v>
      </c>
      <c r="B28" s="19" t="s">
        <v>18</v>
      </c>
      <c r="C28" s="20"/>
      <c r="D28" s="69">
        <v>6678</v>
      </c>
      <c r="E28" s="69">
        <v>6132</v>
      </c>
      <c r="F28" s="21">
        <f t="shared" si="6"/>
        <v>546</v>
      </c>
      <c r="G28" s="22">
        <f t="shared" si="7"/>
        <v>8.9041095890410954E-2</v>
      </c>
      <c r="H28" s="71">
        <v>6471</v>
      </c>
      <c r="I28" s="21">
        <f t="shared" si="4"/>
        <v>207</v>
      </c>
      <c r="J28" s="22">
        <f t="shared" si="5"/>
        <v>3.1988873435326845E-2</v>
      </c>
    </row>
    <row r="29" spans="1:11" ht="17.399999999999999" x14ac:dyDescent="0.3">
      <c r="A29" s="46">
        <v>16</v>
      </c>
      <c r="B29" s="19" t="s">
        <v>40</v>
      </c>
      <c r="C29" s="23"/>
      <c r="D29" s="69">
        <v>8</v>
      </c>
      <c r="E29" s="69">
        <v>8</v>
      </c>
      <c r="F29" s="21">
        <f t="shared" si="6"/>
        <v>0</v>
      </c>
      <c r="G29" s="22">
        <f t="shared" si="7"/>
        <v>0</v>
      </c>
      <c r="H29" s="71">
        <v>8</v>
      </c>
      <c r="I29" s="21">
        <f t="shared" si="4"/>
        <v>0</v>
      </c>
      <c r="J29" s="22">
        <f t="shared" si="5"/>
        <v>0</v>
      </c>
      <c r="K29" s="28"/>
    </row>
    <row r="30" spans="1:11" ht="17.399999999999999" x14ac:dyDescent="0.3">
      <c r="A30" s="46">
        <v>17</v>
      </c>
      <c r="B30" s="19" t="s">
        <v>19</v>
      </c>
      <c r="C30" s="23"/>
      <c r="D30" s="70">
        <v>16</v>
      </c>
      <c r="E30" s="70">
        <v>16</v>
      </c>
      <c r="F30" s="24">
        <f t="shared" si="6"/>
        <v>0</v>
      </c>
      <c r="G30" s="25">
        <f t="shared" si="7"/>
        <v>0</v>
      </c>
      <c r="H30" s="72">
        <v>16</v>
      </c>
      <c r="I30" s="24">
        <f t="shared" si="4"/>
        <v>0</v>
      </c>
      <c r="J30" s="25">
        <f t="shared" si="5"/>
        <v>0</v>
      </c>
      <c r="K30" s="26"/>
    </row>
    <row r="31" spans="1:11" ht="17.399999999999999" x14ac:dyDescent="0.3">
      <c r="A31" s="46">
        <v>18</v>
      </c>
      <c r="B31" s="19" t="s">
        <v>20</v>
      </c>
      <c r="C31" s="20"/>
      <c r="D31" s="21">
        <f>SUM(D25:D30)</f>
        <v>1133040</v>
      </c>
      <c r="E31" s="21">
        <f>SUM(E25:E30)</f>
        <v>1128434</v>
      </c>
      <c r="F31" s="27">
        <f>SUM(F25:F30)</f>
        <v>4606</v>
      </c>
      <c r="G31" s="22">
        <f t="shared" si="7"/>
        <v>4.0817628678327667E-3</v>
      </c>
      <c r="H31" s="27">
        <f>SUM(H25:H30)</f>
        <v>1117405</v>
      </c>
      <c r="I31" s="27">
        <f>SUM(I25:I30)</f>
        <v>15635</v>
      </c>
      <c r="J31" s="22">
        <f>+I31/H31</f>
        <v>1.3992240951132311E-2</v>
      </c>
      <c r="K31" s="28"/>
    </row>
    <row r="32" spans="1:11" ht="17.399999999999999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20</v>
      </c>
      <c r="B33" s="105" t="s">
        <v>22</v>
      </c>
      <c r="C33" s="106"/>
      <c r="D33" s="106"/>
      <c r="E33" s="106"/>
      <c r="F33" s="106"/>
      <c r="G33" s="106"/>
      <c r="H33" s="106"/>
      <c r="I33" s="106"/>
      <c r="J33" s="106"/>
      <c r="K33" s="30"/>
    </row>
    <row r="34" spans="1:11" s="14" customFormat="1" ht="17.399999999999999" x14ac:dyDescent="0.3">
      <c r="A34" s="46">
        <v>21</v>
      </c>
      <c r="B34" s="15"/>
      <c r="C34" s="15"/>
      <c r="D34" s="15"/>
      <c r="E34" s="15"/>
      <c r="F34" s="16" t="s">
        <v>5</v>
      </c>
      <c r="G34" s="15"/>
      <c r="H34" s="100" t="s">
        <v>6</v>
      </c>
      <c r="I34" s="100"/>
      <c r="J34" s="100"/>
      <c r="K34" s="26"/>
    </row>
    <row r="35" spans="1:11" s="14" customFormat="1" ht="17.399999999999999" x14ac:dyDescent="0.3">
      <c r="A35" s="46">
        <v>22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23</v>
      </c>
      <c r="B36" s="19" t="s">
        <v>13</v>
      </c>
      <c r="C36" s="20"/>
      <c r="D36" s="81">
        <v>995527</v>
      </c>
      <c r="E36" s="81">
        <v>990909</v>
      </c>
      <c r="F36" s="21">
        <f>D36-E36</f>
        <v>4618</v>
      </c>
      <c r="G36" s="22">
        <f>F36/E36</f>
        <v>4.6603674000337061E-3</v>
      </c>
      <c r="H36" s="83">
        <v>980629</v>
      </c>
      <c r="I36" s="21">
        <f t="shared" ref="I36:I41" si="8">+D36-H36</f>
        <v>14898</v>
      </c>
      <c r="J36" s="22">
        <f t="shared" ref="J36:J41" si="9">+I36/H36</f>
        <v>1.5192289846618854E-2</v>
      </c>
      <c r="K36" s="26"/>
    </row>
    <row r="37" spans="1:11" ht="17.399999999999999" x14ac:dyDescent="0.3">
      <c r="A37" s="46">
        <v>24</v>
      </c>
      <c r="B37" s="19" t="s">
        <v>38</v>
      </c>
      <c r="C37" s="20"/>
      <c r="D37" s="81">
        <v>126221</v>
      </c>
      <c r="E37" s="81">
        <v>126459</v>
      </c>
      <c r="F37" s="21">
        <f t="shared" ref="F37:F41" si="10">D37-E37</f>
        <v>-238</v>
      </c>
      <c r="G37" s="22">
        <f t="shared" ref="G37:G42" si="11">F37/E37</f>
        <v>-1.8820329118528535E-3</v>
      </c>
      <c r="H37" s="83">
        <v>124387</v>
      </c>
      <c r="I37" s="21">
        <f t="shared" si="8"/>
        <v>1834</v>
      </c>
      <c r="J37" s="22">
        <f t="shared" si="9"/>
        <v>1.4744306077001616E-2</v>
      </c>
      <c r="K37" s="26"/>
    </row>
    <row r="38" spans="1:11" ht="17.399999999999999" x14ac:dyDescent="0.3">
      <c r="A38" s="46">
        <v>25</v>
      </c>
      <c r="B38" s="19" t="s">
        <v>39</v>
      </c>
      <c r="C38" s="20"/>
      <c r="D38" s="81">
        <v>3411</v>
      </c>
      <c r="E38" s="81">
        <v>3384</v>
      </c>
      <c r="F38" s="21">
        <f t="shared" si="10"/>
        <v>27</v>
      </c>
      <c r="G38" s="22">
        <f t="shared" si="11"/>
        <v>7.9787234042553185E-3</v>
      </c>
      <c r="H38" s="83">
        <v>3421</v>
      </c>
      <c r="I38" s="21">
        <f t="shared" si="8"/>
        <v>-10</v>
      </c>
      <c r="J38" s="22">
        <f t="shared" si="9"/>
        <v>-2.9231218941829875E-3</v>
      </c>
    </row>
    <row r="39" spans="1:11" ht="17.399999999999999" x14ac:dyDescent="0.3">
      <c r="A39" s="46">
        <v>26</v>
      </c>
      <c r="B39" s="19" t="s">
        <v>18</v>
      </c>
      <c r="C39" s="20"/>
      <c r="D39" s="81">
        <v>6651</v>
      </c>
      <c r="E39" s="81">
        <v>6142</v>
      </c>
      <c r="F39" s="21">
        <f t="shared" si="10"/>
        <v>509</v>
      </c>
      <c r="G39" s="22">
        <f t="shared" si="11"/>
        <v>8.287202865516119E-2</v>
      </c>
      <c r="H39" s="83">
        <v>6417</v>
      </c>
      <c r="I39" s="21">
        <f t="shared" si="8"/>
        <v>234</v>
      </c>
      <c r="J39" s="22">
        <f t="shared" si="9"/>
        <v>3.6465638148667601E-2</v>
      </c>
    </row>
    <row r="40" spans="1:11" ht="17.399999999999999" x14ac:dyDescent="0.3">
      <c r="A40" s="46">
        <v>27</v>
      </c>
      <c r="B40" s="19" t="s">
        <v>40</v>
      </c>
      <c r="C40" s="23"/>
      <c r="D40" s="81">
        <v>8</v>
      </c>
      <c r="E40" s="81">
        <v>8</v>
      </c>
      <c r="F40" s="21">
        <f t="shared" si="10"/>
        <v>0</v>
      </c>
      <c r="G40" s="22">
        <f t="shared" si="11"/>
        <v>0</v>
      </c>
      <c r="H40" s="83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28</v>
      </c>
      <c r="B41" s="19" t="s">
        <v>19</v>
      </c>
      <c r="C41" s="23"/>
      <c r="D41" s="82">
        <v>16</v>
      </c>
      <c r="E41" s="82">
        <v>16</v>
      </c>
      <c r="F41" s="47">
        <f t="shared" si="10"/>
        <v>0</v>
      </c>
      <c r="G41" s="48">
        <f t="shared" si="11"/>
        <v>0</v>
      </c>
      <c r="H41" s="84">
        <v>16</v>
      </c>
      <c r="I41" s="47">
        <f t="shared" si="8"/>
        <v>0</v>
      </c>
      <c r="J41" s="48">
        <f t="shared" si="9"/>
        <v>0</v>
      </c>
      <c r="K41" s="26"/>
    </row>
    <row r="42" spans="1:11" ht="17.399999999999999" x14ac:dyDescent="0.3">
      <c r="A42" s="46">
        <v>29</v>
      </c>
      <c r="B42" s="19" t="s">
        <v>20</v>
      </c>
      <c r="C42" s="20"/>
      <c r="D42" s="21">
        <f>SUM(D36:D41)</f>
        <v>1131834</v>
      </c>
      <c r="E42" s="21">
        <f>SUM(E36:E41)</f>
        <v>1126918</v>
      </c>
      <c r="F42" s="27">
        <f>SUM(F36:F41)</f>
        <v>4916</v>
      </c>
      <c r="G42" s="22">
        <f t="shared" si="11"/>
        <v>4.3623404719775527E-3</v>
      </c>
      <c r="H42" s="27">
        <f>SUM(H36:H41)</f>
        <v>1114878</v>
      </c>
      <c r="I42" s="27">
        <f>SUM(I36:I41)</f>
        <v>16956</v>
      </c>
      <c r="J42" s="22">
        <f>+I42/H42</f>
        <v>1.5208838994042398E-2</v>
      </c>
      <c r="K42" s="28"/>
    </row>
    <row r="43" spans="1:11" ht="17.399999999999999" x14ac:dyDescent="0.3">
      <c r="A43" s="46">
        <v>30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31</v>
      </c>
      <c r="B44" s="105" t="s">
        <v>21</v>
      </c>
      <c r="C44" s="106"/>
      <c r="D44" s="106"/>
      <c r="E44" s="106"/>
      <c r="F44" s="106"/>
      <c r="G44" s="106"/>
      <c r="H44" s="106"/>
      <c r="I44" s="106"/>
      <c r="J44" s="106"/>
      <c r="K44" s="28"/>
    </row>
    <row r="45" spans="1:11" ht="17.399999999999999" x14ac:dyDescent="0.3">
      <c r="A45" s="46">
        <v>32</v>
      </c>
      <c r="B45" s="15"/>
      <c r="C45" s="15"/>
      <c r="D45" s="15"/>
      <c r="E45" s="15"/>
      <c r="F45" s="16" t="s">
        <v>5</v>
      </c>
      <c r="G45" s="15"/>
      <c r="H45" s="100" t="s">
        <v>6</v>
      </c>
      <c r="I45" s="100"/>
      <c r="J45" s="100"/>
      <c r="K45" s="28"/>
    </row>
    <row r="46" spans="1:11" ht="17.399999999999999" x14ac:dyDescent="0.3">
      <c r="A46" s="46">
        <v>33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34</v>
      </c>
      <c r="B47" s="19" t="s">
        <v>13</v>
      </c>
      <c r="C47" s="20"/>
      <c r="D47" s="85">
        <v>992188</v>
      </c>
      <c r="E47" s="85">
        <v>987770</v>
      </c>
      <c r="F47" s="21">
        <f>D47-E47</f>
        <v>4418</v>
      </c>
      <c r="G47" s="22">
        <f>F47/E47</f>
        <v>4.4727011348795771E-3</v>
      </c>
      <c r="H47" s="87">
        <v>976776</v>
      </c>
      <c r="I47" s="21">
        <f t="shared" ref="I47:I52" si="12">+D47-H47</f>
        <v>15412</v>
      </c>
      <c r="J47" s="22">
        <f t="shared" ref="J47:J52" si="13">+I47/H47</f>
        <v>1.5778438454671286E-2</v>
      </c>
      <c r="K47" s="28"/>
    </row>
    <row r="48" spans="1:11" ht="17.399999999999999" x14ac:dyDescent="0.3">
      <c r="A48" s="46">
        <v>35</v>
      </c>
      <c r="B48" s="19" t="s">
        <v>38</v>
      </c>
      <c r="C48" s="20"/>
      <c r="D48" s="85">
        <v>125984</v>
      </c>
      <c r="E48" s="85">
        <v>126004</v>
      </c>
      <c r="F48" s="21">
        <f t="shared" ref="F48:F52" si="14">D48-E48</f>
        <v>-20</v>
      </c>
      <c r="G48" s="22">
        <f t="shared" ref="G48:G53" si="15">F48/E48</f>
        <v>-1.5872511983746547E-4</v>
      </c>
      <c r="H48" s="87">
        <v>123902</v>
      </c>
      <c r="I48" s="21">
        <f t="shared" si="12"/>
        <v>2082</v>
      </c>
      <c r="J48" s="22">
        <f t="shared" si="13"/>
        <v>1.6803602847411662E-2</v>
      </c>
    </row>
    <row r="49" spans="1:10" ht="17.399999999999999" x14ac:dyDescent="0.3">
      <c r="A49" s="46">
        <v>36</v>
      </c>
      <c r="B49" s="19" t="s">
        <v>39</v>
      </c>
      <c r="C49" s="20"/>
      <c r="D49" s="85">
        <v>3420</v>
      </c>
      <c r="E49" s="85">
        <v>3400</v>
      </c>
      <c r="F49" s="21">
        <f t="shared" si="14"/>
        <v>20</v>
      </c>
      <c r="G49" s="22">
        <f t="shared" si="15"/>
        <v>5.8823529411764705E-3</v>
      </c>
      <c r="H49" s="87">
        <v>3421</v>
      </c>
      <c r="I49" s="21">
        <f t="shared" si="12"/>
        <v>-1</v>
      </c>
      <c r="J49" s="22">
        <f t="shared" si="13"/>
        <v>-2.9231218941829873E-4</v>
      </c>
    </row>
    <row r="50" spans="1:10" ht="17.399999999999999" x14ac:dyDescent="0.3">
      <c r="A50" s="46">
        <v>37</v>
      </c>
      <c r="B50" s="19" t="s">
        <v>18</v>
      </c>
      <c r="C50" s="20"/>
      <c r="D50" s="85">
        <v>6581</v>
      </c>
      <c r="E50" s="85">
        <v>6224</v>
      </c>
      <c r="F50" s="21">
        <f t="shared" si="14"/>
        <v>357</v>
      </c>
      <c r="G50" s="22">
        <f t="shared" si="15"/>
        <v>5.73586118251928E-2</v>
      </c>
      <c r="H50" s="87">
        <v>6373</v>
      </c>
      <c r="I50" s="21">
        <f t="shared" si="12"/>
        <v>208</v>
      </c>
      <c r="J50" s="22">
        <f t="shared" si="13"/>
        <v>3.2637690255766516E-2</v>
      </c>
    </row>
    <row r="51" spans="1:10" ht="17.399999999999999" x14ac:dyDescent="0.3">
      <c r="A51" s="46">
        <v>38</v>
      </c>
      <c r="B51" s="19" t="s">
        <v>40</v>
      </c>
      <c r="C51" s="23"/>
      <c r="D51" s="85">
        <v>8</v>
      </c>
      <c r="E51" s="85">
        <v>8</v>
      </c>
      <c r="F51" s="21">
        <f t="shared" si="14"/>
        <v>0</v>
      </c>
      <c r="G51" s="22">
        <f t="shared" si="15"/>
        <v>0</v>
      </c>
      <c r="H51" s="87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39</v>
      </c>
      <c r="B52" s="19" t="s">
        <v>19</v>
      </c>
      <c r="C52" s="23"/>
      <c r="D52" s="86">
        <v>16</v>
      </c>
      <c r="E52" s="86">
        <v>16</v>
      </c>
      <c r="F52" s="47">
        <f t="shared" si="14"/>
        <v>0</v>
      </c>
      <c r="G52" s="48">
        <f t="shared" si="15"/>
        <v>0</v>
      </c>
      <c r="H52" s="88">
        <v>16</v>
      </c>
      <c r="I52" s="47">
        <f t="shared" si="12"/>
        <v>0</v>
      </c>
      <c r="J52" s="48">
        <f t="shared" si="13"/>
        <v>0</v>
      </c>
    </row>
    <row r="53" spans="1:10" ht="17.399999999999999" x14ac:dyDescent="0.3">
      <c r="A53" s="46">
        <v>40</v>
      </c>
      <c r="B53" s="19" t="s">
        <v>20</v>
      </c>
      <c r="C53" s="20"/>
      <c r="D53" s="21">
        <f>SUM(D47:D52)</f>
        <v>1128197</v>
      </c>
      <c r="E53" s="21">
        <f t="shared" ref="E53:F53" si="16">SUM(E47:E52)</f>
        <v>1123422</v>
      </c>
      <c r="F53" s="27">
        <f t="shared" si="16"/>
        <v>4775</v>
      </c>
      <c r="G53" s="22">
        <f t="shared" si="15"/>
        <v>4.2504063477482191E-3</v>
      </c>
      <c r="H53" s="27">
        <f>SUM(H47:H52)</f>
        <v>1110496</v>
      </c>
      <c r="I53" s="27">
        <f>SUM(I47:I52)</f>
        <v>17701</v>
      </c>
      <c r="J53" s="22">
        <f>+I53/H53</f>
        <v>1.5939724231334468E-2</v>
      </c>
    </row>
    <row r="54" spans="1:10" ht="17.399999999999999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70" zoomScaleNormal="70" zoomScaleSheetLayoutView="70" workbookViewId="0">
      <selection activeCell="V18" sqref="V18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3.109375" style="4" bestFit="1" customWidth="1"/>
    <col min="5" max="5" width="13.10937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1" t="s">
        <v>0</v>
      </c>
      <c r="C2" s="101"/>
      <c r="D2" s="101"/>
      <c r="E2" s="101"/>
      <c r="F2" s="101"/>
      <c r="G2" s="101"/>
      <c r="H2" s="101"/>
      <c r="I2" s="101"/>
      <c r="J2" s="101"/>
      <c r="K2" s="49"/>
    </row>
    <row r="3" spans="1:11" ht="21" x14ac:dyDescent="0.4">
      <c r="B3" s="101" t="s">
        <v>1</v>
      </c>
      <c r="C3" s="101"/>
      <c r="D3" s="101"/>
      <c r="E3" s="101"/>
      <c r="F3" s="101"/>
      <c r="G3" s="101"/>
      <c r="H3" s="101"/>
      <c r="I3" s="101"/>
      <c r="J3" s="101"/>
      <c r="K3" s="49"/>
    </row>
    <row r="4" spans="1:11" ht="21" x14ac:dyDescent="0.4">
      <c r="B4" s="102" t="str">
        <f>'Elect. Customer Counts Pg 10a '!B4:J4</f>
        <v>6/30/2017</v>
      </c>
      <c r="C4" s="102"/>
      <c r="D4" s="102"/>
      <c r="E4" s="102"/>
      <c r="F4" s="102"/>
      <c r="G4" s="102"/>
      <c r="H4" s="102"/>
      <c r="I4" s="102"/>
      <c r="J4" s="102"/>
      <c r="K4" s="7"/>
    </row>
    <row r="5" spans="1:11" ht="15.6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7.399999999999999" x14ac:dyDescent="0.3">
      <c r="B6" s="110" t="s">
        <v>36</v>
      </c>
      <c r="C6" s="110"/>
      <c r="D6" s="110"/>
      <c r="E6" s="110"/>
      <c r="F6" s="110"/>
      <c r="G6" s="110"/>
      <c r="H6" s="110"/>
      <c r="I6" s="110"/>
      <c r="J6" s="110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1" t="s">
        <v>3</v>
      </c>
      <c r="C11" s="111"/>
      <c r="D11" s="111"/>
      <c r="E11" s="111"/>
      <c r="F11" s="111"/>
      <c r="G11" s="111"/>
      <c r="H11" s="111"/>
      <c r="I11" s="111"/>
      <c r="J11" s="111"/>
      <c r="K11" s="12"/>
    </row>
    <row r="12" spans="1:11" s="14" customFormat="1" ht="17.399999999999999" x14ac:dyDescent="0.3">
      <c r="A12" s="45"/>
      <c r="B12" s="52"/>
      <c r="C12" s="52"/>
      <c r="D12" s="52"/>
      <c r="E12" s="15"/>
      <c r="F12" s="53" t="s">
        <v>5</v>
      </c>
      <c r="G12" s="54"/>
      <c r="H12" s="108" t="s">
        <v>6</v>
      </c>
      <c r="I12" s="108"/>
      <c r="J12" s="108"/>
      <c r="K12" s="55"/>
    </row>
    <row r="13" spans="1:11" s="14" customFormat="1" ht="17.399999999999999" x14ac:dyDescent="0.3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7.399999999999999" x14ac:dyDescent="0.3">
      <c r="A14" s="46">
        <v>1</v>
      </c>
      <c r="B14" s="31" t="s">
        <v>13</v>
      </c>
      <c r="C14" s="31"/>
      <c r="D14" s="89">
        <v>760084</v>
      </c>
      <c r="E14" s="89">
        <v>757671.99999999988</v>
      </c>
      <c r="F14" s="33">
        <f t="shared" ref="F14:F20" si="0">D14-E14</f>
        <v>2412.0000000001164</v>
      </c>
      <c r="G14" s="35">
        <f t="shared" ref="G14:G20" si="1">F14/E14</f>
        <v>3.1834355763445355E-3</v>
      </c>
      <c r="H14" s="90">
        <v>749526</v>
      </c>
      <c r="I14" s="33">
        <f t="shared" ref="I14:I19" si="2">+D14-H14</f>
        <v>10558</v>
      </c>
      <c r="J14" s="57">
        <f t="shared" ref="J14:J20" si="3">+I14/H14</f>
        <v>1.4086235834380663E-2</v>
      </c>
      <c r="K14" s="57"/>
    </row>
    <row r="15" spans="1:11" ht="17.399999999999999" x14ac:dyDescent="0.3">
      <c r="A15" s="46">
        <v>2</v>
      </c>
      <c r="B15" s="31" t="s">
        <v>14</v>
      </c>
      <c r="C15" s="31"/>
      <c r="D15" s="89">
        <v>55305</v>
      </c>
      <c r="E15" s="89">
        <v>55519</v>
      </c>
      <c r="F15" s="33">
        <f t="shared" si="0"/>
        <v>-214</v>
      </c>
      <c r="G15" s="35">
        <f t="shared" si="1"/>
        <v>-3.8545362848754479E-3</v>
      </c>
      <c r="H15" s="90">
        <v>55003</v>
      </c>
      <c r="I15" s="33">
        <f t="shared" si="2"/>
        <v>302</v>
      </c>
      <c r="J15" s="57">
        <f t="shared" si="3"/>
        <v>5.4906096031125578E-3</v>
      </c>
      <c r="K15" s="57"/>
    </row>
    <row r="16" spans="1:11" ht="17.399999999999999" x14ac:dyDescent="0.3">
      <c r="A16" s="46">
        <v>3</v>
      </c>
      <c r="B16" s="31" t="s">
        <v>15</v>
      </c>
      <c r="C16" s="31"/>
      <c r="D16" s="89">
        <v>390</v>
      </c>
      <c r="E16" s="89">
        <v>269.50708842088011</v>
      </c>
      <c r="F16" s="33">
        <f t="shared" si="0"/>
        <v>120.49291157911989</v>
      </c>
      <c r="G16" s="35">
        <f t="shared" si="1"/>
        <v>0.44708624283362147</v>
      </c>
      <c r="H16" s="90">
        <v>401</v>
      </c>
      <c r="I16" s="33">
        <f t="shared" si="2"/>
        <v>-11</v>
      </c>
      <c r="J16" s="57">
        <f t="shared" si="3"/>
        <v>-2.7431421446384038E-2</v>
      </c>
      <c r="K16" s="57"/>
    </row>
    <row r="17" spans="1:11" ht="17.399999999999999" x14ac:dyDescent="0.3">
      <c r="A17" s="46">
        <v>4</v>
      </c>
      <c r="B17" s="31" t="s">
        <v>16</v>
      </c>
      <c r="C17" s="31"/>
      <c r="D17" s="89">
        <v>2323</v>
      </c>
      <c r="E17" s="89">
        <v>2341</v>
      </c>
      <c r="F17" s="33">
        <f t="shared" si="0"/>
        <v>-18</v>
      </c>
      <c r="G17" s="35">
        <f t="shared" si="1"/>
        <v>-7.6890217855617258E-3</v>
      </c>
      <c r="H17" s="90">
        <v>2380</v>
      </c>
      <c r="I17" s="33">
        <f t="shared" si="2"/>
        <v>-57</v>
      </c>
      <c r="J17" s="57">
        <f t="shared" si="3"/>
        <v>-2.3949579831932775E-2</v>
      </c>
      <c r="K17" s="57"/>
    </row>
    <row r="18" spans="1:11" ht="17.399999999999999" x14ac:dyDescent="0.3">
      <c r="A18" s="46">
        <v>5</v>
      </c>
      <c r="B18" s="31" t="s">
        <v>17</v>
      </c>
      <c r="C18" s="31"/>
      <c r="D18" s="89">
        <v>11</v>
      </c>
      <c r="E18" s="89">
        <v>16.268393000692122</v>
      </c>
      <c r="F18" s="33">
        <f t="shared" si="0"/>
        <v>-5.2683930006921216</v>
      </c>
      <c r="G18" s="35">
        <f t="shared" si="1"/>
        <v>-0.3238422504587874</v>
      </c>
      <c r="H18" s="90">
        <v>11</v>
      </c>
      <c r="I18" s="33">
        <f t="shared" si="2"/>
        <v>0</v>
      </c>
      <c r="J18" s="57">
        <f t="shared" si="3"/>
        <v>0</v>
      </c>
      <c r="K18" s="57"/>
    </row>
    <row r="19" spans="1:11" ht="17.399999999999999" x14ac:dyDescent="0.3">
      <c r="A19" s="46">
        <v>6</v>
      </c>
      <c r="B19" s="31" t="s">
        <v>37</v>
      </c>
      <c r="C19" s="31"/>
      <c r="D19" s="88">
        <v>224</v>
      </c>
      <c r="E19" s="88">
        <v>214.22451857842776</v>
      </c>
      <c r="F19" s="58">
        <f t="shared" si="0"/>
        <v>9.7754814215722377</v>
      </c>
      <c r="G19" s="59">
        <f t="shared" si="1"/>
        <v>4.5631944869995944E-2</v>
      </c>
      <c r="H19" s="91">
        <v>227</v>
      </c>
      <c r="I19" s="58">
        <f t="shared" si="2"/>
        <v>-3</v>
      </c>
      <c r="J19" s="60">
        <f t="shared" si="3"/>
        <v>-1.3215859030837005E-2</v>
      </c>
      <c r="K19" s="61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818337</v>
      </c>
      <c r="E20" s="27">
        <f>SUM(E14:E19)</f>
        <v>816031.99999999988</v>
      </c>
      <c r="F20" s="34">
        <f t="shared" si="0"/>
        <v>2305.0000000001164</v>
      </c>
      <c r="G20" s="35">
        <f t="shared" si="1"/>
        <v>2.8246441316028253E-3</v>
      </c>
      <c r="H20" s="27">
        <f>SUM(H14:H19)</f>
        <v>807548</v>
      </c>
      <c r="I20" s="34">
        <f>SUM(I14:I19)</f>
        <v>10789</v>
      </c>
      <c r="J20" s="57">
        <f t="shared" si="3"/>
        <v>1.3360196545592336E-2</v>
      </c>
      <c r="K20" s="57"/>
    </row>
    <row r="21" spans="1:11" ht="17.399999999999999" x14ac:dyDescent="0.3">
      <c r="A21" s="46">
        <v>8</v>
      </c>
      <c r="B21" s="109" t="s">
        <v>23</v>
      </c>
      <c r="C21" s="109"/>
      <c r="D21" s="109"/>
      <c r="E21" s="109"/>
      <c r="F21" s="109"/>
      <c r="G21" s="109"/>
      <c r="H21" s="109"/>
      <c r="I21" s="109"/>
      <c r="J21" s="109"/>
      <c r="K21" s="62"/>
    </row>
    <row r="22" spans="1:11" ht="17.399999999999999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08" t="s">
        <v>6</v>
      </c>
      <c r="I22" s="108"/>
      <c r="J22" s="108"/>
      <c r="K22" s="62"/>
    </row>
    <row r="23" spans="1:11" ht="17.399999999999999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7.399999999999999" x14ac:dyDescent="0.3">
      <c r="A24" s="46">
        <v>11</v>
      </c>
      <c r="B24" s="31" t="s">
        <v>13</v>
      </c>
      <c r="C24" s="63"/>
      <c r="D24" s="73">
        <v>759726</v>
      </c>
      <c r="E24" s="73">
        <v>757524</v>
      </c>
      <c r="F24" s="33">
        <f t="shared" ref="F24:F30" si="4">D24-E24</f>
        <v>2202</v>
      </c>
      <c r="G24" s="35">
        <f t="shared" ref="G24:G30" si="5">F24/E24</f>
        <v>2.9068385952128249E-3</v>
      </c>
      <c r="H24" s="75">
        <v>748029</v>
      </c>
      <c r="I24" s="33">
        <f t="shared" ref="I24:I29" si="6">+D24-H24</f>
        <v>11697</v>
      </c>
      <c r="J24" s="57">
        <f t="shared" ref="J24:J30" si="7">+I24/H24</f>
        <v>1.5637094283777769E-2</v>
      </c>
      <c r="K24" s="62"/>
    </row>
    <row r="25" spans="1:11" ht="17.399999999999999" x14ac:dyDescent="0.3">
      <c r="A25" s="46">
        <v>12</v>
      </c>
      <c r="B25" s="31" t="s">
        <v>14</v>
      </c>
      <c r="C25" s="63"/>
      <c r="D25" s="73">
        <v>55359</v>
      </c>
      <c r="E25" s="73">
        <v>55520</v>
      </c>
      <c r="F25" s="33">
        <f t="shared" si="4"/>
        <v>-161</v>
      </c>
      <c r="G25" s="35">
        <f t="shared" si="5"/>
        <v>-2.89985590778098E-3</v>
      </c>
      <c r="H25" s="75">
        <v>54957</v>
      </c>
      <c r="I25" s="33">
        <f t="shared" si="6"/>
        <v>402</v>
      </c>
      <c r="J25" s="57">
        <f t="shared" si="7"/>
        <v>7.3148097603580979E-3</v>
      </c>
      <c r="K25" s="62"/>
    </row>
    <row r="26" spans="1:11" ht="17.399999999999999" x14ac:dyDescent="0.3">
      <c r="A26" s="46">
        <v>13</v>
      </c>
      <c r="B26" s="31" t="s">
        <v>15</v>
      </c>
      <c r="C26" s="63"/>
      <c r="D26" s="73">
        <v>389</v>
      </c>
      <c r="E26" s="73">
        <v>271</v>
      </c>
      <c r="F26" s="33">
        <f t="shared" si="4"/>
        <v>118</v>
      </c>
      <c r="G26" s="35">
        <f t="shared" si="5"/>
        <v>0.43542435424354242</v>
      </c>
      <c r="H26" s="75">
        <v>402</v>
      </c>
      <c r="I26" s="33">
        <f t="shared" si="6"/>
        <v>-13</v>
      </c>
      <c r="J26" s="57">
        <f t="shared" si="7"/>
        <v>-3.2338308457711441E-2</v>
      </c>
      <c r="K26" s="62"/>
    </row>
    <row r="27" spans="1:11" ht="17.399999999999999" x14ac:dyDescent="0.3">
      <c r="A27" s="46">
        <v>14</v>
      </c>
      <c r="B27" s="31" t="s">
        <v>16</v>
      </c>
      <c r="C27" s="63"/>
      <c r="D27" s="73">
        <v>2336</v>
      </c>
      <c r="E27" s="73">
        <v>2347</v>
      </c>
      <c r="F27" s="33">
        <f t="shared" si="4"/>
        <v>-11</v>
      </c>
      <c r="G27" s="35">
        <f t="shared" si="5"/>
        <v>-4.6868342564976564E-3</v>
      </c>
      <c r="H27" s="75">
        <v>2377</v>
      </c>
      <c r="I27" s="33">
        <f t="shared" si="6"/>
        <v>-41</v>
      </c>
      <c r="J27" s="57">
        <f t="shared" si="7"/>
        <v>-1.724863273033235E-2</v>
      </c>
      <c r="K27" s="62"/>
    </row>
    <row r="28" spans="1:11" ht="17.399999999999999" x14ac:dyDescent="0.3">
      <c r="A28" s="46">
        <v>15</v>
      </c>
      <c r="B28" s="31" t="s">
        <v>17</v>
      </c>
      <c r="C28" s="63"/>
      <c r="D28" s="73">
        <v>11</v>
      </c>
      <c r="E28" s="73">
        <v>16</v>
      </c>
      <c r="F28" s="33">
        <f t="shared" si="4"/>
        <v>-5</v>
      </c>
      <c r="G28" s="35">
        <f t="shared" si="5"/>
        <v>-0.3125</v>
      </c>
      <c r="H28" s="75">
        <v>11</v>
      </c>
      <c r="I28" s="33">
        <f t="shared" si="6"/>
        <v>0</v>
      </c>
      <c r="J28" s="57">
        <f t="shared" si="7"/>
        <v>0</v>
      </c>
      <c r="K28" s="62"/>
    </row>
    <row r="29" spans="1:11" ht="17.399999999999999" x14ac:dyDescent="0.3">
      <c r="A29" s="46">
        <v>16</v>
      </c>
      <c r="B29" s="31" t="s">
        <v>37</v>
      </c>
      <c r="C29" s="63"/>
      <c r="D29" s="74">
        <v>225</v>
      </c>
      <c r="E29" s="74">
        <v>214</v>
      </c>
      <c r="F29" s="58">
        <f t="shared" si="4"/>
        <v>11</v>
      </c>
      <c r="G29" s="59">
        <f t="shared" si="5"/>
        <v>5.1401869158878503E-2</v>
      </c>
      <c r="H29" s="76">
        <v>226</v>
      </c>
      <c r="I29" s="58">
        <f t="shared" si="6"/>
        <v>-1</v>
      </c>
      <c r="J29" s="60">
        <f t="shared" si="7"/>
        <v>-4.4247787610619468E-3</v>
      </c>
      <c r="K29" s="62"/>
    </row>
    <row r="30" spans="1:11" ht="17.399999999999999" x14ac:dyDescent="0.3">
      <c r="A30" s="46">
        <v>17</v>
      </c>
      <c r="B30" s="31" t="s">
        <v>20</v>
      </c>
      <c r="C30" s="63"/>
      <c r="D30" s="34">
        <f>SUM(D24:D29)</f>
        <v>818046</v>
      </c>
      <c r="E30" s="27">
        <f>SUM(E24:E29)</f>
        <v>815892</v>
      </c>
      <c r="F30" s="34">
        <f t="shared" si="4"/>
        <v>2154</v>
      </c>
      <c r="G30" s="35">
        <f t="shared" si="5"/>
        <v>2.6400553014369549E-3</v>
      </c>
      <c r="H30" s="27">
        <f>SUM(H24:H29)</f>
        <v>806002</v>
      </c>
      <c r="I30" s="34">
        <f>SUM(I24:I29)</f>
        <v>12044</v>
      </c>
      <c r="J30" s="57">
        <f t="shared" si="7"/>
        <v>1.4942890960568335E-2</v>
      </c>
      <c r="K30" s="62"/>
    </row>
    <row r="31" spans="1:11" ht="17.399999999999999" x14ac:dyDescent="0.3">
      <c r="A31" s="46">
        <v>18</v>
      </c>
      <c r="B31" s="107" t="s">
        <v>22</v>
      </c>
      <c r="C31" s="107"/>
      <c r="D31" s="107"/>
      <c r="E31" s="107"/>
      <c r="F31" s="107"/>
      <c r="G31" s="107"/>
      <c r="H31" s="107"/>
      <c r="I31" s="107"/>
      <c r="J31" s="107"/>
      <c r="K31" s="62"/>
    </row>
    <row r="32" spans="1:11" ht="17.399999999999999" x14ac:dyDescent="0.3">
      <c r="A32" s="46">
        <v>19</v>
      </c>
      <c r="B32" s="52"/>
      <c r="C32" s="52"/>
      <c r="D32" s="52"/>
      <c r="E32" s="15"/>
      <c r="F32" s="53" t="s">
        <v>5</v>
      </c>
      <c r="G32" s="54"/>
      <c r="H32" s="108" t="s">
        <v>6</v>
      </c>
      <c r="I32" s="108"/>
      <c r="J32" s="108"/>
      <c r="K32" s="62"/>
    </row>
    <row r="33" spans="1:11" ht="17.399999999999999" x14ac:dyDescent="0.3">
      <c r="A33" s="46">
        <v>20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7.399999999999999" x14ac:dyDescent="0.3">
      <c r="A34" s="46">
        <v>21</v>
      </c>
      <c r="B34" s="31" t="s">
        <v>13</v>
      </c>
      <c r="C34" s="63"/>
      <c r="D34" s="92">
        <v>758888</v>
      </c>
      <c r="E34" s="92">
        <v>756694</v>
      </c>
      <c r="F34" s="33">
        <f t="shared" ref="F34:F40" si="8">D34-E34</f>
        <v>2194</v>
      </c>
      <c r="G34" s="35">
        <f t="shared" ref="G34:G40" si="9">F34/E34</f>
        <v>2.8994547333532445E-3</v>
      </c>
      <c r="H34" s="94">
        <v>746509</v>
      </c>
      <c r="I34" s="33">
        <f t="shared" ref="I34:I39" si="10">+D34-H34</f>
        <v>12379</v>
      </c>
      <c r="J34" s="57">
        <f t="shared" ref="J34:J40" si="11">+I34/H34</f>
        <v>1.6582519433791153E-2</v>
      </c>
      <c r="K34" s="62"/>
    </row>
    <row r="35" spans="1:11" ht="17.399999999999999" x14ac:dyDescent="0.3">
      <c r="A35" s="46">
        <v>22</v>
      </c>
      <c r="B35" s="31" t="s">
        <v>14</v>
      </c>
      <c r="C35" s="63"/>
      <c r="D35" s="92">
        <v>55399</v>
      </c>
      <c r="E35" s="92">
        <v>55492</v>
      </c>
      <c r="F35" s="33">
        <f t="shared" si="8"/>
        <v>-93</v>
      </c>
      <c r="G35" s="35">
        <f t="shared" si="9"/>
        <v>-1.6759172493332373E-3</v>
      </c>
      <c r="H35" s="94">
        <v>54947</v>
      </c>
      <c r="I35" s="33">
        <f t="shared" si="10"/>
        <v>452</v>
      </c>
      <c r="J35" s="57">
        <f t="shared" si="11"/>
        <v>8.2261087957486313E-3</v>
      </c>
      <c r="K35" s="62"/>
    </row>
    <row r="36" spans="1:11" ht="17.399999999999999" x14ac:dyDescent="0.3">
      <c r="A36" s="46">
        <v>23</v>
      </c>
      <c r="B36" s="31" t="s">
        <v>15</v>
      </c>
      <c r="C36" s="63"/>
      <c r="D36" s="92">
        <v>390</v>
      </c>
      <c r="E36" s="92">
        <v>272</v>
      </c>
      <c r="F36" s="33">
        <f t="shared" si="8"/>
        <v>118</v>
      </c>
      <c r="G36" s="35">
        <f t="shared" si="9"/>
        <v>0.43382352941176472</v>
      </c>
      <c r="H36" s="94">
        <v>403</v>
      </c>
      <c r="I36" s="33">
        <f t="shared" si="10"/>
        <v>-13</v>
      </c>
      <c r="J36" s="57">
        <f t="shared" si="11"/>
        <v>-3.2258064516129031E-2</v>
      </c>
      <c r="K36" s="62"/>
    </row>
    <row r="37" spans="1:11" ht="17.399999999999999" x14ac:dyDescent="0.3">
      <c r="A37" s="46">
        <v>24</v>
      </c>
      <c r="B37" s="31" t="s">
        <v>16</v>
      </c>
      <c r="C37" s="63"/>
      <c r="D37" s="92">
        <v>2345</v>
      </c>
      <c r="E37" s="92">
        <v>2354</v>
      </c>
      <c r="F37" s="33">
        <f t="shared" si="8"/>
        <v>-9</v>
      </c>
      <c r="G37" s="35">
        <f t="shared" si="9"/>
        <v>-3.8232795242141037E-3</v>
      </c>
      <c r="H37" s="94">
        <v>2381</v>
      </c>
      <c r="I37" s="33">
        <f t="shared" si="10"/>
        <v>-36</v>
      </c>
      <c r="J37" s="57">
        <f t="shared" si="11"/>
        <v>-1.5119697606047878E-2</v>
      </c>
      <c r="K37" s="62"/>
    </row>
    <row r="38" spans="1:11" ht="17.399999999999999" x14ac:dyDescent="0.3">
      <c r="A38" s="46">
        <v>25</v>
      </c>
      <c r="B38" s="31" t="s">
        <v>17</v>
      </c>
      <c r="C38" s="63"/>
      <c r="D38" s="92">
        <v>11</v>
      </c>
      <c r="E38" s="92">
        <v>16</v>
      </c>
      <c r="F38" s="33">
        <f t="shared" si="8"/>
        <v>-5</v>
      </c>
      <c r="G38" s="35">
        <f t="shared" si="9"/>
        <v>-0.3125</v>
      </c>
      <c r="H38" s="94">
        <v>11</v>
      </c>
      <c r="I38" s="33">
        <f t="shared" si="10"/>
        <v>0</v>
      </c>
      <c r="J38" s="57">
        <f t="shared" si="11"/>
        <v>0</v>
      </c>
      <c r="K38" s="62"/>
    </row>
    <row r="39" spans="1:11" ht="17.399999999999999" x14ac:dyDescent="0.3">
      <c r="A39" s="46">
        <v>26</v>
      </c>
      <c r="B39" s="31" t="s">
        <v>37</v>
      </c>
      <c r="C39" s="63"/>
      <c r="D39" s="93">
        <v>226</v>
      </c>
      <c r="E39" s="93">
        <v>214</v>
      </c>
      <c r="F39" s="58">
        <f t="shared" si="8"/>
        <v>12</v>
      </c>
      <c r="G39" s="59">
        <f t="shared" si="9"/>
        <v>5.6074766355140186E-2</v>
      </c>
      <c r="H39" s="95">
        <v>226</v>
      </c>
      <c r="I39" s="58">
        <f t="shared" si="10"/>
        <v>0</v>
      </c>
      <c r="J39" s="60">
        <f t="shared" si="11"/>
        <v>0</v>
      </c>
      <c r="K39" s="62"/>
    </row>
    <row r="40" spans="1:11" ht="17.399999999999999" x14ac:dyDescent="0.3">
      <c r="A40" s="46">
        <v>27</v>
      </c>
      <c r="B40" s="31" t="s">
        <v>20</v>
      </c>
      <c r="C40" s="63"/>
      <c r="D40" s="34">
        <f>SUM(D34:D39)</f>
        <v>817259</v>
      </c>
      <c r="E40" s="27">
        <f>SUM(E34:E39)</f>
        <v>815042</v>
      </c>
      <c r="F40" s="34">
        <f t="shared" si="8"/>
        <v>2217</v>
      </c>
      <c r="G40" s="35">
        <f t="shared" si="9"/>
        <v>2.7201052215714036E-3</v>
      </c>
      <c r="H40" s="27">
        <f>SUM(H34:H39)</f>
        <v>804477</v>
      </c>
      <c r="I40" s="34">
        <f>SUM(I34:I39)</f>
        <v>12782</v>
      </c>
      <c r="J40" s="57">
        <f t="shared" si="11"/>
        <v>1.5888583514506942E-2</v>
      </c>
      <c r="K40" s="62"/>
    </row>
    <row r="41" spans="1:11" ht="17.399999999999999" x14ac:dyDescent="0.3">
      <c r="A41" s="46">
        <v>28</v>
      </c>
      <c r="B41" s="107" t="s">
        <v>21</v>
      </c>
      <c r="C41" s="107"/>
      <c r="D41" s="107"/>
      <c r="E41" s="107"/>
      <c r="F41" s="107"/>
      <c r="G41" s="107"/>
      <c r="H41" s="107"/>
      <c r="I41" s="107"/>
      <c r="J41" s="107"/>
      <c r="K41" s="30"/>
    </row>
    <row r="42" spans="1:11" s="14" customFormat="1" ht="17.399999999999999" x14ac:dyDescent="0.3">
      <c r="A42" s="46">
        <v>29</v>
      </c>
      <c r="B42" s="54"/>
      <c r="C42" s="54"/>
      <c r="D42" s="54"/>
      <c r="E42" s="15"/>
      <c r="F42" s="53" t="s">
        <v>5</v>
      </c>
      <c r="G42" s="54"/>
      <c r="H42" s="64"/>
      <c r="I42" s="108" t="s">
        <v>6</v>
      </c>
      <c r="J42" s="108"/>
      <c r="K42" s="55"/>
    </row>
    <row r="43" spans="1:11" s="14" customFormat="1" ht="17.399999999999999" x14ac:dyDescent="0.3">
      <c r="A43" s="46">
        <v>30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7.399999999999999" x14ac:dyDescent="0.3">
      <c r="A44" s="46">
        <v>31</v>
      </c>
      <c r="B44" s="31" t="s">
        <v>13</v>
      </c>
      <c r="C44" s="31"/>
      <c r="D44" s="96">
        <v>755776</v>
      </c>
      <c r="E44" s="96">
        <v>755188</v>
      </c>
      <c r="F44" s="33">
        <f t="shared" ref="F44:F50" si="12">D44-E44</f>
        <v>588</v>
      </c>
      <c r="G44" s="35">
        <f t="shared" ref="G44:G50" si="13">F44/E44</f>
        <v>7.7861406696080979E-4</v>
      </c>
      <c r="H44" s="98">
        <v>742494</v>
      </c>
      <c r="I44" s="33">
        <f t="shared" ref="I44:I49" si="14">+D44-H44</f>
        <v>13282</v>
      </c>
      <c r="J44" s="57">
        <f t="shared" ref="J44:J50" si="15">+I44/H44</f>
        <v>1.7888360040619857E-2</v>
      </c>
      <c r="K44" s="57"/>
    </row>
    <row r="45" spans="1:11" ht="17.399999999999999" x14ac:dyDescent="0.3">
      <c r="A45" s="46">
        <v>32</v>
      </c>
      <c r="B45" s="31" t="s">
        <v>14</v>
      </c>
      <c r="C45" s="31"/>
      <c r="D45" s="96">
        <v>55218</v>
      </c>
      <c r="E45" s="96">
        <v>55898</v>
      </c>
      <c r="F45" s="33">
        <f t="shared" si="12"/>
        <v>-680</v>
      </c>
      <c r="G45" s="35">
        <f t="shared" si="13"/>
        <v>-1.2165014848474006E-2</v>
      </c>
      <c r="H45" s="98">
        <v>54772</v>
      </c>
      <c r="I45" s="33">
        <f t="shared" si="14"/>
        <v>446</v>
      </c>
      <c r="J45" s="57">
        <f t="shared" si="15"/>
        <v>8.1428467099978093E-3</v>
      </c>
      <c r="K45" s="57"/>
    </row>
    <row r="46" spans="1:11" ht="17.399999999999999" x14ac:dyDescent="0.3">
      <c r="A46" s="46">
        <v>33</v>
      </c>
      <c r="B46" s="31" t="s">
        <v>15</v>
      </c>
      <c r="C46" s="31"/>
      <c r="D46" s="96">
        <v>392</v>
      </c>
      <c r="E46" s="96">
        <v>276</v>
      </c>
      <c r="F46" s="33">
        <f t="shared" si="12"/>
        <v>116</v>
      </c>
      <c r="G46" s="35">
        <f t="shared" si="13"/>
        <v>0.42028985507246375</v>
      </c>
      <c r="H46" s="98">
        <v>408</v>
      </c>
      <c r="I46" s="33">
        <f t="shared" si="14"/>
        <v>-16</v>
      </c>
      <c r="J46" s="57">
        <f t="shared" si="15"/>
        <v>-3.9215686274509803E-2</v>
      </c>
      <c r="K46" s="57"/>
    </row>
    <row r="47" spans="1:11" ht="17.399999999999999" x14ac:dyDescent="0.3">
      <c r="A47" s="46">
        <v>34</v>
      </c>
      <c r="B47" s="31" t="s">
        <v>16</v>
      </c>
      <c r="C47" s="31"/>
      <c r="D47" s="96">
        <v>2353</v>
      </c>
      <c r="E47" s="96">
        <v>2338</v>
      </c>
      <c r="F47" s="33">
        <f t="shared" si="12"/>
        <v>15</v>
      </c>
      <c r="G47" s="35">
        <f t="shared" si="13"/>
        <v>6.4157399486740804E-3</v>
      </c>
      <c r="H47" s="98">
        <v>2377</v>
      </c>
      <c r="I47" s="33">
        <f t="shared" si="14"/>
        <v>-24</v>
      </c>
      <c r="J47" s="57">
        <f t="shared" si="15"/>
        <v>-1.0096760622633571E-2</v>
      </c>
      <c r="K47" s="57"/>
    </row>
    <row r="48" spans="1:11" ht="17.399999999999999" x14ac:dyDescent="0.3">
      <c r="A48" s="46">
        <v>35</v>
      </c>
      <c r="B48" s="31" t="s">
        <v>17</v>
      </c>
      <c r="C48" s="31"/>
      <c r="D48" s="96">
        <v>11</v>
      </c>
      <c r="E48" s="96">
        <v>17</v>
      </c>
      <c r="F48" s="33">
        <f t="shared" si="12"/>
        <v>-6</v>
      </c>
      <c r="G48" s="35">
        <f t="shared" si="13"/>
        <v>-0.35294117647058826</v>
      </c>
      <c r="H48" s="98">
        <v>11</v>
      </c>
      <c r="I48" s="33">
        <f t="shared" si="14"/>
        <v>0</v>
      </c>
      <c r="J48" s="57">
        <f t="shared" si="15"/>
        <v>0</v>
      </c>
      <c r="K48" s="57"/>
    </row>
    <row r="49" spans="1:11" ht="17.399999999999999" x14ac:dyDescent="0.3">
      <c r="A49" s="46">
        <v>36</v>
      </c>
      <c r="B49" s="31" t="s">
        <v>37</v>
      </c>
      <c r="C49" s="31"/>
      <c r="D49" s="97">
        <v>227</v>
      </c>
      <c r="E49" s="97">
        <v>205</v>
      </c>
      <c r="F49" s="58">
        <f t="shared" si="12"/>
        <v>22</v>
      </c>
      <c r="G49" s="59">
        <f t="shared" si="13"/>
        <v>0.10731707317073171</v>
      </c>
      <c r="H49" s="99">
        <v>226</v>
      </c>
      <c r="I49" s="58">
        <f t="shared" si="14"/>
        <v>1</v>
      </c>
      <c r="J49" s="60">
        <f t="shared" si="15"/>
        <v>4.4247787610619468E-3</v>
      </c>
      <c r="K49" s="61"/>
    </row>
    <row r="50" spans="1:11" ht="17.399999999999999" x14ac:dyDescent="0.3">
      <c r="A50" s="46">
        <v>37</v>
      </c>
      <c r="B50" s="31" t="s">
        <v>20</v>
      </c>
      <c r="C50" s="31"/>
      <c r="D50" s="34">
        <f>SUM(D44:D49)</f>
        <v>813977</v>
      </c>
      <c r="E50" s="27">
        <f>SUM(E44:E49)</f>
        <v>813922</v>
      </c>
      <c r="F50" s="34">
        <f t="shared" si="12"/>
        <v>55</v>
      </c>
      <c r="G50" s="35">
        <f t="shared" si="13"/>
        <v>6.7574042721538425E-5</v>
      </c>
      <c r="H50" s="27">
        <f>SUM(H44:H49)</f>
        <v>800288</v>
      </c>
      <c r="I50" s="34">
        <f>SUM(I44:I49)</f>
        <v>13689</v>
      </c>
      <c r="J50" s="57">
        <f t="shared" si="15"/>
        <v>1.7105092166819946E-2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H12:J12"/>
    <mergeCell ref="B2:J2"/>
    <mergeCell ref="B3:J3"/>
    <mergeCell ref="B4:J4"/>
    <mergeCell ref="B6:J6"/>
    <mergeCell ref="B11:J11"/>
    <mergeCell ref="B41:J41"/>
    <mergeCell ref="I42:J42"/>
    <mergeCell ref="B21:J21"/>
    <mergeCell ref="H22:J22"/>
    <mergeCell ref="B31:J31"/>
    <mergeCell ref="H32:J32"/>
  </mergeCells>
  <printOptions horizontalCentered="1"/>
  <pageMargins left="0.25" right="0.25" top="0.75" bottom="1" header="0.5" footer="0.5"/>
  <pageSetup scale="70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42B38D35111E4E9E932ACB8F229C3D" ma:contentTypeVersion="104" ma:contentTypeDescription="" ma:contentTypeScope="" ma:versionID="e1fc4134112c2922b888bd2b888715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A640D3C-AB8B-442B-81FA-5EB51681D7D8}"/>
</file>

<file path=customXml/itemProps2.xml><?xml version="1.0" encoding="utf-8"?>
<ds:datastoreItem xmlns:ds="http://schemas.openxmlformats.org/officeDocument/2006/customXml" ds:itemID="{4ACFB2D6-5BA8-4324-BE82-A0548E66C0B2}"/>
</file>

<file path=customXml/itemProps3.xml><?xml version="1.0" encoding="utf-8"?>
<ds:datastoreItem xmlns:ds="http://schemas.openxmlformats.org/officeDocument/2006/customXml" ds:itemID="{75652EDF-7208-462F-AA0E-075B4DB60D43}"/>
</file>

<file path=customXml/itemProps4.xml><?xml version="1.0" encoding="utf-8"?>
<ds:datastoreItem xmlns:ds="http://schemas.openxmlformats.org/officeDocument/2006/customXml" ds:itemID="{DE2B26D0-83C1-4381-AF49-C80B53D52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2017-08-10T18:17:36Z</cp:lastPrinted>
  <dcterms:created xsi:type="dcterms:W3CDTF">2014-01-09T00:48:14Z</dcterms:created>
  <dcterms:modified xsi:type="dcterms:W3CDTF">2017-08-10T18:17:41Z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0x0101006E56B4D1795A2E4DB2F0B01679ED314A00DC42B38D35111E4E9E932ACB8F229C3D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