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UG-170305 PSE\"/>
    </mc:Choice>
  </mc:AlternateContent>
  <bookViews>
    <workbookView xWindow="90" yWindow="210" windowWidth="15165" windowHeight="8385"/>
  </bookViews>
  <sheets>
    <sheet name="191" sheetId="2" r:id="rId1"/>
  </sheets>
  <definedNames>
    <definedName name="_xlnm.Print_Area" localSheetId="0">'191'!$A$1:$D$96</definedName>
  </definedName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<sst xmlns="http://schemas.openxmlformats.org/spreadsheetml/2006/main" count="86" uniqueCount="39">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</sst>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74" zoomScaleNormal="100" workbookViewId="0">
      <selection activeCell="A96" sqref="A1:D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42795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8597079.4900000058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-2263488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17239.05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-2246248.9500000002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6350830.5400000056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-16163623.590000018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4146789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-30750.46</v>
      </c>
      <c r="E23" s="33"/>
      <c r="F23" s="43"/>
    </row>
    <row r="24" spans="1:10" x14ac:dyDescent="0.2">
      <c r="B24" s="1" t="s">
        <v>8</v>
      </c>
      <c r="D24" s="13">
        <v>4116038.54</v>
      </c>
      <c r="E24" s="33"/>
      <c r="F24" s="43"/>
    </row>
    <row r="25" spans="1:10" x14ac:dyDescent="0.2">
      <c r="B25" s="1" t="s">
        <v>9</v>
      </c>
      <c r="D25" s="6">
        <v>-12047585.050000019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-10044571.900000002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-3983810.61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-3983810.61</v>
      </c>
      <c r="E62" s="33"/>
    </row>
    <row r="63" spans="1:6" x14ac:dyDescent="0.2">
      <c r="B63" s="1" t="s">
        <v>9</v>
      </c>
      <c r="D63" s="6">
        <v>-14028382.510000002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12821504.710000005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-3881813.57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-3881813.57</v>
      </c>
      <c r="E73" s="33"/>
    </row>
    <row r="74" spans="1:6" x14ac:dyDescent="0.2">
      <c r="B74" s="1" t="s">
        <v>9</v>
      </c>
      <c r="D74" s="6">
        <v>8939691.1400000043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115423.38999999998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-30240.53</v>
      </c>
      <c r="E80" s="33"/>
      <c r="F80" s="39"/>
    </row>
    <row r="81" spans="1:7" x14ac:dyDescent="0.2">
      <c r="B81" s="1" t="s">
        <v>8</v>
      </c>
      <c r="D81" s="24">
        <v>-30240.53</v>
      </c>
      <c r="E81" s="33"/>
    </row>
    <row r="82" spans="1:7" x14ac:dyDescent="0.2">
      <c r="B82" s="1" t="s">
        <v>9</v>
      </c>
      <c r="D82" s="14">
        <v>85182.859999999986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72699.479999999981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37741.01</v>
      </c>
      <c r="E87" s="33"/>
      <c r="F87" s="39"/>
    </row>
    <row r="88" spans="1:7" x14ac:dyDescent="0.2">
      <c r="B88" s="1" t="s">
        <v>8</v>
      </c>
      <c r="D88" s="24">
        <v>37741.01</v>
      </c>
      <c r="E88" s="33"/>
    </row>
    <row r="89" spans="1:7" x14ac:dyDescent="0.2">
      <c r="B89" s="1" t="s">
        <v>9</v>
      </c>
      <c r="D89" s="14">
        <v>110440.48999999999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-4601488.419999999</v>
      </c>
      <c r="E92" s="33"/>
      <c r="F92" s="52">
        <f>+D85+D77+D66+D54+D18+D8+D28</f>
        <v>-4601488.4200000111</v>
      </c>
      <c r="G92" s="49">
        <f>+F92-D92</f>
        <v>-1.2107193470001221E-8</v>
      </c>
    </row>
    <row r="93" spans="1:7" x14ac:dyDescent="0.2">
      <c r="B93" s="1" t="s">
        <v>8</v>
      </c>
      <c r="D93" s="27">
        <v>-5988334.1100000003</v>
      </c>
      <c r="E93" s="33"/>
      <c r="F93" s="53">
        <f>+D14+D24+D62+D73+D81+D88+D35</f>
        <v>-5988334.1100000003</v>
      </c>
      <c r="G93" s="49">
        <f>+F93-D93</f>
        <v>0</v>
      </c>
    </row>
    <row r="94" spans="1:7" ht="13.5" thickBot="1" x14ac:dyDescent="0.25">
      <c r="B94" s="1" t="s">
        <v>9</v>
      </c>
      <c r="D94" s="28">
        <v>-10589822.529999999</v>
      </c>
      <c r="E94" s="33"/>
      <c r="F94" s="52">
        <f>SUM(F92:F93)</f>
        <v>-10589822.530000012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-5696754.5100000137</v>
      </c>
      <c r="E95" s="33"/>
      <c r="F95" s="8">
        <f>+D15+D25</f>
        <v>-5696754.5100000137</v>
      </c>
      <c r="G95" s="49">
        <f>+F95-D95</f>
        <v>0</v>
      </c>
    </row>
    <row r="96" spans="1:7" ht="13.5" thickBot="1" x14ac:dyDescent="0.25">
      <c r="A96" s="1" t="s">
        <v>28</v>
      </c>
      <c r="D96" s="29">
        <v>-4893068.0199999856</v>
      </c>
      <c r="E96" s="33"/>
      <c r="F96" s="53">
        <f>+F94-F95</f>
        <v>-4893068.0199999986</v>
      </c>
      <c r="G96" s="49">
        <f>+F96-D96</f>
        <v>-1.3038516044616699E-8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March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3192303E51EE459259B82D2B498410" ma:contentTypeVersion="92" ma:contentTypeDescription="" ma:contentTypeScope="" ma:versionID="68359a64db779bf3b0ea4d503e2ab2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2017-04-27T07:00:00+00:00</OpenedDate>
    <Date1 xmlns="dc463f71-b30c-4ab2-9473-d307f9d35888">2017-04-27T07:00:00+00:00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170305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46902E7-FD9A-40D0-89C2-C171F5EBDD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D23C8B-6BE7-4B43-8F77-1BD5E6F403BF}"/>
</file>

<file path=customXml/itemProps3.xml><?xml version="1.0" encoding="utf-8"?>
<ds:datastoreItem xmlns:ds="http://schemas.openxmlformats.org/officeDocument/2006/customXml" ds:itemID="{6786CFC7-3061-429C-B1EE-7D2A9AF1BBE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3DD6A04-244B-474E-A592-232A2931AA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</vt:lpstr>
      <vt:lpstr>'191'!Print_Area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Huff, Ashley (UTC)</cp:lastModifiedBy>
  <cp:lastPrinted>2017-04-24T17:47:42Z</cp:lastPrinted>
  <dcterms:created xsi:type="dcterms:W3CDTF">2005-03-16T23:33:46Z</dcterms:created>
  <dcterms:modified xsi:type="dcterms:W3CDTF">2017-04-28T22:06:13Z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0x0101006E56B4D1795A2E4DB2F0B01679ED314A00483192303E51EE459259B82D2B498410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