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30" windowWidth="18570" windowHeight="11190"/>
  </bookViews>
  <sheets>
    <sheet name="REDACTED VERSION" sheetId="9" r:id="rId1"/>
    <sheet name="BS  (R)" sheetId="2" r:id="rId2"/>
    <sheet name="Sheet2" sheetId="8" state="hidden" r:id="rId3"/>
    <sheet name="Sheet1" sheetId="6" state="hidden" r:id="rId4"/>
    <sheet name="Scenario Info" sheetId="7" state="hidden" r:id="rId5"/>
  </sheets>
  <definedNames>
    <definedName name="_xlnm.Print_Area" localSheetId="1">'BS  (R)'!$A$1:$D$212</definedName>
    <definedName name="_xlnm.Print_Titles" localSheetId="1">'BS  (R)'!$2:$2</definedName>
  </definedNames>
  <calcPr calcId="145621" calcMode="autoNoTable"/>
</workbook>
</file>

<file path=xl/calcChain.xml><?xml version="1.0" encoding="utf-8"?>
<calcChain xmlns="http://schemas.openxmlformats.org/spreadsheetml/2006/main">
  <c r="B118" i="2" l="1"/>
  <c r="B45" i="2" l="1"/>
  <c r="B47" i="2" s="1"/>
  <c r="D45" i="2"/>
  <c r="D47" i="2" s="1"/>
  <c r="C45" i="2"/>
  <c r="C47" i="2" s="1"/>
  <c r="C198" i="2" l="1"/>
  <c r="D198" i="2"/>
  <c r="B198" i="2"/>
  <c r="C182" i="2"/>
  <c r="D182" i="2"/>
  <c r="B182" i="2"/>
  <c r="C166" i="2"/>
  <c r="D166" i="2"/>
  <c r="B166" i="2"/>
  <c r="C149" i="2"/>
  <c r="D149" i="2"/>
  <c r="B149" i="2"/>
  <c r="C143" i="2"/>
  <c r="D143" i="2"/>
  <c r="B143" i="2"/>
  <c r="C138" i="2"/>
  <c r="D138" i="2"/>
  <c r="B138" i="2"/>
  <c r="C118" i="2"/>
  <c r="D118" i="2"/>
  <c r="C94" i="2"/>
  <c r="D94" i="2"/>
  <c r="B94" i="2"/>
  <c r="C88" i="2"/>
  <c r="D88" i="2"/>
  <c r="B88" i="2"/>
  <c r="C83" i="2"/>
  <c r="D83" i="2"/>
  <c r="B83" i="2"/>
  <c r="C73" i="2"/>
  <c r="D73" i="2"/>
  <c r="B73" i="2"/>
  <c r="C69" i="2"/>
  <c r="D69" i="2"/>
  <c r="B69" i="2"/>
  <c r="C55" i="2"/>
  <c r="D55" i="2"/>
  <c r="B55" i="2"/>
  <c r="C13" i="2"/>
  <c r="D13" i="2"/>
  <c r="C21" i="2"/>
  <c r="D21" i="2"/>
  <c r="C29" i="2"/>
  <c r="D29" i="2"/>
  <c r="C35" i="2"/>
  <c r="D35" i="2"/>
  <c r="B151" i="2" l="1"/>
  <c r="C151" i="2"/>
  <c r="B184" i="2"/>
  <c r="C184" i="2"/>
  <c r="D200" i="2"/>
  <c r="D151" i="2"/>
  <c r="D184" i="2"/>
  <c r="B200" i="2"/>
  <c r="C200" i="2"/>
  <c r="B99" i="2"/>
  <c r="C99" i="2"/>
  <c r="D99" i="2"/>
  <c r="B35" i="2"/>
  <c r="B29" i="2"/>
  <c r="B21" i="2"/>
  <c r="B13" i="2"/>
  <c r="D202" i="2" l="1"/>
  <c r="C202" i="2"/>
  <c r="B202" i="2"/>
  <c r="D37" i="2"/>
  <c r="D120" i="2" s="1"/>
  <c r="B37" i="2"/>
  <c r="C37" i="2"/>
  <c r="B120" i="2" l="1"/>
  <c r="C120" i="2"/>
  <c r="B204" i="2"/>
  <c r="C204" i="2"/>
  <c r="D204" i="2"/>
  <c r="D206" i="2" l="1"/>
  <c r="C206" i="2"/>
  <c r="B206" i="2"/>
  <c r="K187" i="8" l="1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72" i="8"/>
  <c r="K165" i="8"/>
  <c r="K166" i="8"/>
  <c r="K167" i="8"/>
  <c r="K168" i="8"/>
  <c r="K169" i="8"/>
  <c r="K170" i="8"/>
  <c r="K171" i="8"/>
  <c r="K164" i="8"/>
  <c r="K154" i="8"/>
  <c r="K155" i="8"/>
  <c r="K156" i="8"/>
  <c r="K157" i="8"/>
  <c r="K158" i="8"/>
  <c r="K159" i="8"/>
  <c r="K160" i="8"/>
  <c r="K161" i="8"/>
  <c r="K162" i="8"/>
  <c r="K163" i="8"/>
  <c r="K152" i="8"/>
  <c r="K153" i="8"/>
  <c r="K142" i="8"/>
  <c r="K143" i="8"/>
  <c r="K144" i="8"/>
  <c r="K145" i="8"/>
  <c r="K146" i="8"/>
  <c r="K147" i="8"/>
  <c r="K148" i="8"/>
  <c r="K149" i="8"/>
  <c r="K150" i="8"/>
  <c r="K151" i="8"/>
  <c r="K141" i="8"/>
  <c r="K135" i="8"/>
  <c r="K136" i="8"/>
  <c r="K137" i="8"/>
  <c r="K138" i="8"/>
  <c r="K139" i="8"/>
  <c r="K140" i="8"/>
  <c r="K134" i="8"/>
  <c r="K133" i="8"/>
  <c r="K132" i="8"/>
  <c r="K115" i="8"/>
  <c r="K116" i="8"/>
  <c r="K117" i="8"/>
  <c r="K118" i="8"/>
  <c r="K119" i="8"/>
  <c r="K120" i="8"/>
  <c r="K121" i="8"/>
  <c r="K114" i="8"/>
  <c r="K112" i="8"/>
  <c r="K113" i="8"/>
  <c r="K111" i="8"/>
  <c r="K104" i="8"/>
  <c r="K105" i="8"/>
  <c r="K106" i="8"/>
  <c r="K107" i="8"/>
  <c r="K108" i="8"/>
  <c r="K109" i="8"/>
  <c r="K110" i="8"/>
  <c r="K103" i="8"/>
  <c r="K102" i="8"/>
  <c r="K101" i="8"/>
  <c r="K94" i="8"/>
  <c r="K95" i="8"/>
  <c r="K96" i="8"/>
  <c r="K97" i="8"/>
  <c r="K98" i="8"/>
  <c r="K99" i="8"/>
  <c r="K100" i="8"/>
  <c r="K93" i="8"/>
  <c r="K88" i="8"/>
  <c r="K89" i="8"/>
  <c r="K90" i="8"/>
  <c r="K87" i="8"/>
  <c r="K86" i="8"/>
  <c r="K8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65" i="8"/>
  <c r="M62" i="8"/>
  <c r="M63" i="8"/>
  <c r="M64" i="8"/>
  <c r="M61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40" i="8"/>
  <c r="K40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65" i="8"/>
  <c r="K62" i="8"/>
  <c r="K63" i="8"/>
  <c r="K64" i="8"/>
  <c r="K61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33" i="8"/>
  <c r="K34" i="8"/>
  <c r="K35" i="8"/>
  <c r="K36" i="8"/>
  <c r="K37" i="8"/>
  <c r="K38" i="8"/>
  <c r="K39" i="8"/>
  <c r="K26" i="8"/>
  <c r="K27" i="8"/>
  <c r="K28" i="8"/>
  <c r="K29" i="8"/>
  <c r="K30" i="8"/>
  <c r="K31" i="8"/>
  <c r="K32" i="8"/>
  <c r="K18" i="8"/>
  <c r="K19" i="8"/>
  <c r="K20" i="8"/>
  <c r="K21" i="8"/>
  <c r="K22" i="8"/>
  <c r="K23" i="8"/>
  <c r="K24" i="8"/>
  <c r="K25" i="8"/>
  <c r="K14" i="8"/>
  <c r="K15" i="8"/>
  <c r="K16" i="8"/>
  <c r="K17" i="8"/>
  <c r="K13" i="8"/>
  <c r="K12" i="8"/>
</calcChain>
</file>

<file path=xl/sharedStrings.xml><?xml version="1.0" encoding="utf-8"?>
<sst xmlns="http://schemas.openxmlformats.org/spreadsheetml/2006/main" count="1003" uniqueCount="708">
  <si>
    <t>*ASSETS</t>
  </si>
  <si>
    <t>**UTILITY PLANT</t>
  </si>
  <si>
    <t>***Electric Plant</t>
  </si>
  <si>
    <t>101 Electric Plant in Service</t>
  </si>
  <si>
    <t>102 Electric Plant Purchased or Sold</t>
  </si>
  <si>
    <t>105 Electric Plant Held for Future Use</t>
  </si>
  <si>
    <t>106 Comp.Construction Not Classfd.-Electric</t>
  </si>
  <si>
    <t>107 Construction Work in Prog. - Electric</t>
  </si>
  <si>
    <t>114 Electric Plant Acquisition Adjustments</t>
  </si>
  <si>
    <t>Total Electric Plant</t>
  </si>
  <si>
    <t>***Gas Plant</t>
  </si>
  <si>
    <t>101 Gas Plant in Service</t>
  </si>
  <si>
    <t>105 Gas Plant Held for Future Use</t>
  </si>
  <si>
    <t>106 Comp. Construction Not Classfd.- Gas</t>
  </si>
  <si>
    <t>107 Construction Work in Progress - Gas</t>
  </si>
  <si>
    <t>117.3 Gas Strd.in Resvr.&amp; Pipln.-Noncurr.</t>
  </si>
  <si>
    <t>Total Gas Plant</t>
  </si>
  <si>
    <t>***Common Plant</t>
  </si>
  <si>
    <t>101 Plant in Service - Common</t>
  </si>
  <si>
    <t>106 Comp Construction Not Classfd. - Common</t>
  </si>
  <si>
    <t>107 Construction Work in Progress - Common</t>
  </si>
  <si>
    <t>Total Common Plant</t>
  </si>
  <si>
    <t>***Accumulated Depreciation and Amortization</t>
  </si>
  <si>
    <t>108 Accumulated Provision for Depreciation</t>
  </si>
  <si>
    <t>111 Accumulated Provision for Amortization</t>
  </si>
  <si>
    <t>115 Accm.Prv.for Amort.of Plant Acquis.Adj.</t>
  </si>
  <si>
    <t>Less:  Accumulated Depr and Amortizat</t>
  </si>
  <si>
    <t>**NET UTILITY PLANT</t>
  </si>
  <si>
    <t>**OTHER PROPERTY AND INVESTMENTS</t>
  </si>
  <si>
    <t>***Other Investments</t>
  </si>
  <si>
    <t>121 Nonutility Property</t>
  </si>
  <si>
    <t>122 Accm.Prov.for Depr.&amp; Amort.Non-utilty P</t>
  </si>
  <si>
    <t>123.1 Investment in Subsidiary Companies</t>
  </si>
  <si>
    <t>124 Other Investments</t>
  </si>
  <si>
    <t>***Total Other Investments</t>
  </si>
  <si>
    <t>**TOTAL OTHER PROPERTY AND INVESTMENT</t>
  </si>
  <si>
    <t>**CURRENT ASSETS</t>
  </si>
  <si>
    <t>***Cash</t>
  </si>
  <si>
    <t>131 Cash</t>
  </si>
  <si>
    <t>134 Other Special Deposits</t>
  </si>
  <si>
    <t>135 Working Funds</t>
  </si>
  <si>
    <t>136 Temporary Cash Investments</t>
  </si>
  <si>
    <t>***Total Cash</t>
  </si>
  <si>
    <t>***Restricted Cash</t>
  </si>
  <si>
    <t>***Total Restricted Cash</t>
  </si>
  <si>
    <t>***Accounts Receivable</t>
  </si>
  <si>
    <t>141 Notes Receivable</t>
  </si>
  <si>
    <t>142 Customer Accounts Receivable</t>
  </si>
  <si>
    <t>143 Other Accounts Receivable</t>
  </si>
  <si>
    <t>146 Accounts Receiv.from Assoc. Companies</t>
  </si>
  <si>
    <t>171 Interest and Dividends Receivable</t>
  </si>
  <si>
    <t>173 Accrued Utility Revenues</t>
  </si>
  <si>
    <t>185 Temporary Facilities</t>
  </si>
  <si>
    <t>191 Unrecovered Purchased Gas Costs</t>
  </si>
  <si>
    <t>***Total Accounts Receivable</t>
  </si>
  <si>
    <t>***Allowance for Doubtful Accounts</t>
  </si>
  <si>
    <t>144 - Accumulated provision for uncollectible account credit</t>
  </si>
  <si>
    <t>***Less: Allowance for Doubtful Accounts</t>
  </si>
  <si>
    <t>***Materials and Supplies</t>
  </si>
  <si>
    <t>151 Fuel Stock</t>
  </si>
  <si>
    <t>154 Plant Materials and Operating Supplies</t>
  </si>
  <si>
    <t>163 Stores Expense Undistributed</t>
  </si>
  <si>
    <t>164.1 Gas Stored - Current</t>
  </si>
  <si>
    <t>164.2 Liquefied Natural Gas Stored</t>
  </si>
  <si>
    <t>***Total Materials and Supplies</t>
  </si>
  <si>
    <t>***Unrealized Gain-Derivative Instrumnts (ST)</t>
  </si>
  <si>
    <t>175 Invest in Derivative Instrumnts -Opt ST</t>
  </si>
  <si>
    <t>176 Invest in Derivative Instrumnts-Gain ST</t>
  </si>
  <si>
    <t>***Unrealized Gain on Derivatives (ST)</t>
  </si>
  <si>
    <t>***Prepayments and Other Current Assets</t>
  </si>
  <si>
    <t>165 Prepayments</t>
  </si>
  <si>
    <t>174 Misc.Current and Accrued Assets</t>
  </si>
  <si>
    <t>186 Miscellaneous Deferred Debits</t>
  </si>
  <si>
    <t>***Total Prepayments &amp; Othr.Currt.Assets</t>
  </si>
  <si>
    <t>Current Deferred Taxes</t>
  </si>
  <si>
    <t>Total Current Deferred Taxes</t>
  </si>
  <si>
    <t>**TOTAL CURRENT ASSETS</t>
  </si>
  <si>
    <t>**LONG-TERM ASSETS</t>
  </si>
  <si>
    <t>165 Long-Term Prepaid</t>
  </si>
  <si>
    <t>175 Invest in Derivative Instrumnts -Opt LT</t>
  </si>
  <si>
    <t>176 Invest in Derivative Instrumnts-Gain LT</t>
  </si>
  <si>
    <t>181 Unamortized Debt Expense</t>
  </si>
  <si>
    <t>182.1 Extraordinary Property Losses</t>
  </si>
  <si>
    <t>182.2 Unrecovered Plant &amp; Reg Study Costs</t>
  </si>
  <si>
    <t>Subtotal WUTC AFUDC</t>
  </si>
  <si>
    <t>182.3 Other Regulatory Assets</t>
  </si>
  <si>
    <t>183 Prelm. Survey and Investigation Charges</t>
  </si>
  <si>
    <t>184 Clearing Accounts</t>
  </si>
  <si>
    <t>187 Def.Losses from Dispos.of Utility Plant</t>
  </si>
  <si>
    <t>189 Unamortized Loss on Reacquired Debt</t>
  </si>
  <si>
    <t>**TOTAL LONG-TERM ASSETS</t>
  </si>
  <si>
    <t>*TOTAL ASSETS</t>
  </si>
  <si>
    <t>*CAPITALIZATION AND LIABILITIES</t>
  </si>
  <si>
    <t>**CURRENT LIABILITIES</t>
  </si>
  <si>
    <t>230 Asset Retirement Obligations</t>
  </si>
  <si>
    <t>244 FAS 133 Opt Unrealized Loss ST</t>
  </si>
  <si>
    <t>245 FAS 133 Unrealized Loss ST</t>
  </si>
  <si>
    <t>231 Notes Payable</t>
  </si>
  <si>
    <t>232 Accounts Payable</t>
  </si>
  <si>
    <t>233 Notes Payable to Associated Companies</t>
  </si>
  <si>
    <t>234 Accounts Payable to Asscted Companies</t>
  </si>
  <si>
    <t>235 Customer Deposits</t>
  </si>
  <si>
    <t>236 Taxes Accrued</t>
  </si>
  <si>
    <t>237 Interest Accrued</t>
  </si>
  <si>
    <t>238 Dividends Declared</t>
  </si>
  <si>
    <t>241 Tax Collections Payable</t>
  </si>
  <si>
    <t>242 Misc. Current and Accrued Liabilities</t>
  </si>
  <si>
    <t>243 Obligations Under Cap.Leases - Current</t>
  </si>
  <si>
    <t>**TOTAL CURRENT LIABILITIES</t>
  </si>
  <si>
    <t>**DEFERRED TAXES</t>
  </si>
  <si>
    <t>***Reg. Liability for Def.Income Tax</t>
  </si>
  <si>
    <t>283 Accum.Deferred Income Taxes - Other</t>
  </si>
  <si>
    <t>***Total Reg.Liab.for Def.Income Tax</t>
  </si>
  <si>
    <t>***Deferred Income Tax</t>
  </si>
  <si>
    <t>255 Accum.Deferred Investment Tax Credits</t>
  </si>
  <si>
    <t>282 Accum. Def. Income Taxes - Other Prop.</t>
  </si>
  <si>
    <t>***Total Deferred Income Tax</t>
  </si>
  <si>
    <t>**TOTAL DEFERRED TAXES</t>
  </si>
  <si>
    <t>**OTHER DEFERRED CREDITS</t>
  </si>
  <si>
    <t>Subtotal 227 Oblig Under Cap Lease - Noncurr</t>
  </si>
  <si>
    <t>Total Unrealized Loss on Derivatives -LT</t>
  </si>
  <si>
    <t>228.2 Accum. Prov.for Injuries and Damages</t>
  </si>
  <si>
    <t>228.3 Pension &amp; Post Retirement Liabilities</t>
  </si>
  <si>
    <t>228.4 Accum. Misc.Operating Provisions</t>
  </si>
  <si>
    <t>230 Asset Retirement Obligations (FAS 143)</t>
  </si>
  <si>
    <t>252 Customer Advances for Construction</t>
  </si>
  <si>
    <t>253 Other Deferred Credits</t>
  </si>
  <si>
    <t>254 Other Regulatory Liabilities</t>
  </si>
  <si>
    <t>256 Def. Gains from Dispos.of Utility Plt</t>
  </si>
  <si>
    <t>257 Unamortized Gain on Reacquired Debt</t>
  </si>
  <si>
    <t>**TOTAL OTHER DEFERRED CREDITS</t>
  </si>
  <si>
    <t>**CAPITALIZATION</t>
  </si>
  <si>
    <t>***SHAREHOLDER'S EQUITY</t>
  </si>
  <si>
    <t>****Common Equity</t>
  </si>
  <si>
    <t>201 Common Stock Issued</t>
  </si>
  <si>
    <t>207 Premium on Capital Stock</t>
  </si>
  <si>
    <t>211 Miscellaneous Paid-in Capital</t>
  </si>
  <si>
    <t>214 Capital Stock Expense</t>
  </si>
  <si>
    <t>215 Appropriated Retained Earnings</t>
  </si>
  <si>
    <t>216 Unappropriated Retained Earnings</t>
  </si>
  <si>
    <t>216.1 Unappr.Undistrib.Subsidiary Earnings</t>
  </si>
  <si>
    <t>219 Other Comprehensive Income</t>
  </si>
  <si>
    <t>433 Balance Transferred from Income</t>
  </si>
  <si>
    <t>438 Dividends Declared - Common Stock</t>
  </si>
  <si>
    <t>439 Adjustments to Retained Earnings</t>
  </si>
  <si>
    <t>****Total Common Equity</t>
  </si>
  <si>
    <t>***TOTAL SHAREHOLDER'S EQUITY</t>
  </si>
  <si>
    <t>***REDEEMABLE SECURITIES AND LONG-TERM DEBT</t>
  </si>
  <si>
    <t>****Preferred Stock - Manditorily Redeemable Capital</t>
  </si>
  <si>
    <t>****Total Preferred Stock - Mand Redeem</t>
  </si>
  <si>
    <t>****Corporation Obligated, Mand Redeemable</t>
  </si>
  <si>
    <t>Preferred Stock Subscribed</t>
  </si>
  <si>
    <t>****Corporation Obligated, Mand Redeem</t>
  </si>
  <si>
    <t>****Long-term Debt</t>
  </si>
  <si>
    <t>221 Junior Subordinated Debt</t>
  </si>
  <si>
    <t>221 Bonds</t>
  </si>
  <si>
    <t>226 Unamort.Disct. on Long-term Debt-Debit</t>
  </si>
  <si>
    <t>Long-term Debt</t>
  </si>
  <si>
    <t>****Long-term Debt Total</t>
  </si>
  <si>
    <t>***REDEEMABLE SECURITIES AND LTD</t>
  </si>
  <si>
    <t>**TOTAL CAPITALIZATION</t>
  </si>
  <si>
    <t>*TOTAL CAPITALIZATION AND LIABILITIES</t>
  </si>
  <si>
    <t>ASSETS:</t>
  </si>
  <si>
    <t>Utility Plant:</t>
  </si>
  <si>
    <t xml:space="preserve">    Electric</t>
  </si>
  <si>
    <t xml:space="preserve">    Gas</t>
  </si>
  <si>
    <t xml:space="preserve">    Common</t>
  </si>
  <si>
    <t>Less: Accumulated deprec and amort</t>
  </si>
  <si>
    <t>Net Plant</t>
  </si>
  <si>
    <t>Other Property and Investments:</t>
  </si>
  <si>
    <t xml:space="preserve">    Investment in Bonneville Exchange Power Contract</t>
  </si>
  <si>
    <t xml:space="preserve">    Non-Utility Plant</t>
  </si>
  <si>
    <t xml:space="preserve">    Non-Utility Accumulated Depreciation</t>
  </si>
  <si>
    <t xml:space="preserve">    Non-Utility Property</t>
  </si>
  <si>
    <t xml:space="preserve">    Other</t>
  </si>
  <si>
    <t xml:space="preserve">      Total Other Property and Investments</t>
  </si>
  <si>
    <t>Current Assets:</t>
  </si>
  <si>
    <t xml:space="preserve">    Cash </t>
  </si>
  <si>
    <t xml:space="preserve">    Restricted cash</t>
  </si>
  <si>
    <t xml:space="preserve">    Accounts Receivable (Rpt Node)</t>
  </si>
  <si>
    <t xml:space="preserve">    Less allowance for doubtful accounts</t>
  </si>
  <si>
    <t xml:space="preserve">    Secure Pledged Accounts Receivable</t>
  </si>
  <si>
    <t xml:space="preserve">    Unbilled revenues</t>
  </si>
  <si>
    <t xml:space="preserve">    Materials and Supplies</t>
  </si>
  <si>
    <t xml:space="preserve">    Fuel and Gas Inventory</t>
  </si>
  <si>
    <t xml:space="preserve">    Current Portion FAS 133 Unrealized Gain/Loss (ST)</t>
  </si>
  <si>
    <t xml:space="preserve">    Prepaid Expense and other</t>
  </si>
  <si>
    <t xml:space="preserve">    Taxes Receivable</t>
  </si>
  <si>
    <t xml:space="preserve">    Current Portion of Deferred Income Taxes</t>
  </si>
  <si>
    <t xml:space="preserve">      Total Current Assets</t>
  </si>
  <si>
    <t>Long-Term and Regulatory Assets:</t>
  </si>
  <si>
    <t>Regulatory assets:</t>
  </si>
  <si>
    <t xml:space="preserve">    Regulatory asset for deferred income taxes </t>
  </si>
  <si>
    <t xml:space="preserve">    Regulatory asset for PURPA buyout costs</t>
  </si>
  <si>
    <t xml:space="preserve">    Other Regulatory Assets</t>
  </si>
  <si>
    <t>Long-Term Assets:</t>
  </si>
  <si>
    <t xml:space="preserve">    Other Long-Term Assets</t>
  </si>
  <si>
    <t>Total Long-Term and Regulatory Assets</t>
  </si>
  <si>
    <t>TOTAL ASSETS</t>
  </si>
  <si>
    <t>Capitalization:</t>
  </si>
  <si>
    <t>CAPITALIZATION AND LIABILITIES:</t>
  </si>
  <si>
    <t xml:space="preserve">    Common equity</t>
  </si>
  <si>
    <t xml:space="preserve">    Preferred Stock</t>
  </si>
  <si>
    <t>Total shareholders' equity</t>
  </si>
  <si>
    <t xml:space="preserve">    Preferred stock subject to mandatory redemption</t>
  </si>
  <si>
    <t xml:space="preserve">Junior subordinated notes </t>
  </si>
  <si>
    <t>Long-term Debt (acct 221)</t>
  </si>
  <si>
    <t>Total redeemable securities and long-term debt</t>
  </si>
  <si>
    <t>Total capitalization</t>
  </si>
  <si>
    <t>Current Liabilities:</t>
  </si>
  <si>
    <t xml:space="preserve">    Accounts Payable</t>
  </si>
  <si>
    <t xml:space="preserve">    Notes Payable</t>
  </si>
  <si>
    <t xml:space="preserve">    Short-term Debt</t>
  </si>
  <si>
    <t xml:space="preserve">    Short Term Debt Owed to Puget Energy</t>
  </si>
  <si>
    <t xml:space="preserve">    Current maturities of Long-Term Debt</t>
  </si>
  <si>
    <t xml:space="preserve">    Accrued Expenses:</t>
  </si>
  <si>
    <t xml:space="preserve">       Purchased gas liability</t>
  </si>
  <si>
    <t xml:space="preserve">       Taxes</t>
  </si>
  <si>
    <t xml:space="preserve">       Salaries and wages</t>
  </si>
  <si>
    <t xml:space="preserve">       Interest</t>
  </si>
  <si>
    <t xml:space="preserve">      Total current liabilities</t>
  </si>
  <si>
    <t>Long-Term Liabilities:</t>
  </si>
  <si>
    <t xml:space="preserve">    Deferred income taxes</t>
  </si>
  <si>
    <t xml:space="preserve">    FAS 133 Unrealized Gain/Loss (LT)</t>
  </si>
  <si>
    <t>Power Cost Adjustment Mechanism</t>
  </si>
  <si>
    <t xml:space="preserve">    Other Deferred Credits</t>
  </si>
  <si>
    <t xml:space="preserve">   Total long-term liabilities</t>
  </si>
  <si>
    <t>TOTAL CAPITALIZATION AND LIABILITIES:</t>
  </si>
  <si>
    <t>ADJUSTMENTS</t>
  </si>
  <si>
    <t>Accumulated Depreciation and Amortization</t>
  </si>
  <si>
    <t>Cash</t>
  </si>
  <si>
    <t>Restricted Cash</t>
  </si>
  <si>
    <t>Accounts Receivable</t>
  </si>
  <si>
    <t>Allowance for Doubtful Accounts</t>
  </si>
  <si>
    <t>Unbilled Revenues</t>
  </si>
  <si>
    <t>Current Asset FAS 133</t>
  </si>
  <si>
    <t>Prepayments and Other</t>
  </si>
  <si>
    <t>Current Portion of Deferred Income Taxes</t>
  </si>
  <si>
    <t>FAS 133 Unrealized Gain/Loss - Long Term Asset</t>
  </si>
  <si>
    <t>Purchased Gas Receivable</t>
  </si>
  <si>
    <t>Unamortized Conserv Costs</t>
  </si>
  <si>
    <t>Other Regulatory Assets</t>
  </si>
  <si>
    <t xml:space="preserve">Long Term Asset </t>
  </si>
  <si>
    <t>Long Term Asset - Other</t>
  </si>
  <si>
    <t>Long Term Debt</t>
  </si>
  <si>
    <t>Current Maturities of Long Term Debt</t>
  </si>
  <si>
    <t>Accounts Payable</t>
  </si>
  <si>
    <t>Accrued Taxes</t>
  </si>
  <si>
    <t>Purchased Gas Liability</t>
  </si>
  <si>
    <t>FAS 133 Current Portion Unrealized Gain/Loss</t>
  </si>
  <si>
    <t>Other Current Liabilities</t>
  </si>
  <si>
    <t>FIT Payable</t>
  </si>
  <si>
    <t>Regulatory liability</t>
  </si>
  <si>
    <t>Other Deferred Credits</t>
  </si>
  <si>
    <t>FAS 133 Long Term Unrealized Gain/Loss</t>
  </si>
  <si>
    <t>(1000)</t>
  </si>
  <si>
    <t>(1002)</t>
  </si>
  <si>
    <t>(1004)</t>
  </si>
  <si>
    <t>PSE</t>
  </si>
  <si>
    <t>Adjustment</t>
  </si>
  <si>
    <t>HEDC</t>
  </si>
  <si>
    <t>Puget</t>
  </si>
  <si>
    <t>TOTAL</t>
  </si>
  <si>
    <t>Western</t>
  </si>
  <si>
    <t>5*  Electric Plant</t>
  </si>
  <si>
    <t>5*  Gas Plant</t>
  </si>
  <si>
    <t>5*  Common Plant</t>
  </si>
  <si>
    <t>5*  Less:  Accumulated Depreciation and Amortizat</t>
  </si>
  <si>
    <t>Subtotal</t>
  </si>
  <si>
    <t>5*  Investment in BEP contract</t>
  </si>
  <si>
    <t>4*  Subtotal 121</t>
  </si>
  <si>
    <t>4*  Subtotal 122</t>
  </si>
  <si>
    <t>4*  Subtotal 123.1</t>
  </si>
  <si>
    <t>4*  Subtotal 124</t>
  </si>
  <si>
    <t>Total</t>
  </si>
  <si>
    <t>5*  Cash</t>
  </si>
  <si>
    <t>5*  Restricted Cash</t>
  </si>
  <si>
    <t>5*  Accounts Receivable (Rpt Node)</t>
  </si>
  <si>
    <t>5*  Less: Allowance for Doubtful Accounts</t>
  </si>
  <si>
    <t>5*  Secure Pledged Accounts Receivable</t>
  </si>
  <si>
    <t>5*  Unbilled Revenue</t>
  </si>
  <si>
    <t>5*  Materials and Supplies</t>
  </si>
  <si>
    <t>5*  Fuel and Gas Inventory</t>
  </si>
  <si>
    <t>5*  Unrealized Gain on Derivative Instruments(ST)</t>
  </si>
  <si>
    <t>5*  Prepayments and Other</t>
  </si>
  <si>
    <t>5*  Current Portion of Deferred Income Taxes</t>
  </si>
  <si>
    <t>4*  Regulatory Asset for Deferred Income Tax</t>
  </si>
  <si>
    <t>4*  PURPA Regulatory Assets</t>
  </si>
  <si>
    <t>4*  Power Cost Adjustment Mechanism</t>
  </si>
  <si>
    <t>4*  Other Regulatory Assets</t>
  </si>
  <si>
    <t>4*  Unrealized Gain on Derivative Instruments(LT)</t>
  </si>
  <si>
    <t>4*  Other Long-Term Assets</t>
  </si>
  <si>
    <t>5*  Shareholder's Equity</t>
  </si>
  <si>
    <t>*** Preferred Stock - Mandatorily Redeemable</t>
  </si>
  <si>
    <t>**  Subtotal 221 Junior Subordinated Debt</t>
  </si>
  <si>
    <t>**  Subtotal 221</t>
  </si>
  <si>
    <t>5*  Accounts Payable</t>
  </si>
  <si>
    <t>4*  Subtotal 231</t>
  </si>
  <si>
    <t>4*  Subtotal 233</t>
  </si>
  <si>
    <t>5*  Accrued Taxes</t>
  </si>
  <si>
    <t>5*  Accrued Salaries and Wages</t>
  </si>
  <si>
    <t>5*  Accrued Interest</t>
  </si>
  <si>
    <t>5*  Unrealized Loss Derivative Instruments (ST)</t>
  </si>
  <si>
    <t>5*  Other Current Liabilities</t>
  </si>
  <si>
    <t>5*  Deferred Taxes</t>
  </si>
  <si>
    <t>5*  Regulatory Liabilities</t>
  </si>
  <si>
    <t>4*  Other Deferred Credits (Rpt Node)</t>
  </si>
  <si>
    <t>#1</t>
  </si>
  <si>
    <t>Adjustments to B/S:</t>
  </si>
  <si>
    <t>Account</t>
  </si>
  <si>
    <t xml:space="preserve">Description </t>
  </si>
  <si>
    <t>Debit</t>
  </si>
  <si>
    <t>Credit</t>
  </si>
  <si>
    <t>1. Move from Accts. Rec. to LT Assets</t>
  </si>
  <si>
    <t>Line Extension</t>
  </si>
  <si>
    <t>Loans-Exit Payback OARM</t>
  </si>
  <si>
    <t>2. Move from Deferred Credits to Other C.L.</t>
  </si>
  <si>
    <t>25300371 &amp; 25300381</t>
  </si>
  <si>
    <t>Deferred Interchange Power</t>
  </si>
  <si>
    <t>Xfr payment portion -- recalculate each Dec, using Nov's pymnt amt</t>
  </si>
  <si>
    <t>25300203 &amp; 25300633</t>
  </si>
  <si>
    <t>Employee Retiree Benefits</t>
  </si>
  <si>
    <t>3. Move from Deferred Credits to Other Current Liabilities</t>
  </si>
  <si>
    <t>25300891 - 25302063</t>
  </si>
  <si>
    <t>25301073 and 25302073</t>
  </si>
  <si>
    <t>Cashiers Overages</t>
  </si>
  <si>
    <t>4. Move from LT Debt to Current Mat. of LTD</t>
  </si>
  <si>
    <t>22100000 - 22199999</t>
  </si>
  <si>
    <t>Update Qtrly from Treasury</t>
  </si>
  <si>
    <t>Cash Credit Balances</t>
  </si>
  <si>
    <t>Amount is ZERO if not a quarter end month.</t>
  </si>
  <si>
    <t>13100773</t>
  </si>
  <si>
    <t>13100773 and 134 accts</t>
  </si>
  <si>
    <t>7. Reclass PGA receivable credit balance to a liability</t>
  </si>
  <si>
    <t>formula, no input here</t>
  </si>
  <si>
    <t xml:space="preserve">(IF LIABILITY) </t>
  </si>
  <si>
    <t xml:space="preserve">8b. Reclass FAS 133 PGA Net Unrealized Gain/(Loss) to Regulatory Liability </t>
  </si>
  <si>
    <t>PGA FAS 133 Unrealized Gain/Loss</t>
  </si>
  <si>
    <t>18230301 and 18230361</t>
  </si>
  <si>
    <t>PTC - Int on Def Tax</t>
  </si>
  <si>
    <t>JO1 Job Orders Temporary Facilities</t>
  </si>
  <si>
    <t xml:space="preserve">1823, 186 </t>
  </si>
  <si>
    <t>Unamortized Energy Cons Costs</t>
  </si>
  <si>
    <t>18239000 - 18239999</t>
  </si>
  <si>
    <t>Low Income Program Costs</t>
  </si>
  <si>
    <t>Residential Exchange - Oth Def Cr</t>
  </si>
  <si>
    <t>(IF ASSET)</t>
  </si>
  <si>
    <t>Residential Exchange - Oth LT Asset</t>
  </si>
  <si>
    <t>19xxxxxx &amp; 283xxxxx</t>
  </si>
  <si>
    <t>23200963</t>
  </si>
  <si>
    <t>19000371 &amp; 23600033</t>
  </si>
  <si>
    <t>236xxxxx</t>
  </si>
  <si>
    <t>Land Transportation Clearing</t>
  </si>
  <si>
    <t>#2&amp;3</t>
  </si>
  <si>
    <t>#4</t>
  </si>
  <si>
    <t>#7</t>
  </si>
  <si>
    <t>#8b</t>
  </si>
  <si>
    <t>#9</t>
  </si>
  <si>
    <t>#10</t>
  </si>
  <si>
    <t>#11</t>
  </si>
  <si>
    <t>#12</t>
  </si>
  <si>
    <t>#14</t>
  </si>
  <si>
    <t>#15</t>
  </si>
  <si>
    <t>#15b</t>
  </si>
  <si>
    <t xml:space="preserve">Derivative Accounting will be doing this reclass in SAP per NH </t>
  </si>
  <si>
    <t>5*  Prepaid Income Taxes</t>
  </si>
  <si>
    <t>5*  Taxes Receivable</t>
  </si>
  <si>
    <t>5*  Preferred Stock</t>
  </si>
  <si>
    <t>5*  Notes Payable</t>
  </si>
  <si>
    <t>SAP Report:</t>
  </si>
  <si>
    <t>FS10N</t>
  </si>
  <si>
    <t xml:space="preserve">    Power Cost Adjustment Mechanism (PCA)</t>
  </si>
  <si>
    <t xml:space="preserve">    Purchased Gas Adjustment Receivable (PGA)</t>
  </si>
  <si>
    <t>22100063-22101053 - MTN Due within a year</t>
  </si>
  <si>
    <t xml:space="preserve">Derivative Acctounting will be doing this reclass </t>
  </si>
  <si>
    <t>5*  Purchased Gas Adjustment</t>
  </si>
  <si>
    <t xml:space="preserve">    Other current liabilities</t>
  </si>
  <si>
    <t xml:space="preserve">    Investment in &amp; Advances to Subs.</t>
  </si>
  <si>
    <t>**  Subtotal 226</t>
  </si>
  <si>
    <t>Long-term Debt (acct 226)</t>
  </si>
  <si>
    <t>*** Unrealized Loss on Energy Derivatives (LT)</t>
  </si>
  <si>
    <t xml:space="preserve">    Income Taxes</t>
  </si>
  <si>
    <t>Elimination</t>
  </si>
  <si>
    <t>and/or</t>
  </si>
  <si>
    <t>Reclasses</t>
  </si>
  <si>
    <t>Additional</t>
  </si>
  <si>
    <t>Adjustments</t>
  </si>
  <si>
    <t>PGA FAS 133 Derivative</t>
  </si>
  <si>
    <t>25300221, 25300231, 25300621 &amp; 25300631</t>
  </si>
  <si>
    <t>MNT CC on RB Reserve, WHE CC GAAP Offset, Misc Def Cr - MNT EqOS and Equity Rsrv on WHE Fxd</t>
  </si>
  <si>
    <t xml:space="preserve">    Deferred Tax Asset</t>
  </si>
  <si>
    <t>(a)</t>
  </si>
  <si>
    <t>(b)</t>
  </si>
  <si>
    <t>Legend:</t>
  </si>
  <si>
    <t>b)  Reclass to Liability</t>
  </si>
  <si>
    <t>a) Eliminate Investment in Subsidiary</t>
  </si>
  <si>
    <t xml:space="preserve">    Storm Damage Costs</t>
  </si>
  <si>
    <t xml:space="preserve">    Environmental Remediation</t>
  </si>
  <si>
    <t xml:space="preserve">    Contract Initiation</t>
  </si>
  <si>
    <t xml:space="preserve">    WUTC AFUDC</t>
  </si>
  <si>
    <t xml:space="preserve">    Baker Lake License</t>
  </si>
  <si>
    <t xml:space="preserve">    Purchase Gas Adjustment Deferral</t>
  </si>
  <si>
    <t xml:space="preserve">    Regulatory Liabilities:</t>
  </si>
  <si>
    <t xml:space="preserve">        Cost of Removal</t>
  </si>
  <si>
    <t>NOTE:  HEDC merged into PSE 5-10</t>
  </si>
  <si>
    <t>6. Reclass any restricted cash</t>
  </si>
  <si>
    <t>8. Reclass FAS 133 PCA Derivative to Regulatory Liability</t>
  </si>
  <si>
    <t>9. Reclass PTC - Int on Def Tax to Regulatory Liability</t>
  </si>
  <si>
    <t>10. Reclass negative balance in 185 Damage Claim accounts to other current liabilities</t>
  </si>
  <si>
    <t>11. Reclass negative (credit) balance in Unamort Energy Costs to Oth Def Credits</t>
  </si>
  <si>
    <t>12. Reclass negative (credit) balance in Low Income Program Costs</t>
  </si>
  <si>
    <t>13. Reclass PCA receivable credit balance to a liability</t>
  </si>
  <si>
    <t>14. Reclass debit Residential Exchange balance to an Regulatory Asset</t>
  </si>
  <si>
    <t>15. Reclass credit Residential Exchange balance to a Regulatory Liability</t>
  </si>
  <si>
    <t>16. Reclass net liability of current deferred taxes</t>
  </si>
  <si>
    <t>17. Reclass Mercer Slough Donation to long-term liabilities</t>
  </si>
  <si>
    <t xml:space="preserve">18. Reclass to Other Regulatory Assets </t>
  </si>
  <si>
    <t>19. Reclass debit accrued taxes balance to Prepaid Account</t>
  </si>
  <si>
    <t xml:space="preserve">20. Reclass Land Transportation Clearing receivable negative (credit) balance to a liability </t>
  </si>
  <si>
    <t>#5</t>
  </si>
  <si>
    <t>#6</t>
  </si>
  <si>
    <t>#8</t>
  </si>
  <si>
    <t>#13</t>
  </si>
  <si>
    <t>#16</t>
  </si>
  <si>
    <t>#17</t>
  </si>
  <si>
    <t>#18</t>
  </si>
  <si>
    <t>#19</t>
  </si>
  <si>
    <t>#20</t>
  </si>
  <si>
    <t>F.08 Adj #1 Variant</t>
  </si>
  <si>
    <t>F.08 Variant #2</t>
  </si>
  <si>
    <t>F.08 Variant #3</t>
  </si>
  <si>
    <t>F.01 Variant #4</t>
  </si>
  <si>
    <t xml:space="preserve">Source: Excel Spreadsheet from Treasury </t>
  </si>
  <si>
    <t>F.08 Variant #5B</t>
  </si>
  <si>
    <t>Source: Dec. PY Milliman report</t>
  </si>
  <si>
    <t>F.08 No Variant Exists</t>
  </si>
  <si>
    <t>F.08 Variant #10</t>
  </si>
  <si>
    <t>F.08 Variant #11</t>
  </si>
  <si>
    <t>F.08 Variant #15C</t>
  </si>
  <si>
    <t>(IF NEGATIVE)</t>
  </si>
  <si>
    <r>
      <t xml:space="preserve">5. Increase Other Current Liabilities and Cash </t>
    </r>
    <r>
      <rPr>
        <sz val="11"/>
        <color indexed="10"/>
        <rFont val="Arial"/>
        <family val="2"/>
      </rPr>
      <t>(Quarterly basis)</t>
    </r>
  </si>
  <si>
    <r>
      <t xml:space="preserve">Deferred Income Taxes </t>
    </r>
    <r>
      <rPr>
        <sz val="11"/>
        <color indexed="12"/>
        <rFont val="Arial"/>
        <family val="2"/>
      </rPr>
      <t>(formula)</t>
    </r>
  </si>
  <si>
    <r>
      <t>15b. Adjust Deferred Income Taxes (</t>
    </r>
    <r>
      <rPr>
        <sz val="11"/>
        <color indexed="10"/>
        <rFont val="Arial"/>
        <family val="2"/>
      </rPr>
      <t>temporary in Sep 2007</t>
    </r>
    <r>
      <rPr>
        <sz val="11"/>
        <color indexed="8"/>
        <rFont val="Arial"/>
        <family val="2"/>
      </rPr>
      <t>)</t>
    </r>
  </si>
  <si>
    <r>
      <t>Deferred Income Taxes (</t>
    </r>
    <r>
      <rPr>
        <sz val="11"/>
        <color indexed="12"/>
        <rFont val="Arial"/>
        <family val="2"/>
      </rPr>
      <t>temp Sep adj</t>
    </r>
    <r>
      <rPr>
        <sz val="11"/>
        <color indexed="8"/>
        <rFont val="Arial"/>
        <family val="2"/>
      </rPr>
      <t>)</t>
    </r>
  </si>
  <si>
    <t>Scenario</t>
  </si>
  <si>
    <t> (Dollars)</t>
  </si>
  <si>
    <t>#,##0_);[Red](#,##0);" "</t>
  </si>
  <si>
    <t xml:space="preserve"> </t>
  </si>
  <si>
    <t xml:space="preserve">Scenario Comments: </t>
  </si>
  <si>
    <t>General</t>
  </si>
  <si>
    <t>$#,##0_);[Red]($#,##0);" "</t>
  </si>
  <si>
    <t>#,##0.00%_);[Red](#,##0.00%);" "</t>
  </si>
  <si>
    <t>Version ID: 1</t>
  </si>
  <si>
    <t>#,##0.0_);[Red](#,##0.0);" "</t>
  </si>
  <si>
    <t>2010 GRC NEW Base Attribute</t>
  </si>
  <si>
    <t>#,##0.00_);[Red](#,##0.00);" "</t>
  </si>
  <si>
    <t>Updated 2010.05.18-13:36 Attribute</t>
  </si>
  <si>
    <t>#,##0.000_);[Red](#,##0.000);" "</t>
  </si>
  <si>
    <t>#,##0.0000_);[Red](#,##0.0000);" "</t>
  </si>
  <si>
    <t>March 2010 Logic Case</t>
  </si>
  <si>
    <t>#,##0.00000_);[Red](#,##0.00000);" "</t>
  </si>
  <si>
    <t>#,##0.000000_);[Red](#,##0.000000);" "</t>
  </si>
  <si>
    <t>Base Time Date</t>
  </si>
  <si>
    <t>#,##0%_);[Red](#,##0%);" "</t>
  </si>
  <si>
    <t>#,##0.0%_);[Red](#,##0.0%);" "</t>
  </si>
  <si>
    <t>Updated 0 Overlay</t>
  </si>
  <si>
    <t>MIOV Temp Data</t>
  </si>
  <si>
    <t>#,##0.000%_);[Red](#,##0.000%);" "</t>
  </si>
  <si>
    <t>#,##0.0000%_);[Red](#,##0.0000%);" "</t>
  </si>
  <si>
    <t>Reports with Actuals Date::</t>
  </si>
  <si>
    <t>#,##0.00000%_);[Red](#,##0.00000%);" "</t>
  </si>
  <si>
    <t>#,##0.000000%_);[Red](#,##0.000000%);" "</t>
  </si>
  <si>
    <t>$#,##0.0_);[Red]($#,##0.0);" "</t>
  </si>
  <si>
    <t>$#,##0.00_);[Red]($#,##0.00);" "</t>
  </si>
  <si>
    <t>$#,##0.000_);[Red]($#,##0.000);" "</t>
  </si>
  <si>
    <t>$#,##0.0000_);[Red]($#,##0.0000);" "</t>
  </si>
  <si>
    <t>$#,##0.00000_);[Red]($#,##0.00000);" "</t>
  </si>
  <si>
    <t>$#,##0.000000_);[Red]($#,##0.000000);" "</t>
  </si>
  <si>
    <t>#,##0_);[Red](#,##0);"0"</t>
  </si>
  <si>
    <t>#,##0.0_);[Red](#,##0.0);"0"</t>
  </si>
  <si>
    <t>#,##0.00_);[Red](#,##0.00);"0"</t>
  </si>
  <si>
    <t>#,##0.000_);[Red](#,##0.000);"0"</t>
  </si>
  <si>
    <t>#,##0.0000_);[Red](#,##0.0000);"0"</t>
  </si>
  <si>
    <t>#,##0.00000_);[Red](#,##0.00000);"0"</t>
  </si>
  <si>
    <t>#,##0.000000_);[Red](#,##0.000000);"0"</t>
  </si>
  <si>
    <t>#,##0.0</t>
  </si>
  <si>
    <t>#,##0.00</t>
  </si>
  <si>
    <t>#,##0.000</t>
  </si>
  <si>
    <t>#,##0.0000</t>
  </si>
  <si>
    <t>#,##0.00000</t>
  </si>
  <si>
    <t>#,##0.000000</t>
  </si>
  <si>
    <t>###0</t>
  </si>
  <si>
    <t>MM/dd/yy</t>
  </si>
  <si>
    <t>DDDD</t>
  </si>
  <si>
    <t>#,##0_);[Red](#,##0);- ;_(@_)</t>
  </si>
  <si>
    <t>#,##0.0_);[Red](#,##0.0);- ;_(@_)</t>
  </si>
  <si>
    <t>#,##0.00_);[Red](#,##0.00);- ;_(@_)</t>
  </si>
  <si>
    <t>#,##0.000_);[Red](#,##0.000);- ;_(@_)</t>
  </si>
  <si>
    <t>#,##0.0000_);[Red](#,##0.0000);- ;_(@_)</t>
  </si>
  <si>
    <t>#,##0.00000_);[Red](#,##0.00000);- ;_(@_)</t>
  </si>
  <si>
    <t>$#,##0_);[Red]($#,##0);- ;_(@_)</t>
  </si>
  <si>
    <t>$#,##0.0_);[Red]($#,##0.0);- ;_(@_)</t>
  </si>
  <si>
    <t>$#,##0.00_);[Red]($#,##0.00);- ;_(@_)</t>
  </si>
  <si>
    <t>$#,##0.000_);[Red]($#,##0.000);- ;_(@_)</t>
  </si>
  <si>
    <t>$#,##0.0000_);[Red]($#,##0.0000);- ;_(@_)</t>
  </si>
  <si>
    <t>$#,##0.00000_);[Red]($#,##0.00000);- ;_(@_)</t>
  </si>
  <si>
    <t>Puget Sound Energy                     FERC Regulatory Reporting (Rates Dep't)                    Time 09:12:08     Date  09/26/2011</t>
  </si>
  <si>
    <t>Bellevue                                                                                          RFBILA00/MIOV     Page           1</t>
  </si>
  <si>
    <t>Company code</t>
  </si>
  <si>
    <t>Business area</t>
  </si>
  <si>
    <t>****</t>
  </si>
  <si>
    <t>Amounts in</t>
  </si>
  <si>
    <t>USD</t>
  </si>
  <si>
    <t>C</t>
  </si>
  <si>
    <t>Comp</t>
  </si>
  <si>
    <t>Bus.</t>
  </si>
  <si>
    <t>Texts</t>
  </si>
  <si>
    <t>Reporting period</t>
  </si>
  <si>
    <t>Comparison period</t>
  </si>
  <si>
    <t xml:space="preserve">   Rel</t>
  </si>
  <si>
    <t>Sumtn</t>
  </si>
  <si>
    <t>F</t>
  </si>
  <si>
    <t>code</t>
  </si>
  <si>
    <t>area</t>
  </si>
  <si>
    <t>(01.2011-07.2011)</t>
  </si>
  <si>
    <t>(01.2011-08.2011)</t>
  </si>
  <si>
    <t xml:space="preserve">   dif</t>
  </si>
  <si>
    <t>level</t>
  </si>
  <si>
    <t xml:space="preserve">  101 Electric Plant in Service</t>
  </si>
  <si>
    <t>*4*</t>
  </si>
  <si>
    <t xml:space="preserve">  105 Electric Plant Held for Future Use</t>
  </si>
  <si>
    <t xml:space="preserve">  106 Comp.Construction Not Classfd.-Electric</t>
  </si>
  <si>
    <t xml:space="preserve">  107 Construction Work in Prog. - Electric</t>
  </si>
  <si>
    <t xml:space="preserve">  114 Electric Plant Acquisition Adjustments</t>
  </si>
  <si>
    <t xml:space="preserve">     ***Total Electric Plant</t>
  </si>
  <si>
    <t>*3*</t>
  </si>
  <si>
    <t xml:space="preserve">  101 Gas Plant in Service</t>
  </si>
  <si>
    <t xml:space="preserve">  105 Gas Plant Held for Future Use</t>
  </si>
  <si>
    <t xml:space="preserve">  106 Comp. Construction Not Classfd.- Gas</t>
  </si>
  <si>
    <t xml:space="preserve">  107 Construction Work in Progress - Gas</t>
  </si>
  <si>
    <t xml:space="preserve">  117.3 Gas Strd.in Resvr.&amp; Pipln.-Noncurr.</t>
  </si>
  <si>
    <t xml:space="preserve">     ***Total Gas Plant</t>
  </si>
  <si>
    <t xml:space="preserve">  101 Plant in Service - Common</t>
  </si>
  <si>
    <t>101.1 Property Under Capital Leases</t>
  </si>
  <si>
    <t xml:space="preserve">  106 Comp Construction Not Classfd. - Common</t>
  </si>
  <si>
    <t xml:space="preserve">  107 Construction Work in Progress - Common</t>
  </si>
  <si>
    <t xml:space="preserve">     ***Total Common Plant</t>
  </si>
  <si>
    <t xml:space="preserve">  108 Accumulated Provision for Depreciation</t>
  </si>
  <si>
    <t xml:space="preserve">  111 Accumulated Provision for Amortization</t>
  </si>
  <si>
    <t xml:space="preserve">  115 Accm.Prv.for Amort.of Plant Acquis.Adj.</t>
  </si>
  <si>
    <t xml:space="preserve">     ***Less:  Accumulated Depr and Amortizat</t>
  </si>
  <si>
    <t xml:space="preserve">          **NET UTILITY PLANT</t>
  </si>
  <si>
    <t>*2*</t>
  </si>
  <si>
    <t xml:space="preserve">  121 Nonutility Property</t>
  </si>
  <si>
    <t xml:space="preserve">  122 Accm.Prov.for Depr.&amp; Amort.Non-utilty P</t>
  </si>
  <si>
    <t xml:space="preserve">  123.1 Investment in Subsidiary Companies</t>
  </si>
  <si>
    <t xml:space="preserve">  124 Other Investments</t>
  </si>
  <si>
    <t xml:space="preserve">     ***Total Other Investments</t>
  </si>
  <si>
    <t xml:space="preserve">        **TOTAL OTHER PROPERTY AND INVESTMENT</t>
  </si>
  <si>
    <t xml:space="preserve">  131 Cash</t>
  </si>
  <si>
    <t xml:space="preserve">  134 Other Special Deposits</t>
  </si>
  <si>
    <t xml:space="preserve">  135 Working Funds</t>
  </si>
  <si>
    <t xml:space="preserve">  136 Temporary Cash Investments</t>
  </si>
  <si>
    <t xml:space="preserve">     ***Total Cash</t>
  </si>
  <si>
    <t xml:space="preserve">  141 Notes Receivable</t>
  </si>
  <si>
    <t xml:space="preserve">  142 Customer Accounts Receivable</t>
  </si>
  <si>
    <t xml:space="preserve">  143 Other Accounts Receivable</t>
  </si>
  <si>
    <t xml:space="preserve">  146 Accounts Receiv.from Assoc. Companies</t>
  </si>
  <si>
    <t xml:space="preserve">  173 Accrued Utility Revenues</t>
  </si>
  <si>
    <t xml:space="preserve">  185 Temporary Facilities</t>
  </si>
  <si>
    <t xml:space="preserve">  191 Unrecovered Purchased Gas Costs</t>
  </si>
  <si>
    <t xml:space="preserve">     ***Total Accounts Receivable</t>
  </si>
  <si>
    <t xml:space="preserve">  144 Accm.Prov.for Uncollectble Accts-Credit</t>
  </si>
  <si>
    <t xml:space="preserve">     ***Less: Allowance for Doubtful Accounts</t>
  </si>
  <si>
    <t>***Fuel and Gas Inventory</t>
  </si>
  <si>
    <t xml:space="preserve">  151 Fuel Stock</t>
  </si>
  <si>
    <t xml:space="preserve">  164.1 Gas Stored - Current</t>
  </si>
  <si>
    <t xml:space="preserve">  164.2 Liquefied Natural Gas Stored</t>
  </si>
  <si>
    <t xml:space="preserve">     ***Total Fuel and Gas Inventory</t>
  </si>
  <si>
    <t xml:space="preserve">  154 Plant Materials and Operating Supplies</t>
  </si>
  <si>
    <t xml:space="preserve">  163 Stores Expense Undistributed</t>
  </si>
  <si>
    <t xml:space="preserve">     ***Total Materials and Supplies</t>
  </si>
  <si>
    <t xml:space="preserve">  175 Invest in Derivative Instrumnts -Opt ST</t>
  </si>
  <si>
    <t xml:space="preserve">     ***Unrealized Gain on Derivatives (ST)</t>
  </si>
  <si>
    <t xml:space="preserve">     Total Current Deferred Taxes</t>
  </si>
  <si>
    <t xml:space="preserve">  165 Prepayments</t>
  </si>
  <si>
    <t xml:space="preserve">  174 Misc.Current and Accrued Assets</t>
  </si>
  <si>
    <t xml:space="preserve">  186 Miscellaneous Deferred Debits</t>
  </si>
  <si>
    <t xml:space="preserve">     ***Total Prepayments &amp; Othr.Currt.Assets</t>
  </si>
  <si>
    <t xml:space="preserve">        **TOTAL CURRENT ASSETS</t>
  </si>
  <si>
    <t xml:space="preserve">  165 Long-Term Prepaid</t>
  </si>
  <si>
    <t xml:space="preserve">  175 Invest in Derivative Instrumnts -Opt LT</t>
  </si>
  <si>
    <t xml:space="preserve">  181 Unamortized Debt Expense</t>
  </si>
  <si>
    <t>Storm Damage Deferral</t>
  </si>
  <si>
    <t xml:space="preserve">  182.1 Storm Damage Deferral</t>
  </si>
  <si>
    <t xml:space="preserve">  182.2 Unrecovered Plant &amp; Reg Study Costs</t>
  </si>
  <si>
    <t>WUTC AFUDC</t>
  </si>
  <si>
    <t xml:space="preserve">  Subtotal WUTC AFUDC</t>
  </si>
  <si>
    <t xml:space="preserve">  182.3 Other Regulatory Assets</t>
  </si>
  <si>
    <t xml:space="preserve">  183 Prelm. Survey and Investigation Charges</t>
  </si>
  <si>
    <t xml:space="preserve">  184 Clearing Accounts</t>
  </si>
  <si>
    <t xml:space="preserve">  Subtotal Other Misc Defer Debits</t>
  </si>
  <si>
    <t>*5*</t>
  </si>
  <si>
    <t xml:space="preserve">  187 Def.Losses from Dispos.of Utility Plant</t>
  </si>
  <si>
    <t xml:space="preserve">  189 Unamortized Loss on Reacquired Debt</t>
  </si>
  <si>
    <t xml:space="preserve">        **TOTAL LONG-TERM ASSETS</t>
  </si>
  <si>
    <t>*1*</t>
  </si>
  <si>
    <t>Bellevue                                                                                          RFBILA00/MIOV     Page           2</t>
  </si>
  <si>
    <t xml:space="preserve">  244 FAS 133 Opt Unrealized Loss ST</t>
  </si>
  <si>
    <t xml:space="preserve">  231 Notes Payable</t>
  </si>
  <si>
    <t xml:space="preserve">  232 Accounts Payable</t>
  </si>
  <si>
    <t xml:space="preserve">  233 Notes Payable to Associated Companies</t>
  </si>
  <si>
    <t xml:space="preserve">  234 Accounts Payable to Asscted Companies</t>
  </si>
  <si>
    <t xml:space="preserve">  235 Customer Deposits</t>
  </si>
  <si>
    <t xml:space="preserve">  236 Taxes Accrued</t>
  </si>
  <si>
    <t xml:space="preserve">  237 Interest Accrued</t>
  </si>
  <si>
    <t xml:space="preserve">  241 Tax Collections Payable</t>
  </si>
  <si>
    <t xml:space="preserve">  242 Misc. Current and Accrued Liabilities</t>
  </si>
  <si>
    <t xml:space="preserve">  243 Obligations Under Cap.Leases - Current</t>
  </si>
  <si>
    <t xml:space="preserve">          **TOTAL CURRENT LIABILITIES</t>
  </si>
  <si>
    <t xml:space="preserve">  283 Accum.Deferred Income Taxes - Other</t>
  </si>
  <si>
    <t xml:space="preserve">     ***Total Reg.Liab.for Def.Income Tax</t>
  </si>
  <si>
    <t xml:space="preserve">  190 Accum.Deferred Income Taxes</t>
  </si>
  <si>
    <t xml:space="preserve">  255 Accum.Deferred Investment Tax Credits</t>
  </si>
  <si>
    <t xml:space="preserve">  282 Accum. Def. Income Taxes - Other Prop.</t>
  </si>
  <si>
    <t xml:space="preserve">     ***Total Deferred Income Tax</t>
  </si>
  <si>
    <t xml:space="preserve">          **TOTAL DEFERRED TAXES</t>
  </si>
  <si>
    <t>Subtot Unrealized Loss Derivative Insts (LT)</t>
  </si>
  <si>
    <t xml:space="preserve">  228.2 Accum. Prov.for Injuries and Damages</t>
  </si>
  <si>
    <t xml:space="preserve">  228.3 Pension &amp; Post Retirement Liabilities</t>
  </si>
  <si>
    <t xml:space="preserve">  228.4 Accum. Misc.Operating Provisions</t>
  </si>
  <si>
    <t xml:space="preserve">  252 Customer Advances for Construction</t>
  </si>
  <si>
    <t xml:space="preserve">  253 Other Deferred Credits</t>
  </si>
  <si>
    <t xml:space="preserve">  254 Other Regulatory Liabilities</t>
  </si>
  <si>
    <t xml:space="preserve">  256 Def. Gains from Dispos.of Utility Plt</t>
  </si>
  <si>
    <t xml:space="preserve">          **TOTAL OTHER DEFERRED CREDITS</t>
  </si>
  <si>
    <t xml:space="preserve">  201 Common Stock Issued</t>
  </si>
  <si>
    <t xml:space="preserve">  207 Premium on Capital Stock</t>
  </si>
  <si>
    <t xml:space="preserve">  211 Miscellaneous Paid-in Capital</t>
  </si>
  <si>
    <t xml:space="preserve">  214 Capital Stock Expense</t>
  </si>
  <si>
    <t xml:space="preserve">  215 Appropriated Retained Earnings</t>
  </si>
  <si>
    <t xml:space="preserve">  216 Unappropriated Retained Earnings</t>
  </si>
  <si>
    <t xml:space="preserve">  216.1 Unappr.Undistrib.Subsidiary Earnings</t>
  </si>
  <si>
    <t xml:space="preserve">  219 Other Comprehensive Income</t>
  </si>
  <si>
    <t xml:space="preserve">  433 Balance Transferred from Income</t>
  </si>
  <si>
    <t xml:space="preserve">  438 Dividends Declared - Common Stock</t>
  </si>
  <si>
    <t xml:space="preserve">  439 Adjustments to Retained Earnings</t>
  </si>
  <si>
    <t xml:space="preserve">     ****Total Common Equity</t>
  </si>
  <si>
    <t xml:space="preserve">     ***TOTAL SHAREHOLDER'S EQUITY</t>
  </si>
  <si>
    <t xml:space="preserve">  221 Bonds</t>
  </si>
  <si>
    <t>*6*</t>
  </si>
  <si>
    <t xml:space="preserve">  221 Junior Subordinated Debt</t>
  </si>
  <si>
    <t xml:space="preserve">  226 Unamort.Disct. on Long-term Debt-Debit</t>
  </si>
  <si>
    <t xml:space="preserve">  Long-term Debt</t>
  </si>
  <si>
    <t xml:space="preserve">     ****Long-term Debt Total</t>
  </si>
  <si>
    <t xml:space="preserve">     ***REDEEMABLE SECURITIES AND LTD</t>
  </si>
  <si>
    <t xml:space="preserve">          **TOTAL CAPITALIZATION</t>
  </si>
  <si>
    <t>Bellevue                                                                                          RFBILA00/MIOV     Page           3</t>
  </si>
  <si>
    <t>Bellevue                                                                                          RFBILA00/MIOV     Page           4</t>
  </si>
  <si>
    <t>Bellevue                                                                                          RFBILA00/MIOV     Page           5</t>
  </si>
  <si>
    <t>128 Qualified Pension Plan Funded Status</t>
  </si>
  <si>
    <t>FERC Account and Description</t>
  </si>
  <si>
    <t>229  Accum Provision for Rate Refunds</t>
  </si>
  <si>
    <t>Consolidated</t>
  </si>
  <si>
    <t>  (Dollars)</t>
  </si>
  <si>
    <t>BS - Summary for Comm Reports¯B</t>
  </si>
  <si>
    <t>BS - Summary for Comm Reports¯BS - Summary for Comm Reports</t>
  </si>
  <si>
    <t xml:space="preserve"> 100 #1.0#1.0#.75#.75#0.5#0.5#1</t>
  </si>
  <si>
    <t xml:space="preserve">Print Date/Time: </t>
  </si>
  <si>
    <t xml:space="preserve">Scenario run Date/Time: </t>
  </si>
  <si>
    <t xml:space="preserve">Scenario Id: </t>
  </si>
  <si>
    <t>Executable version: 6.11</t>
  </si>
  <si>
    <t xml:space="preserve">Cases in Scenario: </t>
  </si>
  <si>
    <t>AMA (BS) / Monthly (IS) Overlay Attribute</t>
  </si>
  <si>
    <t>Monthly Alloction Factors</t>
  </si>
  <si>
    <t>Actual Adjustments- Unit Cost</t>
  </si>
  <si>
    <t>2010 GRC Oct Filing Allocations</t>
  </si>
  <si>
    <t>C:\UIPLAN~1\Source\planner.jar</t>
  </si>
  <si>
    <t>2011 GRC and CBR Allocations</t>
  </si>
  <si>
    <t>C:\DOCUME~1\miov\UIPlanner\temp</t>
  </si>
  <si>
    <t>C:\PROGRA~1\Java\jre6\bin\java.exe</t>
  </si>
  <si>
    <t>Base Actuals NOL Adj</t>
  </si>
  <si>
    <t>Report Sequence Set:</t>
  </si>
  <si>
    <t>Regulatory Sequence Set</t>
  </si>
  <si>
    <t>Report Sequence Sub-Set:</t>
  </si>
  <si>
    <t>None</t>
  </si>
  <si>
    <t>#,##0_)</t>
  </si>
  <si>
    <t>2012 Allocations Quarterly Comm Reports</t>
  </si>
  <si>
    <t> February 11, 2013 09:56:15</t>
  </si>
  <si>
    <t>Base Year: 201001.0</t>
  </si>
  <si>
    <t>Years run monthly: 4</t>
  </si>
  <si>
    <t>Scenario Actuals Date: 201306</t>
  </si>
  <si>
    <t>Updated 2013.02.10-17:25 Attribute</t>
  </si>
  <si>
    <t>Updated 2013.02.10-17:25 Formula</t>
  </si>
  <si>
    <t>Updated 2013.02.10-15:45 Overlay</t>
  </si>
  <si>
    <t>Updated 2013.02.07-19:39 Overlay</t>
  </si>
  <si>
    <t>Updated 2013.02.08-16:21 Overlay</t>
  </si>
  <si>
    <t>Updated 2013.02.08-11:09 Actuals</t>
  </si>
  <si>
    <t>156 Other Materials and Supplies</t>
  </si>
  <si>
    <t>158.1 Carbon Allowances</t>
  </si>
  <si>
    <t>101.1 - Property under capital leases</t>
  </si>
  <si>
    <t>165.8 Long-Term Prepaid Contra</t>
  </si>
  <si>
    <t>165.9 Long-Term Prepaid</t>
  </si>
  <si>
    <t>October 2016</t>
  </si>
  <si>
    <t>November 2016</t>
  </si>
  <si>
    <t>December 2016</t>
  </si>
  <si>
    <t>105 Common Plant Held for Future Use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</si>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</sst>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&quot;&quot;#,##0.00_);\(&quot;&quot;#,##0.00\)"/>
    <numFmt numFmtId="166" formatCode="&quot;&quot;#,##0_);\(&quot;&quot;#,##0\)"/>
    <numFmt numFmtId="167" formatCode="_(* #,##0_);_(* \(#,##0\);_(* &quot;-&quot;??_);_(@_)"/>
    <numFmt numFmtId="168" formatCode="0.000000"/>
    <numFmt numFmtId="169" formatCode="0.00_)"/>
    <numFmt numFmtId="170" formatCode="#,##0.0000000_);[Red]\(#,##0.0000000\)"/>
    <numFmt numFmtId="171" formatCode="#,##0.00_);[Red]\(#,##0.00\);&quot; &quot;"/>
  </numFmts>
  <fonts count="89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MS Serif"/>
      <family val="1"/>
    </font>
    <font>
      <sz val="10"/>
      <color indexed="8"/>
      <name val="MS Sans Serif"/>
      <family val="2"/>
    </font>
    <font>
      <sz val="10"/>
      <name val="Bookman Old Style"/>
      <family val="1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12"/>
      <name val="Arial"/>
      <family val="2"/>
    </font>
    <font>
      <u/>
      <sz val="11"/>
      <name val="Arial"/>
      <family val="2"/>
    </font>
    <font>
      <sz val="11"/>
      <color indexed="12"/>
      <name val="Arial"/>
      <family val="2"/>
    </font>
    <font>
      <sz val="11"/>
      <color indexed="8"/>
      <name val="Bell MT"/>
      <family val="1"/>
    </font>
    <font>
      <b/>
      <sz val="11"/>
      <color indexed="8"/>
      <name val="Bell MT"/>
      <family val="1"/>
    </font>
    <font>
      <sz val="11"/>
      <name val="Bell MT"/>
      <family val="1"/>
    </font>
    <font>
      <b/>
      <sz val="11"/>
      <name val="Bell MT"/>
      <family val="1"/>
    </font>
    <font>
      <u/>
      <sz val="11"/>
      <name val="Bell MT"/>
      <family val="1"/>
    </font>
    <font>
      <b/>
      <u/>
      <sz val="11"/>
      <name val="Bell MT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medium">
        <color indexed="64"/>
      </bottom>
      <diagonal/>
    </border>
    <border>
      <left/>
      <right style="thick">
        <color rgb="FFFFFF00"/>
      </right>
      <top/>
      <bottom style="medium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</borders>
  <cellStyleXfs count="1011">
    <xf numFmtId="0" fontId="0" fillId="0" borderId="0"/>
    <xf numFmtId="168" fontId="22" fillId="0" borderId="0">
      <alignment horizontal="left" wrapText="1"/>
    </xf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5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9" borderId="0" applyNumberFormat="0" applyBorder="0" applyAlignment="0" applyProtection="0"/>
    <xf numFmtId="0" fontId="44" fillId="3" borderId="0" applyNumberFormat="0" applyBorder="0" applyAlignment="0" applyProtection="0"/>
    <xf numFmtId="0" fontId="45" fillId="20" borderId="1" applyNumberFormat="0" applyAlignment="0" applyProtection="0"/>
    <xf numFmtId="0" fontId="46" fillId="21" borderId="2" applyNumberFormat="0" applyAlignment="0" applyProtection="0"/>
    <xf numFmtId="43" fontId="20" fillId="0" borderId="0" applyFont="0" applyFill="0" applyBorder="0" applyAlignment="0" applyProtection="0"/>
    <xf numFmtId="168" fontId="22" fillId="0" borderId="0"/>
    <xf numFmtId="0" fontId="47" fillId="0" borderId="0" applyNumberFormat="0" applyFill="0" applyBorder="0" applyAlignment="0" applyProtection="0"/>
    <xf numFmtId="0" fontId="48" fillId="4" borderId="0" applyNumberFormat="0" applyBorder="0" applyAlignment="0" applyProtection="0"/>
    <xf numFmtId="38" fontId="21" fillId="22" borderId="0" applyNumberFormat="0" applyBorder="0" applyAlignment="0" applyProtection="0"/>
    <xf numFmtId="0" fontId="49" fillId="0" borderId="3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51" fillId="0" borderId="0" applyNumberFormat="0" applyFill="0" applyBorder="0" applyAlignment="0" applyProtection="0"/>
    <xf numFmtId="38" fontId="52" fillId="0" borderId="0"/>
    <xf numFmtId="40" fontId="52" fillId="0" borderId="0"/>
    <xf numFmtId="0" fontId="53" fillId="7" borderId="1" applyNumberFormat="0" applyAlignment="0" applyProtection="0"/>
    <xf numFmtId="10" fontId="21" fillId="23" borderId="6" applyNumberFormat="0" applyBorder="0" applyAlignment="0" applyProtection="0"/>
    <xf numFmtId="0" fontId="54" fillId="0" borderId="7" applyNumberFormat="0" applyFill="0" applyAlignment="0" applyProtection="0"/>
    <xf numFmtId="44" fontId="55" fillId="0" borderId="8" applyNumberFormat="0" applyFont="0" applyAlignment="0">
      <alignment horizontal="center"/>
    </xf>
    <xf numFmtId="44" fontId="55" fillId="0" borderId="9" applyNumberFormat="0" applyFont="0" applyAlignment="0">
      <alignment horizontal="center"/>
    </xf>
    <xf numFmtId="0" fontId="56" fillId="24" borderId="0" applyNumberFormat="0" applyBorder="0" applyAlignment="0" applyProtection="0"/>
    <xf numFmtId="169" fontId="57" fillId="0" borderId="0"/>
    <xf numFmtId="0" fontId="23" fillId="0" borderId="0"/>
    <xf numFmtId="0" fontId="24" fillId="0" borderId="0" applyNumberFormat="0" applyFont="0" applyFill="0" applyBorder="0" applyAlignment="0" applyProtection="0"/>
    <xf numFmtId="0" fontId="25" fillId="0" borderId="0"/>
    <xf numFmtId="0" fontId="24" fillId="0" borderId="0" applyNumberFormat="0" applyFont="0" applyFill="0" applyBorder="0" applyAlignment="0" applyProtection="0"/>
    <xf numFmtId="0" fontId="22" fillId="0" borderId="0"/>
    <xf numFmtId="0" fontId="22" fillId="25" borderId="10" applyNumberFormat="0" applyFont="0" applyAlignment="0" applyProtection="0"/>
    <xf numFmtId="0" fontId="58" fillId="20" borderId="11" applyNumberFormat="0" applyAlignment="0" applyProtection="0"/>
    <xf numFmtId="10" fontId="22" fillId="0" borderId="0" applyFont="0" applyFill="0" applyBorder="0" applyAlignment="0" applyProtection="0"/>
    <xf numFmtId="4" fontId="59" fillId="26" borderId="11" applyNumberFormat="0" applyProtection="0">
      <alignment vertical="center"/>
    </xf>
    <xf numFmtId="4" fontId="60" fillId="26" borderId="11" applyNumberFormat="0" applyProtection="0">
      <alignment vertical="center"/>
    </xf>
    <xf numFmtId="4" fontId="59" fillId="26" borderId="11" applyNumberFormat="0" applyProtection="0">
      <alignment horizontal="left" vertical="center" indent="1"/>
    </xf>
    <xf numFmtId="4" fontId="59" fillId="26" borderId="11" applyNumberFormat="0" applyProtection="0">
      <alignment horizontal="left" vertical="center" indent="1"/>
    </xf>
    <xf numFmtId="0" fontId="22" fillId="27" borderId="11" applyNumberFormat="0" applyProtection="0">
      <alignment horizontal="left" vertical="center" indent="1"/>
    </xf>
    <xf numFmtId="4" fontId="59" fillId="28" borderId="11" applyNumberFormat="0" applyProtection="0">
      <alignment horizontal="right" vertical="center"/>
    </xf>
    <xf numFmtId="4" fontId="59" fillId="29" borderId="11" applyNumberFormat="0" applyProtection="0">
      <alignment horizontal="right" vertical="center"/>
    </xf>
    <xf numFmtId="4" fontId="59" fillId="30" borderId="11" applyNumberFormat="0" applyProtection="0">
      <alignment horizontal="right" vertical="center"/>
    </xf>
    <xf numFmtId="4" fontId="59" fillId="31" borderId="11" applyNumberFormat="0" applyProtection="0">
      <alignment horizontal="right" vertical="center"/>
    </xf>
    <xf numFmtId="4" fontId="59" fillId="32" borderId="11" applyNumberFormat="0" applyProtection="0">
      <alignment horizontal="right" vertical="center"/>
    </xf>
    <xf numFmtId="4" fontId="59" fillId="33" borderId="11" applyNumberFormat="0" applyProtection="0">
      <alignment horizontal="right" vertical="center"/>
    </xf>
    <xf numFmtId="4" fontId="59" fillId="34" borderId="11" applyNumberFormat="0" applyProtection="0">
      <alignment horizontal="right" vertical="center"/>
    </xf>
    <xf numFmtId="4" fontId="59" fillId="35" borderId="11" applyNumberFormat="0" applyProtection="0">
      <alignment horizontal="right" vertical="center"/>
    </xf>
    <xf numFmtId="4" fontId="59" fillId="36" borderId="11" applyNumberFormat="0" applyProtection="0">
      <alignment horizontal="right" vertical="center"/>
    </xf>
    <xf numFmtId="4" fontId="61" fillId="37" borderId="11" applyNumberFormat="0" applyProtection="0">
      <alignment horizontal="left" vertical="center" indent="1"/>
    </xf>
    <xf numFmtId="4" fontId="59" fillId="38" borderId="12" applyNumberFormat="0" applyProtection="0">
      <alignment horizontal="left" vertical="center" indent="1"/>
    </xf>
    <xf numFmtId="4" fontId="62" fillId="39" borderId="0" applyNumberFormat="0" applyProtection="0">
      <alignment horizontal="left" vertical="center" indent="1"/>
    </xf>
    <xf numFmtId="0" fontId="22" fillId="27" borderId="11" applyNumberFormat="0" applyProtection="0">
      <alignment horizontal="left" vertical="center" indent="1"/>
    </xf>
    <xf numFmtId="4" fontId="63" fillId="38" borderId="11" applyNumberFormat="0" applyProtection="0">
      <alignment horizontal="left" vertical="center" indent="1"/>
    </xf>
    <xf numFmtId="4" fontId="63" fillId="40" borderId="11" applyNumberFormat="0" applyProtection="0">
      <alignment horizontal="left" vertical="center" indent="1"/>
    </xf>
    <xf numFmtId="0" fontId="22" fillId="40" borderId="11" applyNumberFormat="0" applyProtection="0">
      <alignment horizontal="left" vertical="center" indent="1"/>
    </xf>
    <xf numFmtId="0" fontId="22" fillId="40" borderId="11" applyNumberFormat="0" applyProtection="0">
      <alignment horizontal="left" vertical="center" indent="1"/>
    </xf>
    <xf numFmtId="0" fontId="22" fillId="41" borderId="11" applyNumberFormat="0" applyProtection="0">
      <alignment horizontal="left" vertical="center" indent="1"/>
    </xf>
    <xf numFmtId="0" fontId="22" fillId="41" borderId="11" applyNumberFormat="0" applyProtection="0">
      <alignment horizontal="left" vertical="center" indent="1"/>
    </xf>
    <xf numFmtId="0" fontId="22" fillId="22" borderId="11" applyNumberFormat="0" applyProtection="0">
      <alignment horizontal="left" vertical="center" indent="1"/>
    </xf>
    <xf numFmtId="0" fontId="22" fillId="22" borderId="11" applyNumberFormat="0" applyProtection="0">
      <alignment horizontal="left" vertical="center" indent="1"/>
    </xf>
    <xf numFmtId="0" fontId="22" fillId="27" borderId="11" applyNumberFormat="0" applyProtection="0">
      <alignment horizontal="left" vertical="center" indent="1"/>
    </xf>
    <xf numFmtId="0" fontId="22" fillId="27" borderId="11" applyNumberFormat="0" applyProtection="0">
      <alignment horizontal="left" vertical="center" indent="1"/>
    </xf>
    <xf numFmtId="0" fontId="22" fillId="0" borderId="0"/>
    <xf numFmtId="4" fontId="59" fillId="42" borderId="11" applyNumberFormat="0" applyProtection="0">
      <alignment vertical="center"/>
    </xf>
    <xf numFmtId="4" fontId="60" fillId="42" borderId="11" applyNumberFormat="0" applyProtection="0">
      <alignment vertical="center"/>
    </xf>
    <xf numFmtId="4" fontId="59" fillId="42" borderId="11" applyNumberFormat="0" applyProtection="0">
      <alignment horizontal="left" vertical="center" indent="1"/>
    </xf>
    <xf numFmtId="4" fontId="59" fillId="42" borderId="11" applyNumberFormat="0" applyProtection="0">
      <alignment horizontal="left" vertical="center" indent="1"/>
    </xf>
    <xf numFmtId="4" fontId="59" fillId="38" borderId="11" applyNumberFormat="0" applyProtection="0">
      <alignment horizontal="right" vertical="center"/>
    </xf>
    <xf numFmtId="4" fontId="60" fillId="38" borderId="11" applyNumberFormat="0" applyProtection="0">
      <alignment horizontal="right" vertical="center"/>
    </xf>
    <xf numFmtId="0" fontId="22" fillId="27" borderId="11" applyNumberFormat="0" applyProtection="0">
      <alignment horizontal="left" vertical="center" indent="1"/>
    </xf>
    <xf numFmtId="0" fontId="22" fillId="27" borderId="11" applyNumberFormat="0" applyProtection="0">
      <alignment horizontal="left" vertical="center" indent="1"/>
    </xf>
    <xf numFmtId="0" fontId="64" fillId="0" borderId="0"/>
    <xf numFmtId="4" fontId="65" fillId="38" borderId="11" applyNumberFormat="0" applyProtection="0">
      <alignment horizontal="right" vertical="center"/>
    </xf>
    <xf numFmtId="38" fontId="21" fillId="0" borderId="13"/>
    <xf numFmtId="38" fontId="52" fillId="0" borderId="14"/>
    <xf numFmtId="0" fontId="66" fillId="0" borderId="0" applyNumberFormat="0" applyFill="0" applyBorder="0" applyAlignment="0" applyProtection="0"/>
    <xf numFmtId="0" fontId="67" fillId="0" borderId="15" applyNumberFormat="0" applyFill="0" applyAlignment="0" applyProtection="0"/>
    <xf numFmtId="0" fontId="68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4" fillId="0" borderId="31" applyNumberFormat="0" applyFill="0" applyAlignment="0" applyProtection="0"/>
    <xf numFmtId="0" fontId="74" fillId="0" borderId="0" applyNumberFormat="0" applyFill="0" applyBorder="0" applyAlignment="0" applyProtection="0"/>
    <xf numFmtId="0" fontId="75" fillId="47" borderId="0" applyNumberFormat="0" applyBorder="0" applyAlignment="0" applyProtection="0"/>
    <xf numFmtId="0" fontId="76" fillId="48" borderId="0" applyNumberFormat="0" applyBorder="0" applyAlignment="0" applyProtection="0"/>
    <xf numFmtId="0" fontId="77" fillId="49" borderId="0" applyNumberFormat="0" applyBorder="0" applyAlignment="0" applyProtection="0"/>
    <xf numFmtId="0" fontId="78" fillId="50" borderId="32" applyNumberFormat="0" applyAlignment="0" applyProtection="0"/>
    <xf numFmtId="0" fontId="79" fillId="51" borderId="33" applyNumberFormat="0" applyAlignment="0" applyProtection="0"/>
    <xf numFmtId="0" fontId="80" fillId="51" borderId="32" applyNumberFormat="0" applyAlignment="0" applyProtection="0"/>
    <xf numFmtId="0" fontId="81" fillId="0" borderId="34" applyNumberFormat="0" applyFill="0" applyAlignment="0" applyProtection="0"/>
    <xf numFmtId="0" fontId="82" fillId="52" borderId="35" applyNumberFormat="0" applyAlignment="0" applyProtection="0"/>
    <xf numFmtId="0" fontId="83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4" fillId="0" borderId="0" applyNumberFormat="0" applyFill="0" applyBorder="0" applyAlignment="0" applyProtection="0"/>
    <xf numFmtId="0" fontId="85" fillId="0" borderId="37" applyNumberFormat="0" applyFill="0" applyAlignment="0" applyProtection="0"/>
    <xf numFmtId="0" fontId="86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6" fillId="57" borderId="0" applyNumberFormat="0" applyBorder="0" applyAlignment="0" applyProtection="0"/>
    <xf numFmtId="0" fontId="86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6" fillId="65" borderId="0" applyNumberFormat="0" applyBorder="0" applyAlignment="0" applyProtection="0"/>
    <xf numFmtId="0" fontId="86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6" fillId="69" borderId="0" applyNumberFormat="0" applyBorder="0" applyAlignment="0" applyProtection="0"/>
    <xf numFmtId="0" fontId="86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6" fillId="73" borderId="0" applyNumberFormat="0" applyBorder="0" applyAlignment="0" applyProtection="0"/>
    <xf numFmtId="0" fontId="86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6" fillId="77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4" fillId="0" borderId="31" applyNumberFormat="0" applyFill="0" applyAlignment="0" applyProtection="0"/>
    <xf numFmtId="0" fontId="74" fillId="0" borderId="0" applyNumberFormat="0" applyFill="0" applyBorder="0" applyAlignment="0" applyProtection="0"/>
    <xf numFmtId="0" fontId="75" fillId="47" borderId="0" applyNumberFormat="0" applyBorder="0" applyAlignment="0" applyProtection="0"/>
    <xf numFmtId="0" fontId="76" fillId="48" borderId="0" applyNumberFormat="0" applyBorder="0" applyAlignment="0" applyProtection="0"/>
    <xf numFmtId="0" fontId="77" fillId="49" borderId="0" applyNumberFormat="0" applyBorder="0" applyAlignment="0" applyProtection="0"/>
    <xf numFmtId="0" fontId="78" fillId="50" borderId="32" applyNumberFormat="0" applyAlignment="0" applyProtection="0"/>
    <xf numFmtId="0" fontId="79" fillId="51" borderId="33" applyNumberFormat="0" applyAlignment="0" applyProtection="0"/>
    <xf numFmtId="0" fontId="80" fillId="51" borderId="32" applyNumberFormat="0" applyAlignment="0" applyProtection="0"/>
    <xf numFmtId="0" fontId="81" fillId="0" borderId="34" applyNumberFormat="0" applyFill="0" applyAlignment="0" applyProtection="0"/>
    <xf numFmtId="0" fontId="82" fillId="52" borderId="35" applyNumberFormat="0" applyAlignment="0" applyProtection="0"/>
    <xf numFmtId="0" fontId="83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4" fillId="0" borderId="0" applyNumberFormat="0" applyFill="0" applyBorder="0" applyAlignment="0" applyProtection="0"/>
    <xf numFmtId="0" fontId="85" fillId="0" borderId="37" applyNumberFormat="0" applyFill="0" applyAlignment="0" applyProtection="0"/>
    <xf numFmtId="0" fontId="86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6" fillId="57" borderId="0" applyNumberFormat="0" applyBorder="0" applyAlignment="0" applyProtection="0"/>
    <xf numFmtId="0" fontId="86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6" fillId="65" borderId="0" applyNumberFormat="0" applyBorder="0" applyAlignment="0" applyProtection="0"/>
    <xf numFmtId="0" fontId="86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6" fillId="69" borderId="0" applyNumberFormat="0" applyBorder="0" applyAlignment="0" applyProtection="0"/>
    <xf numFmtId="0" fontId="86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6" fillId="73" borderId="0" applyNumberFormat="0" applyBorder="0" applyAlignment="0" applyProtection="0"/>
    <xf numFmtId="0" fontId="86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6" fillId="77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4" fillId="0" borderId="31" applyNumberFormat="0" applyFill="0" applyAlignment="0" applyProtection="0"/>
    <xf numFmtId="0" fontId="74" fillId="0" borderId="0" applyNumberFormat="0" applyFill="0" applyBorder="0" applyAlignment="0" applyProtection="0"/>
    <xf numFmtId="0" fontId="75" fillId="47" borderId="0" applyNumberFormat="0" applyBorder="0" applyAlignment="0" applyProtection="0"/>
    <xf numFmtId="0" fontId="76" fillId="48" borderId="0" applyNumberFormat="0" applyBorder="0" applyAlignment="0" applyProtection="0"/>
    <xf numFmtId="0" fontId="77" fillId="49" borderId="0" applyNumberFormat="0" applyBorder="0" applyAlignment="0" applyProtection="0"/>
    <xf numFmtId="0" fontId="78" fillId="50" borderId="32" applyNumberFormat="0" applyAlignment="0" applyProtection="0"/>
    <xf numFmtId="0" fontId="79" fillId="51" borderId="33" applyNumberFormat="0" applyAlignment="0" applyProtection="0"/>
    <xf numFmtId="0" fontId="80" fillId="51" borderId="32" applyNumberFormat="0" applyAlignment="0" applyProtection="0"/>
    <xf numFmtId="0" fontId="81" fillId="0" borderId="34" applyNumberFormat="0" applyFill="0" applyAlignment="0" applyProtection="0"/>
    <xf numFmtId="0" fontId="82" fillId="52" borderId="35" applyNumberFormat="0" applyAlignment="0" applyProtection="0"/>
    <xf numFmtId="0" fontId="83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4" fillId="0" borderId="0" applyNumberFormat="0" applyFill="0" applyBorder="0" applyAlignment="0" applyProtection="0"/>
    <xf numFmtId="0" fontId="85" fillId="0" borderId="37" applyNumberFormat="0" applyFill="0" applyAlignment="0" applyProtection="0"/>
    <xf numFmtId="0" fontId="86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6" fillId="57" borderId="0" applyNumberFormat="0" applyBorder="0" applyAlignment="0" applyProtection="0"/>
    <xf numFmtId="0" fontId="86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6" fillId="65" borderId="0" applyNumberFormat="0" applyBorder="0" applyAlignment="0" applyProtection="0"/>
    <xf numFmtId="0" fontId="86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6" fillId="69" borderId="0" applyNumberFormat="0" applyBorder="0" applyAlignment="0" applyProtection="0"/>
    <xf numFmtId="0" fontId="86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6" fillId="73" borderId="0" applyNumberFormat="0" applyBorder="0" applyAlignment="0" applyProtection="0"/>
    <xf numFmtId="0" fontId="86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6" fillId="77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4" fillId="0" borderId="31" applyNumberFormat="0" applyFill="0" applyAlignment="0" applyProtection="0"/>
    <xf numFmtId="0" fontId="74" fillId="0" borderId="0" applyNumberFormat="0" applyFill="0" applyBorder="0" applyAlignment="0" applyProtection="0"/>
    <xf numFmtId="0" fontId="75" fillId="47" borderId="0" applyNumberFormat="0" applyBorder="0" applyAlignment="0" applyProtection="0"/>
    <xf numFmtId="0" fontId="76" fillId="48" borderId="0" applyNumberFormat="0" applyBorder="0" applyAlignment="0" applyProtection="0"/>
    <xf numFmtId="0" fontId="77" fillId="49" borderId="0" applyNumberFormat="0" applyBorder="0" applyAlignment="0" applyProtection="0"/>
    <xf numFmtId="0" fontId="78" fillId="50" borderId="32" applyNumberFormat="0" applyAlignment="0" applyProtection="0"/>
    <xf numFmtId="0" fontId="79" fillId="51" borderId="33" applyNumberFormat="0" applyAlignment="0" applyProtection="0"/>
    <xf numFmtId="0" fontId="80" fillId="51" borderId="32" applyNumberFormat="0" applyAlignment="0" applyProtection="0"/>
    <xf numFmtId="0" fontId="81" fillId="0" borderId="34" applyNumberFormat="0" applyFill="0" applyAlignment="0" applyProtection="0"/>
    <xf numFmtId="0" fontId="82" fillId="52" borderId="35" applyNumberFormat="0" applyAlignment="0" applyProtection="0"/>
    <xf numFmtId="0" fontId="83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4" fillId="0" borderId="0" applyNumberFormat="0" applyFill="0" applyBorder="0" applyAlignment="0" applyProtection="0"/>
    <xf numFmtId="0" fontId="85" fillId="0" borderId="37" applyNumberFormat="0" applyFill="0" applyAlignment="0" applyProtection="0"/>
    <xf numFmtId="0" fontId="86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6" fillId="57" borderId="0" applyNumberFormat="0" applyBorder="0" applyAlignment="0" applyProtection="0"/>
    <xf numFmtId="0" fontId="86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6" fillId="65" borderId="0" applyNumberFormat="0" applyBorder="0" applyAlignment="0" applyProtection="0"/>
    <xf numFmtId="0" fontId="86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6" fillId="69" borderId="0" applyNumberFormat="0" applyBorder="0" applyAlignment="0" applyProtection="0"/>
    <xf numFmtId="0" fontId="86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6" fillId="73" borderId="0" applyNumberFormat="0" applyBorder="0" applyAlignment="0" applyProtection="0"/>
    <xf numFmtId="0" fontId="86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6" fillId="77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4" fillId="0" borderId="31" applyNumberFormat="0" applyFill="0" applyAlignment="0" applyProtection="0"/>
    <xf numFmtId="0" fontId="74" fillId="0" borderId="0" applyNumberFormat="0" applyFill="0" applyBorder="0" applyAlignment="0" applyProtection="0"/>
    <xf numFmtId="0" fontId="75" fillId="47" borderId="0" applyNumberFormat="0" applyBorder="0" applyAlignment="0" applyProtection="0"/>
    <xf numFmtId="0" fontId="76" fillId="48" borderId="0" applyNumberFormat="0" applyBorder="0" applyAlignment="0" applyProtection="0"/>
    <xf numFmtId="0" fontId="77" fillId="49" borderId="0" applyNumberFormat="0" applyBorder="0" applyAlignment="0" applyProtection="0"/>
    <xf numFmtId="0" fontId="78" fillId="50" borderId="32" applyNumberFormat="0" applyAlignment="0" applyProtection="0"/>
    <xf numFmtId="0" fontId="79" fillId="51" borderId="33" applyNumberFormat="0" applyAlignment="0" applyProtection="0"/>
    <xf numFmtId="0" fontId="80" fillId="51" borderId="32" applyNumberFormat="0" applyAlignment="0" applyProtection="0"/>
    <xf numFmtId="0" fontId="81" fillId="0" borderId="34" applyNumberFormat="0" applyFill="0" applyAlignment="0" applyProtection="0"/>
    <xf numFmtId="0" fontId="82" fillId="52" borderId="35" applyNumberFormat="0" applyAlignment="0" applyProtection="0"/>
    <xf numFmtId="0" fontId="83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4" fillId="0" borderId="0" applyNumberFormat="0" applyFill="0" applyBorder="0" applyAlignment="0" applyProtection="0"/>
    <xf numFmtId="0" fontId="85" fillId="0" borderId="37" applyNumberFormat="0" applyFill="0" applyAlignment="0" applyProtection="0"/>
    <xf numFmtId="0" fontId="86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6" fillId="57" borderId="0" applyNumberFormat="0" applyBorder="0" applyAlignment="0" applyProtection="0"/>
    <xf numFmtId="0" fontId="86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6" fillId="65" borderId="0" applyNumberFormat="0" applyBorder="0" applyAlignment="0" applyProtection="0"/>
    <xf numFmtId="0" fontId="86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6" fillId="69" borderId="0" applyNumberFormat="0" applyBorder="0" applyAlignment="0" applyProtection="0"/>
    <xf numFmtId="0" fontId="86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6" fillId="73" borderId="0" applyNumberFormat="0" applyBorder="0" applyAlignment="0" applyProtection="0"/>
    <xf numFmtId="0" fontId="86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6" fillId="77" borderId="0" applyNumberFormat="0" applyBorder="0" applyAlignment="0" applyProtection="0"/>
    <xf numFmtId="0" fontId="19" fillId="0" borderId="0"/>
    <xf numFmtId="0" fontId="71" fillId="0" borderId="0" applyNumberFormat="0" applyFill="0" applyBorder="0" applyAlignment="0" applyProtection="0"/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4" fillId="0" borderId="31" applyNumberFormat="0" applyFill="0" applyAlignment="0" applyProtection="0"/>
    <xf numFmtId="0" fontId="74" fillId="0" borderId="0" applyNumberFormat="0" applyFill="0" applyBorder="0" applyAlignment="0" applyProtection="0"/>
    <xf numFmtId="0" fontId="75" fillId="47" borderId="0" applyNumberFormat="0" applyBorder="0" applyAlignment="0" applyProtection="0"/>
    <xf numFmtId="0" fontId="76" fillId="48" borderId="0" applyNumberFormat="0" applyBorder="0" applyAlignment="0" applyProtection="0"/>
    <xf numFmtId="0" fontId="77" fillId="49" borderId="0" applyNumberFormat="0" applyBorder="0" applyAlignment="0" applyProtection="0"/>
    <xf numFmtId="0" fontId="78" fillId="50" borderId="32" applyNumberFormat="0" applyAlignment="0" applyProtection="0"/>
    <xf numFmtId="0" fontId="79" fillId="51" borderId="33" applyNumberFormat="0" applyAlignment="0" applyProtection="0"/>
    <xf numFmtId="0" fontId="80" fillId="51" borderId="32" applyNumberFormat="0" applyAlignment="0" applyProtection="0"/>
    <xf numFmtId="0" fontId="81" fillId="0" borderId="34" applyNumberFormat="0" applyFill="0" applyAlignment="0" applyProtection="0"/>
    <xf numFmtId="0" fontId="82" fillId="52" borderId="35" applyNumberFormat="0" applyAlignment="0" applyProtection="0"/>
    <xf numFmtId="0" fontId="83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4" fillId="0" borderId="0" applyNumberFormat="0" applyFill="0" applyBorder="0" applyAlignment="0" applyProtection="0"/>
    <xf numFmtId="0" fontId="85" fillId="0" borderId="37" applyNumberFormat="0" applyFill="0" applyAlignment="0" applyProtection="0"/>
    <xf numFmtId="0" fontId="86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6" fillId="57" borderId="0" applyNumberFormat="0" applyBorder="0" applyAlignment="0" applyProtection="0"/>
    <xf numFmtId="0" fontId="86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6" fillId="65" borderId="0" applyNumberFormat="0" applyBorder="0" applyAlignment="0" applyProtection="0"/>
    <xf numFmtId="0" fontId="86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6" fillId="69" borderId="0" applyNumberFormat="0" applyBorder="0" applyAlignment="0" applyProtection="0"/>
    <xf numFmtId="0" fontId="86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6" fillId="73" borderId="0" applyNumberFormat="0" applyBorder="0" applyAlignment="0" applyProtection="0"/>
    <xf numFmtId="0" fontId="86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6" fillId="77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4" fillId="0" borderId="31" applyNumberFormat="0" applyFill="0" applyAlignment="0" applyProtection="0"/>
    <xf numFmtId="0" fontId="74" fillId="0" borderId="0" applyNumberFormat="0" applyFill="0" applyBorder="0" applyAlignment="0" applyProtection="0"/>
    <xf numFmtId="0" fontId="75" fillId="47" borderId="0" applyNumberFormat="0" applyBorder="0" applyAlignment="0" applyProtection="0"/>
    <xf numFmtId="0" fontId="76" fillId="48" borderId="0" applyNumberFormat="0" applyBorder="0" applyAlignment="0" applyProtection="0"/>
    <xf numFmtId="0" fontId="77" fillId="49" borderId="0" applyNumberFormat="0" applyBorder="0" applyAlignment="0" applyProtection="0"/>
    <xf numFmtId="0" fontId="78" fillId="50" borderId="32" applyNumberFormat="0" applyAlignment="0" applyProtection="0"/>
    <xf numFmtId="0" fontId="79" fillId="51" borderId="33" applyNumberFormat="0" applyAlignment="0" applyProtection="0"/>
    <xf numFmtId="0" fontId="80" fillId="51" borderId="32" applyNumberFormat="0" applyAlignment="0" applyProtection="0"/>
    <xf numFmtId="0" fontId="81" fillId="0" borderId="34" applyNumberFormat="0" applyFill="0" applyAlignment="0" applyProtection="0"/>
    <xf numFmtId="0" fontId="82" fillId="52" borderId="35" applyNumberFormat="0" applyAlignment="0" applyProtection="0"/>
    <xf numFmtId="0" fontId="83" fillId="0" borderId="0" applyNumberFormat="0" applyFill="0" applyBorder="0" applyAlignment="0" applyProtection="0"/>
    <xf numFmtId="0" fontId="18" fillId="53" borderId="36" applyNumberFormat="0" applyFont="0" applyAlignment="0" applyProtection="0"/>
    <xf numFmtId="0" fontId="84" fillId="0" borderId="0" applyNumberFormat="0" applyFill="0" applyBorder="0" applyAlignment="0" applyProtection="0"/>
    <xf numFmtId="0" fontId="85" fillId="0" borderId="37" applyNumberFormat="0" applyFill="0" applyAlignment="0" applyProtection="0"/>
    <xf numFmtId="0" fontId="86" fillId="54" borderId="0" applyNumberFormat="0" applyBorder="0" applyAlignment="0" applyProtection="0"/>
    <xf numFmtId="0" fontId="18" fillId="55" borderId="0" applyNumberFormat="0" applyBorder="0" applyAlignment="0" applyProtection="0"/>
    <xf numFmtId="0" fontId="18" fillId="56" borderId="0" applyNumberFormat="0" applyBorder="0" applyAlignment="0" applyProtection="0"/>
    <xf numFmtId="0" fontId="86" fillId="57" borderId="0" applyNumberFormat="0" applyBorder="0" applyAlignment="0" applyProtection="0"/>
    <xf numFmtId="0" fontId="86" fillId="58" borderId="0" applyNumberFormat="0" applyBorder="0" applyAlignment="0" applyProtection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86" fillId="65" borderId="0" applyNumberFormat="0" applyBorder="0" applyAlignment="0" applyProtection="0"/>
    <xf numFmtId="0" fontId="86" fillId="66" borderId="0" applyNumberFormat="0" applyBorder="0" applyAlignment="0" applyProtection="0"/>
    <xf numFmtId="0" fontId="18" fillId="67" borderId="0" applyNumberFormat="0" applyBorder="0" applyAlignment="0" applyProtection="0"/>
    <xf numFmtId="0" fontId="18" fillId="68" borderId="0" applyNumberFormat="0" applyBorder="0" applyAlignment="0" applyProtection="0"/>
    <xf numFmtId="0" fontId="86" fillId="69" borderId="0" applyNumberFormat="0" applyBorder="0" applyAlignment="0" applyProtection="0"/>
    <xf numFmtId="0" fontId="86" fillId="70" borderId="0" applyNumberFormat="0" applyBorder="0" applyAlignment="0" applyProtection="0"/>
    <xf numFmtId="0" fontId="18" fillId="71" borderId="0" applyNumberFormat="0" applyBorder="0" applyAlignment="0" applyProtection="0"/>
    <xf numFmtId="0" fontId="18" fillId="72" borderId="0" applyNumberFormat="0" applyBorder="0" applyAlignment="0" applyProtection="0"/>
    <xf numFmtId="0" fontId="86" fillId="73" borderId="0" applyNumberFormat="0" applyBorder="0" applyAlignment="0" applyProtection="0"/>
    <xf numFmtId="0" fontId="86" fillId="74" borderId="0" applyNumberFormat="0" applyBorder="0" applyAlignment="0" applyProtection="0"/>
    <xf numFmtId="0" fontId="18" fillId="75" borderId="0" applyNumberFormat="0" applyBorder="0" applyAlignment="0" applyProtection="0"/>
    <xf numFmtId="0" fontId="18" fillId="76" borderId="0" applyNumberFormat="0" applyBorder="0" applyAlignment="0" applyProtection="0"/>
    <xf numFmtId="0" fontId="86" fillId="77" borderId="0" applyNumberFormat="0" applyBorder="0" applyAlignment="0" applyProtection="0"/>
    <xf numFmtId="43" fontId="18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4" fillId="0" borderId="31" applyNumberFormat="0" applyFill="0" applyAlignment="0" applyProtection="0"/>
    <xf numFmtId="0" fontId="74" fillId="0" borderId="0" applyNumberFormat="0" applyFill="0" applyBorder="0" applyAlignment="0" applyProtection="0"/>
    <xf numFmtId="0" fontId="75" fillId="47" borderId="0" applyNumberFormat="0" applyBorder="0" applyAlignment="0" applyProtection="0"/>
    <xf numFmtId="0" fontId="76" fillId="48" borderId="0" applyNumberFormat="0" applyBorder="0" applyAlignment="0" applyProtection="0"/>
    <xf numFmtId="0" fontId="77" fillId="49" borderId="0" applyNumberFormat="0" applyBorder="0" applyAlignment="0" applyProtection="0"/>
    <xf numFmtId="0" fontId="78" fillId="50" borderId="32" applyNumberFormat="0" applyAlignment="0" applyProtection="0"/>
    <xf numFmtId="0" fontId="79" fillId="51" borderId="33" applyNumberFormat="0" applyAlignment="0" applyProtection="0"/>
    <xf numFmtId="0" fontId="80" fillId="51" borderId="32" applyNumberFormat="0" applyAlignment="0" applyProtection="0"/>
    <xf numFmtId="0" fontId="81" fillId="0" borderId="34" applyNumberFormat="0" applyFill="0" applyAlignment="0" applyProtection="0"/>
    <xf numFmtId="0" fontId="82" fillId="52" borderId="35" applyNumberFormat="0" applyAlignment="0" applyProtection="0"/>
    <xf numFmtId="0" fontId="83" fillId="0" borderId="0" applyNumberFormat="0" applyFill="0" applyBorder="0" applyAlignment="0" applyProtection="0"/>
    <xf numFmtId="0" fontId="18" fillId="53" borderId="36" applyNumberFormat="0" applyFont="0" applyAlignment="0" applyProtection="0"/>
    <xf numFmtId="0" fontId="84" fillId="0" borderId="0" applyNumberFormat="0" applyFill="0" applyBorder="0" applyAlignment="0" applyProtection="0"/>
    <xf numFmtId="0" fontId="85" fillId="0" borderId="37" applyNumberFormat="0" applyFill="0" applyAlignment="0" applyProtection="0"/>
    <xf numFmtId="0" fontId="86" fillId="54" borderId="0" applyNumberFormat="0" applyBorder="0" applyAlignment="0" applyProtection="0"/>
    <xf numFmtId="0" fontId="18" fillId="55" borderId="0" applyNumberFormat="0" applyBorder="0" applyAlignment="0" applyProtection="0"/>
    <xf numFmtId="0" fontId="18" fillId="56" borderId="0" applyNumberFormat="0" applyBorder="0" applyAlignment="0" applyProtection="0"/>
    <xf numFmtId="0" fontId="86" fillId="57" borderId="0" applyNumberFormat="0" applyBorder="0" applyAlignment="0" applyProtection="0"/>
    <xf numFmtId="0" fontId="86" fillId="58" borderId="0" applyNumberFormat="0" applyBorder="0" applyAlignment="0" applyProtection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86" fillId="65" borderId="0" applyNumberFormat="0" applyBorder="0" applyAlignment="0" applyProtection="0"/>
    <xf numFmtId="0" fontId="86" fillId="66" borderId="0" applyNumberFormat="0" applyBorder="0" applyAlignment="0" applyProtection="0"/>
    <xf numFmtId="0" fontId="18" fillId="67" borderId="0" applyNumberFormat="0" applyBorder="0" applyAlignment="0" applyProtection="0"/>
    <xf numFmtId="0" fontId="18" fillId="68" borderId="0" applyNumberFormat="0" applyBorder="0" applyAlignment="0" applyProtection="0"/>
    <xf numFmtId="0" fontId="86" fillId="69" borderId="0" applyNumberFormat="0" applyBorder="0" applyAlignment="0" applyProtection="0"/>
    <xf numFmtId="0" fontId="86" fillId="70" borderId="0" applyNumberFormat="0" applyBorder="0" applyAlignment="0" applyProtection="0"/>
    <xf numFmtId="0" fontId="18" fillId="71" borderId="0" applyNumberFormat="0" applyBorder="0" applyAlignment="0" applyProtection="0"/>
    <xf numFmtId="0" fontId="18" fillId="72" borderId="0" applyNumberFormat="0" applyBorder="0" applyAlignment="0" applyProtection="0"/>
    <xf numFmtId="0" fontId="86" fillId="73" borderId="0" applyNumberFormat="0" applyBorder="0" applyAlignment="0" applyProtection="0"/>
    <xf numFmtId="0" fontId="86" fillId="74" borderId="0" applyNumberFormat="0" applyBorder="0" applyAlignment="0" applyProtection="0"/>
    <xf numFmtId="0" fontId="18" fillId="75" borderId="0" applyNumberFormat="0" applyBorder="0" applyAlignment="0" applyProtection="0"/>
    <xf numFmtId="0" fontId="18" fillId="76" borderId="0" applyNumberFormat="0" applyBorder="0" applyAlignment="0" applyProtection="0"/>
    <xf numFmtId="0" fontId="86" fillId="77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4" fillId="0" borderId="31" applyNumberFormat="0" applyFill="0" applyAlignment="0" applyProtection="0"/>
    <xf numFmtId="0" fontId="74" fillId="0" borderId="0" applyNumberFormat="0" applyFill="0" applyBorder="0" applyAlignment="0" applyProtection="0"/>
    <xf numFmtId="0" fontId="75" fillId="47" borderId="0" applyNumberFormat="0" applyBorder="0" applyAlignment="0" applyProtection="0"/>
    <xf numFmtId="0" fontId="76" fillId="48" borderId="0" applyNumberFormat="0" applyBorder="0" applyAlignment="0" applyProtection="0"/>
    <xf numFmtId="0" fontId="77" fillId="49" borderId="0" applyNumberFormat="0" applyBorder="0" applyAlignment="0" applyProtection="0"/>
    <xf numFmtId="0" fontId="78" fillId="50" borderId="32" applyNumberFormat="0" applyAlignment="0" applyProtection="0"/>
    <xf numFmtId="0" fontId="79" fillId="51" borderId="33" applyNumberFormat="0" applyAlignment="0" applyProtection="0"/>
    <xf numFmtId="0" fontId="80" fillId="51" borderId="32" applyNumberFormat="0" applyAlignment="0" applyProtection="0"/>
    <xf numFmtId="0" fontId="81" fillId="0" borderId="34" applyNumberFormat="0" applyFill="0" applyAlignment="0" applyProtection="0"/>
    <xf numFmtId="0" fontId="82" fillId="52" borderId="35" applyNumberFormat="0" applyAlignment="0" applyProtection="0"/>
    <xf numFmtId="0" fontId="83" fillId="0" borderId="0" applyNumberFormat="0" applyFill="0" applyBorder="0" applyAlignment="0" applyProtection="0"/>
    <xf numFmtId="0" fontId="17" fillId="53" borderId="36" applyNumberFormat="0" applyFont="0" applyAlignment="0" applyProtection="0"/>
    <xf numFmtId="0" fontId="84" fillId="0" borderId="0" applyNumberFormat="0" applyFill="0" applyBorder="0" applyAlignment="0" applyProtection="0"/>
    <xf numFmtId="0" fontId="85" fillId="0" borderId="37" applyNumberFormat="0" applyFill="0" applyAlignment="0" applyProtection="0"/>
    <xf numFmtId="0" fontId="86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6" borderId="0" applyNumberFormat="0" applyBorder="0" applyAlignment="0" applyProtection="0"/>
    <xf numFmtId="0" fontId="86" fillId="57" borderId="0" applyNumberFormat="0" applyBorder="0" applyAlignment="0" applyProtection="0"/>
    <xf numFmtId="0" fontId="86" fillId="58" borderId="0" applyNumberFormat="0" applyBorder="0" applyAlignment="0" applyProtection="0"/>
    <xf numFmtId="0" fontId="17" fillId="59" borderId="0" applyNumberFormat="0" applyBorder="0" applyAlignment="0" applyProtection="0"/>
    <xf numFmtId="0" fontId="17" fillId="60" borderId="0" applyNumberFormat="0" applyBorder="0" applyAlignment="0" applyProtection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17" fillId="63" borderId="0" applyNumberFormat="0" applyBorder="0" applyAlignment="0" applyProtection="0"/>
    <xf numFmtId="0" fontId="17" fillId="64" borderId="0" applyNumberFormat="0" applyBorder="0" applyAlignment="0" applyProtection="0"/>
    <xf numFmtId="0" fontId="86" fillId="65" borderId="0" applyNumberFormat="0" applyBorder="0" applyAlignment="0" applyProtection="0"/>
    <xf numFmtId="0" fontId="86" fillId="66" borderId="0" applyNumberFormat="0" applyBorder="0" applyAlignment="0" applyProtection="0"/>
    <xf numFmtId="0" fontId="17" fillId="67" borderId="0" applyNumberFormat="0" applyBorder="0" applyAlignment="0" applyProtection="0"/>
    <xf numFmtId="0" fontId="17" fillId="68" borderId="0" applyNumberFormat="0" applyBorder="0" applyAlignment="0" applyProtection="0"/>
    <xf numFmtId="0" fontId="86" fillId="69" borderId="0" applyNumberFormat="0" applyBorder="0" applyAlignment="0" applyProtection="0"/>
    <xf numFmtId="0" fontId="86" fillId="70" borderId="0" applyNumberFormat="0" applyBorder="0" applyAlignment="0" applyProtection="0"/>
    <xf numFmtId="0" fontId="17" fillId="71" borderId="0" applyNumberFormat="0" applyBorder="0" applyAlignment="0" applyProtection="0"/>
    <xf numFmtId="0" fontId="17" fillId="72" borderId="0" applyNumberFormat="0" applyBorder="0" applyAlignment="0" applyProtection="0"/>
    <xf numFmtId="0" fontId="86" fillId="73" borderId="0" applyNumberFormat="0" applyBorder="0" applyAlignment="0" applyProtection="0"/>
    <xf numFmtId="0" fontId="86" fillId="74" borderId="0" applyNumberFormat="0" applyBorder="0" applyAlignment="0" applyProtection="0"/>
    <xf numFmtId="0" fontId="17" fillId="75" borderId="0" applyNumberFormat="0" applyBorder="0" applyAlignment="0" applyProtection="0"/>
    <xf numFmtId="0" fontId="17" fillId="76" borderId="0" applyNumberFormat="0" applyBorder="0" applyAlignment="0" applyProtection="0"/>
    <xf numFmtId="0" fontId="86" fillId="77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4" fillId="0" borderId="31" applyNumberFormat="0" applyFill="0" applyAlignment="0" applyProtection="0"/>
    <xf numFmtId="0" fontId="74" fillId="0" borderId="0" applyNumberFormat="0" applyFill="0" applyBorder="0" applyAlignment="0" applyProtection="0"/>
    <xf numFmtId="0" fontId="75" fillId="47" borderId="0" applyNumberFormat="0" applyBorder="0" applyAlignment="0" applyProtection="0"/>
    <xf numFmtId="0" fontId="76" fillId="48" borderId="0" applyNumberFormat="0" applyBorder="0" applyAlignment="0" applyProtection="0"/>
    <xf numFmtId="0" fontId="77" fillId="49" borderId="0" applyNumberFormat="0" applyBorder="0" applyAlignment="0" applyProtection="0"/>
    <xf numFmtId="0" fontId="78" fillId="50" borderId="32" applyNumberFormat="0" applyAlignment="0" applyProtection="0"/>
    <xf numFmtId="0" fontId="79" fillId="51" borderId="33" applyNumberFormat="0" applyAlignment="0" applyProtection="0"/>
    <xf numFmtId="0" fontId="80" fillId="51" borderId="32" applyNumberFormat="0" applyAlignment="0" applyProtection="0"/>
    <xf numFmtId="0" fontId="81" fillId="0" borderId="34" applyNumberFormat="0" applyFill="0" applyAlignment="0" applyProtection="0"/>
    <xf numFmtId="0" fontId="82" fillId="52" borderId="35" applyNumberFormat="0" applyAlignment="0" applyProtection="0"/>
    <xf numFmtId="0" fontId="83" fillId="0" borderId="0" applyNumberFormat="0" applyFill="0" applyBorder="0" applyAlignment="0" applyProtection="0"/>
    <xf numFmtId="0" fontId="17" fillId="53" borderId="36" applyNumberFormat="0" applyFont="0" applyAlignment="0" applyProtection="0"/>
    <xf numFmtId="0" fontId="84" fillId="0" borderId="0" applyNumberFormat="0" applyFill="0" applyBorder="0" applyAlignment="0" applyProtection="0"/>
    <xf numFmtId="0" fontId="85" fillId="0" borderId="37" applyNumberFormat="0" applyFill="0" applyAlignment="0" applyProtection="0"/>
    <xf numFmtId="0" fontId="86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6" borderId="0" applyNumberFormat="0" applyBorder="0" applyAlignment="0" applyProtection="0"/>
    <xf numFmtId="0" fontId="86" fillId="57" borderId="0" applyNumberFormat="0" applyBorder="0" applyAlignment="0" applyProtection="0"/>
    <xf numFmtId="0" fontId="86" fillId="58" borderId="0" applyNumberFormat="0" applyBorder="0" applyAlignment="0" applyProtection="0"/>
    <xf numFmtId="0" fontId="17" fillId="59" borderId="0" applyNumberFormat="0" applyBorder="0" applyAlignment="0" applyProtection="0"/>
    <xf numFmtId="0" fontId="17" fillId="60" borderId="0" applyNumberFormat="0" applyBorder="0" applyAlignment="0" applyProtection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17" fillId="63" borderId="0" applyNumberFormat="0" applyBorder="0" applyAlignment="0" applyProtection="0"/>
    <xf numFmtId="0" fontId="17" fillId="64" borderId="0" applyNumberFormat="0" applyBorder="0" applyAlignment="0" applyProtection="0"/>
    <xf numFmtId="0" fontId="86" fillId="65" borderId="0" applyNumberFormat="0" applyBorder="0" applyAlignment="0" applyProtection="0"/>
    <xf numFmtId="0" fontId="86" fillId="66" borderId="0" applyNumberFormat="0" applyBorder="0" applyAlignment="0" applyProtection="0"/>
    <xf numFmtId="0" fontId="17" fillId="67" borderId="0" applyNumberFormat="0" applyBorder="0" applyAlignment="0" applyProtection="0"/>
    <xf numFmtId="0" fontId="17" fillId="68" borderId="0" applyNumberFormat="0" applyBorder="0" applyAlignment="0" applyProtection="0"/>
    <xf numFmtId="0" fontId="86" fillId="69" borderId="0" applyNumberFormat="0" applyBorder="0" applyAlignment="0" applyProtection="0"/>
    <xf numFmtId="0" fontId="86" fillId="70" borderId="0" applyNumberFormat="0" applyBorder="0" applyAlignment="0" applyProtection="0"/>
    <xf numFmtId="0" fontId="17" fillId="71" borderId="0" applyNumberFormat="0" applyBorder="0" applyAlignment="0" applyProtection="0"/>
    <xf numFmtId="0" fontId="17" fillId="72" borderId="0" applyNumberFormat="0" applyBorder="0" applyAlignment="0" applyProtection="0"/>
    <xf numFmtId="0" fontId="86" fillId="73" borderId="0" applyNumberFormat="0" applyBorder="0" applyAlignment="0" applyProtection="0"/>
    <xf numFmtId="0" fontId="86" fillId="74" borderId="0" applyNumberFormat="0" applyBorder="0" applyAlignment="0" applyProtection="0"/>
    <xf numFmtId="0" fontId="17" fillId="75" borderId="0" applyNumberFormat="0" applyBorder="0" applyAlignment="0" applyProtection="0"/>
    <xf numFmtId="0" fontId="17" fillId="76" borderId="0" applyNumberFormat="0" applyBorder="0" applyAlignment="0" applyProtection="0"/>
    <xf numFmtId="0" fontId="86" fillId="77" borderId="0" applyNumberFormat="0" applyBorder="0" applyAlignment="0" applyProtection="0"/>
    <xf numFmtId="0" fontId="16" fillId="0" borderId="0"/>
    <xf numFmtId="0" fontId="71" fillId="0" borderId="0" applyNumberFormat="0" applyFill="0" applyBorder="0" applyAlignment="0" applyProtection="0"/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4" fillId="0" borderId="31" applyNumberFormat="0" applyFill="0" applyAlignment="0" applyProtection="0"/>
    <xf numFmtId="0" fontId="74" fillId="0" borderId="0" applyNumberFormat="0" applyFill="0" applyBorder="0" applyAlignment="0" applyProtection="0"/>
    <xf numFmtId="0" fontId="75" fillId="47" borderId="0" applyNumberFormat="0" applyBorder="0" applyAlignment="0" applyProtection="0"/>
    <xf numFmtId="0" fontId="76" fillId="48" borderId="0" applyNumberFormat="0" applyBorder="0" applyAlignment="0" applyProtection="0"/>
    <xf numFmtId="0" fontId="77" fillId="49" borderId="0" applyNumberFormat="0" applyBorder="0" applyAlignment="0" applyProtection="0"/>
    <xf numFmtId="0" fontId="78" fillId="50" borderId="32" applyNumberFormat="0" applyAlignment="0" applyProtection="0"/>
    <xf numFmtId="0" fontId="79" fillId="51" borderId="33" applyNumberFormat="0" applyAlignment="0" applyProtection="0"/>
    <xf numFmtId="0" fontId="80" fillId="51" borderId="32" applyNumberFormat="0" applyAlignment="0" applyProtection="0"/>
    <xf numFmtId="0" fontId="81" fillId="0" borderId="34" applyNumberFormat="0" applyFill="0" applyAlignment="0" applyProtection="0"/>
    <xf numFmtId="0" fontId="82" fillId="52" borderId="35" applyNumberFormat="0" applyAlignment="0" applyProtection="0"/>
    <xf numFmtId="0" fontId="83" fillId="0" borderId="0" applyNumberFormat="0" applyFill="0" applyBorder="0" applyAlignment="0" applyProtection="0"/>
    <xf numFmtId="0" fontId="16" fillId="53" borderId="36" applyNumberFormat="0" applyFont="0" applyAlignment="0" applyProtection="0"/>
    <xf numFmtId="0" fontId="84" fillId="0" borderId="0" applyNumberFormat="0" applyFill="0" applyBorder="0" applyAlignment="0" applyProtection="0"/>
    <xf numFmtId="0" fontId="85" fillId="0" borderId="37" applyNumberFormat="0" applyFill="0" applyAlignment="0" applyProtection="0"/>
    <xf numFmtId="0" fontId="86" fillId="54" borderId="0" applyNumberFormat="0" applyBorder="0" applyAlignment="0" applyProtection="0"/>
    <xf numFmtId="0" fontId="16" fillId="55" borderId="0" applyNumberFormat="0" applyBorder="0" applyAlignment="0" applyProtection="0"/>
    <xf numFmtId="0" fontId="16" fillId="56" borderId="0" applyNumberFormat="0" applyBorder="0" applyAlignment="0" applyProtection="0"/>
    <xf numFmtId="0" fontId="86" fillId="57" borderId="0" applyNumberFormat="0" applyBorder="0" applyAlignment="0" applyProtection="0"/>
    <xf numFmtId="0" fontId="86" fillId="58" borderId="0" applyNumberFormat="0" applyBorder="0" applyAlignment="0" applyProtection="0"/>
    <xf numFmtId="0" fontId="16" fillId="59" borderId="0" applyNumberFormat="0" applyBorder="0" applyAlignment="0" applyProtection="0"/>
    <xf numFmtId="0" fontId="16" fillId="60" borderId="0" applyNumberFormat="0" applyBorder="0" applyAlignment="0" applyProtection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16" fillId="63" borderId="0" applyNumberFormat="0" applyBorder="0" applyAlignment="0" applyProtection="0"/>
    <xf numFmtId="0" fontId="16" fillId="64" borderId="0" applyNumberFormat="0" applyBorder="0" applyAlignment="0" applyProtection="0"/>
    <xf numFmtId="0" fontId="86" fillId="65" borderId="0" applyNumberFormat="0" applyBorder="0" applyAlignment="0" applyProtection="0"/>
    <xf numFmtId="0" fontId="86" fillId="66" borderId="0" applyNumberFormat="0" applyBorder="0" applyAlignment="0" applyProtection="0"/>
    <xf numFmtId="0" fontId="16" fillId="67" borderId="0" applyNumberFormat="0" applyBorder="0" applyAlignment="0" applyProtection="0"/>
    <xf numFmtId="0" fontId="16" fillId="68" borderId="0" applyNumberFormat="0" applyBorder="0" applyAlignment="0" applyProtection="0"/>
    <xf numFmtId="0" fontId="86" fillId="69" borderId="0" applyNumberFormat="0" applyBorder="0" applyAlignment="0" applyProtection="0"/>
    <xf numFmtId="0" fontId="86" fillId="70" borderId="0" applyNumberFormat="0" applyBorder="0" applyAlignment="0" applyProtection="0"/>
    <xf numFmtId="0" fontId="16" fillId="71" borderId="0" applyNumberFormat="0" applyBorder="0" applyAlignment="0" applyProtection="0"/>
    <xf numFmtId="0" fontId="16" fillId="72" borderId="0" applyNumberFormat="0" applyBorder="0" applyAlignment="0" applyProtection="0"/>
    <xf numFmtId="0" fontId="86" fillId="73" borderId="0" applyNumberFormat="0" applyBorder="0" applyAlignment="0" applyProtection="0"/>
    <xf numFmtId="0" fontId="86" fillId="74" borderId="0" applyNumberFormat="0" applyBorder="0" applyAlignment="0" applyProtection="0"/>
    <xf numFmtId="0" fontId="16" fillId="75" borderId="0" applyNumberFormat="0" applyBorder="0" applyAlignment="0" applyProtection="0"/>
    <xf numFmtId="0" fontId="16" fillId="76" borderId="0" applyNumberFormat="0" applyBorder="0" applyAlignment="0" applyProtection="0"/>
    <xf numFmtId="0" fontId="86" fillId="77" borderId="0" applyNumberFormat="0" applyBorder="0" applyAlignment="0" applyProtection="0"/>
    <xf numFmtId="0" fontId="16" fillId="0" borderId="0"/>
    <xf numFmtId="0" fontId="71" fillId="0" borderId="0" applyNumberFormat="0" applyFill="0" applyBorder="0" applyAlignment="0" applyProtection="0"/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4" fillId="0" borderId="31" applyNumberFormat="0" applyFill="0" applyAlignment="0" applyProtection="0"/>
    <xf numFmtId="0" fontId="74" fillId="0" borderId="0" applyNumberFormat="0" applyFill="0" applyBorder="0" applyAlignment="0" applyProtection="0"/>
    <xf numFmtId="0" fontId="75" fillId="47" borderId="0" applyNumberFormat="0" applyBorder="0" applyAlignment="0" applyProtection="0"/>
    <xf numFmtId="0" fontId="76" fillId="48" borderId="0" applyNumberFormat="0" applyBorder="0" applyAlignment="0" applyProtection="0"/>
    <xf numFmtId="0" fontId="77" fillId="49" borderId="0" applyNumberFormat="0" applyBorder="0" applyAlignment="0" applyProtection="0"/>
    <xf numFmtId="0" fontId="78" fillId="50" borderId="32" applyNumberFormat="0" applyAlignment="0" applyProtection="0"/>
    <xf numFmtId="0" fontId="79" fillId="51" borderId="33" applyNumberFormat="0" applyAlignment="0" applyProtection="0"/>
    <xf numFmtId="0" fontId="80" fillId="51" borderId="32" applyNumberFormat="0" applyAlignment="0" applyProtection="0"/>
    <xf numFmtId="0" fontId="81" fillId="0" borderId="34" applyNumberFormat="0" applyFill="0" applyAlignment="0" applyProtection="0"/>
    <xf numFmtId="0" fontId="82" fillId="52" borderId="35" applyNumberFormat="0" applyAlignment="0" applyProtection="0"/>
    <xf numFmtId="0" fontId="83" fillId="0" borderId="0" applyNumberFormat="0" applyFill="0" applyBorder="0" applyAlignment="0" applyProtection="0"/>
    <xf numFmtId="0" fontId="16" fillId="53" borderId="36" applyNumberFormat="0" applyFont="0" applyAlignment="0" applyProtection="0"/>
    <xf numFmtId="0" fontId="84" fillId="0" borderId="0" applyNumberFormat="0" applyFill="0" applyBorder="0" applyAlignment="0" applyProtection="0"/>
    <xf numFmtId="0" fontId="85" fillId="0" borderId="37" applyNumberFormat="0" applyFill="0" applyAlignment="0" applyProtection="0"/>
    <xf numFmtId="0" fontId="86" fillId="54" borderId="0" applyNumberFormat="0" applyBorder="0" applyAlignment="0" applyProtection="0"/>
    <xf numFmtId="0" fontId="16" fillId="55" borderId="0" applyNumberFormat="0" applyBorder="0" applyAlignment="0" applyProtection="0"/>
    <xf numFmtId="0" fontId="16" fillId="56" borderId="0" applyNumberFormat="0" applyBorder="0" applyAlignment="0" applyProtection="0"/>
    <xf numFmtId="0" fontId="86" fillId="57" borderId="0" applyNumberFormat="0" applyBorder="0" applyAlignment="0" applyProtection="0"/>
    <xf numFmtId="0" fontId="86" fillId="58" borderId="0" applyNumberFormat="0" applyBorder="0" applyAlignment="0" applyProtection="0"/>
    <xf numFmtId="0" fontId="16" fillId="59" borderId="0" applyNumberFormat="0" applyBorder="0" applyAlignment="0" applyProtection="0"/>
    <xf numFmtId="0" fontId="16" fillId="60" borderId="0" applyNumberFormat="0" applyBorder="0" applyAlignment="0" applyProtection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16" fillId="63" borderId="0" applyNumberFormat="0" applyBorder="0" applyAlignment="0" applyProtection="0"/>
    <xf numFmtId="0" fontId="16" fillId="64" borderId="0" applyNumberFormat="0" applyBorder="0" applyAlignment="0" applyProtection="0"/>
    <xf numFmtId="0" fontId="86" fillId="65" borderId="0" applyNumberFormat="0" applyBorder="0" applyAlignment="0" applyProtection="0"/>
    <xf numFmtId="0" fontId="86" fillId="66" borderId="0" applyNumberFormat="0" applyBorder="0" applyAlignment="0" applyProtection="0"/>
    <xf numFmtId="0" fontId="16" fillId="67" borderId="0" applyNumberFormat="0" applyBorder="0" applyAlignment="0" applyProtection="0"/>
    <xf numFmtId="0" fontId="16" fillId="68" borderId="0" applyNumberFormat="0" applyBorder="0" applyAlignment="0" applyProtection="0"/>
    <xf numFmtId="0" fontId="86" fillId="69" borderId="0" applyNumberFormat="0" applyBorder="0" applyAlignment="0" applyProtection="0"/>
    <xf numFmtId="0" fontId="86" fillId="70" borderId="0" applyNumberFormat="0" applyBorder="0" applyAlignment="0" applyProtection="0"/>
    <xf numFmtId="0" fontId="16" fillId="71" borderId="0" applyNumberFormat="0" applyBorder="0" applyAlignment="0" applyProtection="0"/>
    <xf numFmtId="0" fontId="16" fillId="72" borderId="0" applyNumberFormat="0" applyBorder="0" applyAlignment="0" applyProtection="0"/>
    <xf numFmtId="0" fontId="86" fillId="73" borderId="0" applyNumberFormat="0" applyBorder="0" applyAlignment="0" applyProtection="0"/>
    <xf numFmtId="0" fontId="86" fillId="74" borderId="0" applyNumberFormat="0" applyBorder="0" applyAlignment="0" applyProtection="0"/>
    <xf numFmtId="0" fontId="16" fillId="75" borderId="0" applyNumberFormat="0" applyBorder="0" applyAlignment="0" applyProtection="0"/>
    <xf numFmtId="0" fontId="16" fillId="76" borderId="0" applyNumberFormat="0" applyBorder="0" applyAlignment="0" applyProtection="0"/>
    <xf numFmtId="0" fontId="86" fillId="77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4" fillId="0" borderId="31" applyNumberFormat="0" applyFill="0" applyAlignment="0" applyProtection="0"/>
    <xf numFmtId="0" fontId="74" fillId="0" borderId="0" applyNumberFormat="0" applyFill="0" applyBorder="0" applyAlignment="0" applyProtection="0"/>
    <xf numFmtId="0" fontId="75" fillId="47" borderId="0" applyNumberFormat="0" applyBorder="0" applyAlignment="0" applyProtection="0"/>
    <xf numFmtId="0" fontId="76" fillId="48" borderId="0" applyNumberFormat="0" applyBorder="0" applyAlignment="0" applyProtection="0"/>
    <xf numFmtId="0" fontId="77" fillId="49" borderId="0" applyNumberFormat="0" applyBorder="0" applyAlignment="0" applyProtection="0"/>
    <xf numFmtId="0" fontId="78" fillId="50" borderId="32" applyNumberFormat="0" applyAlignment="0" applyProtection="0"/>
    <xf numFmtId="0" fontId="79" fillId="51" borderId="33" applyNumberFormat="0" applyAlignment="0" applyProtection="0"/>
    <xf numFmtId="0" fontId="80" fillId="51" borderId="32" applyNumberFormat="0" applyAlignment="0" applyProtection="0"/>
    <xf numFmtId="0" fontId="81" fillId="0" borderId="34" applyNumberFormat="0" applyFill="0" applyAlignment="0" applyProtection="0"/>
    <xf numFmtId="0" fontId="82" fillId="52" borderId="35" applyNumberFormat="0" applyAlignment="0" applyProtection="0"/>
    <xf numFmtId="0" fontId="83" fillId="0" borderId="0" applyNumberFormat="0" applyFill="0" applyBorder="0" applyAlignment="0" applyProtection="0"/>
    <xf numFmtId="0" fontId="15" fillId="53" borderId="36" applyNumberFormat="0" applyFont="0" applyAlignment="0" applyProtection="0"/>
    <xf numFmtId="0" fontId="84" fillId="0" borderId="0" applyNumberFormat="0" applyFill="0" applyBorder="0" applyAlignment="0" applyProtection="0"/>
    <xf numFmtId="0" fontId="85" fillId="0" borderId="37" applyNumberFormat="0" applyFill="0" applyAlignment="0" applyProtection="0"/>
    <xf numFmtId="0" fontId="86" fillId="54" borderId="0" applyNumberFormat="0" applyBorder="0" applyAlignment="0" applyProtection="0"/>
    <xf numFmtId="0" fontId="15" fillId="55" borderId="0" applyNumberFormat="0" applyBorder="0" applyAlignment="0" applyProtection="0"/>
    <xf numFmtId="0" fontId="15" fillId="56" borderId="0" applyNumberFormat="0" applyBorder="0" applyAlignment="0" applyProtection="0"/>
    <xf numFmtId="0" fontId="86" fillId="57" borderId="0" applyNumberFormat="0" applyBorder="0" applyAlignment="0" applyProtection="0"/>
    <xf numFmtId="0" fontId="86" fillId="58" borderId="0" applyNumberFormat="0" applyBorder="0" applyAlignment="0" applyProtection="0"/>
    <xf numFmtId="0" fontId="15" fillId="59" borderId="0" applyNumberFormat="0" applyBorder="0" applyAlignment="0" applyProtection="0"/>
    <xf numFmtId="0" fontId="15" fillId="60" borderId="0" applyNumberFormat="0" applyBorder="0" applyAlignment="0" applyProtection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15" fillId="63" borderId="0" applyNumberFormat="0" applyBorder="0" applyAlignment="0" applyProtection="0"/>
    <xf numFmtId="0" fontId="15" fillId="64" borderId="0" applyNumberFormat="0" applyBorder="0" applyAlignment="0" applyProtection="0"/>
    <xf numFmtId="0" fontId="86" fillId="65" borderId="0" applyNumberFormat="0" applyBorder="0" applyAlignment="0" applyProtection="0"/>
    <xf numFmtId="0" fontId="86" fillId="66" borderId="0" applyNumberFormat="0" applyBorder="0" applyAlignment="0" applyProtection="0"/>
    <xf numFmtId="0" fontId="15" fillId="67" borderId="0" applyNumberFormat="0" applyBorder="0" applyAlignment="0" applyProtection="0"/>
    <xf numFmtId="0" fontId="15" fillId="68" borderId="0" applyNumberFormat="0" applyBorder="0" applyAlignment="0" applyProtection="0"/>
    <xf numFmtId="0" fontId="86" fillId="69" borderId="0" applyNumberFormat="0" applyBorder="0" applyAlignment="0" applyProtection="0"/>
    <xf numFmtId="0" fontId="86" fillId="70" borderId="0" applyNumberFormat="0" applyBorder="0" applyAlignment="0" applyProtection="0"/>
    <xf numFmtId="0" fontId="15" fillId="71" borderId="0" applyNumberFormat="0" applyBorder="0" applyAlignment="0" applyProtection="0"/>
    <xf numFmtId="0" fontId="15" fillId="72" borderId="0" applyNumberFormat="0" applyBorder="0" applyAlignment="0" applyProtection="0"/>
    <xf numFmtId="0" fontId="86" fillId="73" borderId="0" applyNumberFormat="0" applyBorder="0" applyAlignment="0" applyProtection="0"/>
    <xf numFmtId="0" fontId="86" fillId="74" borderId="0" applyNumberFormat="0" applyBorder="0" applyAlignment="0" applyProtection="0"/>
    <xf numFmtId="0" fontId="15" fillId="75" borderId="0" applyNumberFormat="0" applyBorder="0" applyAlignment="0" applyProtection="0"/>
    <xf numFmtId="0" fontId="15" fillId="76" borderId="0" applyNumberFormat="0" applyBorder="0" applyAlignment="0" applyProtection="0"/>
    <xf numFmtId="0" fontId="86" fillId="77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4" fillId="0" borderId="31" applyNumberFormat="0" applyFill="0" applyAlignment="0" applyProtection="0"/>
    <xf numFmtId="0" fontId="74" fillId="0" borderId="0" applyNumberFormat="0" applyFill="0" applyBorder="0" applyAlignment="0" applyProtection="0"/>
    <xf numFmtId="0" fontId="75" fillId="47" borderId="0" applyNumberFormat="0" applyBorder="0" applyAlignment="0" applyProtection="0"/>
    <xf numFmtId="0" fontId="76" fillId="48" borderId="0" applyNumberFormat="0" applyBorder="0" applyAlignment="0" applyProtection="0"/>
    <xf numFmtId="0" fontId="77" fillId="49" borderId="0" applyNumberFormat="0" applyBorder="0" applyAlignment="0" applyProtection="0"/>
    <xf numFmtId="0" fontId="78" fillId="50" borderId="32" applyNumberFormat="0" applyAlignment="0" applyProtection="0"/>
    <xf numFmtId="0" fontId="79" fillId="51" borderId="33" applyNumberFormat="0" applyAlignment="0" applyProtection="0"/>
    <xf numFmtId="0" fontId="80" fillId="51" borderId="32" applyNumberFormat="0" applyAlignment="0" applyProtection="0"/>
    <xf numFmtId="0" fontId="81" fillId="0" borderId="34" applyNumberFormat="0" applyFill="0" applyAlignment="0" applyProtection="0"/>
    <xf numFmtId="0" fontId="82" fillId="52" borderId="35" applyNumberFormat="0" applyAlignment="0" applyProtection="0"/>
    <xf numFmtId="0" fontId="83" fillId="0" borderId="0" applyNumberFormat="0" applyFill="0" applyBorder="0" applyAlignment="0" applyProtection="0"/>
    <xf numFmtId="0" fontId="15" fillId="53" borderId="36" applyNumberFormat="0" applyFont="0" applyAlignment="0" applyProtection="0"/>
    <xf numFmtId="0" fontId="84" fillId="0" borderId="0" applyNumberFormat="0" applyFill="0" applyBorder="0" applyAlignment="0" applyProtection="0"/>
    <xf numFmtId="0" fontId="85" fillId="0" borderId="37" applyNumberFormat="0" applyFill="0" applyAlignment="0" applyProtection="0"/>
    <xf numFmtId="0" fontId="86" fillId="54" borderId="0" applyNumberFormat="0" applyBorder="0" applyAlignment="0" applyProtection="0"/>
    <xf numFmtId="0" fontId="15" fillId="55" borderId="0" applyNumberFormat="0" applyBorder="0" applyAlignment="0" applyProtection="0"/>
    <xf numFmtId="0" fontId="15" fillId="56" borderId="0" applyNumberFormat="0" applyBorder="0" applyAlignment="0" applyProtection="0"/>
    <xf numFmtId="0" fontId="86" fillId="57" borderId="0" applyNumberFormat="0" applyBorder="0" applyAlignment="0" applyProtection="0"/>
    <xf numFmtId="0" fontId="86" fillId="58" borderId="0" applyNumberFormat="0" applyBorder="0" applyAlignment="0" applyProtection="0"/>
    <xf numFmtId="0" fontId="15" fillId="59" borderId="0" applyNumberFormat="0" applyBorder="0" applyAlignment="0" applyProtection="0"/>
    <xf numFmtId="0" fontId="15" fillId="60" borderId="0" applyNumberFormat="0" applyBorder="0" applyAlignment="0" applyProtection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15" fillId="63" borderId="0" applyNumberFormat="0" applyBorder="0" applyAlignment="0" applyProtection="0"/>
    <xf numFmtId="0" fontId="15" fillId="64" borderId="0" applyNumberFormat="0" applyBorder="0" applyAlignment="0" applyProtection="0"/>
    <xf numFmtId="0" fontId="86" fillId="65" borderId="0" applyNumberFormat="0" applyBorder="0" applyAlignment="0" applyProtection="0"/>
    <xf numFmtId="0" fontId="86" fillId="66" borderId="0" applyNumberFormat="0" applyBorder="0" applyAlignment="0" applyProtection="0"/>
    <xf numFmtId="0" fontId="15" fillId="67" borderId="0" applyNumberFormat="0" applyBorder="0" applyAlignment="0" applyProtection="0"/>
    <xf numFmtId="0" fontId="15" fillId="68" borderId="0" applyNumberFormat="0" applyBorder="0" applyAlignment="0" applyProtection="0"/>
    <xf numFmtId="0" fontId="86" fillId="69" borderId="0" applyNumberFormat="0" applyBorder="0" applyAlignment="0" applyProtection="0"/>
    <xf numFmtId="0" fontId="86" fillId="70" borderId="0" applyNumberFormat="0" applyBorder="0" applyAlignment="0" applyProtection="0"/>
    <xf numFmtId="0" fontId="15" fillId="71" borderId="0" applyNumberFormat="0" applyBorder="0" applyAlignment="0" applyProtection="0"/>
    <xf numFmtId="0" fontId="15" fillId="72" borderId="0" applyNumberFormat="0" applyBorder="0" applyAlignment="0" applyProtection="0"/>
    <xf numFmtId="0" fontId="86" fillId="73" borderId="0" applyNumberFormat="0" applyBorder="0" applyAlignment="0" applyProtection="0"/>
    <xf numFmtId="0" fontId="86" fillId="74" borderId="0" applyNumberFormat="0" applyBorder="0" applyAlignment="0" applyProtection="0"/>
    <xf numFmtId="0" fontId="15" fillId="75" borderId="0" applyNumberFormat="0" applyBorder="0" applyAlignment="0" applyProtection="0"/>
    <xf numFmtId="0" fontId="15" fillId="76" borderId="0" applyNumberFormat="0" applyBorder="0" applyAlignment="0" applyProtection="0"/>
    <xf numFmtId="0" fontId="86" fillId="77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14" fillId="0" borderId="0"/>
    <xf numFmtId="0" fontId="14" fillId="53" borderId="36" applyNumberFormat="0" applyFont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9" borderId="0" applyNumberFormat="0" applyBorder="0" applyAlignment="0" applyProtection="0"/>
    <xf numFmtId="0" fontId="14" fillId="60" borderId="0" applyNumberFormat="0" applyBorder="0" applyAlignment="0" applyProtection="0"/>
    <xf numFmtId="0" fontId="14" fillId="63" borderId="0" applyNumberFormat="0" applyBorder="0" applyAlignment="0" applyProtection="0"/>
    <xf numFmtId="0" fontId="14" fillId="64" borderId="0" applyNumberFormat="0" applyBorder="0" applyAlignment="0" applyProtection="0"/>
    <xf numFmtId="0" fontId="14" fillId="67" borderId="0" applyNumberFormat="0" applyBorder="0" applyAlignment="0" applyProtection="0"/>
    <xf numFmtId="0" fontId="14" fillId="68" borderId="0" applyNumberFormat="0" applyBorder="0" applyAlignment="0" applyProtection="0"/>
    <xf numFmtId="0" fontId="14" fillId="71" borderId="0" applyNumberFormat="0" applyBorder="0" applyAlignment="0" applyProtection="0"/>
    <xf numFmtId="0" fontId="14" fillId="72" borderId="0" applyNumberFormat="0" applyBorder="0" applyAlignment="0" applyProtection="0"/>
    <xf numFmtId="0" fontId="14" fillId="75" borderId="0" applyNumberFormat="0" applyBorder="0" applyAlignment="0" applyProtection="0"/>
    <xf numFmtId="0" fontId="14" fillId="76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13" fillId="0" borderId="0"/>
    <xf numFmtId="0" fontId="13" fillId="0" borderId="0"/>
    <xf numFmtId="0" fontId="13" fillId="53" borderId="36" applyNumberFormat="0" applyFont="0" applyAlignment="0" applyProtection="0"/>
    <xf numFmtId="0" fontId="13" fillId="55" borderId="0" applyNumberFormat="0" applyBorder="0" applyAlignment="0" applyProtection="0"/>
    <xf numFmtId="0" fontId="13" fillId="56" borderId="0" applyNumberFormat="0" applyBorder="0" applyAlignment="0" applyProtection="0"/>
    <xf numFmtId="0" fontId="13" fillId="59" borderId="0" applyNumberFormat="0" applyBorder="0" applyAlignment="0" applyProtection="0"/>
    <xf numFmtId="0" fontId="13" fillId="60" borderId="0" applyNumberFormat="0" applyBorder="0" applyAlignment="0" applyProtection="0"/>
    <xf numFmtId="0" fontId="13" fillId="63" borderId="0" applyNumberFormat="0" applyBorder="0" applyAlignment="0" applyProtection="0"/>
    <xf numFmtId="0" fontId="13" fillId="64" borderId="0" applyNumberFormat="0" applyBorder="0" applyAlignment="0" applyProtection="0"/>
    <xf numFmtId="0" fontId="13" fillId="67" borderId="0" applyNumberFormat="0" applyBorder="0" applyAlignment="0" applyProtection="0"/>
    <xf numFmtId="0" fontId="13" fillId="68" borderId="0" applyNumberFormat="0" applyBorder="0" applyAlignment="0" applyProtection="0"/>
    <xf numFmtId="0" fontId="78" fillId="50" borderId="32" applyNumberFormat="0" applyAlignment="0" applyProtection="0"/>
    <xf numFmtId="0" fontId="13" fillId="71" borderId="0" applyNumberFormat="0" applyBorder="0" applyAlignment="0" applyProtection="0"/>
    <xf numFmtId="0" fontId="13" fillId="72" borderId="0" applyNumberFormat="0" applyBorder="0" applyAlignment="0" applyProtection="0"/>
    <xf numFmtId="0" fontId="13" fillId="0" borderId="0"/>
    <xf numFmtId="0" fontId="13" fillId="75" borderId="0" applyNumberFormat="0" applyBorder="0" applyAlignment="0" applyProtection="0"/>
    <xf numFmtId="0" fontId="13" fillId="76" borderId="0" applyNumberFormat="0" applyBorder="0" applyAlignment="0" applyProtection="0"/>
    <xf numFmtId="0" fontId="12" fillId="0" borderId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12" fillId="0" borderId="0"/>
    <xf numFmtId="0" fontId="12" fillId="53" borderId="36" applyNumberFormat="0" applyFont="0" applyAlignment="0" applyProtection="0"/>
    <xf numFmtId="0" fontId="12" fillId="55" borderId="0" applyNumberFormat="0" applyBorder="0" applyAlignment="0" applyProtection="0"/>
    <xf numFmtId="0" fontId="12" fillId="56" borderId="0" applyNumberFormat="0" applyBorder="0" applyAlignment="0" applyProtection="0"/>
    <xf numFmtId="0" fontId="12" fillId="59" borderId="0" applyNumberFormat="0" applyBorder="0" applyAlignment="0" applyProtection="0"/>
    <xf numFmtId="0" fontId="12" fillId="60" borderId="0" applyNumberFormat="0" applyBorder="0" applyAlignment="0" applyProtection="0"/>
    <xf numFmtId="0" fontId="12" fillId="63" borderId="0" applyNumberFormat="0" applyBorder="0" applyAlignment="0" applyProtection="0"/>
    <xf numFmtId="0" fontId="12" fillId="64" borderId="0" applyNumberFormat="0" applyBorder="0" applyAlignment="0" applyProtection="0"/>
    <xf numFmtId="0" fontId="12" fillId="67" borderId="0" applyNumberFormat="0" applyBorder="0" applyAlignment="0" applyProtection="0"/>
    <xf numFmtId="0" fontId="12" fillId="68" borderId="0" applyNumberFormat="0" applyBorder="0" applyAlignment="0" applyProtection="0"/>
    <xf numFmtId="0" fontId="12" fillId="71" borderId="0" applyNumberFormat="0" applyBorder="0" applyAlignment="0" applyProtection="0"/>
    <xf numFmtId="0" fontId="12" fillId="72" borderId="0" applyNumberFormat="0" applyBorder="0" applyAlignment="0" applyProtection="0"/>
    <xf numFmtId="0" fontId="12" fillId="75" borderId="0" applyNumberFormat="0" applyBorder="0" applyAlignment="0" applyProtection="0"/>
    <xf numFmtId="0" fontId="12" fillId="76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11" fillId="53" borderId="36" applyNumberFormat="0" applyFont="0" applyAlignment="0" applyProtection="0"/>
    <xf numFmtId="0" fontId="11" fillId="0" borderId="0"/>
    <xf numFmtId="0" fontId="11" fillId="55" borderId="0" applyNumberFormat="0" applyBorder="0" applyAlignment="0" applyProtection="0"/>
    <xf numFmtId="0" fontId="11" fillId="56" borderId="0" applyNumberFormat="0" applyBorder="0" applyAlignment="0" applyProtection="0"/>
    <xf numFmtId="0" fontId="11" fillId="59" borderId="0" applyNumberFormat="0" applyBorder="0" applyAlignment="0" applyProtection="0"/>
    <xf numFmtId="0" fontId="11" fillId="60" borderId="0" applyNumberFormat="0" applyBorder="0" applyAlignment="0" applyProtection="0"/>
    <xf numFmtId="0" fontId="11" fillId="63" borderId="0" applyNumberFormat="0" applyBorder="0" applyAlignment="0" applyProtection="0"/>
    <xf numFmtId="0" fontId="11" fillId="64" borderId="0" applyNumberFormat="0" applyBorder="0" applyAlignment="0" applyProtection="0"/>
    <xf numFmtId="0" fontId="11" fillId="67" borderId="0" applyNumberFormat="0" applyBorder="0" applyAlignment="0" applyProtection="0"/>
    <xf numFmtId="0" fontId="11" fillId="68" borderId="0" applyNumberFormat="0" applyBorder="0" applyAlignment="0" applyProtection="0"/>
    <xf numFmtId="0" fontId="11" fillId="71" borderId="0" applyNumberFormat="0" applyBorder="0" applyAlignment="0" applyProtection="0"/>
    <xf numFmtId="0" fontId="11" fillId="72" borderId="0" applyNumberFormat="0" applyBorder="0" applyAlignment="0" applyProtection="0"/>
    <xf numFmtId="0" fontId="11" fillId="0" borderId="0"/>
    <xf numFmtId="0" fontId="11" fillId="75" borderId="0" applyNumberFormat="0" applyBorder="0" applyAlignment="0" applyProtection="0"/>
    <xf numFmtId="0" fontId="11" fillId="76" borderId="0" applyNumberFormat="0" applyBorder="0" applyAlignment="0" applyProtection="0"/>
    <xf numFmtId="0" fontId="10" fillId="0" borderId="0"/>
    <xf numFmtId="0" fontId="10" fillId="0" borderId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10" fillId="0" borderId="0"/>
    <xf numFmtId="0" fontId="10" fillId="53" borderId="36" applyNumberFormat="0" applyFont="0" applyAlignment="0" applyProtection="0"/>
    <xf numFmtId="0" fontId="78" fillId="50" borderId="32" applyNumberFormat="0" applyAlignment="0" applyProtection="0"/>
    <xf numFmtId="0" fontId="10" fillId="0" borderId="0"/>
    <xf numFmtId="0" fontId="10" fillId="55" borderId="0" applyNumberFormat="0" applyBorder="0" applyAlignment="0" applyProtection="0"/>
    <xf numFmtId="0" fontId="10" fillId="56" borderId="0" applyNumberFormat="0" applyBorder="0" applyAlignment="0" applyProtection="0"/>
    <xf numFmtId="0" fontId="10" fillId="59" borderId="0" applyNumberFormat="0" applyBorder="0" applyAlignment="0" applyProtection="0"/>
    <xf numFmtId="0" fontId="10" fillId="60" borderId="0" applyNumberFormat="0" applyBorder="0" applyAlignment="0" applyProtection="0"/>
    <xf numFmtId="0" fontId="10" fillId="63" borderId="0" applyNumberFormat="0" applyBorder="0" applyAlignment="0" applyProtection="0"/>
    <xf numFmtId="0" fontId="10" fillId="64" borderId="0" applyNumberFormat="0" applyBorder="0" applyAlignment="0" applyProtection="0"/>
    <xf numFmtId="0" fontId="10" fillId="67" borderId="0" applyNumberFormat="0" applyBorder="0" applyAlignment="0" applyProtection="0"/>
    <xf numFmtId="0" fontId="10" fillId="68" borderId="0" applyNumberFormat="0" applyBorder="0" applyAlignment="0" applyProtection="0"/>
    <xf numFmtId="0" fontId="10" fillId="71" borderId="0" applyNumberFormat="0" applyBorder="0" applyAlignment="0" applyProtection="0"/>
    <xf numFmtId="0" fontId="10" fillId="72" borderId="0" applyNumberFormat="0" applyBorder="0" applyAlignment="0" applyProtection="0"/>
    <xf numFmtId="0" fontId="10" fillId="0" borderId="0"/>
    <xf numFmtId="0" fontId="10" fillId="75" borderId="0" applyNumberFormat="0" applyBorder="0" applyAlignment="0" applyProtection="0"/>
    <xf numFmtId="0" fontId="10" fillId="76" borderId="0" applyNumberFormat="0" applyBorder="0" applyAlignment="0" applyProtection="0"/>
    <xf numFmtId="0" fontId="9" fillId="0" borderId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9" fillId="53" borderId="36" applyNumberFormat="0" applyFont="0" applyAlignment="0" applyProtection="0"/>
    <xf numFmtId="0" fontId="9" fillId="0" borderId="0"/>
    <xf numFmtId="0" fontId="9" fillId="55" borderId="0" applyNumberFormat="0" applyBorder="0" applyAlignment="0" applyProtection="0"/>
    <xf numFmtId="0" fontId="9" fillId="56" borderId="0" applyNumberFormat="0" applyBorder="0" applyAlignment="0" applyProtection="0"/>
    <xf numFmtId="0" fontId="9" fillId="59" borderId="0" applyNumberFormat="0" applyBorder="0" applyAlignment="0" applyProtection="0"/>
    <xf numFmtId="0" fontId="9" fillId="60" borderId="0" applyNumberFormat="0" applyBorder="0" applyAlignment="0" applyProtection="0"/>
    <xf numFmtId="0" fontId="9" fillId="0" borderId="0"/>
    <xf numFmtId="0" fontId="9" fillId="63" borderId="0" applyNumberFormat="0" applyBorder="0" applyAlignment="0" applyProtection="0"/>
    <xf numFmtId="0" fontId="9" fillId="64" borderId="0" applyNumberFormat="0" applyBorder="0" applyAlignment="0" applyProtection="0"/>
    <xf numFmtId="0" fontId="9" fillId="67" borderId="0" applyNumberFormat="0" applyBorder="0" applyAlignment="0" applyProtection="0"/>
    <xf numFmtId="0" fontId="9" fillId="68" borderId="0" applyNumberFormat="0" applyBorder="0" applyAlignment="0" applyProtection="0"/>
    <xf numFmtId="0" fontId="9" fillId="71" borderId="0" applyNumberFormat="0" applyBorder="0" applyAlignment="0" applyProtection="0"/>
    <xf numFmtId="0" fontId="9" fillId="72" borderId="0" applyNumberFormat="0" applyBorder="0" applyAlignment="0" applyProtection="0"/>
    <xf numFmtId="0" fontId="9" fillId="0" borderId="0"/>
    <xf numFmtId="0" fontId="9" fillId="75" borderId="0" applyNumberFormat="0" applyBorder="0" applyAlignment="0" applyProtection="0"/>
    <xf numFmtId="0" fontId="9" fillId="76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8" fillId="0" borderId="0"/>
    <xf numFmtId="0" fontId="8" fillId="53" borderId="36" applyNumberFormat="0" applyFont="0" applyAlignment="0" applyProtection="0"/>
    <xf numFmtId="0" fontId="8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59" borderId="0" applyNumberFormat="0" applyBorder="0" applyAlignment="0" applyProtection="0"/>
    <xf numFmtId="0" fontId="8" fillId="60" borderId="0" applyNumberFormat="0" applyBorder="0" applyAlignment="0" applyProtection="0"/>
    <xf numFmtId="0" fontId="8" fillId="63" borderId="0" applyNumberFormat="0" applyBorder="0" applyAlignment="0" applyProtection="0"/>
    <xf numFmtId="0" fontId="8" fillId="64" borderId="0" applyNumberFormat="0" applyBorder="0" applyAlignment="0" applyProtection="0"/>
    <xf numFmtId="0" fontId="8" fillId="0" borderId="0"/>
    <xf numFmtId="0" fontId="8" fillId="67" borderId="0" applyNumberFormat="0" applyBorder="0" applyAlignment="0" applyProtection="0"/>
    <xf numFmtId="0" fontId="8" fillId="68" borderId="0" applyNumberFormat="0" applyBorder="0" applyAlignment="0" applyProtection="0"/>
    <xf numFmtId="0" fontId="8" fillId="71" borderId="0" applyNumberFormat="0" applyBorder="0" applyAlignment="0" applyProtection="0"/>
    <xf numFmtId="0" fontId="8" fillId="72" borderId="0" applyNumberFormat="0" applyBorder="0" applyAlignment="0" applyProtection="0"/>
    <xf numFmtId="0" fontId="8" fillId="75" borderId="0" applyNumberFormat="0" applyBorder="0" applyAlignment="0" applyProtection="0"/>
    <xf numFmtId="0" fontId="8" fillId="76" borderId="0" applyNumberFormat="0" applyBorder="0" applyAlignment="0" applyProtection="0"/>
    <xf numFmtId="0" fontId="8" fillId="0" borderId="0"/>
    <xf numFmtId="0" fontId="7" fillId="0" borderId="0"/>
    <xf numFmtId="0" fontId="78" fillId="50" borderId="32" applyNumberFormat="0" applyAlignment="0" applyProtection="0"/>
    <xf numFmtId="0" fontId="7" fillId="0" borderId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7" fillId="0" borderId="0"/>
    <xf numFmtId="0" fontId="7" fillId="53" borderId="36" applyNumberFormat="0" applyFont="0" applyAlignment="0" applyProtection="0"/>
    <xf numFmtId="0" fontId="7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71" borderId="0" applyNumberFormat="0" applyBorder="0" applyAlignment="0" applyProtection="0"/>
    <xf numFmtId="0" fontId="7" fillId="72" borderId="0" applyNumberFormat="0" applyBorder="0" applyAlignment="0" applyProtection="0"/>
    <xf numFmtId="0" fontId="7" fillId="75" borderId="0" applyNumberFormat="0" applyBorder="0" applyAlignment="0" applyProtection="0"/>
    <xf numFmtId="0" fontId="7" fillId="76" borderId="0" applyNumberFormat="0" applyBorder="0" applyAlignment="0" applyProtection="0"/>
    <xf numFmtId="0" fontId="6" fillId="0" borderId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6" fillId="0" borderId="0"/>
    <xf numFmtId="0" fontId="6" fillId="0" borderId="0"/>
    <xf numFmtId="0" fontId="78" fillId="50" borderId="32" applyNumberFormat="0" applyAlignment="0" applyProtection="0"/>
    <xf numFmtId="0" fontId="6" fillId="0" borderId="0"/>
    <xf numFmtId="0" fontId="6" fillId="0" borderId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6" fillId="0" borderId="0"/>
    <xf numFmtId="0" fontId="6" fillId="0" borderId="0"/>
    <xf numFmtId="0" fontId="6" fillId="0" borderId="0"/>
    <xf numFmtId="0" fontId="6" fillId="53" borderId="36" applyNumberFormat="0" applyFont="0" applyAlignment="0" applyProtection="0"/>
    <xf numFmtId="0" fontId="6" fillId="0" borderId="0"/>
    <xf numFmtId="0" fontId="6" fillId="0" borderId="0"/>
    <xf numFmtId="0" fontId="6" fillId="55" borderId="0" applyNumberFormat="0" applyBorder="0" applyAlignment="0" applyProtection="0"/>
    <xf numFmtId="0" fontId="6" fillId="56" borderId="0" applyNumberFormat="0" applyBorder="0" applyAlignment="0" applyProtection="0"/>
    <xf numFmtId="0" fontId="6" fillId="0" borderId="0"/>
    <xf numFmtId="0" fontId="6" fillId="0" borderId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0" borderId="0"/>
    <xf numFmtId="0" fontId="78" fillId="50" borderId="32" applyNumberFormat="0" applyAlignment="0" applyProtection="0"/>
    <xf numFmtId="0" fontId="6" fillId="67" borderId="0" applyNumberFormat="0" applyBorder="0" applyAlignment="0" applyProtection="0"/>
    <xf numFmtId="0" fontId="6" fillId="68" borderId="0" applyNumberFormat="0" applyBorder="0" applyAlignment="0" applyProtection="0"/>
    <xf numFmtId="0" fontId="6" fillId="0" borderId="0"/>
    <xf numFmtId="0" fontId="6" fillId="0" borderId="0"/>
    <xf numFmtId="0" fontId="6" fillId="71" borderId="0" applyNumberFormat="0" applyBorder="0" applyAlignment="0" applyProtection="0"/>
    <xf numFmtId="0" fontId="6" fillId="72" borderId="0" applyNumberFormat="0" applyBorder="0" applyAlignment="0" applyProtection="0"/>
    <xf numFmtId="0" fontId="6" fillId="0" borderId="0"/>
    <xf numFmtId="0" fontId="6" fillId="0" borderId="0"/>
    <xf numFmtId="0" fontId="6" fillId="75" borderId="0" applyNumberFormat="0" applyBorder="0" applyAlignment="0" applyProtection="0"/>
    <xf numFmtId="0" fontId="6" fillId="76" borderId="0" applyNumberFormat="0" applyBorder="0" applyAlignment="0" applyProtection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6" fillId="0" borderId="0"/>
    <xf numFmtId="0" fontId="6" fillId="0" borderId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6" fillId="0" borderId="0"/>
    <xf numFmtId="0" fontId="6" fillId="0" borderId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6" fillId="0" borderId="0"/>
    <xf numFmtId="0" fontId="78" fillId="50" borderId="32" applyNumberFormat="0" applyAlignment="0" applyProtection="0"/>
    <xf numFmtId="0" fontId="6" fillId="0" borderId="0"/>
    <xf numFmtId="0" fontId="6" fillId="0" borderId="0"/>
    <xf numFmtId="0" fontId="78" fillId="50" borderId="32" applyNumberFormat="0" applyAlignment="0" applyProtection="0"/>
    <xf numFmtId="0" fontId="6" fillId="0" borderId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6" fillId="0" borderId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6" fillId="0" borderId="0"/>
    <xf numFmtId="0" fontId="6" fillId="0" borderId="0"/>
    <xf numFmtId="0" fontId="6" fillId="0" borderId="0"/>
    <xf numFmtId="0" fontId="78" fillId="50" borderId="32" applyNumberFormat="0" applyAlignment="0" applyProtection="0"/>
    <xf numFmtId="0" fontId="6" fillId="0" borderId="0"/>
    <xf numFmtId="0" fontId="6" fillId="0" borderId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6" fillId="0" borderId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78" fillId="50" borderId="32" applyNumberFormat="0" applyAlignment="0" applyProtection="0"/>
    <xf numFmtId="43" fontId="6" fillId="0" borderId="0" applyFont="0" applyFill="0" applyBorder="0" applyAlignment="0" applyProtection="0"/>
    <xf numFmtId="0" fontId="5" fillId="0" borderId="0"/>
    <xf numFmtId="0" fontId="78" fillId="50" borderId="32" applyNumberFormat="0" applyAlignment="0" applyProtection="0"/>
    <xf numFmtId="0" fontId="5" fillId="53" borderId="36" applyNumberFormat="0" applyFont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7" borderId="0" applyNumberFormat="0" applyBorder="0" applyAlignment="0" applyProtection="0"/>
    <xf numFmtId="0" fontId="5" fillId="68" borderId="0" applyNumberFormat="0" applyBorder="0" applyAlignment="0" applyProtection="0"/>
    <xf numFmtId="0" fontId="5" fillId="71" borderId="0" applyNumberFormat="0" applyBorder="0" applyAlignment="0" applyProtection="0"/>
    <xf numFmtId="0" fontId="5" fillId="72" borderId="0" applyNumberFormat="0" applyBorder="0" applyAlignment="0" applyProtection="0"/>
    <xf numFmtId="0" fontId="5" fillId="75" borderId="0" applyNumberFormat="0" applyBorder="0" applyAlignment="0" applyProtection="0"/>
    <xf numFmtId="0" fontId="5" fillId="76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78" fillId="50" borderId="32" applyNumberFormat="0" applyAlignment="0" applyProtection="0"/>
    <xf numFmtId="0" fontId="4" fillId="53" borderId="36" applyNumberFormat="0" applyFont="0" applyAlignment="0" applyProtection="0"/>
    <xf numFmtId="0" fontId="78" fillId="50" borderId="32" applyNumberFormat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78" fillId="50" borderId="32" applyNumberFormat="0" applyAlignment="0" applyProtection="0"/>
    <xf numFmtId="0" fontId="4" fillId="63" borderId="0" applyNumberFormat="0" applyBorder="0" applyAlignment="0" applyProtection="0"/>
    <xf numFmtId="0" fontId="4" fillId="64" borderId="0" applyNumberFormat="0" applyBorder="0" applyAlignment="0" applyProtection="0"/>
    <xf numFmtId="0" fontId="4" fillId="67" borderId="0" applyNumberFormat="0" applyBorder="0" applyAlignment="0" applyProtection="0"/>
    <xf numFmtId="0" fontId="4" fillId="68" borderId="0" applyNumberFormat="0" applyBorder="0" applyAlignment="0" applyProtection="0"/>
    <xf numFmtId="0" fontId="4" fillId="0" borderId="0"/>
    <xf numFmtId="0" fontId="4" fillId="71" borderId="0" applyNumberFormat="0" applyBorder="0" applyAlignment="0" applyProtection="0"/>
    <xf numFmtId="0" fontId="4" fillId="72" borderId="0" applyNumberFormat="0" applyBorder="0" applyAlignment="0" applyProtection="0"/>
    <xf numFmtId="0" fontId="4" fillId="75" borderId="0" applyNumberFormat="0" applyBorder="0" applyAlignment="0" applyProtection="0"/>
    <xf numFmtId="0" fontId="4" fillId="76" borderId="0" applyNumberFormat="0" applyBorder="0" applyAlignment="0" applyProtection="0"/>
    <xf numFmtId="0" fontId="3" fillId="0" borderId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3" fillId="0" borderId="0"/>
    <xf numFmtId="0" fontId="3" fillId="53" borderId="36" applyNumberFormat="0" applyFont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3" borderId="0" applyNumberFormat="0" applyBorder="0" applyAlignment="0" applyProtection="0"/>
    <xf numFmtId="0" fontId="3" fillId="64" borderId="0" applyNumberFormat="0" applyBorder="0" applyAlignment="0" applyProtection="0"/>
    <xf numFmtId="0" fontId="3" fillId="67" borderId="0" applyNumberFormat="0" applyBorder="0" applyAlignment="0" applyProtection="0"/>
    <xf numFmtId="0" fontId="3" fillId="68" borderId="0" applyNumberFormat="0" applyBorder="0" applyAlignment="0" applyProtection="0"/>
    <xf numFmtId="0" fontId="3" fillId="71" borderId="0" applyNumberFormat="0" applyBorder="0" applyAlignment="0" applyProtection="0"/>
    <xf numFmtId="0" fontId="3" fillId="72" borderId="0" applyNumberFormat="0" applyBorder="0" applyAlignment="0" applyProtection="0"/>
    <xf numFmtId="0" fontId="3" fillId="75" borderId="0" applyNumberFormat="0" applyBorder="0" applyAlignment="0" applyProtection="0"/>
    <xf numFmtId="0" fontId="3" fillId="76" borderId="0" applyNumberFormat="0" applyBorder="0" applyAlignment="0" applyProtection="0"/>
    <xf numFmtId="0" fontId="2" fillId="0" borderId="0"/>
    <xf numFmtId="0" fontId="78" fillId="50" borderId="32" applyNumberFormat="0" applyAlignment="0" applyProtection="0"/>
    <xf numFmtId="0" fontId="2" fillId="0" borderId="0"/>
    <xf numFmtId="0" fontId="78" fillId="50" borderId="32" applyNumberFormat="0" applyAlignment="0" applyProtection="0"/>
    <xf numFmtId="0" fontId="78" fillId="50" borderId="32" applyNumberFormat="0" applyAlignment="0" applyProtection="0"/>
    <xf numFmtId="0" fontId="2" fillId="0" borderId="0"/>
    <xf numFmtId="0" fontId="2" fillId="53" borderId="36" applyNumberFormat="0" applyFont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2" fillId="71" borderId="0" applyNumberFormat="0" applyBorder="0" applyAlignment="0" applyProtection="0"/>
    <xf numFmtId="0" fontId="2" fillId="72" borderId="0" applyNumberFormat="0" applyBorder="0" applyAlignment="0" applyProtection="0"/>
    <xf numFmtId="0" fontId="2" fillId="75" borderId="0" applyNumberFormat="0" applyBorder="0" applyAlignment="0" applyProtection="0"/>
    <xf numFmtId="0" fontId="2" fillId="76" borderId="0" applyNumberFormat="0" applyBorder="0" applyAlignment="0" applyProtection="0"/>
    <xf numFmtId="0" fontId="1" fillId="0" borderId="0"/>
    <xf numFmtId="0" fontId="78" fillId="50" borderId="32" applyNumberFormat="0" applyAlignment="0" applyProtection="0"/>
    <xf numFmtId="0" fontId="1" fillId="53" borderId="36" applyNumberFormat="0" applyFont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</cellStyleXfs>
  <cellXfs count="233">
    <xf numFmtId="0" fontId="0" fillId="0" borderId="0" xfId="0"/>
    <xf numFmtId="49" fontId="22" fillId="0" borderId="0" xfId="0" applyNumberFormat="1" applyFont="1" applyAlignment="1">
      <alignment horizontal="center" wrapText="1"/>
    </xf>
    <xf numFmtId="164" fontId="22" fillId="0" borderId="0" xfId="0" applyNumberFormat="1" applyFont="1" applyAlignment="1">
      <alignment horizontal="left"/>
    </xf>
    <xf numFmtId="164" fontId="22" fillId="0" borderId="0" xfId="0" applyNumberFormat="1" applyFont="1" applyAlignment="1">
      <alignment horizontal="right"/>
    </xf>
    <xf numFmtId="0" fontId="22" fillId="0" borderId="0" xfId="51"/>
    <xf numFmtId="0" fontId="26" fillId="0" borderId="0" xfId="50" applyNumberFormat="1" applyFont="1" applyFill="1" applyBorder="1" applyAlignment="1" applyProtection="1">
      <alignment horizontal="centerContinuous"/>
    </xf>
    <xf numFmtId="0" fontId="26" fillId="0" borderId="0" xfId="49" applyFont="1" applyProtection="1"/>
    <xf numFmtId="0" fontId="27" fillId="0" borderId="0" xfId="50" applyNumberFormat="1" applyFont="1" applyFill="1" applyBorder="1" applyAlignment="1" applyProtection="1">
      <alignment horizontal="centerContinuous"/>
    </xf>
    <xf numFmtId="3" fontId="26" fillId="0" borderId="0" xfId="49" applyNumberFormat="1" applyFont="1" applyProtection="1"/>
    <xf numFmtId="165" fontId="26" fillId="0" borderId="0" xfId="49" applyNumberFormat="1" applyFont="1" applyFill="1" applyProtection="1"/>
    <xf numFmtId="3" fontId="28" fillId="0" borderId="0" xfId="48" applyNumberFormat="1" applyFont="1" applyFill="1" applyBorder="1" applyAlignment="1" applyProtection="1">
      <alignment horizontal="center"/>
    </xf>
    <xf numFmtId="41" fontId="28" fillId="26" borderId="0" xfId="47" applyNumberFormat="1" applyFont="1" applyFill="1" applyBorder="1" applyAlignment="1" applyProtection="1">
      <alignment horizontal="center"/>
    </xf>
    <xf numFmtId="165" fontId="29" fillId="0" borderId="0" xfId="49" applyNumberFormat="1" applyFont="1" applyFill="1" applyProtection="1"/>
    <xf numFmtId="165" fontId="26" fillId="0" borderId="0" xfId="49" applyNumberFormat="1" applyFont="1" applyProtection="1"/>
    <xf numFmtId="0" fontId="30" fillId="0" borderId="0" xfId="49" applyFont="1" applyProtection="1"/>
    <xf numFmtId="0" fontId="30" fillId="0" borderId="0" xfId="49" applyFont="1" applyFill="1" applyProtection="1"/>
    <xf numFmtId="0" fontId="31" fillId="0" borderId="0" xfId="49" applyFont="1" applyProtection="1"/>
    <xf numFmtId="0" fontId="26" fillId="0" borderId="0" xfId="50" applyNumberFormat="1" applyFont="1" applyFill="1" applyBorder="1" applyAlignment="1" applyProtection="1">
      <alignment horizontal="center"/>
    </xf>
    <xf numFmtId="0" fontId="28" fillId="0" borderId="0" xfId="50" applyNumberFormat="1" applyFont="1" applyFill="1" applyBorder="1" applyAlignment="1" applyProtection="1">
      <alignment horizontal="center"/>
    </xf>
    <xf numFmtId="16" fontId="28" fillId="26" borderId="0" xfId="48" applyNumberFormat="1" applyFont="1" applyFill="1" applyBorder="1" applyAlignment="1" applyProtection="1">
      <alignment horizontal="center"/>
    </xf>
    <xf numFmtId="3" fontId="28" fillId="0" borderId="0" xfId="50" applyNumberFormat="1" applyFont="1" applyFill="1" applyBorder="1" applyAlignment="1" applyProtection="1">
      <alignment horizontal="center"/>
    </xf>
    <xf numFmtId="165" fontId="28" fillId="0" borderId="0" xfId="49" applyNumberFormat="1" applyFont="1" applyFill="1" applyAlignment="1" applyProtection="1">
      <alignment horizontal="center"/>
    </xf>
    <xf numFmtId="0" fontId="30" fillId="0" borderId="0" xfId="49" applyFont="1" applyBorder="1" applyProtection="1"/>
    <xf numFmtId="0" fontId="31" fillId="0" borderId="0" xfId="49" applyFont="1" applyFill="1" applyProtection="1"/>
    <xf numFmtId="16" fontId="26" fillId="0" borderId="0" xfId="48" applyNumberFormat="1" applyFont="1" applyFill="1" applyBorder="1" applyAlignment="1" applyProtection="1"/>
    <xf numFmtId="16" fontId="28" fillId="0" borderId="0" xfId="48" applyNumberFormat="1" applyFont="1" applyFill="1" applyBorder="1" applyAlignment="1" applyProtection="1"/>
    <xf numFmtId="41" fontId="28" fillId="0" borderId="0" xfId="47" applyNumberFormat="1" applyFont="1" applyFill="1" applyBorder="1" applyAlignment="1" applyProtection="1">
      <alignment horizontal="center"/>
    </xf>
    <xf numFmtId="165" fontId="28" fillId="0" borderId="0" xfId="49" applyNumberFormat="1" applyFont="1" applyBorder="1" applyAlignment="1" applyProtection="1">
      <alignment horizontal="center"/>
    </xf>
    <xf numFmtId="0" fontId="26" fillId="0" borderId="0" xfId="49" applyFont="1" applyBorder="1" applyProtection="1"/>
    <xf numFmtId="0" fontId="30" fillId="0" borderId="0" xfId="49" applyFont="1" applyFill="1" applyBorder="1" applyProtection="1"/>
    <xf numFmtId="44" fontId="26" fillId="0" borderId="0" xfId="49" applyNumberFormat="1" applyFont="1" applyFill="1" applyBorder="1" applyProtection="1"/>
    <xf numFmtId="44" fontId="26" fillId="0" borderId="0" xfId="49" applyNumberFormat="1" applyFont="1" applyBorder="1" applyProtection="1"/>
    <xf numFmtId="6" fontId="26" fillId="0" borderId="0" xfId="49" applyNumberFormat="1" applyFont="1" applyBorder="1" applyProtection="1"/>
    <xf numFmtId="16" fontId="26" fillId="0" borderId="16" xfId="48" applyNumberFormat="1" applyFont="1" applyFill="1" applyBorder="1" applyAlignment="1" applyProtection="1"/>
    <xf numFmtId="16" fontId="28" fillId="0" borderId="16" xfId="48" applyNumberFormat="1" applyFont="1" applyFill="1" applyBorder="1" applyAlignment="1" applyProtection="1"/>
    <xf numFmtId="16" fontId="28" fillId="0" borderId="16" xfId="48" applyNumberFormat="1" applyFont="1" applyFill="1" applyBorder="1" applyAlignment="1" applyProtection="1">
      <alignment horizontal="center"/>
    </xf>
    <xf numFmtId="3" fontId="28" fillId="0" borderId="16" xfId="48" applyNumberFormat="1" applyFont="1" applyFill="1" applyBorder="1" applyAlignment="1" applyProtection="1">
      <alignment horizontal="center"/>
    </xf>
    <xf numFmtId="41" fontId="28" fillId="0" borderId="16" xfId="47" applyNumberFormat="1" applyFont="1" applyFill="1" applyBorder="1" applyAlignment="1" applyProtection="1">
      <alignment horizontal="center"/>
    </xf>
    <xf numFmtId="165" fontId="28" fillId="0" borderId="16" xfId="49" applyNumberFormat="1" applyFont="1" applyBorder="1" applyAlignment="1" applyProtection="1">
      <alignment horizontal="center"/>
    </xf>
    <xf numFmtId="0" fontId="31" fillId="0" borderId="0" xfId="49" applyFont="1" applyFill="1" applyBorder="1" applyAlignment="1" applyProtection="1">
      <alignment horizontal="center"/>
    </xf>
    <xf numFmtId="0" fontId="31" fillId="0" borderId="0" xfId="49" applyFont="1" applyAlignment="1" applyProtection="1">
      <alignment horizontal="center"/>
    </xf>
    <xf numFmtId="0" fontId="30" fillId="0" borderId="0" xfId="48" applyNumberFormat="1" applyFont="1" applyFill="1" applyBorder="1" applyAlignment="1" applyProtection="1"/>
    <xf numFmtId="41" fontId="26" fillId="0" borderId="0" xfId="51" applyNumberFormat="1" applyFont="1"/>
    <xf numFmtId="41" fontId="26" fillId="0" borderId="0" xfId="51" applyNumberFormat="1" applyFont="1" applyAlignment="1">
      <alignment horizontal="center"/>
    </xf>
    <xf numFmtId="0" fontId="26" fillId="0" borderId="0" xfId="51" applyFont="1"/>
    <xf numFmtId="0" fontId="32" fillId="0" borderId="0" xfId="48" applyNumberFormat="1" applyFont="1" applyFill="1" applyBorder="1" applyAlignment="1" applyProtection="1"/>
    <xf numFmtId="0" fontId="32" fillId="0" borderId="0" xfId="48" applyNumberFormat="1" applyFont="1" applyFill="1" applyBorder="1" applyAlignment="1" applyProtection="1">
      <alignment horizontal="left" vertical="top" wrapText="1"/>
    </xf>
    <xf numFmtId="0" fontId="32" fillId="0" borderId="0" xfId="48" quotePrefix="1" applyNumberFormat="1" applyFont="1" applyFill="1" applyBorder="1" applyAlignment="1" applyProtection="1">
      <alignment horizontal="left" vertical="top" wrapText="1"/>
    </xf>
    <xf numFmtId="49" fontId="32" fillId="0" borderId="0" xfId="48" quotePrefix="1" applyNumberFormat="1" applyFont="1" applyFill="1" applyBorder="1" applyAlignment="1" applyProtection="1">
      <alignment horizontal="left" vertical="top"/>
    </xf>
    <xf numFmtId="41" fontId="26" fillId="31" borderId="0" xfId="51" applyNumberFormat="1" applyFont="1" applyFill="1"/>
    <xf numFmtId="49" fontId="27" fillId="0" borderId="0" xfId="48" quotePrefix="1" applyNumberFormat="1" applyFont="1" applyFill="1" applyBorder="1" applyAlignment="1" applyProtection="1">
      <alignment horizontal="left" vertical="top"/>
    </xf>
    <xf numFmtId="41" fontId="29" fillId="43" borderId="0" xfId="51" applyNumberFormat="1" applyFont="1" applyFill="1"/>
    <xf numFmtId="165" fontId="26" fillId="0" borderId="0" xfId="51" applyNumberFormat="1" applyFont="1"/>
    <xf numFmtId="41" fontId="26" fillId="0" borderId="0" xfId="51" applyNumberFormat="1" applyFont="1" applyFill="1"/>
    <xf numFmtId="0" fontId="32" fillId="0" borderId="22" xfId="48" quotePrefix="1" applyNumberFormat="1" applyFont="1" applyFill="1" applyBorder="1" applyAlignment="1" applyProtection="1">
      <alignment horizontal="left" vertical="top" wrapText="1"/>
    </xf>
    <xf numFmtId="49" fontId="27" fillId="0" borderId="22" xfId="48" quotePrefix="1" applyNumberFormat="1" applyFont="1" applyFill="1" applyBorder="1" applyAlignment="1" applyProtection="1">
      <alignment horizontal="left" vertical="top"/>
    </xf>
    <xf numFmtId="41" fontId="29" fillId="0" borderId="22" xfId="51" applyNumberFormat="1" applyFont="1" applyBorder="1"/>
    <xf numFmtId="41" fontId="26" fillId="0" borderId="22" xfId="51" applyNumberFormat="1" applyFont="1" applyBorder="1"/>
    <xf numFmtId="41" fontId="26" fillId="0" borderId="22" xfId="51" applyNumberFormat="1" applyFont="1" applyBorder="1" applyAlignment="1">
      <alignment horizontal="center"/>
    </xf>
    <xf numFmtId="166" fontId="26" fillId="0" borderId="0" xfId="51" applyNumberFormat="1" applyFont="1"/>
    <xf numFmtId="0" fontId="33" fillId="0" borderId="22" xfId="48" quotePrefix="1" applyNumberFormat="1" applyFont="1" applyFill="1" applyBorder="1" applyAlignment="1" applyProtection="1">
      <alignment horizontal="left" vertical="top" wrapText="1"/>
    </xf>
    <xf numFmtId="0" fontId="32" fillId="0" borderId="22" xfId="48" applyNumberFormat="1" applyFont="1" applyFill="1" applyBorder="1" applyAlignment="1" applyProtection="1">
      <alignment horizontal="left" vertical="top" wrapText="1"/>
    </xf>
    <xf numFmtId="41" fontId="33" fillId="0" borderId="22" xfId="51" applyNumberFormat="1" applyFont="1" applyBorder="1"/>
    <xf numFmtId="41" fontId="33" fillId="0" borderId="22" xfId="51" applyNumberFormat="1" applyFont="1" applyBorder="1" applyAlignment="1">
      <alignment horizontal="center"/>
    </xf>
    <xf numFmtId="49" fontId="32" fillId="0" borderId="22" xfId="48" quotePrefix="1" applyNumberFormat="1" applyFont="1" applyFill="1" applyBorder="1" applyAlignment="1" applyProtection="1">
      <alignment horizontal="left" vertical="top"/>
    </xf>
    <xf numFmtId="41" fontId="26" fillId="0" borderId="22" xfId="51" applyNumberFormat="1" applyFont="1" applyFill="1" applyBorder="1"/>
    <xf numFmtId="41" fontId="28" fillId="0" borderId="22" xfId="51" applyNumberFormat="1" applyFont="1" applyBorder="1"/>
    <xf numFmtId="41" fontId="28" fillId="0" borderId="22" xfId="51" applyNumberFormat="1" applyFont="1" applyBorder="1" applyAlignment="1">
      <alignment horizontal="center"/>
    </xf>
    <xf numFmtId="0" fontId="33" fillId="0" borderId="0" xfId="48" applyNumberFormat="1" applyFont="1" applyFill="1" applyBorder="1" applyAlignment="1" applyProtection="1">
      <alignment horizontal="left" vertical="top" wrapText="1"/>
    </xf>
    <xf numFmtId="0" fontId="32" fillId="44" borderId="0" xfId="48" quotePrefix="1" applyNumberFormat="1" applyFont="1" applyFill="1" applyBorder="1" applyAlignment="1" applyProtection="1">
      <alignment horizontal="left" vertical="top" wrapText="1"/>
    </xf>
    <xf numFmtId="0" fontId="32" fillId="0" borderId="23" xfId="48" quotePrefix="1" applyNumberFormat="1" applyFont="1" applyFill="1" applyBorder="1" applyAlignment="1" applyProtection="1">
      <alignment horizontal="left" vertical="top" wrapText="1"/>
    </xf>
    <xf numFmtId="49" fontId="32" fillId="0" borderId="23" xfId="48" quotePrefix="1" applyNumberFormat="1" applyFont="1" applyFill="1" applyBorder="1" applyAlignment="1" applyProtection="1">
      <alignment horizontal="left" vertical="top"/>
    </xf>
    <xf numFmtId="41" fontId="26" fillId="0" borderId="23" xfId="51" applyNumberFormat="1" applyFont="1" applyBorder="1"/>
    <xf numFmtId="41" fontId="26" fillId="0" borderId="23" xfId="51" applyNumberFormat="1" applyFont="1" applyFill="1" applyBorder="1"/>
    <xf numFmtId="41" fontId="26" fillId="0" borderId="23" xfId="51" applyNumberFormat="1" applyFont="1" applyBorder="1" applyAlignment="1">
      <alignment horizontal="center"/>
    </xf>
    <xf numFmtId="41" fontId="26" fillId="0" borderId="0" xfId="51" applyNumberFormat="1" applyFont="1" applyFill="1" applyBorder="1"/>
    <xf numFmtId="41" fontId="26" fillId="0" borderId="0" xfId="51" applyNumberFormat="1" applyFont="1" applyBorder="1"/>
    <xf numFmtId="41" fontId="26" fillId="0" borderId="0" xfId="51" applyNumberFormat="1" applyFont="1" applyBorder="1" applyAlignment="1">
      <alignment horizontal="center"/>
    </xf>
    <xf numFmtId="41" fontId="33" fillId="0" borderId="0" xfId="51" applyNumberFormat="1" applyFont="1" applyBorder="1"/>
    <xf numFmtId="0" fontId="32" fillId="0" borderId="24" xfId="48" applyNumberFormat="1" applyFont="1" applyFill="1" applyBorder="1" applyAlignment="1" applyProtection="1">
      <alignment horizontal="left" vertical="top" wrapText="1"/>
    </xf>
    <xf numFmtId="41" fontId="26" fillId="0" borderId="24" xfId="51" applyNumberFormat="1" applyFont="1" applyFill="1" applyBorder="1"/>
    <xf numFmtId="41" fontId="26" fillId="0" borderId="24" xfId="51" applyNumberFormat="1" applyFont="1" applyBorder="1"/>
    <xf numFmtId="41" fontId="28" fillId="0" borderId="24" xfId="51" applyNumberFormat="1" applyFont="1" applyBorder="1"/>
    <xf numFmtId="41" fontId="28" fillId="0" borderId="24" xfId="51" applyNumberFormat="1" applyFont="1" applyBorder="1" applyAlignment="1">
      <alignment horizontal="center"/>
    </xf>
    <xf numFmtId="41" fontId="29" fillId="0" borderId="0" xfId="51" applyNumberFormat="1" applyFont="1"/>
    <xf numFmtId="41" fontId="26" fillId="0" borderId="0" xfId="51" applyNumberFormat="1" applyFont="1" applyFill="1" applyAlignment="1">
      <alignment horizontal="center"/>
    </xf>
    <xf numFmtId="41" fontId="26" fillId="44" borderId="0" xfId="51" applyNumberFormat="1" applyFont="1" applyFill="1"/>
    <xf numFmtId="0" fontId="32" fillId="0" borderId="22" xfId="48" applyNumberFormat="1" applyFont="1" applyFill="1" applyBorder="1" applyAlignment="1" applyProtection="1">
      <alignment horizontal="left" vertical="top" wrapText="1" indent="2"/>
    </xf>
    <xf numFmtId="41" fontId="29" fillId="0" borderId="22" xfId="51" applyNumberFormat="1" applyFont="1" applyFill="1" applyBorder="1"/>
    <xf numFmtId="41" fontId="26" fillId="0" borderId="22" xfId="51" applyNumberFormat="1" applyFont="1" applyFill="1" applyBorder="1" applyAlignment="1">
      <alignment horizontal="center"/>
    </xf>
    <xf numFmtId="0" fontId="32" fillId="0" borderId="0" xfId="48" applyNumberFormat="1" applyFont="1" applyFill="1" applyBorder="1" applyAlignment="1" applyProtection="1">
      <alignment horizontal="left" vertical="top" wrapText="1" indent="1"/>
    </xf>
    <xf numFmtId="0" fontId="32" fillId="0" borderId="0" xfId="48" applyNumberFormat="1" applyFont="1" applyFill="1" applyBorder="1" applyAlignment="1" applyProtection="1">
      <alignment horizontal="left" vertical="top" wrapText="1" indent="2"/>
    </xf>
    <xf numFmtId="41" fontId="29" fillId="0" borderId="0" xfId="51" applyNumberFormat="1" applyFont="1" applyFill="1"/>
    <xf numFmtId="41" fontId="28" fillId="0" borderId="0" xfId="51" applyNumberFormat="1" applyFont="1" applyFill="1"/>
    <xf numFmtId="165" fontId="26" fillId="0" borderId="0" xfId="51" applyNumberFormat="1" applyFont="1" applyFill="1"/>
    <xf numFmtId="41" fontId="28" fillId="0" borderId="22" xfId="51" applyNumberFormat="1" applyFont="1" applyFill="1" applyBorder="1"/>
    <xf numFmtId="41" fontId="28" fillId="0" borderId="22" xfId="51" applyNumberFormat="1" applyFont="1" applyFill="1" applyBorder="1" applyAlignment="1">
      <alignment horizontal="center"/>
    </xf>
    <xf numFmtId="0" fontId="26" fillId="0" borderId="0" xfId="51" applyFont="1" applyFill="1"/>
    <xf numFmtId="0" fontId="28" fillId="44" borderId="0" xfId="48" quotePrefix="1" applyNumberFormat="1" applyFont="1" applyFill="1" applyBorder="1" applyAlignment="1" applyProtection="1">
      <alignment horizontal="left" vertical="top" wrapText="1"/>
    </xf>
    <xf numFmtId="0" fontId="28" fillId="0" borderId="0" xfId="48" applyNumberFormat="1" applyFont="1" applyFill="1" applyBorder="1" applyAlignment="1" applyProtection="1">
      <alignment horizontal="left" vertical="top" wrapText="1"/>
    </xf>
    <xf numFmtId="0" fontId="28" fillId="0" borderId="0" xfId="48" quotePrefix="1" applyNumberFormat="1" applyFont="1" applyFill="1" applyBorder="1" applyAlignment="1" applyProtection="1">
      <alignment horizontal="left" vertical="top" wrapText="1"/>
    </xf>
    <xf numFmtId="0" fontId="32" fillId="0" borderId="14" xfId="48" quotePrefix="1" applyNumberFormat="1" applyFont="1" applyFill="1" applyBorder="1" applyAlignment="1" applyProtection="1">
      <alignment horizontal="left" vertical="top" wrapText="1" indent="2"/>
    </xf>
    <xf numFmtId="49" fontId="32" fillId="0" borderId="14" xfId="48" quotePrefix="1" applyNumberFormat="1" applyFont="1" applyFill="1" applyBorder="1" applyAlignment="1" applyProtection="1">
      <alignment horizontal="left" vertical="top"/>
    </xf>
    <xf numFmtId="41" fontId="26" fillId="0" borderId="14" xfId="51" applyNumberFormat="1" applyFont="1" applyFill="1" applyBorder="1"/>
    <xf numFmtId="41" fontId="28" fillId="0" borderId="14" xfId="51" applyNumberFormat="1" applyFont="1" applyFill="1" applyBorder="1"/>
    <xf numFmtId="41" fontId="28" fillId="0" borderId="14" xfId="51" applyNumberFormat="1" applyFont="1" applyFill="1" applyBorder="1" applyAlignment="1">
      <alignment horizontal="center"/>
    </xf>
    <xf numFmtId="0" fontId="30" fillId="0" borderId="0" xfId="48" applyNumberFormat="1" applyFont="1" applyFill="1" applyBorder="1" applyAlignment="1" applyProtection="1">
      <alignment horizontal="left" vertical="top" wrapText="1"/>
    </xf>
    <xf numFmtId="167" fontId="26" fillId="0" borderId="0" xfId="51" applyNumberFormat="1" applyFont="1"/>
    <xf numFmtId="167" fontId="26" fillId="0" borderId="0" xfId="51" applyNumberFormat="1" applyFont="1" applyAlignment="1">
      <alignment horizontal="center"/>
    </xf>
    <xf numFmtId="0" fontId="28" fillId="0" borderId="0" xfId="51" applyFont="1" applyAlignment="1" applyProtection="1"/>
    <xf numFmtId="0" fontId="32" fillId="0" borderId="0" xfId="48" applyNumberFormat="1" applyFont="1" applyBorder="1" applyAlignment="1" applyProtection="1">
      <alignment horizontal="left" vertical="top" wrapText="1"/>
    </xf>
    <xf numFmtId="0" fontId="26" fillId="0" borderId="0" xfId="51" applyFont="1" applyAlignment="1">
      <alignment horizontal="center"/>
    </xf>
    <xf numFmtId="0" fontId="26" fillId="0" borderId="0" xfId="51" applyFont="1" applyAlignment="1" applyProtection="1"/>
    <xf numFmtId="0" fontId="30" fillId="0" borderId="0" xfId="48" applyNumberFormat="1" applyFont="1" applyBorder="1" applyAlignment="1" applyProtection="1">
      <alignment horizontal="left" vertical="top" wrapText="1"/>
    </xf>
    <xf numFmtId="0" fontId="34" fillId="0" borderId="17" xfId="49" applyFont="1" applyBorder="1" applyAlignment="1" applyProtection="1">
      <alignment horizontal="center"/>
    </xf>
    <xf numFmtId="0" fontId="31" fillId="0" borderId="18" xfId="49" applyFont="1" applyBorder="1" applyAlignment="1" applyProtection="1">
      <alignment horizontal="center"/>
    </xf>
    <xf numFmtId="0" fontId="31" fillId="0" borderId="18" xfId="49" applyFont="1" applyFill="1" applyBorder="1" applyAlignment="1" applyProtection="1">
      <alignment horizontal="center"/>
    </xf>
    <xf numFmtId="0" fontId="31" fillId="0" borderId="19" xfId="49" applyFont="1" applyFill="1" applyBorder="1" applyAlignment="1" applyProtection="1">
      <alignment horizontal="center"/>
    </xf>
    <xf numFmtId="0" fontId="26" fillId="0" borderId="25" xfId="49" applyFont="1" applyBorder="1" applyProtection="1"/>
    <xf numFmtId="0" fontId="26" fillId="0" borderId="0" xfId="49" applyFont="1" applyBorder="1" applyAlignment="1" applyProtection="1">
      <alignment horizontal="left"/>
    </xf>
    <xf numFmtId="0" fontId="26" fillId="0" borderId="0" xfId="49" applyFont="1" applyFill="1" applyBorder="1" applyProtection="1"/>
    <xf numFmtId="41" fontId="26" fillId="0" borderId="0" xfId="49" applyNumberFormat="1" applyFont="1" applyFill="1" applyBorder="1" applyProtection="1"/>
    <xf numFmtId="41" fontId="26" fillId="0" borderId="26" xfId="49" applyNumberFormat="1" applyFont="1" applyFill="1" applyBorder="1" applyProtection="1"/>
    <xf numFmtId="41" fontId="26" fillId="0" borderId="23" xfId="49" applyNumberFormat="1" applyFont="1" applyFill="1" applyBorder="1" applyProtection="1"/>
    <xf numFmtId="41" fontId="32" fillId="0" borderId="0" xfId="49" applyNumberFormat="1" applyFont="1" applyFill="1" applyBorder="1" applyProtection="1"/>
    <xf numFmtId="41" fontId="30" fillId="0" borderId="26" xfId="49" applyNumberFormat="1" applyFont="1" applyFill="1" applyBorder="1" applyProtection="1"/>
    <xf numFmtId="0" fontId="30" fillId="0" borderId="25" xfId="49" applyFont="1" applyBorder="1" applyProtection="1"/>
    <xf numFmtId="0" fontId="30" fillId="0" borderId="0" xfId="49" applyFont="1" applyBorder="1" applyAlignment="1" applyProtection="1">
      <alignment horizontal="left"/>
    </xf>
    <xf numFmtId="41" fontId="30" fillId="0" borderId="0" xfId="49" applyNumberFormat="1" applyFont="1" applyFill="1" applyBorder="1" applyProtection="1"/>
    <xf numFmtId="0" fontId="30" fillId="0" borderId="0" xfId="49" applyFont="1" applyFill="1" applyBorder="1" applyAlignment="1" applyProtection="1">
      <alignment horizontal="left"/>
    </xf>
    <xf numFmtId="41" fontId="30" fillId="0" borderId="0" xfId="49" applyNumberFormat="1" applyFont="1" applyBorder="1" applyProtection="1"/>
    <xf numFmtId="41" fontId="30" fillId="43" borderId="26" xfId="49" applyNumberFormat="1" applyFont="1" applyFill="1" applyBorder="1" applyProtection="1"/>
    <xf numFmtId="41" fontId="30" fillId="0" borderId="27" xfId="49" applyNumberFormat="1" applyFont="1" applyFill="1" applyBorder="1" applyProtection="1"/>
    <xf numFmtId="41" fontId="32" fillId="0" borderId="26" xfId="49" applyNumberFormat="1" applyFont="1" applyFill="1" applyBorder="1" applyProtection="1"/>
    <xf numFmtId="41" fontId="32" fillId="0" borderId="28" xfId="49" applyNumberFormat="1" applyFont="1" applyFill="1" applyBorder="1" applyProtection="1"/>
    <xf numFmtId="0" fontId="30" fillId="45" borderId="25" xfId="49" applyFont="1" applyFill="1" applyBorder="1" applyProtection="1"/>
    <xf numFmtId="0" fontId="26" fillId="45" borderId="0" xfId="49" applyFont="1" applyFill="1" applyBorder="1" applyProtection="1"/>
    <xf numFmtId="0" fontId="30" fillId="45" borderId="0" xfId="49" applyFont="1" applyFill="1" applyBorder="1" applyProtection="1"/>
    <xf numFmtId="0" fontId="26" fillId="45" borderId="0" xfId="51" applyFont="1" applyFill="1"/>
    <xf numFmtId="0" fontId="26" fillId="45" borderId="0" xfId="51" applyFont="1" applyFill="1" applyAlignment="1">
      <alignment horizontal="center"/>
    </xf>
    <xf numFmtId="41" fontId="32" fillId="45" borderId="26" xfId="49" applyNumberFormat="1" applyFont="1" applyFill="1" applyBorder="1" applyProtection="1"/>
    <xf numFmtId="0" fontId="27" fillId="45" borderId="25" xfId="49" applyFont="1" applyFill="1" applyBorder="1" applyAlignment="1" applyProtection="1">
      <alignment horizontal="left" indent="3"/>
    </xf>
    <xf numFmtId="0" fontId="30" fillId="45" borderId="0" xfId="49" quotePrefix="1" applyFont="1" applyFill="1" applyBorder="1" applyProtection="1"/>
    <xf numFmtId="41" fontId="26" fillId="45" borderId="0" xfId="49" applyNumberFormat="1" applyFont="1" applyFill="1" applyBorder="1" applyProtection="1"/>
    <xf numFmtId="41" fontId="26" fillId="0" borderId="0" xfId="49" applyNumberFormat="1" applyFont="1" applyBorder="1" applyProtection="1"/>
    <xf numFmtId="0" fontId="30" fillId="0" borderId="0" xfId="49" quotePrefix="1" applyFont="1" applyBorder="1" applyProtection="1"/>
    <xf numFmtId="0" fontId="26" fillId="0" borderId="0" xfId="49" quotePrefix="1" applyFont="1" applyFill="1" applyBorder="1" applyProtection="1"/>
    <xf numFmtId="0" fontId="30" fillId="0" borderId="26" xfId="49" applyFont="1" applyFill="1" applyBorder="1" applyProtection="1"/>
    <xf numFmtId="0" fontId="30" fillId="46" borderId="25" xfId="49" applyFont="1" applyFill="1" applyBorder="1" applyProtection="1"/>
    <xf numFmtId="0" fontId="30" fillId="46" borderId="0" xfId="49" applyFont="1" applyFill="1" applyBorder="1" applyProtection="1"/>
    <xf numFmtId="0" fontId="35" fillId="46" borderId="0" xfId="49" applyFont="1" applyFill="1" applyBorder="1" applyProtection="1"/>
    <xf numFmtId="0" fontId="26" fillId="46" borderId="0" xfId="51" applyFont="1" applyFill="1"/>
    <xf numFmtId="41" fontId="32" fillId="46" borderId="26" xfId="49" applyNumberFormat="1" applyFont="1" applyFill="1" applyBorder="1" applyProtection="1"/>
    <xf numFmtId="0" fontId="29" fillId="0" borderId="0" xfId="49" applyFont="1" applyBorder="1" applyProtection="1"/>
    <xf numFmtId="0" fontId="30" fillId="22" borderId="25" xfId="49" applyFont="1" applyFill="1" applyBorder="1" applyProtection="1"/>
    <xf numFmtId="0" fontId="30" fillId="22" borderId="0" xfId="49" applyFont="1" applyFill="1" applyBorder="1" applyAlignment="1" applyProtection="1">
      <alignment horizontal="left"/>
    </xf>
    <xf numFmtId="0" fontId="30" fillId="22" borderId="0" xfId="49" applyFont="1" applyFill="1" applyBorder="1" applyProtection="1"/>
    <xf numFmtId="0" fontId="29" fillId="22" borderId="0" xfId="49" applyFont="1" applyFill="1" applyBorder="1" applyProtection="1"/>
    <xf numFmtId="41" fontId="32" fillId="22" borderId="26" xfId="49" applyNumberFormat="1" applyFont="1" applyFill="1" applyBorder="1" applyAlignment="1" applyProtection="1">
      <alignment vertical="center" wrapText="1"/>
    </xf>
    <xf numFmtId="0" fontId="30" fillId="0" borderId="25" xfId="49" applyFont="1" applyFill="1" applyBorder="1" applyProtection="1"/>
    <xf numFmtId="0" fontId="29" fillId="0" borderId="0" xfId="49" applyFont="1" applyFill="1" applyBorder="1" applyProtection="1"/>
    <xf numFmtId="0" fontId="30" fillId="46" borderId="0" xfId="49" applyFont="1" applyFill="1" applyBorder="1" applyAlignment="1" applyProtection="1">
      <alignment horizontal="left"/>
    </xf>
    <xf numFmtId="0" fontId="30" fillId="0" borderId="0" xfId="49" quotePrefix="1" applyFont="1" applyBorder="1" applyAlignment="1" applyProtection="1">
      <alignment horizontal="left"/>
    </xf>
    <xf numFmtId="0" fontId="30" fillId="0" borderId="0" xfId="49" applyFont="1" applyBorder="1" applyAlignment="1" applyProtection="1">
      <alignment horizontal="left" wrapText="1"/>
    </xf>
    <xf numFmtId="0" fontId="30" fillId="0" borderId="0" xfId="49" applyFont="1" applyBorder="1" applyAlignment="1" applyProtection="1">
      <alignment wrapText="1"/>
    </xf>
    <xf numFmtId="41" fontId="28" fillId="0" borderId="26" xfId="49" applyNumberFormat="1" applyFont="1" applyFill="1" applyBorder="1" applyProtection="1"/>
    <xf numFmtId="0" fontId="35" fillId="0" borderId="0" xfId="49" applyFont="1" applyFill="1" applyBorder="1" applyProtection="1"/>
    <xf numFmtId="0" fontId="30" fillId="0" borderId="20" xfId="49" applyFont="1" applyBorder="1" applyProtection="1"/>
    <xf numFmtId="0" fontId="30" fillId="0" borderId="16" xfId="49" applyFont="1" applyBorder="1" applyProtection="1"/>
    <xf numFmtId="0" fontId="30" fillId="0" borderId="16" xfId="49" applyFont="1" applyFill="1" applyBorder="1" applyProtection="1"/>
    <xf numFmtId="41" fontId="32" fillId="0" borderId="21" xfId="49" applyNumberFormat="1" applyFont="1" applyFill="1" applyBorder="1" applyProtection="1"/>
    <xf numFmtId="0" fontId="30" fillId="0" borderId="0" xfId="49" applyFont="1" applyBorder="1" applyAlignment="1" applyProtection="1">
      <alignment horizontal="center"/>
    </xf>
    <xf numFmtId="0" fontId="26" fillId="0" borderId="0" xfId="51" applyFont="1" applyBorder="1"/>
    <xf numFmtId="0" fontId="30" fillId="0" borderId="0" xfId="49" applyFont="1" applyFill="1" applyBorder="1" applyAlignment="1" applyProtection="1">
      <alignment horizontal="center"/>
    </xf>
    <xf numFmtId="0" fontId="30" fillId="0" borderId="0" xfId="49" applyFont="1" applyFill="1" applyAlignment="1" applyProtection="1">
      <alignment horizontal="center"/>
    </xf>
    <xf numFmtId="0" fontId="36" fillId="0" borderId="23" xfId="49" applyFont="1" applyFill="1" applyBorder="1" applyProtection="1"/>
    <xf numFmtId="0" fontId="36" fillId="0" borderId="0" xfId="49" applyFont="1" applyFill="1" applyBorder="1" applyAlignment="1" applyProtection="1">
      <alignment horizontal="center"/>
    </xf>
    <xf numFmtId="0" fontId="36" fillId="0" borderId="23" xfId="49" applyFont="1" applyFill="1" applyBorder="1" applyAlignment="1" applyProtection="1">
      <alignment horizontal="center"/>
    </xf>
    <xf numFmtId="0" fontId="26" fillId="0" borderId="0" xfId="51" applyFont="1" applyFill="1" applyAlignment="1">
      <alignment horizontal="center"/>
    </xf>
    <xf numFmtId="0" fontId="37" fillId="0" borderId="23" xfId="49" applyFont="1" applyFill="1" applyBorder="1" applyAlignment="1" applyProtection="1">
      <alignment horizontal="center"/>
    </xf>
    <xf numFmtId="0" fontId="36" fillId="0" borderId="0" xfId="49" applyFont="1" applyFill="1" applyBorder="1" applyProtection="1"/>
    <xf numFmtId="0" fontId="38" fillId="0" borderId="0" xfId="51" applyFont="1" applyFill="1"/>
    <xf numFmtId="0" fontId="38" fillId="0" borderId="0" xfId="51" applyFont="1" applyFill="1" applyAlignment="1">
      <alignment horizontal="center"/>
    </xf>
    <xf numFmtId="0" fontId="36" fillId="0" borderId="0" xfId="29" applyNumberFormat="1" applyFont="1" applyFill="1" applyBorder="1" applyProtection="1"/>
    <xf numFmtId="0" fontId="38" fillId="0" borderId="0" xfId="51" applyFont="1" applyFill="1" applyAlignment="1">
      <alignment wrapText="1"/>
    </xf>
    <xf numFmtId="167" fontId="39" fillId="0" borderId="0" xfId="51" applyNumberFormat="1" applyFont="1" applyFill="1"/>
    <xf numFmtId="0" fontId="36" fillId="0" borderId="0" xfId="49" applyFont="1" applyFill="1" applyProtection="1"/>
    <xf numFmtId="167" fontId="36" fillId="0" borderId="0" xfId="29" applyNumberFormat="1" applyFont="1" applyFill="1" applyBorder="1" applyProtection="1"/>
    <xf numFmtId="167" fontId="38" fillId="0" borderId="0" xfId="51" applyNumberFormat="1" applyFont="1" applyFill="1"/>
    <xf numFmtId="167" fontId="38" fillId="0" borderId="0" xfId="51" applyNumberFormat="1" applyFont="1" applyFill="1" applyAlignment="1">
      <alignment horizontal="center"/>
    </xf>
    <xf numFmtId="167" fontId="38" fillId="0" borderId="24" xfId="51" applyNumberFormat="1" applyFont="1" applyFill="1" applyBorder="1"/>
    <xf numFmtId="167" fontId="38" fillId="0" borderId="24" xfId="51" applyNumberFormat="1" applyFont="1" applyFill="1" applyBorder="1" applyAlignment="1">
      <alignment horizontal="center"/>
    </xf>
    <xf numFmtId="167" fontId="39" fillId="0" borderId="24" xfId="51" applyNumberFormat="1" applyFont="1" applyFill="1" applyBorder="1"/>
    <xf numFmtId="167" fontId="39" fillId="0" borderId="0" xfId="29" applyNumberFormat="1" applyFont="1" applyFill="1" applyBorder="1" applyProtection="1"/>
    <xf numFmtId="0" fontId="40" fillId="0" borderId="0" xfId="49" applyFont="1" applyFill="1" applyProtection="1"/>
    <xf numFmtId="167" fontId="41" fillId="0" borderId="0" xfId="49" applyNumberFormat="1" applyFont="1" applyFill="1" applyBorder="1" applyProtection="1"/>
    <xf numFmtId="167" fontId="22" fillId="0" borderId="0" xfId="29" applyNumberFormat="1" applyFont="1" applyAlignment="1">
      <alignment horizontal="right"/>
    </xf>
    <xf numFmtId="167" fontId="22" fillId="0" borderId="0" xfId="29" applyNumberFormat="1" applyFont="1" applyAlignment="1">
      <alignment horizontal="right" wrapText="1"/>
    </xf>
    <xf numFmtId="4" fontId="0" fillId="0" borderId="0" xfId="0" applyNumberFormat="1"/>
    <xf numFmtId="0" fontId="69" fillId="0" borderId="23" xfId="0" applyFont="1" applyBorder="1"/>
    <xf numFmtId="0" fontId="70" fillId="0" borderId="0" xfId="0" applyFont="1"/>
    <xf numFmtId="4" fontId="70" fillId="0" borderId="0" xfId="0" applyNumberFormat="1" applyFont="1"/>
    <xf numFmtId="167" fontId="22" fillId="0" borderId="0" xfId="29" applyNumberFormat="1" applyFont="1" applyFill="1" applyAlignment="1">
      <alignment horizontal="right"/>
    </xf>
    <xf numFmtId="22" fontId="0" fillId="0" borderId="0" xfId="0" applyNumberFormat="1"/>
    <xf numFmtId="170" fontId="22" fillId="0" borderId="0" xfId="0" applyNumberFormat="1" applyFont="1" applyAlignment="1">
      <alignment horizontal="right"/>
    </xf>
    <xf numFmtId="171" fontId="22" fillId="0" borderId="0" xfId="0" applyNumberFormat="1" applyFont="1" applyAlignment="1">
      <alignment horizontal="right"/>
    </xf>
    <xf numFmtId="167" fontId="22" fillId="0" borderId="0" xfId="29" applyNumberFormat="1" applyFont="1" applyFill="1" applyAlignment="1">
      <alignment horizontal="right" wrapText="1"/>
    </xf>
    <xf numFmtId="167" fontId="22" fillId="78" borderId="38" xfId="29" applyNumberFormat="1" applyFont="1" applyFill="1" applyBorder="1" applyAlignment="1">
      <alignment horizontal="right"/>
    </xf>
    <xf numFmtId="167" fontId="22" fillId="78" borderId="39" xfId="29" applyNumberFormat="1" applyFont="1" applyFill="1" applyBorder="1" applyAlignment="1">
      <alignment horizontal="right"/>
    </xf>
    <xf numFmtId="167" fontId="22" fillId="78" borderId="40" xfId="29" applyNumberFormat="1" applyFont="1" applyFill="1" applyBorder="1" applyAlignment="1">
      <alignment horizontal="right"/>
    </xf>
    <xf numFmtId="167" fontId="22" fillId="78" borderId="41" xfId="29" applyNumberFormat="1" applyFont="1" applyFill="1" applyBorder="1" applyAlignment="1">
      <alignment horizontal="right"/>
    </xf>
    <xf numFmtId="167" fontId="22" fillId="78" borderId="0" xfId="29" applyNumberFormat="1" applyFont="1" applyFill="1" applyBorder="1" applyAlignment="1">
      <alignment horizontal="right"/>
    </xf>
    <xf numFmtId="167" fontId="22" fillId="78" borderId="42" xfId="29" applyNumberFormat="1" applyFont="1" applyFill="1" applyBorder="1" applyAlignment="1">
      <alignment horizontal="right"/>
    </xf>
    <xf numFmtId="167" fontId="22" fillId="78" borderId="43" xfId="29" applyNumberFormat="1" applyFont="1" applyFill="1" applyBorder="1" applyAlignment="1">
      <alignment horizontal="right"/>
    </xf>
    <xf numFmtId="167" fontId="22" fillId="78" borderId="16" xfId="29" applyNumberFormat="1" applyFont="1" applyFill="1" applyBorder="1" applyAlignment="1">
      <alignment horizontal="right"/>
    </xf>
    <xf numFmtId="167" fontId="22" fillId="78" borderId="44" xfId="29" applyNumberFormat="1" applyFont="1" applyFill="1" applyBorder="1" applyAlignment="1">
      <alignment horizontal="right"/>
    </xf>
    <xf numFmtId="0" fontId="22" fillId="78" borderId="41" xfId="0" applyFont="1" applyFill="1" applyBorder="1"/>
    <xf numFmtId="0" fontId="22" fillId="78" borderId="0" xfId="0" applyFont="1" applyFill="1" applyBorder="1"/>
    <xf numFmtId="0" fontId="22" fillId="78" borderId="42" xfId="0" applyFont="1" applyFill="1" applyBorder="1"/>
    <xf numFmtId="167" fontId="55" fillId="78" borderId="45" xfId="29" applyNumberFormat="1" applyFont="1" applyFill="1" applyBorder="1" applyAlignment="1">
      <alignment horizontal="right"/>
    </xf>
    <xf numFmtId="167" fontId="55" fillId="78" borderId="24" xfId="29" applyNumberFormat="1" applyFont="1" applyFill="1" applyBorder="1" applyAlignment="1">
      <alignment horizontal="right"/>
    </xf>
    <xf numFmtId="167" fontId="55" fillId="78" borderId="46" xfId="29" applyNumberFormat="1" applyFont="1" applyFill="1" applyBorder="1" applyAlignment="1">
      <alignment horizontal="right"/>
    </xf>
    <xf numFmtId="167" fontId="55" fillId="78" borderId="47" xfId="29" applyNumberFormat="1" applyFont="1" applyFill="1" applyBorder="1" applyAlignment="1">
      <alignment horizontal="right"/>
    </xf>
    <xf numFmtId="167" fontId="55" fillId="78" borderId="48" xfId="29" applyNumberFormat="1" applyFont="1" applyFill="1" applyBorder="1" applyAlignment="1">
      <alignment horizontal="right"/>
    </xf>
    <xf numFmtId="167" fontId="55" fillId="78" borderId="49" xfId="29" applyNumberFormat="1" applyFont="1" applyFill="1" applyBorder="1" applyAlignment="1">
      <alignment horizontal="right"/>
    </xf>
    <xf numFmtId="0" fontId="20" fillId="78" borderId="0" xfId="0" applyFont="1" applyFill="1"/>
    <xf numFmtId="0" fontId="0" fillId="78" borderId="0" xfId="0" applyFill="1"/>
    <xf numFmtId="49" fontId="87" fillId="0" borderId="23" xfId="0" applyNumberFormat="1" applyFont="1" applyBorder="1" applyAlignment="1">
      <alignment horizontal="center" wrapText="1"/>
    </xf>
    <xf numFmtId="164" fontId="88" fillId="0" borderId="0" xfId="0" applyNumberFormat="1" applyFont="1" applyAlignment="1">
      <alignment horizontal="left"/>
    </xf>
    <xf numFmtId="164" fontId="88" fillId="0" borderId="16" xfId="0" applyNumberFormat="1" applyFont="1" applyBorder="1" applyAlignment="1">
      <alignment horizontal="left"/>
    </xf>
    <xf numFmtId="164" fontId="88" fillId="0" borderId="24" xfId="0" applyNumberFormat="1" applyFont="1" applyBorder="1" applyAlignment="1">
      <alignment horizontal="left"/>
    </xf>
    <xf numFmtId="164" fontId="87" fillId="0" borderId="24" xfId="0" applyNumberFormat="1" applyFont="1" applyBorder="1" applyAlignment="1">
      <alignment horizontal="left"/>
    </xf>
    <xf numFmtId="164" fontId="88" fillId="0" borderId="44" xfId="0" applyNumberFormat="1" applyFont="1" applyBorder="1" applyAlignment="1">
      <alignment horizontal="left"/>
    </xf>
  </cellXfs>
  <cellStyles count="1011">
    <cellStyle name="20% - Accent1" xfId="2" builtinId="30" customBuiltin="1"/>
    <cellStyle name="20% - Accent1 10" xfId="453"/>
    <cellStyle name="20% - Accent1 11" xfId="496"/>
    <cellStyle name="20% - Accent1 12" xfId="538"/>
    <cellStyle name="20% - Accent1 13" xfId="580"/>
    <cellStyle name="20% - Accent1 14" xfId="621"/>
    <cellStyle name="20% - Accent1 15" xfId="662"/>
    <cellStyle name="20% - Accent1 16" xfId="691"/>
    <cellStyle name="20% - Accent1 17" xfId="711"/>
    <cellStyle name="20% - Accent1 18" xfId="730"/>
    <cellStyle name="20% - Accent1 19" xfId="749"/>
    <cellStyle name="20% - Accent1 2" xfId="117"/>
    <cellStyle name="20% - Accent1 20" xfId="772"/>
    <cellStyle name="20% - Accent1 21" xfId="792"/>
    <cellStyle name="20% - Accent1 22" xfId="814"/>
    <cellStyle name="20% - Accent1 23" xfId="835"/>
    <cellStyle name="20% - Accent1 24" xfId="864"/>
    <cellStyle name="20% - Accent1 25" xfId="928"/>
    <cellStyle name="20% - Accent1 26" xfId="946"/>
    <cellStyle name="20% - Accent1 27" xfId="965"/>
    <cellStyle name="20% - Accent1 28" xfId="984"/>
    <cellStyle name="20% - Accent1 29" xfId="999"/>
    <cellStyle name="20% - Accent1 3" xfId="158"/>
    <cellStyle name="20% - Accent1 4" xfId="201"/>
    <cellStyle name="20% - Accent1 5" xfId="244"/>
    <cellStyle name="20% - Accent1 6" xfId="287"/>
    <cellStyle name="20% - Accent1 7" xfId="329"/>
    <cellStyle name="20% - Accent1 8" xfId="370"/>
    <cellStyle name="20% - Accent1 9" xfId="412"/>
    <cellStyle name="20% - Accent2" xfId="3" builtinId="34" customBuiltin="1"/>
    <cellStyle name="20% - Accent2 10" xfId="457"/>
    <cellStyle name="20% - Accent2 11" xfId="500"/>
    <cellStyle name="20% - Accent2 12" xfId="542"/>
    <cellStyle name="20% - Accent2 13" xfId="584"/>
    <cellStyle name="20% - Accent2 14" xfId="625"/>
    <cellStyle name="20% - Accent2 15" xfId="666"/>
    <cellStyle name="20% - Accent2 16" xfId="693"/>
    <cellStyle name="20% - Accent2 17" xfId="713"/>
    <cellStyle name="20% - Accent2 18" xfId="732"/>
    <cellStyle name="20% - Accent2 19" xfId="751"/>
    <cellStyle name="20% - Accent2 2" xfId="121"/>
    <cellStyle name="20% - Accent2 20" xfId="774"/>
    <cellStyle name="20% - Accent2 21" xfId="794"/>
    <cellStyle name="20% - Accent2 22" xfId="816"/>
    <cellStyle name="20% - Accent2 23" xfId="837"/>
    <cellStyle name="20% - Accent2 24" xfId="868"/>
    <cellStyle name="20% - Accent2 25" xfId="930"/>
    <cellStyle name="20% - Accent2 26" xfId="948"/>
    <cellStyle name="20% - Accent2 27" xfId="967"/>
    <cellStyle name="20% - Accent2 28" xfId="986"/>
    <cellStyle name="20% - Accent2 29" xfId="1001"/>
    <cellStyle name="20% - Accent2 3" xfId="162"/>
    <cellStyle name="20% - Accent2 4" xfId="205"/>
    <cellStyle name="20% - Accent2 5" xfId="248"/>
    <cellStyle name="20% - Accent2 6" xfId="291"/>
    <cellStyle name="20% - Accent2 7" xfId="333"/>
    <cellStyle name="20% - Accent2 8" xfId="374"/>
    <cellStyle name="20% - Accent2 9" xfId="416"/>
    <cellStyle name="20% - Accent3" xfId="4" builtinId="38" customBuiltin="1"/>
    <cellStyle name="20% - Accent3 10" xfId="461"/>
    <cellStyle name="20% - Accent3 11" xfId="504"/>
    <cellStyle name="20% - Accent3 12" xfId="546"/>
    <cellStyle name="20% - Accent3 13" xfId="588"/>
    <cellStyle name="20% - Accent3 14" xfId="629"/>
    <cellStyle name="20% - Accent3 15" xfId="670"/>
    <cellStyle name="20% - Accent3 16" xfId="695"/>
    <cellStyle name="20% - Accent3 17" xfId="715"/>
    <cellStyle name="20% - Accent3 18" xfId="734"/>
    <cellStyle name="20% - Accent3 19" xfId="753"/>
    <cellStyle name="20% - Accent3 2" xfId="125"/>
    <cellStyle name="20% - Accent3 20" xfId="776"/>
    <cellStyle name="20% - Accent3 21" xfId="797"/>
    <cellStyle name="20% - Accent3 22" xfId="818"/>
    <cellStyle name="20% - Accent3 23" xfId="839"/>
    <cellStyle name="20% - Accent3 24" xfId="872"/>
    <cellStyle name="20% - Accent3 25" xfId="932"/>
    <cellStyle name="20% - Accent3 26" xfId="951"/>
    <cellStyle name="20% - Accent3 27" xfId="969"/>
    <cellStyle name="20% - Accent3 28" xfId="988"/>
    <cellStyle name="20% - Accent3 29" xfId="1003"/>
    <cellStyle name="20% - Accent3 3" xfId="166"/>
    <cellStyle name="20% - Accent3 4" xfId="209"/>
    <cellStyle name="20% - Accent3 5" xfId="252"/>
    <cellStyle name="20% - Accent3 6" xfId="295"/>
    <cellStyle name="20% - Accent3 7" xfId="337"/>
    <cellStyle name="20% - Accent3 8" xfId="378"/>
    <cellStyle name="20% - Accent3 9" xfId="420"/>
    <cellStyle name="20% - Accent4" xfId="5" builtinId="42" customBuiltin="1"/>
    <cellStyle name="20% - Accent4 10" xfId="465"/>
    <cellStyle name="20% - Accent4 11" xfId="508"/>
    <cellStyle name="20% - Accent4 12" xfId="550"/>
    <cellStyle name="20% - Accent4 13" xfId="592"/>
    <cellStyle name="20% - Accent4 14" xfId="633"/>
    <cellStyle name="20% - Accent4 15" xfId="674"/>
    <cellStyle name="20% - Accent4 16" xfId="697"/>
    <cellStyle name="20% - Accent4 17" xfId="717"/>
    <cellStyle name="20% - Accent4 18" xfId="736"/>
    <cellStyle name="20% - Accent4 19" xfId="755"/>
    <cellStyle name="20% - Accent4 2" xfId="129"/>
    <cellStyle name="20% - Accent4 20" xfId="778"/>
    <cellStyle name="20% - Accent4 21" xfId="799"/>
    <cellStyle name="20% - Accent4 22" xfId="821"/>
    <cellStyle name="20% - Accent4 23" xfId="841"/>
    <cellStyle name="20% - Accent4 24" xfId="876"/>
    <cellStyle name="20% - Accent4 25" xfId="934"/>
    <cellStyle name="20% - Accent4 26" xfId="953"/>
    <cellStyle name="20% - Accent4 27" xfId="971"/>
    <cellStyle name="20% - Accent4 28" xfId="990"/>
    <cellStyle name="20% - Accent4 29" xfId="1005"/>
    <cellStyle name="20% - Accent4 3" xfId="170"/>
    <cellStyle name="20% - Accent4 4" xfId="213"/>
    <cellStyle name="20% - Accent4 5" xfId="256"/>
    <cellStyle name="20% - Accent4 6" xfId="299"/>
    <cellStyle name="20% - Accent4 7" xfId="341"/>
    <cellStyle name="20% - Accent4 8" xfId="382"/>
    <cellStyle name="20% - Accent4 9" xfId="424"/>
    <cellStyle name="20% - Accent5" xfId="6" builtinId="46" customBuiltin="1"/>
    <cellStyle name="20% - Accent5 10" xfId="469"/>
    <cellStyle name="20% - Accent5 11" xfId="512"/>
    <cellStyle name="20% - Accent5 12" xfId="554"/>
    <cellStyle name="20% - Accent5 13" xfId="596"/>
    <cellStyle name="20% - Accent5 14" xfId="637"/>
    <cellStyle name="20% - Accent5 15" xfId="678"/>
    <cellStyle name="20% - Accent5 16" xfId="699"/>
    <cellStyle name="20% - Accent5 17" xfId="720"/>
    <cellStyle name="20% - Accent5 18" xfId="738"/>
    <cellStyle name="20% - Accent5 19" xfId="757"/>
    <cellStyle name="20% - Accent5 2" xfId="133"/>
    <cellStyle name="20% - Accent5 20" xfId="780"/>
    <cellStyle name="20% - Accent5 21" xfId="801"/>
    <cellStyle name="20% - Accent5 22" xfId="823"/>
    <cellStyle name="20% - Accent5 23" xfId="843"/>
    <cellStyle name="20% - Accent5 24" xfId="880"/>
    <cellStyle name="20% - Accent5 25" xfId="936"/>
    <cellStyle name="20% - Accent5 26" xfId="956"/>
    <cellStyle name="20% - Accent5 27" xfId="973"/>
    <cellStyle name="20% - Accent5 28" xfId="992"/>
    <cellStyle name="20% - Accent5 29" xfId="1007"/>
    <cellStyle name="20% - Accent5 3" xfId="174"/>
    <cellStyle name="20% - Accent5 4" xfId="217"/>
    <cellStyle name="20% - Accent5 5" xfId="260"/>
    <cellStyle name="20% - Accent5 6" xfId="303"/>
    <cellStyle name="20% - Accent5 7" xfId="345"/>
    <cellStyle name="20% - Accent5 8" xfId="386"/>
    <cellStyle name="20% - Accent5 9" xfId="428"/>
    <cellStyle name="20% - Accent6" xfId="7" builtinId="50" customBuiltin="1"/>
    <cellStyle name="20% - Accent6 10" xfId="473"/>
    <cellStyle name="20% - Accent6 11" xfId="516"/>
    <cellStyle name="20% - Accent6 12" xfId="558"/>
    <cellStyle name="20% - Accent6 13" xfId="600"/>
    <cellStyle name="20% - Accent6 14" xfId="641"/>
    <cellStyle name="20% - Accent6 15" xfId="682"/>
    <cellStyle name="20% - Accent6 16" xfId="701"/>
    <cellStyle name="20% - Accent6 17" xfId="723"/>
    <cellStyle name="20% - Accent6 18" xfId="740"/>
    <cellStyle name="20% - Accent6 19" xfId="760"/>
    <cellStyle name="20% - Accent6 2" xfId="137"/>
    <cellStyle name="20% - Accent6 20" xfId="783"/>
    <cellStyle name="20% - Accent6 21" xfId="804"/>
    <cellStyle name="20% - Accent6 22" xfId="825"/>
    <cellStyle name="20% - Accent6 23" xfId="845"/>
    <cellStyle name="20% - Accent6 24" xfId="884"/>
    <cellStyle name="20% - Accent6 25" xfId="938"/>
    <cellStyle name="20% - Accent6 26" xfId="958"/>
    <cellStyle name="20% - Accent6 27" xfId="975"/>
    <cellStyle name="20% - Accent6 28" xfId="994"/>
    <cellStyle name="20% - Accent6 29" xfId="1009"/>
    <cellStyle name="20% - Accent6 3" xfId="178"/>
    <cellStyle name="20% - Accent6 4" xfId="221"/>
    <cellStyle name="20% - Accent6 5" xfId="264"/>
    <cellStyle name="20% - Accent6 6" xfId="307"/>
    <cellStyle name="20% - Accent6 7" xfId="349"/>
    <cellStyle name="20% - Accent6 8" xfId="390"/>
    <cellStyle name="20% - Accent6 9" xfId="432"/>
    <cellStyle name="40% - Accent1" xfId="8" builtinId="31" customBuiltin="1"/>
    <cellStyle name="40% - Accent1 10" xfId="454"/>
    <cellStyle name="40% - Accent1 11" xfId="497"/>
    <cellStyle name="40% - Accent1 12" xfId="539"/>
    <cellStyle name="40% - Accent1 13" xfId="581"/>
    <cellStyle name="40% - Accent1 14" xfId="622"/>
    <cellStyle name="40% - Accent1 15" xfId="663"/>
    <cellStyle name="40% - Accent1 16" xfId="692"/>
    <cellStyle name="40% - Accent1 17" xfId="712"/>
    <cellStyle name="40% - Accent1 18" xfId="731"/>
    <cellStyle name="40% - Accent1 19" xfId="750"/>
    <cellStyle name="40% - Accent1 2" xfId="118"/>
    <cellStyle name="40% - Accent1 20" xfId="773"/>
    <cellStyle name="40% - Accent1 21" xfId="793"/>
    <cellStyle name="40% - Accent1 22" xfId="815"/>
    <cellStyle name="40% - Accent1 23" xfId="836"/>
    <cellStyle name="40% - Accent1 24" xfId="865"/>
    <cellStyle name="40% - Accent1 25" xfId="929"/>
    <cellStyle name="40% - Accent1 26" xfId="947"/>
    <cellStyle name="40% - Accent1 27" xfId="966"/>
    <cellStyle name="40% - Accent1 28" xfId="985"/>
    <cellStyle name="40% - Accent1 29" xfId="1000"/>
    <cellStyle name="40% - Accent1 3" xfId="159"/>
    <cellStyle name="40% - Accent1 4" xfId="202"/>
    <cellStyle name="40% - Accent1 5" xfId="245"/>
    <cellStyle name="40% - Accent1 6" xfId="288"/>
    <cellStyle name="40% - Accent1 7" xfId="330"/>
    <cellStyle name="40% - Accent1 8" xfId="371"/>
    <cellStyle name="40% - Accent1 9" xfId="413"/>
    <cellStyle name="40% - Accent2" xfId="9" builtinId="35" customBuiltin="1"/>
    <cellStyle name="40% - Accent2 10" xfId="458"/>
    <cellStyle name="40% - Accent2 11" xfId="501"/>
    <cellStyle name="40% - Accent2 12" xfId="543"/>
    <cellStyle name="40% - Accent2 13" xfId="585"/>
    <cellStyle name="40% - Accent2 14" xfId="626"/>
    <cellStyle name="40% - Accent2 15" xfId="667"/>
    <cellStyle name="40% - Accent2 16" xfId="694"/>
    <cellStyle name="40% - Accent2 17" xfId="714"/>
    <cellStyle name="40% - Accent2 18" xfId="733"/>
    <cellStyle name="40% - Accent2 19" xfId="752"/>
    <cellStyle name="40% - Accent2 2" xfId="122"/>
    <cellStyle name="40% - Accent2 20" xfId="775"/>
    <cellStyle name="40% - Accent2 21" xfId="795"/>
    <cellStyle name="40% - Accent2 22" xfId="817"/>
    <cellStyle name="40% - Accent2 23" xfId="838"/>
    <cellStyle name="40% - Accent2 24" xfId="869"/>
    <cellStyle name="40% - Accent2 25" xfId="931"/>
    <cellStyle name="40% - Accent2 26" xfId="949"/>
    <cellStyle name="40% - Accent2 27" xfId="968"/>
    <cellStyle name="40% - Accent2 28" xfId="987"/>
    <cellStyle name="40% - Accent2 29" xfId="1002"/>
    <cellStyle name="40% - Accent2 3" xfId="163"/>
    <cellStyle name="40% - Accent2 4" xfId="206"/>
    <cellStyle name="40% - Accent2 5" xfId="249"/>
    <cellStyle name="40% - Accent2 6" xfId="292"/>
    <cellStyle name="40% - Accent2 7" xfId="334"/>
    <cellStyle name="40% - Accent2 8" xfId="375"/>
    <cellStyle name="40% - Accent2 9" xfId="417"/>
    <cellStyle name="40% - Accent3" xfId="10" builtinId="39" customBuiltin="1"/>
    <cellStyle name="40% - Accent3 10" xfId="462"/>
    <cellStyle name="40% - Accent3 11" xfId="505"/>
    <cellStyle name="40% - Accent3 12" xfId="547"/>
    <cellStyle name="40% - Accent3 13" xfId="589"/>
    <cellStyle name="40% - Accent3 14" xfId="630"/>
    <cellStyle name="40% - Accent3 15" xfId="671"/>
    <cellStyle name="40% - Accent3 16" xfId="696"/>
    <cellStyle name="40% - Accent3 17" xfId="716"/>
    <cellStyle name="40% - Accent3 18" xfId="735"/>
    <cellStyle name="40% - Accent3 19" xfId="754"/>
    <cellStyle name="40% - Accent3 2" xfId="126"/>
    <cellStyle name="40% - Accent3 20" xfId="777"/>
    <cellStyle name="40% - Accent3 21" xfId="798"/>
    <cellStyle name="40% - Accent3 22" xfId="819"/>
    <cellStyle name="40% - Accent3 23" xfId="840"/>
    <cellStyle name="40% - Accent3 24" xfId="873"/>
    <cellStyle name="40% - Accent3 25" xfId="933"/>
    <cellStyle name="40% - Accent3 26" xfId="952"/>
    <cellStyle name="40% - Accent3 27" xfId="970"/>
    <cellStyle name="40% - Accent3 28" xfId="989"/>
    <cellStyle name="40% - Accent3 29" xfId="1004"/>
    <cellStyle name="40% - Accent3 3" xfId="167"/>
    <cellStyle name="40% - Accent3 4" xfId="210"/>
    <cellStyle name="40% - Accent3 5" xfId="253"/>
    <cellStyle name="40% - Accent3 6" xfId="296"/>
    <cellStyle name="40% - Accent3 7" xfId="338"/>
    <cellStyle name="40% - Accent3 8" xfId="379"/>
    <cellStyle name="40% - Accent3 9" xfId="421"/>
    <cellStyle name="40% - Accent4" xfId="11" builtinId="43" customBuiltin="1"/>
    <cellStyle name="40% - Accent4 10" xfId="466"/>
    <cellStyle name="40% - Accent4 11" xfId="509"/>
    <cellStyle name="40% - Accent4 12" xfId="551"/>
    <cellStyle name="40% - Accent4 13" xfId="593"/>
    <cellStyle name="40% - Accent4 14" xfId="634"/>
    <cellStyle name="40% - Accent4 15" xfId="675"/>
    <cellStyle name="40% - Accent4 16" xfId="698"/>
    <cellStyle name="40% - Accent4 17" xfId="718"/>
    <cellStyle name="40% - Accent4 18" xfId="737"/>
    <cellStyle name="40% - Accent4 19" xfId="756"/>
    <cellStyle name="40% - Accent4 2" xfId="130"/>
    <cellStyle name="40% - Accent4 20" xfId="779"/>
    <cellStyle name="40% - Accent4 21" xfId="800"/>
    <cellStyle name="40% - Accent4 22" xfId="822"/>
    <cellStyle name="40% - Accent4 23" xfId="842"/>
    <cellStyle name="40% - Accent4 24" xfId="877"/>
    <cellStyle name="40% - Accent4 25" xfId="935"/>
    <cellStyle name="40% - Accent4 26" xfId="954"/>
    <cellStyle name="40% - Accent4 27" xfId="972"/>
    <cellStyle name="40% - Accent4 28" xfId="991"/>
    <cellStyle name="40% - Accent4 29" xfId="1006"/>
    <cellStyle name="40% - Accent4 3" xfId="171"/>
    <cellStyle name="40% - Accent4 4" xfId="214"/>
    <cellStyle name="40% - Accent4 5" xfId="257"/>
    <cellStyle name="40% - Accent4 6" xfId="300"/>
    <cellStyle name="40% - Accent4 7" xfId="342"/>
    <cellStyle name="40% - Accent4 8" xfId="383"/>
    <cellStyle name="40% - Accent4 9" xfId="425"/>
    <cellStyle name="40% - Accent5" xfId="12" builtinId="47" customBuiltin="1"/>
    <cellStyle name="40% - Accent5 10" xfId="470"/>
    <cellStyle name="40% - Accent5 11" xfId="513"/>
    <cellStyle name="40% - Accent5 12" xfId="555"/>
    <cellStyle name="40% - Accent5 13" xfId="597"/>
    <cellStyle name="40% - Accent5 14" xfId="638"/>
    <cellStyle name="40% - Accent5 15" xfId="679"/>
    <cellStyle name="40% - Accent5 16" xfId="700"/>
    <cellStyle name="40% - Accent5 17" xfId="721"/>
    <cellStyle name="40% - Accent5 18" xfId="739"/>
    <cellStyle name="40% - Accent5 19" xfId="758"/>
    <cellStyle name="40% - Accent5 2" xfId="134"/>
    <cellStyle name="40% - Accent5 20" xfId="781"/>
    <cellStyle name="40% - Accent5 21" xfId="802"/>
    <cellStyle name="40% - Accent5 22" xfId="824"/>
    <cellStyle name="40% - Accent5 23" xfId="844"/>
    <cellStyle name="40% - Accent5 24" xfId="881"/>
    <cellStyle name="40% - Accent5 25" xfId="937"/>
    <cellStyle name="40% - Accent5 26" xfId="957"/>
    <cellStyle name="40% - Accent5 27" xfId="974"/>
    <cellStyle name="40% - Accent5 28" xfId="993"/>
    <cellStyle name="40% - Accent5 29" xfId="1008"/>
    <cellStyle name="40% - Accent5 3" xfId="175"/>
    <cellStyle name="40% - Accent5 4" xfId="218"/>
    <cellStyle name="40% - Accent5 5" xfId="261"/>
    <cellStyle name="40% - Accent5 6" xfId="304"/>
    <cellStyle name="40% - Accent5 7" xfId="346"/>
    <cellStyle name="40% - Accent5 8" xfId="387"/>
    <cellStyle name="40% - Accent5 9" xfId="429"/>
    <cellStyle name="40% - Accent6" xfId="13" builtinId="51" customBuiltin="1"/>
    <cellStyle name="40% - Accent6 10" xfId="474"/>
    <cellStyle name="40% - Accent6 11" xfId="517"/>
    <cellStyle name="40% - Accent6 12" xfId="559"/>
    <cellStyle name="40% - Accent6 13" xfId="601"/>
    <cellStyle name="40% - Accent6 14" xfId="642"/>
    <cellStyle name="40% - Accent6 15" xfId="683"/>
    <cellStyle name="40% - Accent6 16" xfId="702"/>
    <cellStyle name="40% - Accent6 17" xfId="724"/>
    <cellStyle name="40% - Accent6 18" xfId="741"/>
    <cellStyle name="40% - Accent6 19" xfId="761"/>
    <cellStyle name="40% - Accent6 2" xfId="138"/>
    <cellStyle name="40% - Accent6 20" xfId="784"/>
    <cellStyle name="40% - Accent6 21" xfId="805"/>
    <cellStyle name="40% - Accent6 22" xfId="826"/>
    <cellStyle name="40% - Accent6 23" xfId="846"/>
    <cellStyle name="40% - Accent6 24" xfId="885"/>
    <cellStyle name="40% - Accent6 25" xfId="939"/>
    <cellStyle name="40% - Accent6 26" xfId="959"/>
    <cellStyle name="40% - Accent6 27" xfId="976"/>
    <cellStyle name="40% - Accent6 28" xfId="995"/>
    <cellStyle name="40% - Accent6 29" xfId="1010"/>
    <cellStyle name="40% - Accent6 3" xfId="179"/>
    <cellStyle name="40% - Accent6 4" xfId="222"/>
    <cellStyle name="40% - Accent6 5" xfId="265"/>
    <cellStyle name="40% - Accent6 6" xfId="308"/>
    <cellStyle name="40% - Accent6 7" xfId="350"/>
    <cellStyle name="40% - Accent6 8" xfId="391"/>
    <cellStyle name="40% - Accent6 9" xfId="433"/>
    <cellStyle name="60% - Accent1" xfId="14" builtinId="32" customBuiltin="1"/>
    <cellStyle name="60% - Accent1 10" xfId="455"/>
    <cellStyle name="60% - Accent1 11" xfId="498"/>
    <cellStyle name="60% - Accent1 12" xfId="540"/>
    <cellStyle name="60% - Accent1 13" xfId="582"/>
    <cellStyle name="60% - Accent1 14" xfId="623"/>
    <cellStyle name="60% - Accent1 15" xfId="664"/>
    <cellStyle name="60% - Accent1 2" xfId="119"/>
    <cellStyle name="60% - Accent1 3" xfId="160"/>
    <cellStyle name="60% - Accent1 4" xfId="203"/>
    <cellStyle name="60% - Accent1 5" xfId="246"/>
    <cellStyle name="60% - Accent1 6" xfId="289"/>
    <cellStyle name="60% - Accent1 7" xfId="331"/>
    <cellStyle name="60% - Accent1 8" xfId="372"/>
    <cellStyle name="60% - Accent1 9" xfId="414"/>
    <cellStyle name="60% - Accent2" xfId="15" builtinId="36" customBuiltin="1"/>
    <cellStyle name="60% - Accent2 10" xfId="459"/>
    <cellStyle name="60% - Accent2 11" xfId="502"/>
    <cellStyle name="60% - Accent2 12" xfId="544"/>
    <cellStyle name="60% - Accent2 13" xfId="586"/>
    <cellStyle name="60% - Accent2 14" xfId="627"/>
    <cellStyle name="60% - Accent2 15" xfId="668"/>
    <cellStyle name="60% - Accent2 2" xfId="123"/>
    <cellStyle name="60% - Accent2 3" xfId="164"/>
    <cellStyle name="60% - Accent2 4" xfId="207"/>
    <cellStyle name="60% - Accent2 5" xfId="250"/>
    <cellStyle name="60% - Accent2 6" xfId="293"/>
    <cellStyle name="60% - Accent2 7" xfId="335"/>
    <cellStyle name="60% - Accent2 8" xfId="376"/>
    <cellStyle name="60% - Accent2 9" xfId="418"/>
    <cellStyle name="60% - Accent3" xfId="16" builtinId="40" customBuiltin="1"/>
    <cellStyle name="60% - Accent3 10" xfId="463"/>
    <cellStyle name="60% - Accent3 11" xfId="506"/>
    <cellStyle name="60% - Accent3 12" xfId="548"/>
    <cellStyle name="60% - Accent3 13" xfId="590"/>
    <cellStyle name="60% - Accent3 14" xfId="631"/>
    <cellStyle name="60% - Accent3 15" xfId="672"/>
    <cellStyle name="60% - Accent3 2" xfId="127"/>
    <cellStyle name="60% - Accent3 3" xfId="168"/>
    <cellStyle name="60% - Accent3 4" xfId="211"/>
    <cellStyle name="60% - Accent3 5" xfId="254"/>
    <cellStyle name="60% - Accent3 6" xfId="297"/>
    <cellStyle name="60% - Accent3 7" xfId="339"/>
    <cellStyle name="60% - Accent3 8" xfId="380"/>
    <cellStyle name="60% - Accent3 9" xfId="422"/>
    <cellStyle name="60% - Accent4" xfId="17" builtinId="44" customBuiltin="1"/>
    <cellStyle name="60% - Accent4 10" xfId="467"/>
    <cellStyle name="60% - Accent4 11" xfId="510"/>
    <cellStyle name="60% - Accent4 12" xfId="552"/>
    <cellStyle name="60% - Accent4 13" xfId="594"/>
    <cellStyle name="60% - Accent4 14" xfId="635"/>
    <cellStyle name="60% - Accent4 15" xfId="676"/>
    <cellStyle name="60% - Accent4 2" xfId="131"/>
    <cellStyle name="60% - Accent4 3" xfId="172"/>
    <cellStyle name="60% - Accent4 4" xfId="215"/>
    <cellStyle name="60% - Accent4 5" xfId="258"/>
    <cellStyle name="60% - Accent4 6" xfId="301"/>
    <cellStyle name="60% - Accent4 7" xfId="343"/>
    <cellStyle name="60% - Accent4 8" xfId="384"/>
    <cellStyle name="60% - Accent4 9" xfId="426"/>
    <cellStyle name="60% - Accent5" xfId="18" builtinId="48" customBuiltin="1"/>
    <cellStyle name="60% - Accent5 10" xfId="471"/>
    <cellStyle name="60% - Accent5 11" xfId="514"/>
    <cellStyle name="60% - Accent5 12" xfId="556"/>
    <cellStyle name="60% - Accent5 13" xfId="598"/>
    <cellStyle name="60% - Accent5 14" xfId="639"/>
    <cellStyle name="60% - Accent5 15" xfId="680"/>
    <cellStyle name="60% - Accent5 2" xfId="135"/>
    <cellStyle name="60% - Accent5 3" xfId="176"/>
    <cellStyle name="60% - Accent5 4" xfId="219"/>
    <cellStyle name="60% - Accent5 5" xfId="262"/>
    <cellStyle name="60% - Accent5 6" xfId="305"/>
    <cellStyle name="60% - Accent5 7" xfId="347"/>
    <cellStyle name="60% - Accent5 8" xfId="388"/>
    <cellStyle name="60% - Accent5 9" xfId="430"/>
    <cellStyle name="60% - Accent6" xfId="19" builtinId="52" customBuiltin="1"/>
    <cellStyle name="60% - Accent6 10" xfId="475"/>
    <cellStyle name="60% - Accent6 11" xfId="518"/>
    <cellStyle name="60% - Accent6 12" xfId="560"/>
    <cellStyle name="60% - Accent6 13" xfId="602"/>
    <cellStyle name="60% - Accent6 14" xfId="643"/>
    <cellStyle name="60% - Accent6 15" xfId="684"/>
    <cellStyle name="60% - Accent6 2" xfId="139"/>
    <cellStyle name="60% - Accent6 3" xfId="180"/>
    <cellStyle name="60% - Accent6 4" xfId="223"/>
    <cellStyle name="60% - Accent6 5" xfId="266"/>
    <cellStyle name="60% - Accent6 6" xfId="309"/>
    <cellStyle name="60% - Accent6 7" xfId="351"/>
    <cellStyle name="60% - Accent6 8" xfId="392"/>
    <cellStyle name="60% - Accent6 9" xfId="434"/>
    <cellStyle name="Accent1" xfId="20" builtinId="29" customBuiltin="1"/>
    <cellStyle name="Accent1 10" xfId="452"/>
    <cellStyle name="Accent1 11" xfId="495"/>
    <cellStyle name="Accent1 12" xfId="537"/>
    <cellStyle name="Accent1 13" xfId="579"/>
    <cellStyle name="Accent1 14" xfId="620"/>
    <cellStyle name="Accent1 15" xfId="661"/>
    <cellStyle name="Accent1 2" xfId="116"/>
    <cellStyle name="Accent1 3" xfId="157"/>
    <cellStyle name="Accent1 4" xfId="200"/>
    <cellStyle name="Accent1 5" xfId="243"/>
    <cellStyle name="Accent1 6" xfId="286"/>
    <cellStyle name="Accent1 7" xfId="328"/>
    <cellStyle name="Accent1 8" xfId="369"/>
    <cellStyle name="Accent1 9" xfId="411"/>
    <cellStyle name="Accent2" xfId="21" builtinId="33" customBuiltin="1"/>
    <cellStyle name="Accent2 10" xfId="456"/>
    <cellStyle name="Accent2 11" xfId="499"/>
    <cellStyle name="Accent2 12" xfId="541"/>
    <cellStyle name="Accent2 13" xfId="583"/>
    <cellStyle name="Accent2 14" xfId="624"/>
    <cellStyle name="Accent2 15" xfId="665"/>
    <cellStyle name="Accent2 2" xfId="120"/>
    <cellStyle name="Accent2 3" xfId="161"/>
    <cellStyle name="Accent2 4" xfId="204"/>
    <cellStyle name="Accent2 5" xfId="247"/>
    <cellStyle name="Accent2 6" xfId="290"/>
    <cellStyle name="Accent2 7" xfId="332"/>
    <cellStyle name="Accent2 8" xfId="373"/>
    <cellStyle name="Accent2 9" xfId="415"/>
    <cellStyle name="Accent3" xfId="22" builtinId="37" customBuiltin="1"/>
    <cellStyle name="Accent3 10" xfId="460"/>
    <cellStyle name="Accent3 11" xfId="503"/>
    <cellStyle name="Accent3 12" xfId="545"/>
    <cellStyle name="Accent3 13" xfId="587"/>
    <cellStyle name="Accent3 14" xfId="628"/>
    <cellStyle name="Accent3 15" xfId="669"/>
    <cellStyle name="Accent3 2" xfId="124"/>
    <cellStyle name="Accent3 3" xfId="165"/>
    <cellStyle name="Accent3 4" xfId="208"/>
    <cellStyle name="Accent3 5" xfId="251"/>
    <cellStyle name="Accent3 6" xfId="294"/>
    <cellStyle name="Accent3 7" xfId="336"/>
    <cellStyle name="Accent3 8" xfId="377"/>
    <cellStyle name="Accent3 9" xfId="419"/>
    <cellStyle name="Accent4" xfId="23" builtinId="41" customBuiltin="1"/>
    <cellStyle name="Accent4 10" xfId="464"/>
    <cellStyle name="Accent4 11" xfId="507"/>
    <cellStyle name="Accent4 12" xfId="549"/>
    <cellStyle name="Accent4 13" xfId="591"/>
    <cellStyle name="Accent4 14" xfId="632"/>
    <cellStyle name="Accent4 15" xfId="673"/>
    <cellStyle name="Accent4 2" xfId="128"/>
    <cellStyle name="Accent4 3" xfId="169"/>
    <cellStyle name="Accent4 4" xfId="212"/>
    <cellStyle name="Accent4 5" xfId="255"/>
    <cellStyle name="Accent4 6" xfId="298"/>
    <cellStyle name="Accent4 7" xfId="340"/>
    <cellStyle name="Accent4 8" xfId="381"/>
    <cellStyle name="Accent4 9" xfId="423"/>
    <cellStyle name="Accent5" xfId="24" builtinId="45" customBuiltin="1"/>
    <cellStyle name="Accent5 10" xfId="468"/>
    <cellStyle name="Accent5 11" xfId="511"/>
    <cellStyle name="Accent5 12" xfId="553"/>
    <cellStyle name="Accent5 13" xfId="595"/>
    <cellStyle name="Accent5 14" xfId="636"/>
    <cellStyle name="Accent5 15" xfId="677"/>
    <cellStyle name="Accent5 2" xfId="132"/>
    <cellStyle name="Accent5 3" xfId="173"/>
    <cellStyle name="Accent5 4" xfId="216"/>
    <cellStyle name="Accent5 5" xfId="259"/>
    <cellStyle name="Accent5 6" xfId="302"/>
    <cellStyle name="Accent5 7" xfId="344"/>
    <cellStyle name="Accent5 8" xfId="385"/>
    <cellStyle name="Accent5 9" xfId="427"/>
    <cellStyle name="Accent6" xfId="25" builtinId="49" customBuiltin="1"/>
    <cellStyle name="Accent6 10" xfId="472"/>
    <cellStyle name="Accent6 11" xfId="515"/>
    <cellStyle name="Accent6 12" xfId="557"/>
    <cellStyle name="Accent6 13" xfId="599"/>
    <cellStyle name="Accent6 14" xfId="640"/>
    <cellStyle name="Accent6 15" xfId="681"/>
    <cellStyle name="Accent6 2" xfId="136"/>
    <cellStyle name="Accent6 3" xfId="177"/>
    <cellStyle name="Accent6 4" xfId="220"/>
    <cellStyle name="Accent6 5" xfId="263"/>
    <cellStyle name="Accent6 6" xfId="306"/>
    <cellStyle name="Accent6 7" xfId="348"/>
    <cellStyle name="Accent6 8" xfId="389"/>
    <cellStyle name="Accent6 9" xfId="431"/>
    <cellStyle name="Bad" xfId="26" builtinId="27" customBuiltin="1"/>
    <cellStyle name="Bad 10" xfId="441"/>
    <cellStyle name="Bad 11" xfId="484"/>
    <cellStyle name="Bad 12" xfId="526"/>
    <cellStyle name="Bad 13" xfId="568"/>
    <cellStyle name="Bad 14" xfId="609"/>
    <cellStyle name="Bad 15" xfId="650"/>
    <cellStyle name="Bad 2" xfId="105"/>
    <cellStyle name="Bad 3" xfId="146"/>
    <cellStyle name="Bad 4" xfId="189"/>
    <cellStyle name="Bad 5" xfId="232"/>
    <cellStyle name="Bad 6" xfId="275"/>
    <cellStyle name="Bad 7" xfId="317"/>
    <cellStyle name="Bad 8" xfId="358"/>
    <cellStyle name="Bad 9" xfId="400"/>
    <cellStyle name="Calculation" xfId="27" builtinId="22" customBuiltin="1"/>
    <cellStyle name="Calculation 10" xfId="445"/>
    <cellStyle name="Calculation 11" xfId="488"/>
    <cellStyle name="Calculation 12" xfId="530"/>
    <cellStyle name="Calculation 13" xfId="572"/>
    <cellStyle name="Calculation 14" xfId="613"/>
    <cellStyle name="Calculation 15" xfId="654"/>
    <cellStyle name="Calculation 2" xfId="109"/>
    <cellStyle name="Calculation 3" xfId="150"/>
    <cellStyle name="Calculation 4" xfId="193"/>
    <cellStyle name="Calculation 5" xfId="236"/>
    <cellStyle name="Calculation 6" xfId="279"/>
    <cellStyle name="Calculation 7" xfId="321"/>
    <cellStyle name="Calculation 8" xfId="362"/>
    <cellStyle name="Calculation 9" xfId="404"/>
    <cellStyle name="Check Cell" xfId="28" builtinId="23" customBuiltin="1"/>
    <cellStyle name="Check Cell 10" xfId="447"/>
    <cellStyle name="Check Cell 11" xfId="490"/>
    <cellStyle name="Check Cell 12" xfId="532"/>
    <cellStyle name="Check Cell 13" xfId="574"/>
    <cellStyle name="Check Cell 14" xfId="615"/>
    <cellStyle name="Check Cell 15" xfId="656"/>
    <cellStyle name="Check Cell 2" xfId="111"/>
    <cellStyle name="Check Cell 3" xfId="152"/>
    <cellStyle name="Check Cell 4" xfId="195"/>
    <cellStyle name="Check Cell 5" xfId="238"/>
    <cellStyle name="Check Cell 6" xfId="281"/>
    <cellStyle name="Check Cell 7" xfId="323"/>
    <cellStyle name="Check Cell 8" xfId="364"/>
    <cellStyle name="Check Cell 9" xfId="406"/>
    <cellStyle name="Comma" xfId="29" builtinId="3"/>
    <cellStyle name="Comma 10" xfId="807"/>
    <cellStyle name="Comma 11" xfId="924"/>
    <cellStyle name="Comma 12" xfId="941"/>
    <cellStyle name="Comma 2" xfId="182"/>
    <cellStyle name="Comma 3" xfId="225"/>
    <cellStyle name="Comma 4" xfId="268"/>
    <cellStyle name="Comma 5" xfId="686"/>
    <cellStyle name="Comma 6" xfId="393"/>
    <cellStyle name="Comma 7" xfId="477"/>
    <cellStyle name="Comma 8" xfId="704"/>
    <cellStyle name="Comma 9" xfId="743"/>
    <cellStyle name="Entered" xfId="30"/>
    <cellStyle name="Explanatory Text" xfId="31" builtinId="53" customBuiltin="1"/>
    <cellStyle name="Explanatory Text 10" xfId="450"/>
    <cellStyle name="Explanatory Text 11" xfId="493"/>
    <cellStyle name="Explanatory Text 12" xfId="535"/>
    <cellStyle name="Explanatory Text 13" xfId="577"/>
    <cellStyle name="Explanatory Text 14" xfId="618"/>
    <cellStyle name="Explanatory Text 15" xfId="659"/>
    <cellStyle name="Explanatory Text 2" xfId="114"/>
    <cellStyle name="Explanatory Text 3" xfId="155"/>
    <cellStyle name="Explanatory Text 4" xfId="198"/>
    <cellStyle name="Explanatory Text 5" xfId="241"/>
    <cellStyle name="Explanatory Text 6" xfId="284"/>
    <cellStyle name="Explanatory Text 7" xfId="326"/>
    <cellStyle name="Explanatory Text 8" xfId="367"/>
    <cellStyle name="Explanatory Text 9" xfId="409"/>
    <cellStyle name="Good" xfId="32" builtinId="26" customBuiltin="1"/>
    <cellStyle name="Good 10" xfId="440"/>
    <cellStyle name="Good 11" xfId="483"/>
    <cellStyle name="Good 12" xfId="525"/>
    <cellStyle name="Good 13" xfId="567"/>
    <cellStyle name="Good 14" xfId="608"/>
    <cellStyle name="Good 15" xfId="649"/>
    <cellStyle name="Good 2" xfId="104"/>
    <cellStyle name="Good 3" xfId="145"/>
    <cellStyle name="Good 4" xfId="188"/>
    <cellStyle name="Good 5" xfId="231"/>
    <cellStyle name="Good 6" xfId="274"/>
    <cellStyle name="Good 7" xfId="316"/>
    <cellStyle name="Good 8" xfId="357"/>
    <cellStyle name="Good 9" xfId="399"/>
    <cellStyle name="Grey" xfId="33"/>
    <cellStyle name="Heading 1" xfId="34" builtinId="16" customBuiltin="1"/>
    <cellStyle name="Heading 1 10" xfId="436"/>
    <cellStyle name="Heading 1 11" xfId="479"/>
    <cellStyle name="Heading 1 12" xfId="521"/>
    <cellStyle name="Heading 1 13" xfId="563"/>
    <cellStyle name="Heading 1 14" xfId="604"/>
    <cellStyle name="Heading 1 15" xfId="645"/>
    <cellStyle name="Heading 1 2" xfId="100"/>
    <cellStyle name="Heading 1 3" xfId="141"/>
    <cellStyle name="Heading 1 4" xfId="184"/>
    <cellStyle name="Heading 1 5" xfId="227"/>
    <cellStyle name="Heading 1 6" xfId="270"/>
    <cellStyle name="Heading 1 7" xfId="312"/>
    <cellStyle name="Heading 1 8" xfId="353"/>
    <cellStyle name="Heading 1 9" xfId="395"/>
    <cellStyle name="Heading 2" xfId="35" builtinId="17" customBuiltin="1"/>
    <cellStyle name="Heading 2 10" xfId="437"/>
    <cellStyle name="Heading 2 11" xfId="480"/>
    <cellStyle name="Heading 2 12" xfId="522"/>
    <cellStyle name="Heading 2 13" xfId="564"/>
    <cellStyle name="Heading 2 14" xfId="605"/>
    <cellStyle name="Heading 2 15" xfId="646"/>
    <cellStyle name="Heading 2 2" xfId="101"/>
    <cellStyle name="Heading 2 3" xfId="142"/>
    <cellStyle name="Heading 2 4" xfId="185"/>
    <cellStyle name="Heading 2 5" xfId="228"/>
    <cellStyle name="Heading 2 6" xfId="271"/>
    <cellStyle name="Heading 2 7" xfId="313"/>
    <cellStyle name="Heading 2 8" xfId="354"/>
    <cellStyle name="Heading 2 9" xfId="396"/>
    <cellStyle name="Heading 3" xfId="36" builtinId="18" customBuiltin="1"/>
    <cellStyle name="Heading 3 10" xfId="438"/>
    <cellStyle name="Heading 3 11" xfId="481"/>
    <cellStyle name="Heading 3 12" xfId="523"/>
    <cellStyle name="Heading 3 13" xfId="565"/>
    <cellStyle name="Heading 3 14" xfId="606"/>
    <cellStyle name="Heading 3 15" xfId="647"/>
    <cellStyle name="Heading 3 2" xfId="102"/>
    <cellStyle name="Heading 3 3" xfId="143"/>
    <cellStyle name="Heading 3 4" xfId="186"/>
    <cellStyle name="Heading 3 5" xfId="229"/>
    <cellStyle name="Heading 3 6" xfId="272"/>
    <cellStyle name="Heading 3 7" xfId="314"/>
    <cellStyle name="Heading 3 8" xfId="355"/>
    <cellStyle name="Heading 3 9" xfId="397"/>
    <cellStyle name="Heading 4" xfId="37" builtinId="19" customBuiltin="1"/>
    <cellStyle name="Heading 4 10" xfId="439"/>
    <cellStyle name="Heading 4 11" xfId="482"/>
    <cellStyle name="Heading 4 12" xfId="524"/>
    <cellStyle name="Heading 4 13" xfId="566"/>
    <cellStyle name="Heading 4 14" xfId="607"/>
    <cellStyle name="Heading 4 15" xfId="648"/>
    <cellStyle name="Heading 4 2" xfId="103"/>
    <cellStyle name="Heading 4 3" xfId="144"/>
    <cellStyle name="Heading 4 4" xfId="187"/>
    <cellStyle name="Heading 4 5" xfId="230"/>
    <cellStyle name="Heading 4 6" xfId="273"/>
    <cellStyle name="Heading 4 7" xfId="315"/>
    <cellStyle name="Heading 4 8" xfId="356"/>
    <cellStyle name="Heading 4 9" xfId="398"/>
    <cellStyle name="Heading1" xfId="38"/>
    <cellStyle name="Heading2" xfId="39"/>
    <cellStyle name="Input" xfId="40" builtinId="20" customBuiltin="1"/>
    <cellStyle name="Input [yellow]" xfId="41"/>
    <cellStyle name="Input 10" xfId="443"/>
    <cellStyle name="Input 11" xfId="486"/>
    <cellStyle name="Input 12" xfId="528"/>
    <cellStyle name="Input 13" xfId="570"/>
    <cellStyle name="Input 14" xfId="611"/>
    <cellStyle name="Input 15" xfId="652"/>
    <cellStyle name="Input 16" xfId="688"/>
    <cellStyle name="Input 17" xfId="687"/>
    <cellStyle name="Input 18" xfId="706"/>
    <cellStyle name="Input 19" xfId="705"/>
    <cellStyle name="Input 2" xfId="107"/>
    <cellStyle name="Input 20" xfId="707"/>
    <cellStyle name="Input 21" xfId="719"/>
    <cellStyle name="Input 22" xfId="727"/>
    <cellStyle name="Input 23" xfId="726"/>
    <cellStyle name="Input 24" xfId="746"/>
    <cellStyle name="Input 25" xfId="744"/>
    <cellStyle name="Input 26" xfId="745"/>
    <cellStyle name="Input 27" xfId="766"/>
    <cellStyle name="Input 28" xfId="764"/>
    <cellStyle name="Input 29" xfId="765"/>
    <cellStyle name="Input 3" xfId="148"/>
    <cellStyle name="Input 30" xfId="770"/>
    <cellStyle name="Input 31" xfId="767"/>
    <cellStyle name="Input 32" xfId="788"/>
    <cellStyle name="Input 33" xfId="786"/>
    <cellStyle name="Input 34" xfId="787"/>
    <cellStyle name="Input 35" xfId="789"/>
    <cellStyle name="Input 36" xfId="811"/>
    <cellStyle name="Input 37" xfId="809"/>
    <cellStyle name="Input 38" xfId="808"/>
    <cellStyle name="Input 39" xfId="810"/>
    <cellStyle name="Input 4" xfId="191"/>
    <cellStyle name="Input 40" xfId="831"/>
    <cellStyle name="Input 41" xfId="829"/>
    <cellStyle name="Input 42" xfId="832"/>
    <cellStyle name="Input 43" xfId="856"/>
    <cellStyle name="Input 44" xfId="849"/>
    <cellStyle name="Input 45" xfId="857"/>
    <cellStyle name="Input 46" xfId="853"/>
    <cellStyle name="Input 47" xfId="848"/>
    <cellStyle name="Input 48" xfId="893"/>
    <cellStyle name="Input 49" xfId="850"/>
    <cellStyle name="Input 5" xfId="234"/>
    <cellStyle name="Input 50" xfId="896"/>
    <cellStyle name="Input 51" xfId="875"/>
    <cellStyle name="Input 52" xfId="897"/>
    <cellStyle name="Input 53" xfId="892"/>
    <cellStyle name="Input 54" xfId="902"/>
    <cellStyle name="Input 55" xfId="887"/>
    <cellStyle name="Input 56" xfId="886"/>
    <cellStyle name="Input 57" xfId="904"/>
    <cellStyle name="Input 58" xfId="891"/>
    <cellStyle name="Input 59" xfId="871"/>
    <cellStyle name="Input 6" xfId="277"/>
    <cellStyle name="Input 60" xfId="899"/>
    <cellStyle name="Input 61" xfId="916"/>
    <cellStyle name="Input 62" xfId="913"/>
    <cellStyle name="Input 63" xfId="870"/>
    <cellStyle name="Input 64" xfId="905"/>
    <cellStyle name="Input 65" xfId="906"/>
    <cellStyle name="Input 66" xfId="888"/>
    <cellStyle name="Input 67" xfId="908"/>
    <cellStyle name="Input 68" xfId="909"/>
    <cellStyle name="Input 69" xfId="917"/>
    <cellStyle name="Input 7" xfId="319"/>
    <cellStyle name="Input 70" xfId="919"/>
    <cellStyle name="Input 71" xfId="920"/>
    <cellStyle name="Input 72" xfId="922"/>
    <cellStyle name="Input 73" xfId="921"/>
    <cellStyle name="Input 74" xfId="923"/>
    <cellStyle name="Input 75" xfId="926"/>
    <cellStyle name="Input 76" xfId="943"/>
    <cellStyle name="Input 77" xfId="950"/>
    <cellStyle name="Input 78" xfId="945"/>
    <cellStyle name="Input 79" xfId="962"/>
    <cellStyle name="Input 8" xfId="360"/>
    <cellStyle name="Input 80" xfId="961"/>
    <cellStyle name="Input 81" xfId="980"/>
    <cellStyle name="Input 82" xfId="978"/>
    <cellStyle name="Input 83" xfId="981"/>
    <cellStyle name="Input 84" xfId="997"/>
    <cellStyle name="Input 9" xfId="402"/>
    <cellStyle name="Linked Cell" xfId="42" builtinId="24" customBuiltin="1"/>
    <cellStyle name="Linked Cell 10" xfId="446"/>
    <cellStyle name="Linked Cell 11" xfId="489"/>
    <cellStyle name="Linked Cell 12" xfId="531"/>
    <cellStyle name="Linked Cell 13" xfId="573"/>
    <cellStyle name="Linked Cell 14" xfId="614"/>
    <cellStyle name="Linked Cell 15" xfId="655"/>
    <cellStyle name="Linked Cell 2" xfId="110"/>
    <cellStyle name="Linked Cell 3" xfId="151"/>
    <cellStyle name="Linked Cell 4" xfId="194"/>
    <cellStyle name="Linked Cell 5" xfId="237"/>
    <cellStyle name="Linked Cell 6" xfId="280"/>
    <cellStyle name="Linked Cell 7" xfId="322"/>
    <cellStyle name="Linked Cell 8" xfId="363"/>
    <cellStyle name="Linked Cell 9" xfId="405"/>
    <cellStyle name="modified border" xfId="43"/>
    <cellStyle name="modified border1" xfId="44"/>
    <cellStyle name="Neutral" xfId="45" builtinId="28" customBuiltin="1"/>
    <cellStyle name="Neutral 10" xfId="442"/>
    <cellStyle name="Neutral 11" xfId="485"/>
    <cellStyle name="Neutral 12" xfId="527"/>
    <cellStyle name="Neutral 13" xfId="569"/>
    <cellStyle name="Neutral 14" xfId="610"/>
    <cellStyle name="Neutral 15" xfId="651"/>
    <cellStyle name="Neutral 2" xfId="106"/>
    <cellStyle name="Neutral 3" xfId="147"/>
    <cellStyle name="Neutral 4" xfId="190"/>
    <cellStyle name="Neutral 5" xfId="233"/>
    <cellStyle name="Neutral 6" xfId="276"/>
    <cellStyle name="Neutral 7" xfId="318"/>
    <cellStyle name="Neutral 8" xfId="359"/>
    <cellStyle name="Neutral 9" xfId="401"/>
    <cellStyle name="Normal" xfId="0" builtinId="0"/>
    <cellStyle name="Normal - Style1" xfId="46"/>
    <cellStyle name="Normal 10" xfId="689"/>
    <cellStyle name="Normal 11" xfId="703"/>
    <cellStyle name="Normal 12" xfId="709"/>
    <cellStyle name="Normal 13" xfId="722"/>
    <cellStyle name="Normal 14" xfId="708"/>
    <cellStyle name="Normal 15" xfId="725"/>
    <cellStyle name="Normal 16" xfId="728"/>
    <cellStyle name="Normal 17" xfId="742"/>
    <cellStyle name="Normal 18" xfId="748"/>
    <cellStyle name="Normal 19" xfId="759"/>
    <cellStyle name="Normal 2" xfId="519"/>
    <cellStyle name="Normal 20" xfId="762"/>
    <cellStyle name="Normal 21" xfId="771"/>
    <cellStyle name="Normal 22" xfId="782"/>
    <cellStyle name="Normal 23" xfId="768"/>
    <cellStyle name="Normal 24" xfId="763"/>
    <cellStyle name="Normal 25" xfId="785"/>
    <cellStyle name="Normal 26" xfId="791"/>
    <cellStyle name="Normal 27" xfId="803"/>
    <cellStyle name="Normal 28" xfId="796"/>
    <cellStyle name="Normal 29" xfId="806"/>
    <cellStyle name="Normal 3" xfId="476"/>
    <cellStyle name="Normal 30" xfId="812"/>
    <cellStyle name="Normal 31" xfId="820"/>
    <cellStyle name="Normal 32" xfId="827"/>
    <cellStyle name="Normal 33" xfId="828"/>
    <cellStyle name="Normal 34" xfId="833"/>
    <cellStyle name="Normal 35" xfId="830"/>
    <cellStyle name="Normal 36" xfId="847"/>
    <cellStyle name="Normal 37" xfId="860"/>
    <cellStyle name="Normal 38" xfId="854"/>
    <cellStyle name="Normal 39" xfId="862"/>
    <cellStyle name="Normal 4" xfId="181"/>
    <cellStyle name="Normal 40" xfId="852"/>
    <cellStyle name="Normal 41" xfId="867"/>
    <cellStyle name="Normal 42" xfId="855"/>
    <cellStyle name="Normal 43" xfId="895"/>
    <cellStyle name="Normal 44" xfId="883"/>
    <cellStyle name="Normal 45" xfId="858"/>
    <cellStyle name="Normal 46" xfId="866"/>
    <cellStyle name="Normal 47" xfId="890"/>
    <cellStyle name="Normal 48" xfId="859"/>
    <cellStyle name="Normal 49" xfId="903"/>
    <cellStyle name="Normal 5" xfId="224"/>
    <cellStyle name="Normal 50" xfId="878"/>
    <cellStyle name="Normal 51" xfId="879"/>
    <cellStyle name="Normal 52" xfId="863"/>
    <cellStyle name="Normal 53" xfId="882"/>
    <cellStyle name="Normal 54" xfId="910"/>
    <cellStyle name="Normal 55" xfId="901"/>
    <cellStyle name="Normal 56" xfId="914"/>
    <cellStyle name="Normal 57" xfId="915"/>
    <cellStyle name="Normal 58" xfId="898"/>
    <cellStyle name="Normal 59" xfId="912"/>
    <cellStyle name="Normal 6" xfId="267"/>
    <cellStyle name="Normal 60" xfId="911"/>
    <cellStyle name="Normal 61" xfId="907"/>
    <cellStyle name="Normal 62" xfId="889"/>
    <cellStyle name="Normal 63" xfId="874"/>
    <cellStyle name="Normal 64" xfId="900"/>
    <cellStyle name="Normal 65" xfId="918"/>
    <cellStyle name="Normal 66" xfId="894"/>
    <cellStyle name="Normal 67" xfId="851"/>
    <cellStyle name="Normal 68" xfId="925"/>
    <cellStyle name="Normal 69" xfId="940"/>
    <cellStyle name="Normal 7" xfId="310"/>
    <cellStyle name="Normal 70" xfId="942"/>
    <cellStyle name="Normal 71" xfId="955"/>
    <cellStyle name="Normal 72" xfId="960"/>
    <cellStyle name="Normal 73" xfId="963"/>
    <cellStyle name="Normal 74" xfId="977"/>
    <cellStyle name="Normal 75" xfId="982"/>
    <cellStyle name="Normal 76" xfId="979"/>
    <cellStyle name="Normal 77" xfId="996"/>
    <cellStyle name="Normal 8" xfId="561"/>
    <cellStyle name="Normal 9" xfId="685"/>
    <cellStyle name="Normal_0399-month" xfId="47"/>
    <cellStyle name="Normal_Balance_sheet_1" xfId="48"/>
    <cellStyle name="Normal_BS Nov 1999" xfId="49"/>
    <cellStyle name="Normal_IS_monthly" xfId="50"/>
    <cellStyle name="Normal_Sheet1" xfId="51"/>
    <cellStyle name="Note" xfId="52" builtinId="10" customBuiltin="1"/>
    <cellStyle name="Note 10" xfId="449"/>
    <cellStyle name="Note 11" xfId="492"/>
    <cellStyle name="Note 12" xfId="534"/>
    <cellStyle name="Note 13" xfId="576"/>
    <cellStyle name="Note 14" xfId="617"/>
    <cellStyle name="Note 15" xfId="658"/>
    <cellStyle name="Note 16" xfId="690"/>
    <cellStyle name="Note 17" xfId="710"/>
    <cellStyle name="Note 18" xfId="729"/>
    <cellStyle name="Note 19" xfId="747"/>
    <cellStyle name="Note 2" xfId="113"/>
    <cellStyle name="Note 20" xfId="769"/>
    <cellStyle name="Note 21" xfId="790"/>
    <cellStyle name="Note 22" xfId="813"/>
    <cellStyle name="Note 23" xfId="834"/>
    <cellStyle name="Note 24" xfId="861"/>
    <cellStyle name="Note 25" xfId="927"/>
    <cellStyle name="Note 26" xfId="944"/>
    <cellStyle name="Note 27" xfId="964"/>
    <cellStyle name="Note 28" xfId="983"/>
    <cellStyle name="Note 29" xfId="998"/>
    <cellStyle name="Note 3" xfId="154"/>
    <cellStyle name="Note 4" xfId="197"/>
    <cellStyle name="Note 5" xfId="240"/>
    <cellStyle name="Note 6" xfId="283"/>
    <cellStyle name="Note 7" xfId="325"/>
    <cellStyle name="Note 8" xfId="366"/>
    <cellStyle name="Note 9" xfId="408"/>
    <cellStyle name="Output" xfId="53" builtinId="21" customBuiltin="1"/>
    <cellStyle name="Output 10" xfId="444"/>
    <cellStyle name="Output 11" xfId="487"/>
    <cellStyle name="Output 12" xfId="529"/>
    <cellStyle name="Output 13" xfId="571"/>
    <cellStyle name="Output 14" xfId="612"/>
    <cellStyle name="Output 15" xfId="653"/>
    <cellStyle name="Output 2" xfId="108"/>
    <cellStyle name="Output 3" xfId="149"/>
    <cellStyle name="Output 4" xfId="192"/>
    <cellStyle name="Output 5" xfId="235"/>
    <cellStyle name="Output 6" xfId="278"/>
    <cellStyle name="Output 7" xfId="320"/>
    <cellStyle name="Output 8" xfId="361"/>
    <cellStyle name="Output 9" xfId="403"/>
    <cellStyle name="Percent [2]" xfId="54"/>
    <cellStyle name="SAPBEXaggData" xfId="55"/>
    <cellStyle name="SAPBEXaggDataEmph" xfId="56"/>
    <cellStyle name="SAPBEXaggItem" xfId="57"/>
    <cellStyle name="SAPBEXaggItemX" xfId="58"/>
    <cellStyle name="SAPBEXchaText" xfId="59"/>
    <cellStyle name="SAPBEXexcBad7" xfId="60"/>
    <cellStyle name="SAPBEXexcBad8" xfId="61"/>
    <cellStyle name="SAPBEXexcBad9" xfId="62"/>
    <cellStyle name="SAPBEXexcCritical4" xfId="63"/>
    <cellStyle name="SAPBEXexcCritical5" xfId="64"/>
    <cellStyle name="SAPBEXexcCritical6" xfId="65"/>
    <cellStyle name="SAPBEXexcGood1" xfId="66"/>
    <cellStyle name="SAPBEXexcGood2" xfId="67"/>
    <cellStyle name="SAPBEXexcGood3" xfId="68"/>
    <cellStyle name="SAPBEXfilterDrill" xfId="69"/>
    <cellStyle name="SAPBEXfilterItem" xfId="70"/>
    <cellStyle name="SAPBEXfilterText" xfId="71"/>
    <cellStyle name="SAPBEXformats" xfId="72"/>
    <cellStyle name="SAPBEXheaderItem" xfId="73"/>
    <cellStyle name="SAPBEXheaderText" xfId="74"/>
    <cellStyle name="SAPBEXHLevel0" xfId="75"/>
    <cellStyle name="SAPBEXHLevel0X" xfId="76"/>
    <cellStyle name="SAPBEXHLevel1" xfId="77"/>
    <cellStyle name="SAPBEXHLevel1X" xfId="78"/>
    <cellStyle name="SAPBEXHLevel2" xfId="79"/>
    <cellStyle name="SAPBEXHLevel2X" xfId="80"/>
    <cellStyle name="SAPBEXHLevel3" xfId="81"/>
    <cellStyle name="SAPBEXHLevel3X" xfId="82"/>
    <cellStyle name="SAPBEXinputData" xfId="83"/>
    <cellStyle name="SAPBEXresData" xfId="84"/>
    <cellStyle name="SAPBEXresDataEmph" xfId="85"/>
    <cellStyle name="SAPBEXresItem" xfId="86"/>
    <cellStyle name="SAPBEXresItemX" xfId="87"/>
    <cellStyle name="SAPBEXstdData" xfId="88"/>
    <cellStyle name="SAPBEXstdDataEmph" xfId="89"/>
    <cellStyle name="SAPBEXstdItem" xfId="90"/>
    <cellStyle name="SAPBEXstdItemX" xfId="91"/>
    <cellStyle name="SAPBEXtitle" xfId="92"/>
    <cellStyle name="SAPBEXundefined" xfId="93"/>
    <cellStyle name="StmtTtl1" xfId="94"/>
    <cellStyle name="StmtTtl2" xfId="95"/>
    <cellStyle name="Style 1" xfId="1"/>
    <cellStyle name="Title" xfId="96" builtinId="15" customBuiltin="1"/>
    <cellStyle name="Title 10" xfId="435"/>
    <cellStyle name="Title 11" xfId="478"/>
    <cellStyle name="Title 12" xfId="520"/>
    <cellStyle name="Title 13" xfId="562"/>
    <cellStyle name="Title 14" xfId="603"/>
    <cellStyle name="Title 15" xfId="644"/>
    <cellStyle name="Title 2" xfId="99"/>
    <cellStyle name="Title 3" xfId="140"/>
    <cellStyle name="Title 4" xfId="183"/>
    <cellStyle name="Title 5" xfId="226"/>
    <cellStyle name="Title 6" xfId="269"/>
    <cellStyle name="Title 7" xfId="311"/>
    <cellStyle name="Title 8" xfId="352"/>
    <cellStyle name="Title 9" xfId="394"/>
    <cellStyle name="Total" xfId="97" builtinId="25" customBuiltin="1"/>
    <cellStyle name="Total 10" xfId="451"/>
    <cellStyle name="Total 11" xfId="494"/>
    <cellStyle name="Total 12" xfId="536"/>
    <cellStyle name="Total 13" xfId="578"/>
    <cellStyle name="Total 14" xfId="619"/>
    <cellStyle name="Total 15" xfId="660"/>
    <cellStyle name="Total 2" xfId="115"/>
    <cellStyle name="Total 3" xfId="156"/>
    <cellStyle name="Total 4" xfId="199"/>
    <cellStyle name="Total 5" xfId="242"/>
    <cellStyle name="Total 6" xfId="285"/>
    <cellStyle name="Total 7" xfId="327"/>
    <cellStyle name="Total 8" xfId="368"/>
    <cellStyle name="Total 9" xfId="410"/>
    <cellStyle name="Warning Text" xfId="98" builtinId="11" customBuiltin="1"/>
    <cellStyle name="Warning Text 10" xfId="448"/>
    <cellStyle name="Warning Text 11" xfId="491"/>
    <cellStyle name="Warning Text 12" xfId="533"/>
    <cellStyle name="Warning Text 13" xfId="575"/>
    <cellStyle name="Warning Text 14" xfId="616"/>
    <cellStyle name="Warning Text 15" xfId="657"/>
    <cellStyle name="Warning Text 2" xfId="112"/>
    <cellStyle name="Warning Text 3" xfId="153"/>
    <cellStyle name="Warning Text 4" xfId="196"/>
    <cellStyle name="Warning Text 5" xfId="239"/>
    <cellStyle name="Warning Text 6" xfId="282"/>
    <cellStyle name="Warning Text 7" xfId="324"/>
    <cellStyle name="Warning Text 8" xfId="365"/>
    <cellStyle name="Warning Text 9" xfId="407"/>
  </cellStyles>
  <dxfs count="3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66675</xdr:rowOff>
    </xdr:from>
    <xdr:to>
      <xdr:col>3</xdr:col>
      <xdr:colOff>19050</xdr:colOff>
      <xdr:row>8</xdr:row>
      <xdr:rowOff>38100</xdr:rowOff>
    </xdr:to>
    <xdr:sp macro="" textlink="">
      <xdr:nvSpPr>
        <xdr:cNvPr id="2" name="TextBox 1"/>
        <xdr:cNvSpPr txBox="1"/>
      </xdr:nvSpPr>
      <xdr:spPr>
        <a:xfrm>
          <a:off x="4114800" y="1104900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1</xdr:col>
      <xdr:colOff>1133475</xdr:colOff>
      <xdr:row>14</xdr:row>
      <xdr:rowOff>76200</xdr:rowOff>
    </xdr:from>
    <xdr:to>
      <xdr:col>2</xdr:col>
      <xdr:colOff>1152525</xdr:colOff>
      <xdr:row>17</xdr:row>
      <xdr:rowOff>47625</xdr:rowOff>
    </xdr:to>
    <xdr:sp macro="" textlink="">
      <xdr:nvSpPr>
        <xdr:cNvPr id="3" name="TextBox 2"/>
        <xdr:cNvSpPr txBox="1"/>
      </xdr:nvSpPr>
      <xdr:spPr>
        <a:xfrm>
          <a:off x="4076700" y="252412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1</xdr:col>
      <xdr:colOff>1133475</xdr:colOff>
      <xdr:row>22</xdr:row>
      <xdr:rowOff>57150</xdr:rowOff>
    </xdr:from>
    <xdr:to>
      <xdr:col>2</xdr:col>
      <xdr:colOff>1152525</xdr:colOff>
      <xdr:row>26</xdr:row>
      <xdr:rowOff>28575</xdr:rowOff>
    </xdr:to>
    <xdr:sp macro="" textlink="">
      <xdr:nvSpPr>
        <xdr:cNvPr id="4" name="TextBox 3"/>
        <xdr:cNvSpPr txBox="1"/>
      </xdr:nvSpPr>
      <xdr:spPr>
        <a:xfrm>
          <a:off x="4076700" y="374332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1</xdr:col>
      <xdr:colOff>1162050</xdr:colOff>
      <xdr:row>29</xdr:row>
      <xdr:rowOff>66675</xdr:rowOff>
    </xdr:from>
    <xdr:to>
      <xdr:col>3</xdr:col>
      <xdr:colOff>9525</xdr:colOff>
      <xdr:row>32</xdr:row>
      <xdr:rowOff>85725</xdr:rowOff>
    </xdr:to>
    <xdr:sp macro="" textlink="">
      <xdr:nvSpPr>
        <xdr:cNvPr id="5" name="TextBox 4"/>
        <xdr:cNvSpPr txBox="1"/>
      </xdr:nvSpPr>
      <xdr:spPr>
        <a:xfrm>
          <a:off x="4105275" y="473392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3</xdr:col>
      <xdr:colOff>19050</xdr:colOff>
      <xdr:row>40</xdr:row>
      <xdr:rowOff>133350</xdr:rowOff>
    </xdr:to>
    <xdr:sp macro="" textlink="">
      <xdr:nvSpPr>
        <xdr:cNvPr id="6" name="TextBox 5"/>
        <xdr:cNvSpPr txBox="1"/>
      </xdr:nvSpPr>
      <xdr:spPr>
        <a:xfrm>
          <a:off x="4114800" y="597217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19050</xdr:colOff>
      <xdr:row>50</xdr:row>
      <xdr:rowOff>47625</xdr:rowOff>
    </xdr:to>
    <xdr:sp macro="" textlink="">
      <xdr:nvSpPr>
        <xdr:cNvPr id="7" name="TextBox 6"/>
        <xdr:cNvSpPr txBox="1"/>
      </xdr:nvSpPr>
      <xdr:spPr>
        <a:xfrm>
          <a:off x="4114800" y="7372350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59</xdr:row>
      <xdr:rowOff>0</xdr:rowOff>
    </xdr:from>
    <xdr:to>
      <xdr:col>3</xdr:col>
      <xdr:colOff>19050</xdr:colOff>
      <xdr:row>61</xdr:row>
      <xdr:rowOff>133350</xdr:rowOff>
    </xdr:to>
    <xdr:sp macro="" textlink="">
      <xdr:nvSpPr>
        <xdr:cNvPr id="8" name="TextBox 7"/>
        <xdr:cNvSpPr txBox="1"/>
      </xdr:nvSpPr>
      <xdr:spPr>
        <a:xfrm>
          <a:off x="4114800" y="921067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1</xdr:col>
      <xdr:colOff>1143000</xdr:colOff>
      <xdr:row>68</xdr:row>
      <xdr:rowOff>66675</xdr:rowOff>
    </xdr:from>
    <xdr:to>
      <xdr:col>2</xdr:col>
      <xdr:colOff>1162050</xdr:colOff>
      <xdr:row>71</xdr:row>
      <xdr:rowOff>104775</xdr:rowOff>
    </xdr:to>
    <xdr:sp macro="" textlink="">
      <xdr:nvSpPr>
        <xdr:cNvPr id="9" name="TextBox 8"/>
        <xdr:cNvSpPr txBox="1"/>
      </xdr:nvSpPr>
      <xdr:spPr>
        <a:xfrm>
          <a:off x="4086225" y="10744200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75</xdr:row>
      <xdr:rowOff>19050</xdr:rowOff>
    </xdr:from>
    <xdr:to>
      <xdr:col>3</xdr:col>
      <xdr:colOff>19050</xdr:colOff>
      <xdr:row>77</xdr:row>
      <xdr:rowOff>152400</xdr:rowOff>
    </xdr:to>
    <xdr:sp macro="" textlink="">
      <xdr:nvSpPr>
        <xdr:cNvPr id="10" name="TextBox 9"/>
        <xdr:cNvSpPr txBox="1"/>
      </xdr:nvSpPr>
      <xdr:spPr>
        <a:xfrm>
          <a:off x="4114800" y="11715750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9525</xdr:colOff>
      <xdr:row>82</xdr:row>
      <xdr:rowOff>161925</xdr:rowOff>
    </xdr:from>
    <xdr:to>
      <xdr:col>3</xdr:col>
      <xdr:colOff>28575</xdr:colOff>
      <xdr:row>86</xdr:row>
      <xdr:rowOff>0</xdr:rowOff>
    </xdr:to>
    <xdr:sp macro="" textlink="">
      <xdr:nvSpPr>
        <xdr:cNvPr id="11" name="TextBox 10"/>
        <xdr:cNvSpPr txBox="1"/>
      </xdr:nvSpPr>
      <xdr:spPr>
        <a:xfrm>
          <a:off x="4124325" y="1300162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1</xdr:col>
      <xdr:colOff>1152525</xdr:colOff>
      <xdr:row>88</xdr:row>
      <xdr:rowOff>9525</xdr:rowOff>
    </xdr:from>
    <xdr:to>
      <xdr:col>3</xdr:col>
      <xdr:colOff>0</xdr:colOff>
      <xdr:row>91</xdr:row>
      <xdr:rowOff>28575</xdr:rowOff>
    </xdr:to>
    <xdr:sp macro="" textlink="">
      <xdr:nvSpPr>
        <xdr:cNvPr id="12" name="TextBox 11"/>
        <xdr:cNvSpPr txBox="1"/>
      </xdr:nvSpPr>
      <xdr:spPr>
        <a:xfrm>
          <a:off x="4095750" y="13849350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1</xdr:col>
      <xdr:colOff>1152525</xdr:colOff>
      <xdr:row>101</xdr:row>
      <xdr:rowOff>66675</xdr:rowOff>
    </xdr:from>
    <xdr:to>
      <xdr:col>3</xdr:col>
      <xdr:colOff>0</xdr:colOff>
      <xdr:row>104</xdr:row>
      <xdr:rowOff>38100</xdr:rowOff>
    </xdr:to>
    <xdr:sp macro="" textlink="">
      <xdr:nvSpPr>
        <xdr:cNvPr id="13" name="TextBox 12"/>
        <xdr:cNvSpPr txBox="1"/>
      </xdr:nvSpPr>
      <xdr:spPr>
        <a:xfrm>
          <a:off x="4095750" y="15963900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1</xdr:col>
      <xdr:colOff>1028701</xdr:colOff>
      <xdr:row>117</xdr:row>
      <xdr:rowOff>66675</xdr:rowOff>
    </xdr:from>
    <xdr:to>
      <xdr:col>3</xdr:col>
      <xdr:colOff>66675</xdr:colOff>
      <xdr:row>119</xdr:row>
      <xdr:rowOff>133350</xdr:rowOff>
    </xdr:to>
    <xdr:sp macro="" textlink="">
      <xdr:nvSpPr>
        <xdr:cNvPr id="14" name="TextBox 13"/>
        <xdr:cNvSpPr txBox="1"/>
      </xdr:nvSpPr>
      <xdr:spPr>
        <a:xfrm>
          <a:off x="3971926" y="18307050"/>
          <a:ext cx="1381124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127</xdr:row>
      <xdr:rowOff>0</xdr:rowOff>
    </xdr:from>
    <xdr:to>
      <xdr:col>3</xdr:col>
      <xdr:colOff>19050</xdr:colOff>
      <xdr:row>129</xdr:row>
      <xdr:rowOff>133350</xdr:rowOff>
    </xdr:to>
    <xdr:sp macro="" textlink="">
      <xdr:nvSpPr>
        <xdr:cNvPr id="15" name="TextBox 14"/>
        <xdr:cNvSpPr txBox="1"/>
      </xdr:nvSpPr>
      <xdr:spPr>
        <a:xfrm>
          <a:off x="4114800" y="1991677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138</xdr:row>
      <xdr:rowOff>0</xdr:rowOff>
    </xdr:from>
    <xdr:to>
      <xdr:col>3</xdr:col>
      <xdr:colOff>19050</xdr:colOff>
      <xdr:row>140</xdr:row>
      <xdr:rowOff>133350</xdr:rowOff>
    </xdr:to>
    <xdr:sp macro="" textlink="">
      <xdr:nvSpPr>
        <xdr:cNvPr id="16" name="TextBox 15"/>
        <xdr:cNvSpPr txBox="1"/>
      </xdr:nvSpPr>
      <xdr:spPr>
        <a:xfrm>
          <a:off x="4114800" y="2170747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143</xdr:row>
      <xdr:rowOff>66675</xdr:rowOff>
    </xdr:from>
    <xdr:to>
      <xdr:col>3</xdr:col>
      <xdr:colOff>19050</xdr:colOff>
      <xdr:row>146</xdr:row>
      <xdr:rowOff>38100</xdr:rowOff>
    </xdr:to>
    <xdr:sp macro="" textlink="">
      <xdr:nvSpPr>
        <xdr:cNvPr id="17" name="TextBox 16"/>
        <xdr:cNvSpPr txBox="1"/>
      </xdr:nvSpPr>
      <xdr:spPr>
        <a:xfrm>
          <a:off x="4114800" y="22593300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155</xdr:row>
      <xdr:rowOff>0</xdr:rowOff>
    </xdr:from>
    <xdr:to>
      <xdr:col>3</xdr:col>
      <xdr:colOff>19050</xdr:colOff>
      <xdr:row>157</xdr:row>
      <xdr:rowOff>133350</xdr:rowOff>
    </xdr:to>
    <xdr:sp macro="" textlink="">
      <xdr:nvSpPr>
        <xdr:cNvPr id="18" name="TextBox 17"/>
        <xdr:cNvSpPr txBox="1"/>
      </xdr:nvSpPr>
      <xdr:spPr>
        <a:xfrm>
          <a:off x="4114800" y="24479250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170</xdr:row>
      <xdr:rowOff>123825</xdr:rowOff>
    </xdr:from>
    <xdr:to>
      <xdr:col>3</xdr:col>
      <xdr:colOff>19050</xdr:colOff>
      <xdr:row>173</xdr:row>
      <xdr:rowOff>95250</xdr:rowOff>
    </xdr:to>
    <xdr:sp macro="" textlink="">
      <xdr:nvSpPr>
        <xdr:cNvPr id="19" name="TextBox 18"/>
        <xdr:cNvSpPr txBox="1"/>
      </xdr:nvSpPr>
      <xdr:spPr>
        <a:xfrm>
          <a:off x="4114800" y="2704147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182</xdr:row>
      <xdr:rowOff>152400</xdr:rowOff>
    </xdr:from>
    <xdr:to>
      <xdr:col>3</xdr:col>
      <xdr:colOff>19050</xdr:colOff>
      <xdr:row>185</xdr:row>
      <xdr:rowOff>123825</xdr:rowOff>
    </xdr:to>
    <xdr:sp macro="" textlink="">
      <xdr:nvSpPr>
        <xdr:cNvPr id="20" name="TextBox 19"/>
        <xdr:cNvSpPr txBox="1"/>
      </xdr:nvSpPr>
      <xdr:spPr>
        <a:xfrm>
          <a:off x="4114800" y="2902267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187</xdr:row>
      <xdr:rowOff>76200</xdr:rowOff>
    </xdr:from>
    <xdr:to>
      <xdr:col>3</xdr:col>
      <xdr:colOff>19050</xdr:colOff>
      <xdr:row>190</xdr:row>
      <xdr:rowOff>47625</xdr:rowOff>
    </xdr:to>
    <xdr:sp macro="" textlink="">
      <xdr:nvSpPr>
        <xdr:cNvPr id="21" name="TextBox 20"/>
        <xdr:cNvSpPr txBox="1"/>
      </xdr:nvSpPr>
      <xdr:spPr>
        <a:xfrm>
          <a:off x="4114800" y="2976562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192</xdr:row>
      <xdr:rowOff>85725</xdr:rowOff>
    </xdr:from>
    <xdr:to>
      <xdr:col>3</xdr:col>
      <xdr:colOff>19050</xdr:colOff>
      <xdr:row>195</xdr:row>
      <xdr:rowOff>57150</xdr:rowOff>
    </xdr:to>
    <xdr:sp macro="" textlink="">
      <xdr:nvSpPr>
        <xdr:cNvPr id="22" name="TextBox 21"/>
        <xdr:cNvSpPr txBox="1"/>
      </xdr:nvSpPr>
      <xdr:spPr>
        <a:xfrm>
          <a:off x="4114800" y="30594300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200</xdr:row>
      <xdr:rowOff>0</xdr:rowOff>
    </xdr:from>
    <xdr:to>
      <xdr:col>3</xdr:col>
      <xdr:colOff>19050</xdr:colOff>
      <xdr:row>202</xdr:row>
      <xdr:rowOff>133350</xdr:rowOff>
    </xdr:to>
    <xdr:sp macro="" textlink="">
      <xdr:nvSpPr>
        <xdr:cNvPr id="23" name="TextBox 22"/>
        <xdr:cNvSpPr txBox="1"/>
      </xdr:nvSpPr>
      <xdr:spPr>
        <a:xfrm>
          <a:off x="4114800" y="31813500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workbookViewId="0">
      <selection activeCell="D12" sqref="D12"/>
    </sheetView>
  </sheetViews>
  <sheetFormatPr defaultRowHeight="14.25" x14ac:dyDescent="0.2"/>
  <sheetData>
    <row r="1" spans="1:9" x14ac:dyDescent="0.2">
      <c r="A1" s="225" t="s">
        <v>707</v>
      </c>
      <c r="B1" s="226"/>
      <c r="C1" s="226"/>
      <c r="D1" s="226"/>
      <c r="E1" s="226"/>
      <c r="F1" s="226"/>
      <c r="G1" s="226"/>
      <c r="H1" s="226"/>
      <c r="I1" s="226"/>
    </row>
    <row r="2" spans="1:9" x14ac:dyDescent="0.2">
      <c r="A2" s="226"/>
      <c r="B2" s="226"/>
      <c r="C2" s="226"/>
      <c r="D2" s="226"/>
      <c r="E2" s="226"/>
      <c r="F2" s="226"/>
      <c r="G2" s="226"/>
      <c r="H2" s="226"/>
      <c r="I2" s="226"/>
    </row>
    <row r="3" spans="1:9" x14ac:dyDescent="0.2">
      <c r="A3" s="226"/>
      <c r="B3" s="226"/>
      <c r="C3" s="226"/>
      <c r="D3" s="226"/>
      <c r="E3" s="226"/>
      <c r="F3" s="226"/>
      <c r="G3" s="226"/>
      <c r="H3" s="226"/>
      <c r="I3" s="226"/>
    </row>
    <row r="4" spans="1:9" x14ac:dyDescent="0.2">
      <c r="A4" s="226"/>
      <c r="B4" s="226"/>
      <c r="C4" s="226"/>
      <c r="D4" s="226"/>
      <c r="E4" s="226"/>
      <c r="F4" s="226"/>
      <c r="G4" s="226"/>
      <c r="H4" s="226"/>
      <c r="I4" s="226"/>
    </row>
    <row r="5" spans="1:9" x14ac:dyDescent="0.2">
      <c r="A5" s="226"/>
      <c r="B5" s="226"/>
      <c r="C5" s="226"/>
      <c r="D5" s="226"/>
      <c r="E5" s="226"/>
      <c r="F5" s="226"/>
      <c r="G5" s="226"/>
      <c r="H5" s="226"/>
      <c r="I5" s="226"/>
    </row>
    <row r="6" spans="1:9" x14ac:dyDescent="0.2">
      <c r="A6" s="226"/>
      <c r="B6" s="226"/>
      <c r="C6" s="226"/>
      <c r="D6" s="226"/>
      <c r="E6" s="226"/>
      <c r="F6" s="226"/>
      <c r="G6" s="226"/>
      <c r="H6" s="226"/>
      <c r="I6" s="226"/>
    </row>
    <row r="7" spans="1:9" x14ac:dyDescent="0.2">
      <c r="A7" s="226"/>
      <c r="B7" s="226"/>
      <c r="C7" s="226"/>
      <c r="D7" s="226"/>
      <c r="E7" s="226"/>
      <c r="F7" s="226"/>
      <c r="G7" s="226"/>
      <c r="H7" s="226"/>
      <c r="I7" s="226"/>
    </row>
    <row r="8" spans="1:9" x14ac:dyDescent="0.2">
      <c r="A8" s="226"/>
      <c r="B8" s="226"/>
      <c r="C8" s="226"/>
      <c r="D8" s="226"/>
      <c r="E8" s="226"/>
      <c r="F8" s="226"/>
      <c r="G8" s="226"/>
      <c r="H8" s="226"/>
      <c r="I8" s="226"/>
    </row>
    <row r="9" spans="1:9" x14ac:dyDescent="0.2">
      <c r="A9" s="226"/>
      <c r="B9" s="226"/>
      <c r="C9" s="226"/>
      <c r="D9" s="226"/>
      <c r="E9" s="226"/>
      <c r="F9" s="226"/>
      <c r="G9" s="226"/>
      <c r="H9" s="226"/>
      <c r="I9" s="226"/>
    </row>
    <row r="10" spans="1:9" x14ac:dyDescent="0.2">
      <c r="A10" s="226"/>
      <c r="B10" s="226"/>
      <c r="C10" s="226"/>
      <c r="D10" s="226"/>
      <c r="E10" s="226"/>
      <c r="F10" s="226"/>
      <c r="G10" s="226"/>
      <c r="H10" s="226"/>
      <c r="I10" s="226"/>
    </row>
    <row r="11" spans="1:9" x14ac:dyDescent="0.2">
      <c r="A11" s="226"/>
      <c r="B11" s="226"/>
      <c r="C11" s="226"/>
      <c r="D11" s="226"/>
      <c r="E11" s="226"/>
      <c r="F11" s="226"/>
      <c r="G11" s="226"/>
      <c r="H11" s="226"/>
      <c r="I11" s="226"/>
    </row>
    <row r="12" spans="1:9" x14ac:dyDescent="0.2">
      <c r="A12" s="226"/>
      <c r="B12" s="226"/>
      <c r="C12" s="226"/>
      <c r="D12" s="226"/>
      <c r="E12" s="226"/>
      <c r="F12" s="226"/>
      <c r="G12" s="226"/>
      <c r="H12" s="226"/>
      <c r="I12" s="226"/>
    </row>
    <row r="13" spans="1:9" x14ac:dyDescent="0.2">
      <c r="A13" s="226"/>
      <c r="B13" s="226"/>
      <c r="C13" s="226"/>
      <c r="D13" s="226"/>
      <c r="E13" s="226"/>
      <c r="F13" s="226"/>
      <c r="G13" s="226"/>
      <c r="H13" s="226"/>
      <c r="I13" s="226"/>
    </row>
    <row r="14" spans="1:9" x14ac:dyDescent="0.2">
      <c r="A14" s="226"/>
      <c r="B14" s="226"/>
      <c r="C14" s="226"/>
      <c r="D14" s="226"/>
      <c r="E14" s="226"/>
      <c r="F14" s="226"/>
      <c r="G14" s="226"/>
      <c r="H14" s="226"/>
      <c r="I14" s="226"/>
    </row>
    <row r="15" spans="1:9" x14ac:dyDescent="0.2">
      <c r="A15" s="226"/>
      <c r="B15" s="226"/>
      <c r="C15" s="226"/>
      <c r="D15" s="226"/>
      <c r="E15" s="226"/>
      <c r="F15" s="226"/>
      <c r="G15" s="226"/>
      <c r="H15" s="226"/>
      <c r="I15" s="226"/>
    </row>
    <row r="16" spans="1:9" x14ac:dyDescent="0.2">
      <c r="A16" s="226"/>
      <c r="B16" s="226"/>
      <c r="C16" s="226"/>
      <c r="D16" s="226"/>
      <c r="E16" s="226"/>
      <c r="F16" s="226"/>
      <c r="G16" s="226"/>
      <c r="H16" s="226"/>
      <c r="I16" s="226"/>
    </row>
    <row r="17" spans="1:9" x14ac:dyDescent="0.2">
      <c r="A17" s="226"/>
      <c r="B17" s="226"/>
      <c r="C17" s="226"/>
      <c r="D17" s="226"/>
      <c r="E17" s="226"/>
      <c r="F17" s="226"/>
      <c r="G17" s="226"/>
      <c r="H17" s="226"/>
      <c r="I17" s="226"/>
    </row>
    <row r="18" spans="1:9" x14ac:dyDescent="0.2">
      <c r="A18" s="226"/>
      <c r="B18" s="226"/>
      <c r="C18" s="226"/>
      <c r="D18" s="226"/>
      <c r="E18" s="226"/>
      <c r="F18" s="226"/>
      <c r="G18" s="226"/>
      <c r="H18" s="226"/>
      <c r="I18" s="226"/>
    </row>
    <row r="19" spans="1:9" x14ac:dyDescent="0.2">
      <c r="A19" s="226"/>
      <c r="B19" s="226"/>
      <c r="C19" s="226"/>
      <c r="D19" s="226"/>
      <c r="E19" s="226"/>
      <c r="F19" s="226"/>
      <c r="G19" s="226"/>
      <c r="H19" s="226"/>
      <c r="I19" s="226"/>
    </row>
    <row r="20" spans="1:9" x14ac:dyDescent="0.2">
      <c r="A20" s="226"/>
      <c r="B20" s="226"/>
      <c r="C20" s="226"/>
      <c r="D20" s="226"/>
      <c r="E20" s="226"/>
      <c r="F20" s="226"/>
      <c r="G20" s="226"/>
      <c r="H20" s="226"/>
      <c r="I20" s="226"/>
    </row>
    <row r="21" spans="1:9" x14ac:dyDescent="0.2">
      <c r="A21" s="226"/>
      <c r="B21" s="226"/>
      <c r="C21" s="226"/>
      <c r="D21" s="226"/>
      <c r="E21" s="226"/>
      <c r="F21" s="226"/>
      <c r="G21" s="226"/>
      <c r="H21" s="226"/>
      <c r="I21" s="226"/>
    </row>
    <row r="22" spans="1:9" x14ac:dyDescent="0.2">
      <c r="A22" s="226"/>
      <c r="B22" s="226"/>
      <c r="C22" s="226"/>
      <c r="D22" s="226"/>
      <c r="E22" s="226"/>
      <c r="F22" s="226"/>
      <c r="G22" s="226"/>
      <c r="H22" s="226"/>
      <c r="I22" s="226"/>
    </row>
    <row r="23" spans="1:9" x14ac:dyDescent="0.2">
      <c r="A23" s="226"/>
      <c r="B23" s="226"/>
      <c r="C23" s="226"/>
      <c r="D23" s="226"/>
      <c r="E23" s="226"/>
      <c r="F23" s="226"/>
      <c r="G23" s="226"/>
      <c r="H23" s="226"/>
      <c r="I23" s="226"/>
    </row>
    <row r="24" spans="1:9" x14ac:dyDescent="0.2">
      <c r="A24" s="226"/>
      <c r="B24" s="226"/>
      <c r="C24" s="226"/>
      <c r="D24" s="226"/>
      <c r="E24" s="226"/>
      <c r="F24" s="226"/>
      <c r="G24" s="226"/>
      <c r="H24" s="226"/>
      <c r="I24" s="226"/>
    </row>
    <row r="25" spans="1:9" x14ac:dyDescent="0.2">
      <c r="A25" s="226"/>
      <c r="B25" s="226"/>
      <c r="C25" s="226"/>
      <c r="D25" s="226"/>
      <c r="E25" s="226"/>
      <c r="F25" s="226"/>
      <c r="G25" s="226"/>
      <c r="H25" s="226"/>
      <c r="I25" s="226"/>
    </row>
    <row r="26" spans="1:9" x14ac:dyDescent="0.2">
      <c r="A26" s="226"/>
      <c r="B26" s="226"/>
      <c r="C26" s="226"/>
      <c r="D26" s="226"/>
      <c r="E26" s="226"/>
      <c r="F26" s="226"/>
      <c r="G26" s="226"/>
      <c r="H26" s="226"/>
      <c r="I26" s="226"/>
    </row>
    <row r="27" spans="1:9" x14ac:dyDescent="0.2">
      <c r="A27" s="226"/>
      <c r="B27" s="226"/>
      <c r="C27" s="226"/>
      <c r="D27" s="226"/>
      <c r="E27" s="226"/>
      <c r="F27" s="226"/>
      <c r="G27" s="226"/>
      <c r="H27" s="226"/>
      <c r="I27" s="226"/>
    </row>
    <row r="28" spans="1:9" x14ac:dyDescent="0.2">
      <c r="A28" s="226"/>
      <c r="B28" s="226"/>
      <c r="C28" s="226"/>
      <c r="D28" s="226"/>
      <c r="E28" s="226"/>
      <c r="F28" s="226"/>
      <c r="G28" s="226"/>
      <c r="H28" s="226"/>
      <c r="I28" s="226"/>
    </row>
    <row r="29" spans="1:9" x14ac:dyDescent="0.2">
      <c r="A29" s="226"/>
      <c r="B29" s="226"/>
      <c r="C29" s="226"/>
      <c r="D29" s="226"/>
      <c r="E29" s="226"/>
      <c r="F29" s="226"/>
      <c r="G29" s="226"/>
      <c r="H29" s="226"/>
      <c r="I29" s="226"/>
    </row>
    <row r="30" spans="1:9" x14ac:dyDescent="0.2">
      <c r="A30" s="226"/>
      <c r="B30" s="226"/>
      <c r="C30" s="226"/>
      <c r="D30" s="226"/>
      <c r="E30" s="226"/>
      <c r="F30" s="226"/>
      <c r="G30" s="226"/>
      <c r="H30" s="226"/>
      <c r="I30" s="226"/>
    </row>
    <row r="31" spans="1:9" x14ac:dyDescent="0.2">
      <c r="A31" s="226"/>
      <c r="B31" s="226"/>
      <c r="C31" s="226"/>
      <c r="D31" s="226"/>
      <c r="E31" s="226"/>
      <c r="F31" s="226"/>
      <c r="G31" s="226"/>
      <c r="H31" s="226"/>
      <c r="I31" s="226"/>
    </row>
    <row r="32" spans="1:9" x14ac:dyDescent="0.2">
      <c r="A32" s="226"/>
      <c r="B32" s="226"/>
      <c r="C32" s="226"/>
      <c r="D32" s="226"/>
      <c r="E32" s="226"/>
      <c r="F32" s="226"/>
      <c r="G32" s="226"/>
      <c r="H32" s="226"/>
      <c r="I32" s="226"/>
    </row>
    <row r="33" spans="1:9" x14ac:dyDescent="0.2">
      <c r="A33" s="226"/>
      <c r="B33" s="226"/>
      <c r="C33" s="226"/>
      <c r="D33" s="226"/>
      <c r="E33" s="226"/>
      <c r="F33" s="226"/>
      <c r="G33" s="226"/>
      <c r="H33" s="226"/>
      <c r="I33" s="226"/>
    </row>
    <row r="34" spans="1:9" x14ac:dyDescent="0.2">
      <c r="A34" s="226"/>
      <c r="B34" s="226"/>
      <c r="C34" s="226"/>
      <c r="D34" s="226"/>
      <c r="E34" s="226"/>
      <c r="F34" s="226"/>
      <c r="G34" s="226"/>
      <c r="H34" s="226"/>
      <c r="I34" s="226"/>
    </row>
    <row r="35" spans="1:9" x14ac:dyDescent="0.2">
      <c r="A35" s="226"/>
      <c r="B35" s="226"/>
      <c r="C35" s="226"/>
      <c r="D35" s="226"/>
      <c r="E35" s="226"/>
      <c r="F35" s="226"/>
      <c r="G35" s="226"/>
      <c r="H35" s="226"/>
      <c r="I35" s="226"/>
    </row>
    <row r="36" spans="1:9" x14ac:dyDescent="0.2">
      <c r="A36" s="226"/>
      <c r="B36" s="226"/>
      <c r="C36" s="226"/>
      <c r="D36" s="226"/>
      <c r="E36" s="226"/>
      <c r="F36" s="226"/>
      <c r="G36" s="226"/>
      <c r="H36" s="226"/>
      <c r="I36" s="226"/>
    </row>
    <row r="37" spans="1:9" x14ac:dyDescent="0.2">
      <c r="A37" s="226"/>
      <c r="B37" s="226"/>
      <c r="C37" s="226"/>
      <c r="D37" s="226"/>
      <c r="E37" s="226"/>
      <c r="F37" s="226"/>
      <c r="G37" s="226"/>
      <c r="H37" s="226"/>
      <c r="I37" s="226"/>
    </row>
    <row r="38" spans="1:9" x14ac:dyDescent="0.2">
      <c r="A38" s="226"/>
      <c r="B38" s="226"/>
      <c r="C38" s="226"/>
      <c r="D38" s="226"/>
      <c r="E38" s="226"/>
      <c r="F38" s="226"/>
      <c r="G38" s="226"/>
      <c r="H38" s="226"/>
      <c r="I38" s="226"/>
    </row>
    <row r="39" spans="1:9" x14ac:dyDescent="0.2">
      <c r="A39" s="226"/>
      <c r="B39" s="226"/>
      <c r="C39" s="226"/>
      <c r="D39" s="226"/>
      <c r="E39" s="226"/>
      <c r="F39" s="226"/>
      <c r="G39" s="226"/>
      <c r="H39" s="226"/>
      <c r="I39" s="226"/>
    </row>
    <row r="40" spans="1:9" x14ac:dyDescent="0.2">
      <c r="A40" s="226"/>
      <c r="B40" s="226"/>
      <c r="C40" s="226"/>
      <c r="D40" s="226"/>
      <c r="E40" s="226"/>
      <c r="F40" s="226"/>
      <c r="G40" s="226"/>
      <c r="H40" s="226"/>
      <c r="I40" s="226"/>
    </row>
    <row r="41" spans="1:9" x14ac:dyDescent="0.2">
      <c r="A41" s="226"/>
      <c r="B41" s="226"/>
      <c r="C41" s="226"/>
      <c r="D41" s="226"/>
      <c r="E41" s="226"/>
      <c r="F41" s="226"/>
      <c r="G41" s="226"/>
      <c r="H41" s="226"/>
      <c r="I41" s="226"/>
    </row>
    <row r="42" spans="1:9" x14ac:dyDescent="0.2">
      <c r="A42" s="226"/>
      <c r="B42" s="226"/>
      <c r="C42" s="226"/>
      <c r="D42" s="226"/>
      <c r="E42" s="226"/>
      <c r="F42" s="226"/>
      <c r="G42" s="226"/>
      <c r="H42" s="226"/>
      <c r="I42" s="22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7"/>
  <sheetViews>
    <sheetView zoomScaleNormal="100" workbookViewId="0">
      <selection activeCell="B54" sqref="B54"/>
    </sheetView>
  </sheetViews>
  <sheetFormatPr defaultColWidth="9" defaultRowHeight="12.75" x14ac:dyDescent="0.2"/>
  <cols>
    <col min="1" max="1" width="47.625" style="2" customWidth="1"/>
    <col min="2" max="3" width="15.375" style="196" bestFit="1" customWidth="1"/>
    <col min="4" max="4" width="15.375" style="202" bestFit="1" customWidth="1"/>
    <col min="5" max="5" width="16.625" style="3" bestFit="1" customWidth="1"/>
    <col min="6" max="16384" width="9" style="3"/>
  </cols>
  <sheetData>
    <row r="1" spans="1:5" s="1" customFormat="1" x14ac:dyDescent="0.2">
      <c r="B1" s="197"/>
      <c r="C1" s="197"/>
      <c r="D1" s="206"/>
    </row>
    <row r="2" spans="1:5" s="1" customFormat="1" ht="24.75" customHeight="1" x14ac:dyDescent="0.2">
      <c r="A2" s="199" t="s">
        <v>661</v>
      </c>
      <c r="B2" s="227" t="s">
        <v>703</v>
      </c>
      <c r="C2" s="227" t="s">
        <v>704</v>
      </c>
      <c r="D2" s="227" t="s">
        <v>705</v>
      </c>
    </row>
    <row r="3" spans="1:5" s="1" customFormat="1" ht="15.75" customHeight="1" thickBot="1" x14ac:dyDescent="0.25">
      <c r="B3" s="197"/>
      <c r="C3" s="197"/>
      <c r="D3" s="206"/>
    </row>
    <row r="4" spans="1:5" ht="15.75" customHeight="1" thickTop="1" x14ac:dyDescent="0.2">
      <c r="A4" s="228" t="s">
        <v>0</v>
      </c>
      <c r="B4" s="207"/>
      <c r="C4" s="208"/>
      <c r="D4" s="209"/>
    </row>
    <row r="5" spans="1:5" x14ac:dyDescent="0.2">
      <c r="A5" s="228" t="s">
        <v>1</v>
      </c>
      <c r="B5" s="210"/>
      <c r="C5" s="211"/>
      <c r="D5" s="212"/>
      <c r="E5" s="205"/>
    </row>
    <row r="6" spans="1:5" x14ac:dyDescent="0.2">
      <c r="A6" s="228" t="s">
        <v>2</v>
      </c>
      <c r="B6" s="210"/>
      <c r="C6" s="211"/>
      <c r="D6" s="212"/>
    </row>
    <row r="7" spans="1:5" x14ac:dyDescent="0.2">
      <c r="A7" s="228" t="s">
        <v>3</v>
      </c>
      <c r="B7" s="210"/>
      <c r="C7" s="211"/>
      <c r="D7" s="212"/>
    </row>
    <row r="8" spans="1:5" x14ac:dyDescent="0.2">
      <c r="A8" s="228" t="s">
        <v>4</v>
      </c>
      <c r="B8" s="210"/>
      <c r="C8" s="211"/>
      <c r="D8" s="212"/>
    </row>
    <row r="9" spans="1:5" x14ac:dyDescent="0.2">
      <c r="A9" s="228" t="s">
        <v>5</v>
      </c>
      <c r="B9" s="210"/>
      <c r="C9" s="211"/>
      <c r="D9" s="212"/>
    </row>
    <row r="10" spans="1:5" x14ac:dyDescent="0.2">
      <c r="A10" s="228" t="s">
        <v>6</v>
      </c>
      <c r="B10" s="210"/>
      <c r="C10" s="211"/>
      <c r="D10" s="212"/>
    </row>
    <row r="11" spans="1:5" x14ac:dyDescent="0.2">
      <c r="A11" s="228" t="s">
        <v>7</v>
      </c>
      <c r="B11" s="210"/>
      <c r="C11" s="211"/>
      <c r="D11" s="212"/>
    </row>
    <row r="12" spans="1:5" ht="13.5" thickBot="1" x14ac:dyDescent="0.25">
      <c r="A12" s="229" t="s">
        <v>8</v>
      </c>
      <c r="B12" s="213"/>
      <c r="C12" s="214"/>
      <c r="D12" s="215"/>
    </row>
    <row r="13" spans="1:5" x14ac:dyDescent="0.2">
      <c r="A13" s="228" t="s">
        <v>9</v>
      </c>
      <c r="B13" s="210">
        <f t="shared" ref="B13:D13" si="0">SUM(B7:B12)</f>
        <v>0</v>
      </c>
      <c r="C13" s="211">
        <f t="shared" si="0"/>
        <v>0</v>
      </c>
      <c r="D13" s="212">
        <f t="shared" si="0"/>
        <v>0</v>
      </c>
    </row>
    <row r="14" spans="1:5" ht="8.25" customHeight="1" x14ac:dyDescent="0.2">
      <c r="A14" s="228">
        <v>0</v>
      </c>
      <c r="B14" s="216"/>
      <c r="C14" s="217"/>
      <c r="D14" s="218"/>
    </row>
    <row r="15" spans="1:5" x14ac:dyDescent="0.2">
      <c r="A15" s="228" t="s">
        <v>10</v>
      </c>
      <c r="B15" s="210"/>
      <c r="C15" s="211"/>
      <c r="D15" s="212"/>
    </row>
    <row r="16" spans="1:5" x14ac:dyDescent="0.2">
      <c r="A16" s="228" t="s">
        <v>11</v>
      </c>
      <c r="B16" s="210"/>
      <c r="C16" s="211"/>
      <c r="D16" s="212"/>
    </row>
    <row r="17" spans="1:4" x14ac:dyDescent="0.2">
      <c r="A17" s="228" t="s">
        <v>12</v>
      </c>
      <c r="B17" s="210"/>
      <c r="C17" s="211"/>
      <c r="D17" s="212"/>
    </row>
    <row r="18" spans="1:4" x14ac:dyDescent="0.2">
      <c r="A18" s="228" t="s">
        <v>13</v>
      </c>
      <c r="B18" s="210"/>
      <c r="C18" s="211"/>
      <c r="D18" s="212"/>
    </row>
    <row r="19" spans="1:4" x14ac:dyDescent="0.2">
      <c r="A19" s="228" t="s">
        <v>14</v>
      </c>
      <c r="B19" s="210"/>
      <c r="C19" s="211"/>
      <c r="D19" s="212"/>
    </row>
    <row r="20" spans="1:4" ht="13.5" thickBot="1" x14ac:dyDescent="0.25">
      <c r="A20" s="229" t="s">
        <v>15</v>
      </c>
      <c r="B20" s="213"/>
      <c r="C20" s="214"/>
      <c r="D20" s="215"/>
    </row>
    <row r="21" spans="1:4" x14ac:dyDescent="0.2">
      <c r="A21" s="228" t="s">
        <v>16</v>
      </c>
      <c r="B21" s="210">
        <f t="shared" ref="B21:D21" si="1">SUM(B16:B20)</f>
        <v>0</v>
      </c>
      <c r="C21" s="211">
        <f t="shared" si="1"/>
        <v>0</v>
      </c>
      <c r="D21" s="212">
        <f t="shared" si="1"/>
        <v>0</v>
      </c>
    </row>
    <row r="22" spans="1:4" ht="7.5" customHeight="1" x14ac:dyDescent="0.2">
      <c r="A22" s="228">
        <v>0</v>
      </c>
      <c r="B22" s="216"/>
      <c r="C22" s="217"/>
      <c r="D22" s="218"/>
    </row>
    <row r="23" spans="1:4" x14ac:dyDescent="0.2">
      <c r="A23" s="228" t="s">
        <v>17</v>
      </c>
      <c r="B23" s="210"/>
      <c r="C23" s="211"/>
      <c r="D23" s="212"/>
    </row>
    <row r="24" spans="1:4" x14ac:dyDescent="0.2">
      <c r="A24" s="228" t="s">
        <v>18</v>
      </c>
      <c r="B24" s="210"/>
      <c r="C24" s="211"/>
      <c r="D24" s="212"/>
    </row>
    <row r="25" spans="1:4" x14ac:dyDescent="0.2">
      <c r="A25" s="228" t="s">
        <v>700</v>
      </c>
      <c r="B25" s="210"/>
      <c r="C25" s="211"/>
      <c r="D25" s="212"/>
    </row>
    <row r="26" spans="1:4" x14ac:dyDescent="0.2">
      <c r="A26" s="228" t="s">
        <v>706</v>
      </c>
      <c r="B26" s="210"/>
      <c r="C26" s="211"/>
      <c r="D26" s="212"/>
    </row>
    <row r="27" spans="1:4" x14ac:dyDescent="0.2">
      <c r="A27" s="228" t="s">
        <v>19</v>
      </c>
      <c r="B27" s="210"/>
      <c r="C27" s="211"/>
      <c r="D27" s="212"/>
    </row>
    <row r="28" spans="1:4" ht="13.5" thickBot="1" x14ac:dyDescent="0.25">
      <c r="A28" s="229" t="s">
        <v>20</v>
      </c>
      <c r="B28" s="213"/>
      <c r="C28" s="214"/>
      <c r="D28" s="215"/>
    </row>
    <row r="29" spans="1:4" x14ac:dyDescent="0.2">
      <c r="A29" s="228" t="s">
        <v>21</v>
      </c>
      <c r="B29" s="210">
        <f>SUM(B24:B28)</f>
        <v>0</v>
      </c>
      <c r="C29" s="211">
        <f t="shared" ref="C29:D29" si="2">SUM(C24:C28)</f>
        <v>0</v>
      </c>
      <c r="D29" s="212">
        <f t="shared" si="2"/>
        <v>0</v>
      </c>
    </row>
    <row r="30" spans="1:4" ht="9" customHeight="1" x14ac:dyDescent="0.2">
      <c r="A30" s="228">
        <v>0</v>
      </c>
      <c r="B30" s="216"/>
      <c r="C30" s="217"/>
      <c r="D30" s="218"/>
    </row>
    <row r="31" spans="1:4" x14ac:dyDescent="0.2">
      <c r="A31" s="228" t="s">
        <v>22</v>
      </c>
      <c r="B31" s="210"/>
      <c r="C31" s="211"/>
      <c r="D31" s="212"/>
    </row>
    <row r="32" spans="1:4" x14ac:dyDescent="0.2">
      <c r="A32" s="228" t="s">
        <v>23</v>
      </c>
      <c r="B32" s="210"/>
      <c r="C32" s="211"/>
      <c r="D32" s="212"/>
    </row>
    <row r="33" spans="1:4" x14ac:dyDescent="0.2">
      <c r="A33" s="228" t="s">
        <v>24</v>
      </c>
      <c r="B33" s="210"/>
      <c r="C33" s="211"/>
      <c r="D33" s="212"/>
    </row>
    <row r="34" spans="1:4" ht="13.5" thickBot="1" x14ac:dyDescent="0.25">
      <c r="A34" s="229" t="s">
        <v>25</v>
      </c>
      <c r="B34" s="213"/>
      <c r="C34" s="214"/>
      <c r="D34" s="215"/>
    </row>
    <row r="35" spans="1:4" x14ac:dyDescent="0.2">
      <c r="A35" s="228" t="s">
        <v>26</v>
      </c>
      <c r="B35" s="210">
        <f>SUM(B32:B34)</f>
        <v>0</v>
      </c>
      <c r="C35" s="211">
        <f t="shared" ref="C35:D35" si="3">SUM(C32:C34)</f>
        <v>0</v>
      </c>
      <c r="D35" s="212">
        <f t="shared" si="3"/>
        <v>0</v>
      </c>
    </row>
    <row r="36" spans="1:4" ht="8.25" customHeight="1" x14ac:dyDescent="0.2">
      <c r="A36" s="228">
        <v>0</v>
      </c>
      <c r="B36" s="216"/>
      <c r="C36" s="217"/>
      <c r="D36" s="218"/>
    </row>
    <row r="37" spans="1:4" x14ac:dyDescent="0.2">
      <c r="A37" s="228" t="s">
        <v>27</v>
      </c>
      <c r="B37" s="210">
        <f>B13+B21+B29+B35</f>
        <v>0</v>
      </c>
      <c r="C37" s="211">
        <f t="shared" ref="C37" si="4">+C13+C21+C29+C35</f>
        <v>0</v>
      </c>
      <c r="D37" s="212">
        <f>+D13+D21+D29+D35</f>
        <v>0</v>
      </c>
    </row>
    <row r="38" spans="1:4" ht="8.25" customHeight="1" x14ac:dyDescent="0.2">
      <c r="A38" s="228">
        <v>0</v>
      </c>
      <c r="B38" s="216"/>
      <c r="C38" s="217"/>
      <c r="D38" s="218"/>
    </row>
    <row r="39" spans="1:4" x14ac:dyDescent="0.2">
      <c r="A39" s="228" t="s">
        <v>28</v>
      </c>
      <c r="B39" s="210"/>
      <c r="C39" s="211"/>
      <c r="D39" s="212"/>
    </row>
    <row r="40" spans="1:4" x14ac:dyDescent="0.2">
      <c r="A40" s="228" t="s">
        <v>29</v>
      </c>
      <c r="B40" s="210"/>
      <c r="C40" s="211"/>
      <c r="D40" s="212"/>
    </row>
    <row r="41" spans="1:4" x14ac:dyDescent="0.2">
      <c r="A41" s="228" t="s">
        <v>30</v>
      </c>
      <c r="B41" s="210"/>
      <c r="C41" s="211"/>
      <c r="D41" s="212"/>
    </row>
    <row r="42" spans="1:4" x14ac:dyDescent="0.2">
      <c r="A42" s="228" t="s">
        <v>31</v>
      </c>
      <c r="B42" s="210"/>
      <c r="C42" s="211"/>
      <c r="D42" s="212"/>
    </row>
    <row r="43" spans="1:4" x14ac:dyDescent="0.2">
      <c r="A43" s="228" t="s">
        <v>32</v>
      </c>
      <c r="B43" s="210"/>
      <c r="C43" s="211"/>
      <c r="D43" s="212"/>
    </row>
    <row r="44" spans="1:4" ht="13.5" thickBot="1" x14ac:dyDescent="0.25">
      <c r="A44" s="229" t="s">
        <v>33</v>
      </c>
      <c r="B44" s="213"/>
      <c r="C44" s="214"/>
      <c r="D44" s="215"/>
    </row>
    <row r="45" spans="1:4" x14ac:dyDescent="0.2">
      <c r="A45" s="228" t="s">
        <v>34</v>
      </c>
      <c r="B45" s="210">
        <f>SUM(B41:B44)</f>
        <v>0</v>
      </c>
      <c r="C45" s="211">
        <f>SUM(C41:C44)</f>
        <v>0</v>
      </c>
      <c r="D45" s="212">
        <f>SUM(D41:D44)</f>
        <v>0</v>
      </c>
    </row>
    <row r="46" spans="1:4" ht="7.5" customHeight="1" x14ac:dyDescent="0.2">
      <c r="A46" s="228">
        <v>0</v>
      </c>
      <c r="B46" s="216"/>
      <c r="C46" s="217"/>
      <c r="D46" s="218"/>
    </row>
    <row r="47" spans="1:4" x14ac:dyDescent="0.2">
      <c r="A47" s="228" t="s">
        <v>35</v>
      </c>
      <c r="B47" s="210">
        <f>+B45</f>
        <v>0</v>
      </c>
      <c r="C47" s="211">
        <f t="shared" ref="C47:D47" si="5">+C45</f>
        <v>0</v>
      </c>
      <c r="D47" s="212">
        <f t="shared" si="5"/>
        <v>0</v>
      </c>
    </row>
    <row r="48" spans="1:4" ht="6.75" customHeight="1" x14ac:dyDescent="0.2">
      <c r="A48" s="228">
        <v>0</v>
      </c>
      <c r="B48" s="216"/>
      <c r="C48" s="217"/>
      <c r="D48" s="218"/>
    </row>
    <row r="49" spans="1:4" x14ac:dyDescent="0.2">
      <c r="A49" s="228" t="s">
        <v>36</v>
      </c>
      <c r="B49" s="210"/>
      <c r="C49" s="211"/>
      <c r="D49" s="212"/>
    </row>
    <row r="50" spans="1:4" x14ac:dyDescent="0.2">
      <c r="A50" s="228" t="s">
        <v>37</v>
      </c>
      <c r="B50" s="210"/>
      <c r="C50" s="211"/>
      <c r="D50" s="212"/>
    </row>
    <row r="51" spans="1:4" x14ac:dyDescent="0.2">
      <c r="A51" s="228" t="s">
        <v>38</v>
      </c>
      <c r="B51" s="210"/>
      <c r="C51" s="211"/>
      <c r="D51" s="212"/>
    </row>
    <row r="52" spans="1:4" x14ac:dyDescent="0.2">
      <c r="A52" s="228" t="s">
        <v>39</v>
      </c>
      <c r="B52" s="210"/>
      <c r="C52" s="211"/>
      <c r="D52" s="212"/>
    </row>
    <row r="53" spans="1:4" x14ac:dyDescent="0.2">
      <c r="A53" s="228" t="s">
        <v>40</v>
      </c>
      <c r="B53" s="210"/>
      <c r="C53" s="211"/>
      <c r="D53" s="212"/>
    </row>
    <row r="54" spans="1:4" ht="13.5" thickBot="1" x14ac:dyDescent="0.25">
      <c r="A54" s="229" t="s">
        <v>41</v>
      </c>
      <c r="B54" s="213"/>
      <c r="C54" s="214"/>
      <c r="D54" s="215"/>
    </row>
    <row r="55" spans="1:4" x14ac:dyDescent="0.2">
      <c r="A55" s="228" t="s">
        <v>42</v>
      </c>
      <c r="B55" s="210">
        <f>SUM(B51:B54)</f>
        <v>0</v>
      </c>
      <c r="C55" s="211">
        <f t="shared" ref="C55:D55" si="6">SUM(C51:C54)</f>
        <v>0</v>
      </c>
      <c r="D55" s="212">
        <f t="shared" si="6"/>
        <v>0</v>
      </c>
    </row>
    <row r="56" spans="1:4" ht="24.75" customHeight="1" x14ac:dyDescent="0.2">
      <c r="A56" s="228">
        <v>0</v>
      </c>
      <c r="B56" s="216"/>
      <c r="C56" s="217"/>
      <c r="D56" s="218"/>
    </row>
    <row r="57" spans="1:4" x14ac:dyDescent="0.2">
      <c r="A57" s="228" t="s">
        <v>43</v>
      </c>
      <c r="B57" s="210"/>
      <c r="C57" s="211"/>
      <c r="D57" s="212"/>
    </row>
    <row r="58" spans="1:4" x14ac:dyDescent="0.2">
      <c r="A58" s="228" t="s">
        <v>44</v>
      </c>
      <c r="B58" s="210"/>
      <c r="C58" s="211"/>
      <c r="D58" s="212"/>
    </row>
    <row r="59" spans="1:4" ht="13.5" customHeight="1" x14ac:dyDescent="0.2">
      <c r="A59" s="228">
        <v>0</v>
      </c>
      <c r="B59" s="216"/>
      <c r="C59" s="217"/>
      <c r="D59" s="218"/>
    </row>
    <row r="60" spans="1:4" ht="12.75" customHeight="1" x14ac:dyDescent="0.2">
      <c r="A60" s="228" t="s">
        <v>45</v>
      </c>
      <c r="B60" s="210"/>
      <c r="C60" s="211"/>
      <c r="D60" s="212"/>
    </row>
    <row r="61" spans="1:4" x14ac:dyDescent="0.2">
      <c r="A61" s="228" t="s">
        <v>46</v>
      </c>
      <c r="B61" s="210"/>
      <c r="C61" s="211"/>
      <c r="D61" s="212"/>
    </row>
    <row r="62" spans="1:4" x14ac:dyDescent="0.2">
      <c r="A62" s="228" t="s">
        <v>47</v>
      </c>
      <c r="B62" s="210"/>
      <c r="C62" s="211"/>
      <c r="D62" s="212"/>
    </row>
    <row r="63" spans="1:4" x14ac:dyDescent="0.2">
      <c r="A63" s="228" t="s">
        <v>48</v>
      </c>
      <c r="B63" s="210"/>
      <c r="C63" s="211"/>
      <c r="D63" s="212"/>
    </row>
    <row r="64" spans="1:4" x14ac:dyDescent="0.2">
      <c r="A64" s="228" t="s">
        <v>49</v>
      </c>
      <c r="B64" s="210"/>
      <c r="C64" s="211"/>
      <c r="D64" s="212"/>
    </row>
    <row r="65" spans="1:4" x14ac:dyDescent="0.2">
      <c r="A65" s="228" t="s">
        <v>50</v>
      </c>
      <c r="B65" s="210"/>
      <c r="C65" s="211"/>
      <c r="D65" s="212"/>
    </row>
    <row r="66" spans="1:4" x14ac:dyDescent="0.2">
      <c r="A66" s="228" t="s">
        <v>51</v>
      </c>
      <c r="B66" s="210"/>
      <c r="C66" s="211"/>
      <c r="D66" s="212"/>
    </row>
    <row r="67" spans="1:4" x14ac:dyDescent="0.2">
      <c r="A67" s="228" t="s">
        <v>52</v>
      </c>
      <c r="B67" s="210"/>
      <c r="C67" s="211"/>
      <c r="D67" s="212"/>
    </row>
    <row r="68" spans="1:4" ht="13.5" thickBot="1" x14ac:dyDescent="0.25">
      <c r="A68" s="229" t="s">
        <v>53</v>
      </c>
      <c r="B68" s="213"/>
      <c r="C68" s="214"/>
      <c r="D68" s="215"/>
    </row>
    <row r="69" spans="1:4" x14ac:dyDescent="0.2">
      <c r="A69" s="228" t="s">
        <v>54</v>
      </c>
      <c r="B69" s="210">
        <f>SUM(B61:B68)</f>
        <v>0</v>
      </c>
      <c r="C69" s="211">
        <f t="shared" ref="C69:D69" si="7">SUM(C61:C68)</f>
        <v>0</v>
      </c>
      <c r="D69" s="212">
        <f t="shared" si="7"/>
        <v>0</v>
      </c>
    </row>
    <row r="70" spans="1:4" ht="7.5" customHeight="1" x14ac:dyDescent="0.2">
      <c r="A70" s="228">
        <v>0</v>
      </c>
      <c r="B70" s="216"/>
      <c r="C70" s="217"/>
      <c r="D70" s="218"/>
    </row>
    <row r="71" spans="1:4" x14ac:dyDescent="0.2">
      <c r="A71" s="228" t="s">
        <v>55</v>
      </c>
      <c r="B71" s="210"/>
      <c r="C71" s="211"/>
      <c r="D71" s="212"/>
    </row>
    <row r="72" spans="1:4" ht="13.5" thickBot="1" x14ac:dyDescent="0.25">
      <c r="A72" s="229" t="s">
        <v>56</v>
      </c>
      <c r="B72" s="213"/>
      <c r="C72" s="214"/>
      <c r="D72" s="215"/>
    </row>
    <row r="73" spans="1:4" x14ac:dyDescent="0.2">
      <c r="A73" s="228" t="s">
        <v>57</v>
      </c>
      <c r="B73" s="210">
        <f>SUM(B72)</f>
        <v>0</v>
      </c>
      <c r="C73" s="211">
        <f t="shared" ref="C73:D73" si="8">SUM(C72)</f>
        <v>0</v>
      </c>
      <c r="D73" s="212">
        <f t="shared" si="8"/>
        <v>0</v>
      </c>
    </row>
    <row r="74" spans="1:4" ht="8.25" customHeight="1" x14ac:dyDescent="0.2">
      <c r="A74" s="228">
        <v>0</v>
      </c>
      <c r="B74" s="216"/>
      <c r="C74" s="217"/>
      <c r="D74" s="218"/>
    </row>
    <row r="75" spans="1:4" x14ac:dyDescent="0.2">
      <c r="A75" s="228" t="s">
        <v>58</v>
      </c>
      <c r="B75" s="210"/>
      <c r="C75" s="211"/>
      <c r="D75" s="212"/>
    </row>
    <row r="76" spans="1:4" x14ac:dyDescent="0.2">
      <c r="A76" s="228" t="s">
        <v>59</v>
      </c>
      <c r="B76" s="210"/>
      <c r="C76" s="211"/>
      <c r="D76" s="212"/>
    </row>
    <row r="77" spans="1:4" x14ac:dyDescent="0.2">
      <c r="A77" s="228" t="s">
        <v>60</v>
      </c>
      <c r="B77" s="210"/>
      <c r="C77" s="211"/>
      <c r="D77" s="212"/>
    </row>
    <row r="78" spans="1:4" x14ac:dyDescent="0.2">
      <c r="A78" s="228" t="s">
        <v>698</v>
      </c>
      <c r="B78" s="210"/>
      <c r="C78" s="211"/>
      <c r="D78" s="212"/>
    </row>
    <row r="79" spans="1:4" x14ac:dyDescent="0.2">
      <c r="A79" s="228" t="s">
        <v>699</v>
      </c>
      <c r="B79" s="210"/>
      <c r="C79" s="211"/>
      <c r="D79" s="212"/>
    </row>
    <row r="80" spans="1:4" x14ac:dyDescent="0.2">
      <c r="A80" s="228" t="s">
        <v>61</v>
      </c>
      <c r="B80" s="210"/>
      <c r="C80" s="211"/>
      <c r="D80" s="212"/>
    </row>
    <row r="81" spans="1:4" x14ac:dyDescent="0.2">
      <c r="A81" s="228" t="s">
        <v>62</v>
      </c>
      <c r="B81" s="210"/>
      <c r="C81" s="211"/>
      <c r="D81" s="212"/>
    </row>
    <row r="82" spans="1:4" ht="13.5" thickBot="1" x14ac:dyDescent="0.25">
      <c r="A82" s="232" t="s">
        <v>63</v>
      </c>
      <c r="B82" s="213"/>
      <c r="C82" s="214"/>
      <c r="D82" s="215"/>
    </row>
    <row r="83" spans="1:4" ht="18" customHeight="1" x14ac:dyDescent="0.2">
      <c r="A83" s="228" t="s">
        <v>64</v>
      </c>
      <c r="B83" s="210">
        <f>SUM(B76:B82)</f>
        <v>0</v>
      </c>
      <c r="C83" s="211">
        <f>SUM(C76:C82)</f>
        <v>0</v>
      </c>
      <c r="D83" s="212">
        <f>SUM(D76:D82)</f>
        <v>0</v>
      </c>
    </row>
    <row r="84" spans="1:4" ht="5.25" customHeight="1" x14ac:dyDescent="0.2">
      <c r="A84" s="228">
        <v>0</v>
      </c>
      <c r="B84" s="216"/>
      <c r="C84" s="217"/>
      <c r="D84" s="218"/>
    </row>
    <row r="85" spans="1:4" x14ac:dyDescent="0.2">
      <c r="A85" s="228" t="s">
        <v>65</v>
      </c>
      <c r="B85" s="210"/>
      <c r="C85" s="211"/>
      <c r="D85" s="212"/>
    </row>
    <row r="86" spans="1:4" x14ac:dyDescent="0.2">
      <c r="A86" s="228" t="s">
        <v>66</v>
      </c>
      <c r="B86" s="210"/>
      <c r="C86" s="211"/>
      <c r="D86" s="212"/>
    </row>
    <row r="87" spans="1:4" ht="13.5" thickBot="1" x14ac:dyDescent="0.25">
      <c r="A87" s="229" t="s">
        <v>67</v>
      </c>
      <c r="B87" s="213"/>
      <c r="C87" s="214"/>
      <c r="D87" s="215"/>
    </row>
    <row r="88" spans="1:4" ht="16.5" customHeight="1" x14ac:dyDescent="0.2">
      <c r="A88" s="228" t="s">
        <v>68</v>
      </c>
      <c r="B88" s="210">
        <f>SUM(B86:B87)</f>
        <v>0</v>
      </c>
      <c r="C88" s="211">
        <f t="shared" ref="C88:D88" si="9">SUM(C86:C87)</f>
        <v>0</v>
      </c>
      <c r="D88" s="212">
        <f t="shared" si="9"/>
        <v>0</v>
      </c>
    </row>
    <row r="89" spans="1:4" ht="9" customHeight="1" x14ac:dyDescent="0.2">
      <c r="A89" s="228">
        <v>0</v>
      </c>
      <c r="B89" s="216"/>
      <c r="C89" s="217"/>
      <c r="D89" s="218"/>
    </row>
    <row r="90" spans="1:4" x14ac:dyDescent="0.2">
      <c r="A90" s="228" t="s">
        <v>69</v>
      </c>
      <c r="B90" s="210"/>
      <c r="C90" s="211"/>
      <c r="D90" s="212"/>
    </row>
    <row r="91" spans="1:4" x14ac:dyDescent="0.2">
      <c r="A91" s="228" t="s">
        <v>70</v>
      </c>
      <c r="B91" s="210"/>
      <c r="C91" s="211"/>
      <c r="D91" s="212"/>
    </row>
    <row r="92" spans="1:4" x14ac:dyDescent="0.2">
      <c r="A92" s="228" t="s">
        <v>71</v>
      </c>
      <c r="B92" s="210"/>
      <c r="C92" s="211"/>
      <c r="D92" s="212"/>
    </row>
    <row r="93" spans="1:4" ht="13.5" thickBot="1" x14ac:dyDescent="0.25">
      <c r="A93" s="229" t="s">
        <v>72</v>
      </c>
      <c r="B93" s="213"/>
      <c r="C93" s="214"/>
      <c r="D93" s="215"/>
    </row>
    <row r="94" spans="1:4" ht="18.75" customHeight="1" x14ac:dyDescent="0.2">
      <c r="A94" s="228" t="s">
        <v>73</v>
      </c>
      <c r="B94" s="210">
        <f>SUM(B91:B93)</f>
        <v>0</v>
      </c>
      <c r="C94" s="211">
        <f t="shared" ref="C94:D94" si="10">SUM(C91:C93)</f>
        <v>0</v>
      </c>
      <c r="D94" s="212">
        <f t="shared" si="10"/>
        <v>0</v>
      </c>
    </row>
    <row r="95" spans="1:4" ht="9.75" customHeight="1" x14ac:dyDescent="0.2">
      <c r="A95" s="228">
        <v>0</v>
      </c>
      <c r="B95" s="216"/>
      <c r="C95" s="217"/>
      <c r="D95" s="218"/>
    </row>
    <row r="96" spans="1:4" x14ac:dyDescent="0.2">
      <c r="A96" s="228" t="s">
        <v>74</v>
      </c>
      <c r="B96" s="210"/>
      <c r="C96" s="211"/>
      <c r="D96" s="212"/>
    </row>
    <row r="97" spans="1:5" ht="15.75" customHeight="1" x14ac:dyDescent="0.2">
      <c r="A97" s="228" t="s">
        <v>75</v>
      </c>
      <c r="B97" s="210"/>
      <c r="C97" s="211"/>
      <c r="D97" s="212"/>
    </row>
    <row r="98" spans="1:5" ht="9" customHeight="1" x14ac:dyDescent="0.2">
      <c r="A98" s="228">
        <v>0</v>
      </c>
      <c r="B98" s="216"/>
      <c r="C98" s="217"/>
      <c r="D98" s="218"/>
    </row>
    <row r="99" spans="1:5" ht="14.25" customHeight="1" x14ac:dyDescent="0.2">
      <c r="A99" s="228" t="s">
        <v>76</v>
      </c>
      <c r="B99" s="210">
        <f>+B97+B94+B88+B83+B73+B69+B55</f>
        <v>0</v>
      </c>
      <c r="C99" s="211">
        <f>+C97+C94+C88+C83+C73+C69+C55</f>
        <v>0</v>
      </c>
      <c r="D99" s="212">
        <f>+D97+D94+D88+D83+D73+D69+D55</f>
        <v>0</v>
      </c>
    </row>
    <row r="100" spans="1:5" ht="8.25" customHeight="1" x14ac:dyDescent="0.2">
      <c r="A100" s="228">
        <v>0</v>
      </c>
      <c r="B100" s="216"/>
      <c r="C100" s="217"/>
      <c r="D100" s="218"/>
    </row>
    <row r="101" spans="1:5" x14ac:dyDescent="0.2">
      <c r="A101" s="228" t="s">
        <v>77</v>
      </c>
      <c r="B101" s="210"/>
      <c r="C101" s="211"/>
      <c r="D101" s="212"/>
    </row>
    <row r="102" spans="1:5" x14ac:dyDescent="0.2">
      <c r="A102" s="228" t="s">
        <v>660</v>
      </c>
      <c r="B102" s="210"/>
      <c r="C102" s="211"/>
      <c r="D102" s="212"/>
    </row>
    <row r="103" spans="1:5" x14ac:dyDescent="0.2">
      <c r="A103" s="228" t="s">
        <v>78</v>
      </c>
      <c r="B103" s="210"/>
      <c r="C103" s="211"/>
      <c r="D103" s="212"/>
    </row>
    <row r="104" spans="1:5" x14ac:dyDescent="0.2">
      <c r="A104" s="228" t="s">
        <v>701</v>
      </c>
      <c r="B104" s="210"/>
      <c r="C104" s="211"/>
      <c r="D104" s="212"/>
    </row>
    <row r="105" spans="1:5" x14ac:dyDescent="0.2">
      <c r="A105" s="228" t="s">
        <v>702</v>
      </c>
      <c r="B105" s="210"/>
      <c r="C105" s="211"/>
      <c r="D105" s="212"/>
    </row>
    <row r="106" spans="1:5" x14ac:dyDescent="0.2">
      <c r="A106" s="228" t="s">
        <v>79</v>
      </c>
      <c r="B106" s="210"/>
      <c r="C106" s="211"/>
      <c r="D106" s="212"/>
      <c r="E106" s="196"/>
    </row>
    <row r="107" spans="1:5" x14ac:dyDescent="0.2">
      <c r="A107" s="228" t="s">
        <v>80</v>
      </c>
      <c r="B107" s="210"/>
      <c r="C107" s="211"/>
      <c r="D107" s="212"/>
      <c r="E107" s="196"/>
    </row>
    <row r="108" spans="1:5" x14ac:dyDescent="0.2">
      <c r="A108" s="228" t="s">
        <v>81</v>
      </c>
      <c r="B108" s="210"/>
      <c r="C108" s="211"/>
      <c r="D108" s="212"/>
      <c r="E108" s="196"/>
    </row>
    <row r="109" spans="1:5" x14ac:dyDescent="0.2">
      <c r="A109" s="228" t="s">
        <v>82</v>
      </c>
      <c r="B109" s="210"/>
      <c r="C109" s="211"/>
      <c r="D109" s="212"/>
      <c r="E109" s="196"/>
    </row>
    <row r="110" spans="1:5" x14ac:dyDescent="0.2">
      <c r="A110" s="228" t="s">
        <v>83</v>
      </c>
      <c r="B110" s="210"/>
      <c r="C110" s="211"/>
      <c r="D110" s="212"/>
      <c r="E110" s="196"/>
    </row>
    <row r="111" spans="1:5" x14ac:dyDescent="0.2">
      <c r="A111" s="228" t="s">
        <v>84</v>
      </c>
      <c r="B111" s="210"/>
      <c r="C111" s="211"/>
      <c r="D111" s="212"/>
    </row>
    <row r="112" spans="1:5" x14ac:dyDescent="0.2">
      <c r="A112" s="228" t="s">
        <v>85</v>
      </c>
      <c r="B112" s="210"/>
      <c r="C112" s="211"/>
      <c r="D112" s="212"/>
    </row>
    <row r="113" spans="1:5" x14ac:dyDescent="0.2">
      <c r="A113" s="228" t="s">
        <v>86</v>
      </c>
      <c r="B113" s="210"/>
      <c r="C113" s="211"/>
      <c r="D113" s="212"/>
    </row>
    <row r="114" spans="1:5" ht="14.25" customHeight="1" x14ac:dyDescent="0.2">
      <c r="A114" s="228" t="s">
        <v>87</v>
      </c>
      <c r="B114" s="210"/>
      <c r="C114" s="211"/>
      <c r="D114" s="212"/>
    </row>
    <row r="115" spans="1:5" ht="17.25" customHeight="1" x14ac:dyDescent="0.2">
      <c r="A115" s="228" t="s">
        <v>72</v>
      </c>
      <c r="B115" s="210"/>
      <c r="C115" s="211"/>
      <c r="D115" s="212"/>
    </row>
    <row r="116" spans="1:5" ht="14.25" customHeight="1" x14ac:dyDescent="0.2">
      <c r="A116" s="228" t="s">
        <v>88</v>
      </c>
      <c r="B116" s="210"/>
      <c r="C116" s="211"/>
      <c r="D116" s="212"/>
    </row>
    <row r="117" spans="1:5" ht="12.75" customHeight="1" thickBot="1" x14ac:dyDescent="0.25">
      <c r="A117" s="229" t="s">
        <v>89</v>
      </c>
      <c r="B117" s="213"/>
      <c r="C117" s="214"/>
      <c r="D117" s="215"/>
    </row>
    <row r="118" spans="1:5" ht="18.75" customHeight="1" x14ac:dyDescent="0.2">
      <c r="A118" s="228" t="s">
        <v>90</v>
      </c>
      <c r="B118" s="210">
        <f>SUM(B102:B117)</f>
        <v>0</v>
      </c>
      <c r="C118" s="211">
        <f>SUM(C102:C117)</f>
        <v>0</v>
      </c>
      <c r="D118" s="212">
        <f>SUM(D102:D117)</f>
        <v>0</v>
      </c>
      <c r="E118" s="204"/>
    </row>
    <row r="119" spans="1:5" ht="9" customHeight="1" x14ac:dyDescent="0.2">
      <c r="A119" s="228">
        <v>0</v>
      </c>
      <c r="B119" s="216"/>
      <c r="C119" s="217"/>
      <c r="D119" s="218"/>
    </row>
    <row r="120" spans="1:5" ht="13.5" thickBot="1" x14ac:dyDescent="0.25">
      <c r="A120" s="230" t="s">
        <v>91</v>
      </c>
      <c r="B120" s="219">
        <f>+B118+B99+B47+B37</f>
        <v>0</v>
      </c>
      <c r="C120" s="220">
        <f>+C118+C99+C47+C37</f>
        <v>0</v>
      </c>
      <c r="D120" s="221">
        <f>+D118+D99+D47+D37</f>
        <v>0</v>
      </c>
    </row>
    <row r="121" spans="1:5" ht="13.5" thickTop="1" x14ac:dyDescent="0.2">
      <c r="A121" s="228">
        <v>0</v>
      </c>
      <c r="B121" s="216"/>
      <c r="C121" s="217"/>
      <c r="D121" s="218"/>
    </row>
    <row r="122" spans="1:5" x14ac:dyDescent="0.2">
      <c r="A122" s="228" t="s">
        <v>92</v>
      </c>
      <c r="B122" s="210"/>
      <c r="C122" s="211"/>
      <c r="D122" s="212"/>
    </row>
    <row r="123" spans="1:5" x14ac:dyDescent="0.2">
      <c r="A123" s="228" t="s">
        <v>93</v>
      </c>
      <c r="B123" s="210"/>
      <c r="C123" s="211"/>
      <c r="D123" s="212"/>
    </row>
    <row r="124" spans="1:5" x14ac:dyDescent="0.2">
      <c r="A124" s="228" t="s">
        <v>94</v>
      </c>
      <c r="B124" s="210"/>
      <c r="C124" s="211"/>
      <c r="D124" s="212"/>
    </row>
    <row r="125" spans="1:5" x14ac:dyDescent="0.2">
      <c r="A125" s="228" t="s">
        <v>95</v>
      </c>
      <c r="B125" s="210"/>
      <c r="C125" s="211"/>
      <c r="D125" s="212"/>
    </row>
    <row r="126" spans="1:5" x14ac:dyDescent="0.2">
      <c r="A126" s="228" t="s">
        <v>96</v>
      </c>
      <c r="B126" s="210"/>
      <c r="C126" s="211"/>
      <c r="D126" s="212"/>
    </row>
    <row r="127" spans="1:5" x14ac:dyDescent="0.2">
      <c r="A127" s="228" t="s">
        <v>97</v>
      </c>
      <c r="B127" s="210"/>
      <c r="C127" s="211"/>
      <c r="D127" s="212"/>
    </row>
    <row r="128" spans="1:5" x14ac:dyDescent="0.2">
      <c r="A128" s="228" t="s">
        <v>98</v>
      </c>
      <c r="B128" s="210"/>
      <c r="C128" s="211"/>
      <c r="D128" s="212"/>
    </row>
    <row r="129" spans="1:4" x14ac:dyDescent="0.2">
      <c r="A129" s="228" t="s">
        <v>99</v>
      </c>
      <c r="B129" s="210"/>
      <c r="C129" s="211"/>
      <c r="D129" s="212"/>
    </row>
    <row r="130" spans="1:4" x14ac:dyDescent="0.2">
      <c r="A130" s="228" t="s">
        <v>100</v>
      </c>
      <c r="B130" s="210"/>
      <c r="C130" s="211"/>
      <c r="D130" s="212"/>
    </row>
    <row r="131" spans="1:4" x14ac:dyDescent="0.2">
      <c r="A131" s="228" t="s">
        <v>101</v>
      </c>
      <c r="B131" s="210"/>
      <c r="C131" s="211"/>
      <c r="D131" s="212"/>
    </row>
    <row r="132" spans="1:4" x14ac:dyDescent="0.2">
      <c r="A132" s="228" t="s">
        <v>102</v>
      </c>
      <c r="B132" s="210"/>
      <c r="C132" s="211"/>
      <c r="D132" s="212"/>
    </row>
    <row r="133" spans="1:4" x14ac:dyDescent="0.2">
      <c r="A133" s="228" t="s">
        <v>103</v>
      </c>
      <c r="B133" s="210"/>
      <c r="C133" s="211"/>
      <c r="D133" s="212"/>
    </row>
    <row r="134" spans="1:4" x14ac:dyDescent="0.2">
      <c r="A134" s="228" t="s">
        <v>104</v>
      </c>
      <c r="B134" s="210"/>
      <c r="C134" s="211"/>
      <c r="D134" s="212"/>
    </row>
    <row r="135" spans="1:4" x14ac:dyDescent="0.2">
      <c r="A135" s="228" t="s">
        <v>105</v>
      </c>
      <c r="B135" s="210"/>
      <c r="C135" s="211"/>
      <c r="D135" s="212"/>
    </row>
    <row r="136" spans="1:4" x14ac:dyDescent="0.2">
      <c r="A136" s="228" t="s">
        <v>106</v>
      </c>
      <c r="B136" s="210"/>
      <c r="C136" s="211"/>
      <c r="D136" s="212"/>
    </row>
    <row r="137" spans="1:4" ht="13.5" thickBot="1" x14ac:dyDescent="0.25">
      <c r="A137" s="229" t="s">
        <v>107</v>
      </c>
      <c r="B137" s="213"/>
      <c r="C137" s="214"/>
      <c r="D137" s="215"/>
    </row>
    <row r="138" spans="1:4" x14ac:dyDescent="0.2">
      <c r="A138" s="228" t="s">
        <v>108</v>
      </c>
      <c r="B138" s="210">
        <f>SUM(B124:B137)</f>
        <v>0</v>
      </c>
      <c r="C138" s="211">
        <f t="shared" ref="C138:D138" si="11">SUM(C124:C137)</f>
        <v>0</v>
      </c>
      <c r="D138" s="212">
        <f t="shared" si="11"/>
        <v>0</v>
      </c>
    </row>
    <row r="139" spans="1:4" x14ac:dyDescent="0.2">
      <c r="A139" s="228">
        <v>0</v>
      </c>
      <c r="B139" s="216"/>
      <c r="C139" s="217"/>
      <c r="D139" s="218"/>
    </row>
    <row r="140" spans="1:4" x14ac:dyDescent="0.2">
      <c r="A140" s="228" t="s">
        <v>109</v>
      </c>
      <c r="B140" s="210"/>
      <c r="C140" s="211"/>
      <c r="D140" s="212"/>
    </row>
    <row r="141" spans="1:4" x14ac:dyDescent="0.2">
      <c r="A141" s="228" t="s">
        <v>110</v>
      </c>
      <c r="B141" s="210"/>
      <c r="C141" s="211"/>
      <c r="D141" s="212"/>
    </row>
    <row r="142" spans="1:4" ht="13.5" thickBot="1" x14ac:dyDescent="0.25">
      <c r="A142" s="229" t="s">
        <v>111</v>
      </c>
      <c r="B142" s="213"/>
      <c r="C142" s="214"/>
      <c r="D142" s="215"/>
    </row>
    <row r="143" spans="1:4" x14ac:dyDescent="0.2">
      <c r="A143" s="228" t="s">
        <v>112</v>
      </c>
      <c r="B143" s="210">
        <f>SUM(B142)</f>
        <v>0</v>
      </c>
      <c r="C143" s="211">
        <f t="shared" ref="C143:D143" si="12">SUM(C142)</f>
        <v>0</v>
      </c>
      <c r="D143" s="212">
        <f t="shared" si="12"/>
        <v>0</v>
      </c>
    </row>
    <row r="144" spans="1:4" x14ac:dyDescent="0.2">
      <c r="A144" s="228">
        <v>0</v>
      </c>
      <c r="B144" s="216"/>
      <c r="C144" s="217"/>
      <c r="D144" s="218"/>
    </row>
    <row r="145" spans="1:4" x14ac:dyDescent="0.2">
      <c r="A145" s="228" t="s">
        <v>113</v>
      </c>
      <c r="B145" s="210"/>
      <c r="C145" s="211"/>
      <c r="D145" s="212"/>
    </row>
    <row r="146" spans="1:4" x14ac:dyDescent="0.2">
      <c r="A146" s="228" t="s">
        <v>114</v>
      </c>
      <c r="B146" s="210"/>
      <c r="C146" s="211"/>
      <c r="D146" s="212"/>
    </row>
    <row r="147" spans="1:4" x14ac:dyDescent="0.2">
      <c r="A147" s="228" t="s">
        <v>115</v>
      </c>
      <c r="B147" s="210"/>
      <c r="C147" s="211"/>
      <c r="D147" s="212"/>
    </row>
    <row r="148" spans="1:4" ht="13.5" thickBot="1" x14ac:dyDescent="0.25">
      <c r="A148" s="229" t="s">
        <v>111</v>
      </c>
      <c r="B148" s="213"/>
      <c r="C148" s="214"/>
      <c r="D148" s="215"/>
    </row>
    <row r="149" spans="1:4" x14ac:dyDescent="0.2">
      <c r="A149" s="228" t="s">
        <v>116</v>
      </c>
      <c r="B149" s="210">
        <f>SUM(B146:B148)</f>
        <v>0</v>
      </c>
      <c r="C149" s="211">
        <f t="shared" ref="C149:D149" si="13">SUM(C146:C148)</f>
        <v>0</v>
      </c>
      <c r="D149" s="212">
        <f t="shared" si="13"/>
        <v>0</v>
      </c>
    </row>
    <row r="150" spans="1:4" x14ac:dyDescent="0.2">
      <c r="A150" s="228">
        <v>0</v>
      </c>
      <c r="B150" s="216"/>
      <c r="C150" s="217"/>
      <c r="D150" s="218"/>
    </row>
    <row r="151" spans="1:4" x14ac:dyDescent="0.2">
      <c r="A151" s="228" t="s">
        <v>117</v>
      </c>
      <c r="B151" s="210">
        <f>+B149+B143</f>
        <v>0</v>
      </c>
      <c r="C151" s="211">
        <f t="shared" ref="C151:D151" si="14">+C149+C143</f>
        <v>0</v>
      </c>
      <c r="D151" s="212">
        <f t="shared" si="14"/>
        <v>0</v>
      </c>
    </row>
    <row r="152" spans="1:4" x14ac:dyDescent="0.2">
      <c r="A152" s="228">
        <v>0</v>
      </c>
      <c r="B152" s="216"/>
      <c r="C152" s="217"/>
      <c r="D152" s="218"/>
    </row>
    <row r="153" spans="1:4" x14ac:dyDescent="0.2">
      <c r="A153" s="228" t="s">
        <v>118</v>
      </c>
      <c r="B153" s="210"/>
      <c r="C153" s="211"/>
      <c r="D153" s="212"/>
    </row>
    <row r="154" spans="1:4" x14ac:dyDescent="0.2">
      <c r="A154" s="228" t="s">
        <v>119</v>
      </c>
      <c r="B154" s="210"/>
      <c r="C154" s="211"/>
      <c r="D154" s="212"/>
    </row>
    <row r="155" spans="1:4" x14ac:dyDescent="0.2">
      <c r="A155" s="228" t="s">
        <v>120</v>
      </c>
      <c r="B155" s="210"/>
      <c r="C155" s="211"/>
      <c r="D155" s="212"/>
    </row>
    <row r="156" spans="1:4" x14ac:dyDescent="0.2">
      <c r="A156" s="228" t="s">
        <v>121</v>
      </c>
      <c r="B156" s="210"/>
      <c r="C156" s="211"/>
      <c r="D156" s="212"/>
    </row>
    <row r="157" spans="1:4" x14ac:dyDescent="0.2">
      <c r="A157" s="228" t="s">
        <v>122</v>
      </c>
      <c r="B157" s="210"/>
      <c r="C157" s="211"/>
      <c r="D157" s="212"/>
    </row>
    <row r="158" spans="1:4" x14ac:dyDescent="0.2">
      <c r="A158" s="228" t="s">
        <v>123</v>
      </c>
      <c r="B158" s="210"/>
      <c r="C158" s="211"/>
      <c r="D158" s="212"/>
    </row>
    <row r="159" spans="1:4" x14ac:dyDescent="0.2">
      <c r="A159" s="228" t="s">
        <v>662</v>
      </c>
      <c r="B159" s="210"/>
      <c r="C159" s="211"/>
      <c r="D159" s="212"/>
    </row>
    <row r="160" spans="1:4" x14ac:dyDescent="0.2">
      <c r="A160" s="228" t="s">
        <v>124</v>
      </c>
      <c r="B160" s="210"/>
      <c r="C160" s="211"/>
      <c r="D160" s="212"/>
    </row>
    <row r="161" spans="1:4" x14ac:dyDescent="0.2">
      <c r="A161" s="228" t="s">
        <v>125</v>
      </c>
      <c r="B161" s="210"/>
      <c r="C161" s="211"/>
      <c r="D161" s="212"/>
    </row>
    <row r="162" spans="1:4" x14ac:dyDescent="0.2">
      <c r="A162" s="228" t="s">
        <v>126</v>
      </c>
      <c r="B162" s="210"/>
      <c r="C162" s="211"/>
      <c r="D162" s="212"/>
    </row>
    <row r="163" spans="1:4" x14ac:dyDescent="0.2">
      <c r="A163" s="228" t="s">
        <v>127</v>
      </c>
      <c r="B163" s="210"/>
      <c r="C163" s="211"/>
      <c r="D163" s="212"/>
    </row>
    <row r="164" spans="1:4" x14ac:dyDescent="0.2">
      <c r="A164" s="228" t="s">
        <v>128</v>
      </c>
      <c r="B164" s="210"/>
      <c r="C164" s="211"/>
      <c r="D164" s="212"/>
    </row>
    <row r="165" spans="1:4" ht="13.5" thickBot="1" x14ac:dyDescent="0.25">
      <c r="A165" s="229" t="s">
        <v>129</v>
      </c>
      <c r="B165" s="213"/>
      <c r="C165" s="214"/>
      <c r="D165" s="215"/>
    </row>
    <row r="166" spans="1:4" x14ac:dyDescent="0.2">
      <c r="A166" s="228" t="s">
        <v>130</v>
      </c>
      <c r="B166" s="210">
        <f>SUM(B154:B165)</f>
        <v>0</v>
      </c>
      <c r="C166" s="211">
        <f t="shared" ref="C166:D166" si="15">SUM(C154:C165)</f>
        <v>0</v>
      </c>
      <c r="D166" s="212">
        <f t="shared" si="15"/>
        <v>0</v>
      </c>
    </row>
    <row r="167" spans="1:4" x14ac:dyDescent="0.2">
      <c r="A167" s="228">
        <v>0</v>
      </c>
      <c r="B167" s="216"/>
      <c r="C167" s="217"/>
      <c r="D167" s="218"/>
    </row>
    <row r="168" spans="1:4" x14ac:dyDescent="0.2">
      <c r="A168" s="228" t="s">
        <v>131</v>
      </c>
      <c r="B168" s="210"/>
      <c r="C168" s="211"/>
      <c r="D168" s="212"/>
    </row>
    <row r="169" spans="1:4" x14ac:dyDescent="0.2">
      <c r="A169" s="228" t="s">
        <v>132</v>
      </c>
      <c r="B169" s="210"/>
      <c r="C169" s="211"/>
      <c r="D169" s="212"/>
    </row>
    <row r="170" spans="1:4" x14ac:dyDescent="0.2">
      <c r="A170" s="228" t="s">
        <v>133</v>
      </c>
      <c r="B170" s="210"/>
      <c r="C170" s="211"/>
      <c r="D170" s="212"/>
    </row>
    <row r="171" spans="1:4" x14ac:dyDescent="0.2">
      <c r="A171" s="228" t="s">
        <v>134</v>
      </c>
      <c r="B171" s="210"/>
      <c r="C171" s="211"/>
      <c r="D171" s="212"/>
    </row>
    <row r="172" spans="1:4" x14ac:dyDescent="0.2">
      <c r="A172" s="228" t="s">
        <v>135</v>
      </c>
      <c r="B172" s="210"/>
      <c r="C172" s="211"/>
      <c r="D172" s="212"/>
    </row>
    <row r="173" spans="1:4" x14ac:dyDescent="0.2">
      <c r="A173" s="228" t="s">
        <v>136</v>
      </c>
      <c r="B173" s="210"/>
      <c r="C173" s="211"/>
      <c r="D173" s="212"/>
    </row>
    <row r="174" spans="1:4" x14ac:dyDescent="0.2">
      <c r="A174" s="228" t="s">
        <v>137</v>
      </c>
      <c r="B174" s="210"/>
      <c r="C174" s="211"/>
      <c r="D174" s="212"/>
    </row>
    <row r="175" spans="1:4" x14ac:dyDescent="0.2">
      <c r="A175" s="228" t="s">
        <v>138</v>
      </c>
      <c r="B175" s="210"/>
      <c r="C175" s="211"/>
      <c r="D175" s="212"/>
    </row>
    <row r="176" spans="1:4" x14ac:dyDescent="0.2">
      <c r="A176" s="228" t="s">
        <v>139</v>
      </c>
      <c r="B176" s="210"/>
      <c r="C176" s="211"/>
      <c r="D176" s="212"/>
    </row>
    <row r="177" spans="1:4" ht="12.75" customHeight="1" x14ac:dyDescent="0.2">
      <c r="A177" s="228" t="s">
        <v>140</v>
      </c>
      <c r="B177" s="210"/>
      <c r="C177" s="211"/>
      <c r="D177" s="212"/>
    </row>
    <row r="178" spans="1:4" x14ac:dyDescent="0.2">
      <c r="A178" s="228" t="s">
        <v>141</v>
      </c>
      <c r="B178" s="210"/>
      <c r="C178" s="211"/>
      <c r="D178" s="212"/>
    </row>
    <row r="179" spans="1:4" x14ac:dyDescent="0.2">
      <c r="A179" s="228" t="s">
        <v>142</v>
      </c>
      <c r="B179" s="210"/>
      <c r="C179" s="211"/>
      <c r="D179" s="212"/>
    </row>
    <row r="180" spans="1:4" x14ac:dyDescent="0.2">
      <c r="A180" s="228" t="s">
        <v>143</v>
      </c>
      <c r="B180" s="210"/>
      <c r="C180" s="211"/>
      <c r="D180" s="212"/>
    </row>
    <row r="181" spans="1:4" ht="13.5" thickBot="1" x14ac:dyDescent="0.25">
      <c r="A181" s="229" t="s">
        <v>144</v>
      </c>
      <c r="B181" s="213"/>
      <c r="C181" s="214"/>
      <c r="D181" s="215"/>
    </row>
    <row r="182" spans="1:4" x14ac:dyDescent="0.2">
      <c r="A182" s="228" t="s">
        <v>145</v>
      </c>
      <c r="B182" s="210">
        <f>SUM(B171:B181)</f>
        <v>0</v>
      </c>
      <c r="C182" s="211">
        <f t="shared" ref="C182:D182" si="16">SUM(C171:C181)</f>
        <v>0</v>
      </c>
      <c r="D182" s="212">
        <f t="shared" si="16"/>
        <v>0</v>
      </c>
    </row>
    <row r="183" spans="1:4" x14ac:dyDescent="0.2">
      <c r="A183" s="228">
        <v>0</v>
      </c>
      <c r="B183" s="216"/>
      <c r="C183" s="217"/>
      <c r="D183" s="218"/>
    </row>
    <row r="184" spans="1:4" x14ac:dyDescent="0.2">
      <c r="A184" s="228" t="s">
        <v>146</v>
      </c>
      <c r="B184" s="210">
        <f>+B182</f>
        <v>0</v>
      </c>
      <c r="C184" s="211">
        <f t="shared" ref="C184:D184" si="17">+C182</f>
        <v>0</v>
      </c>
      <c r="D184" s="212">
        <f t="shared" si="17"/>
        <v>0</v>
      </c>
    </row>
    <row r="185" spans="1:4" x14ac:dyDescent="0.2">
      <c r="A185" s="228">
        <v>0</v>
      </c>
      <c r="B185" s="216"/>
      <c r="C185" s="217"/>
      <c r="D185" s="218"/>
    </row>
    <row r="186" spans="1:4" x14ac:dyDescent="0.2">
      <c r="A186" s="228" t="s">
        <v>147</v>
      </c>
      <c r="B186" s="210"/>
      <c r="C186" s="211"/>
      <c r="D186" s="212"/>
    </row>
    <row r="187" spans="1:4" ht="13.5" thickBot="1" x14ac:dyDescent="0.25">
      <c r="A187" s="229" t="s">
        <v>148</v>
      </c>
      <c r="B187" s="213">
        <v>0</v>
      </c>
      <c r="C187" s="214">
        <v>0</v>
      </c>
      <c r="D187" s="215">
        <v>0</v>
      </c>
    </row>
    <row r="188" spans="1:4" x14ac:dyDescent="0.2">
      <c r="A188" s="228" t="s">
        <v>149</v>
      </c>
      <c r="B188" s="210">
        <v>0</v>
      </c>
      <c r="C188" s="211">
        <v>0</v>
      </c>
      <c r="D188" s="212">
        <v>0</v>
      </c>
    </row>
    <row r="189" spans="1:4" x14ac:dyDescent="0.2">
      <c r="A189" s="228">
        <v>0</v>
      </c>
      <c r="B189" s="216"/>
      <c r="C189" s="217"/>
      <c r="D189" s="218"/>
    </row>
    <row r="190" spans="1:4" x14ac:dyDescent="0.2">
      <c r="A190" s="228" t="s">
        <v>150</v>
      </c>
      <c r="B190" s="210"/>
      <c r="C190" s="211"/>
      <c r="D190" s="212"/>
    </row>
    <row r="191" spans="1:4" ht="13.5" thickBot="1" x14ac:dyDescent="0.25">
      <c r="A191" s="229" t="s">
        <v>151</v>
      </c>
      <c r="B191" s="213">
        <v>0</v>
      </c>
      <c r="C191" s="214">
        <v>0</v>
      </c>
      <c r="D191" s="215">
        <v>0</v>
      </c>
    </row>
    <row r="192" spans="1:4" x14ac:dyDescent="0.2">
      <c r="A192" s="228" t="s">
        <v>152</v>
      </c>
      <c r="B192" s="210">
        <v>0</v>
      </c>
      <c r="C192" s="211">
        <v>0</v>
      </c>
      <c r="D192" s="212">
        <v>0</v>
      </c>
    </row>
    <row r="193" spans="1:4" x14ac:dyDescent="0.2">
      <c r="A193" s="228">
        <v>0</v>
      </c>
      <c r="B193" s="216"/>
      <c r="C193" s="217"/>
      <c r="D193" s="218"/>
    </row>
    <row r="194" spans="1:4" x14ac:dyDescent="0.2">
      <c r="A194" s="228" t="s">
        <v>153</v>
      </c>
      <c r="B194" s="210"/>
      <c r="C194" s="211"/>
      <c r="D194" s="212"/>
    </row>
    <row r="195" spans="1:4" x14ac:dyDescent="0.2">
      <c r="A195" s="228" t="s">
        <v>154</v>
      </c>
      <c r="B195" s="210"/>
      <c r="C195" s="211"/>
      <c r="D195" s="212"/>
    </row>
    <row r="196" spans="1:4" x14ac:dyDescent="0.2">
      <c r="A196" s="228" t="s">
        <v>155</v>
      </c>
      <c r="B196" s="210"/>
      <c r="C196" s="211"/>
      <c r="D196" s="212"/>
    </row>
    <row r="197" spans="1:4" ht="13.5" thickBot="1" x14ac:dyDescent="0.25">
      <c r="A197" s="229" t="s">
        <v>156</v>
      </c>
      <c r="B197" s="213"/>
      <c r="C197" s="214"/>
      <c r="D197" s="215"/>
    </row>
    <row r="198" spans="1:4" x14ac:dyDescent="0.2">
      <c r="A198" s="228" t="s">
        <v>157</v>
      </c>
      <c r="B198" s="210">
        <f>SUM(B195:B197)</f>
        <v>0</v>
      </c>
      <c r="C198" s="211">
        <f t="shared" ref="C198:D198" si="18">SUM(C195:C197)</f>
        <v>0</v>
      </c>
      <c r="D198" s="212">
        <f t="shared" si="18"/>
        <v>0</v>
      </c>
    </row>
    <row r="199" spans="1:4" ht="12.75" customHeight="1" x14ac:dyDescent="0.2">
      <c r="A199" s="228">
        <v>0</v>
      </c>
      <c r="B199" s="216"/>
      <c r="C199" s="217"/>
      <c r="D199" s="218"/>
    </row>
    <row r="200" spans="1:4" x14ac:dyDescent="0.2">
      <c r="A200" s="228" t="s">
        <v>158</v>
      </c>
      <c r="B200" s="210">
        <f>+B198+B192+B188</f>
        <v>0</v>
      </c>
      <c r="C200" s="211">
        <f t="shared" ref="C200:D200" si="19">+C198+C192+C188</f>
        <v>0</v>
      </c>
      <c r="D200" s="212">
        <f t="shared" si="19"/>
        <v>0</v>
      </c>
    </row>
    <row r="201" spans="1:4" x14ac:dyDescent="0.2">
      <c r="A201" s="228">
        <v>0</v>
      </c>
      <c r="B201" s="210"/>
      <c r="C201" s="211"/>
      <c r="D201" s="212"/>
    </row>
    <row r="202" spans="1:4" x14ac:dyDescent="0.2">
      <c r="A202" s="228" t="s">
        <v>159</v>
      </c>
      <c r="B202" s="210">
        <f>+B200</f>
        <v>0</v>
      </c>
      <c r="C202" s="211">
        <f t="shared" ref="C202:D202" si="20">+C200</f>
        <v>0</v>
      </c>
      <c r="D202" s="212">
        <f t="shared" si="20"/>
        <v>0</v>
      </c>
    </row>
    <row r="203" spans="1:4" x14ac:dyDescent="0.2">
      <c r="A203" s="228">
        <v>0</v>
      </c>
      <c r="B203" s="210"/>
      <c r="C203" s="211"/>
      <c r="D203" s="212"/>
    </row>
    <row r="204" spans="1:4" x14ac:dyDescent="0.2">
      <c r="A204" s="228" t="s">
        <v>160</v>
      </c>
      <c r="B204" s="210">
        <f>+B202+B184</f>
        <v>0</v>
      </c>
      <c r="C204" s="211">
        <f t="shared" ref="C204:D204" si="21">+C202+C184</f>
        <v>0</v>
      </c>
      <c r="D204" s="212">
        <f t="shared" si="21"/>
        <v>0</v>
      </c>
    </row>
    <row r="205" spans="1:4" x14ac:dyDescent="0.2">
      <c r="A205" s="228">
        <v>0</v>
      </c>
      <c r="B205" s="216"/>
      <c r="C205" s="217"/>
      <c r="D205" s="218"/>
    </row>
    <row r="206" spans="1:4" ht="13.5" thickBot="1" x14ac:dyDescent="0.25">
      <c r="A206" s="231" t="s">
        <v>161</v>
      </c>
      <c r="B206" s="222">
        <f>+B204+B166+B151+B138</f>
        <v>0</v>
      </c>
      <c r="C206" s="223">
        <f>+C204+C166+C151+C138</f>
        <v>0</v>
      </c>
      <c r="D206" s="224">
        <f>+D204+D166+D151+D138</f>
        <v>0</v>
      </c>
    </row>
    <row r="207" spans="1:4" ht="13.5" thickTop="1" x14ac:dyDescent="0.2"/>
  </sheetData>
  <phoneticPr fontId="21" type="noConversion"/>
  <conditionalFormatting sqref="D208">
    <cfRule type="cellIs" dxfId="2" priority="26" stopIfTrue="1" operator="notEqual">
      <formula>0</formula>
    </cfRule>
  </conditionalFormatting>
  <conditionalFormatting sqref="C208">
    <cfRule type="cellIs" dxfId="1" priority="25" stopIfTrue="1" operator="notEqual">
      <formula>0</formula>
    </cfRule>
  </conditionalFormatting>
  <conditionalFormatting sqref="B208">
    <cfRule type="cellIs" dxfId="0" priority="24" stopIfTrue="1" operator="notEqual">
      <formula>0</formula>
    </cfRule>
  </conditionalFormatting>
  <pageMargins left="0.75" right="0.75" top="0.85" bottom="0.7" header="0.5" footer="0.5"/>
  <pageSetup scale="86" fitToWidth="4" fitToHeight="4" orientation="portrait" r:id="rId1"/>
  <headerFooter alignWithMargins="0">
    <oddHeader>&amp;C&amp;"Arial,Bold"Puget Sound Energy 
Balance Sheet&amp;RREDACTED VERSION</oddHeader>
    <oddFooter>&amp;C&amp;9Page &amp;P of &amp;N</oddFooter>
  </headerFooter>
  <rowBreaks count="3" manualBreakCount="3">
    <brk id="55" max="3" man="1"/>
    <brk id="110" max="3" man="1"/>
    <brk id="164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1"/>
  <sheetViews>
    <sheetView workbookViewId="0">
      <selection activeCell="F13" sqref="F13"/>
    </sheetView>
  </sheetViews>
  <sheetFormatPr defaultRowHeight="14.25" x14ac:dyDescent="0.2"/>
  <cols>
    <col min="1" max="4" width="2.125" customWidth="1"/>
    <col min="5" max="5" width="49.25" customWidth="1"/>
    <col min="6" max="7" width="2.625" customWidth="1"/>
    <col min="8" max="9" width="2" customWidth="1"/>
    <col min="10" max="10" width="15.625" bestFit="1" customWidth="1"/>
    <col min="11" max="11" width="10.875" style="200" customWidth="1"/>
    <col min="12" max="12" width="15.625" bestFit="1" customWidth="1"/>
    <col min="13" max="13" width="6.625" customWidth="1"/>
    <col min="14" max="14" width="15.625" bestFit="1" customWidth="1"/>
  </cols>
  <sheetData>
    <row r="1" spans="1:17" x14ac:dyDescent="0.2">
      <c r="A1" t="s">
        <v>506</v>
      </c>
    </row>
    <row r="2" spans="1:17" x14ac:dyDescent="0.2">
      <c r="A2" t="s">
        <v>507</v>
      </c>
    </row>
    <row r="4" spans="1:17" x14ac:dyDescent="0.2">
      <c r="A4" t="s">
        <v>508</v>
      </c>
      <c r="F4">
        <v>1000</v>
      </c>
      <c r="G4" t="s">
        <v>509</v>
      </c>
      <c r="H4" t="s">
        <v>510</v>
      </c>
      <c r="M4" t="s">
        <v>511</v>
      </c>
      <c r="O4" t="s">
        <v>512</v>
      </c>
    </row>
    <row r="6" spans="1:17" x14ac:dyDescent="0.2">
      <c r="B6" t="s">
        <v>513</v>
      </c>
      <c r="C6" t="s">
        <v>514</v>
      </c>
      <c r="D6" t="s">
        <v>515</v>
      </c>
      <c r="E6" t="s">
        <v>516</v>
      </c>
      <c r="I6" t="s">
        <v>517</v>
      </c>
      <c r="K6" s="200" t="s">
        <v>518</v>
      </c>
      <c r="P6" t="s">
        <v>519</v>
      </c>
      <c r="Q6" t="s">
        <v>520</v>
      </c>
    </row>
    <row r="7" spans="1:17" x14ac:dyDescent="0.2">
      <c r="B7" t="s">
        <v>521</v>
      </c>
      <c r="C7" t="s">
        <v>522</v>
      </c>
      <c r="D7" t="s">
        <v>523</v>
      </c>
      <c r="I7" t="s">
        <v>524</v>
      </c>
      <c r="K7" s="200" t="s">
        <v>525</v>
      </c>
      <c r="P7" t="s">
        <v>526</v>
      </c>
      <c r="Q7" t="s">
        <v>527</v>
      </c>
    </row>
    <row r="9" spans="1:17" x14ac:dyDescent="0.2">
      <c r="E9" t="s">
        <v>0</v>
      </c>
    </row>
    <row r="10" spans="1:17" x14ac:dyDescent="0.2">
      <c r="E10" t="s">
        <v>1</v>
      </c>
    </row>
    <row r="11" spans="1:17" x14ac:dyDescent="0.2">
      <c r="E11" t="s">
        <v>2</v>
      </c>
    </row>
    <row r="12" spans="1:17" x14ac:dyDescent="0.2">
      <c r="E12" t="s">
        <v>528</v>
      </c>
      <c r="J12" s="198">
        <v>6833352104.3900003</v>
      </c>
      <c r="K12" s="201">
        <f>+'BS  (R)'!B7-Sheet2!J12</f>
        <v>-6833352104.3900003</v>
      </c>
      <c r="L12" s="198">
        <v>6863213173.6099997</v>
      </c>
      <c r="N12" s="198">
        <v>6882109637.9799995</v>
      </c>
      <c r="P12">
        <v>-0.4</v>
      </c>
      <c r="Q12" t="s">
        <v>529</v>
      </c>
    </row>
    <row r="13" spans="1:17" x14ac:dyDescent="0.2">
      <c r="E13" t="s">
        <v>530</v>
      </c>
      <c r="J13" s="198">
        <v>20537940.989999998</v>
      </c>
      <c r="K13" s="201">
        <f>+'BS  (R)'!B9-Sheet2!J13</f>
        <v>-20537940.989999998</v>
      </c>
      <c r="L13" s="198">
        <v>15695350.66</v>
      </c>
      <c r="N13" s="198">
        <v>16138604.91</v>
      </c>
      <c r="P13">
        <v>30.9</v>
      </c>
      <c r="Q13" t="s">
        <v>529</v>
      </c>
    </row>
    <row r="14" spans="1:17" x14ac:dyDescent="0.2">
      <c r="E14" t="s">
        <v>531</v>
      </c>
      <c r="J14" s="198">
        <v>33952197.380000003</v>
      </c>
      <c r="K14" s="201">
        <f>+'BS  (R)'!B10-Sheet2!J14</f>
        <v>-33952197.380000003</v>
      </c>
      <c r="L14" s="198">
        <v>25025336.609999999</v>
      </c>
      <c r="N14" s="198">
        <v>20339069.43</v>
      </c>
      <c r="P14">
        <v>35.700000000000003</v>
      </c>
      <c r="Q14" t="s">
        <v>529</v>
      </c>
    </row>
    <row r="15" spans="1:17" x14ac:dyDescent="0.2">
      <c r="E15" t="s">
        <v>532</v>
      </c>
      <c r="J15" s="198">
        <v>979466592.15999997</v>
      </c>
      <c r="K15" s="201">
        <f>+'BS  (R)'!B11-Sheet2!J15</f>
        <v>-979466592.15999997</v>
      </c>
      <c r="L15" s="198">
        <v>1007170202.63</v>
      </c>
      <c r="N15" s="198">
        <v>1068434713.02</v>
      </c>
      <c r="P15">
        <v>-2.8</v>
      </c>
      <c r="Q15" t="s">
        <v>529</v>
      </c>
    </row>
    <row r="16" spans="1:17" x14ac:dyDescent="0.2">
      <c r="E16" t="s">
        <v>533</v>
      </c>
      <c r="J16" s="198">
        <v>251782250.84</v>
      </c>
      <c r="K16" s="201">
        <f>+'BS  (R)'!B12-Sheet2!J16</f>
        <v>-251782250.84</v>
      </c>
      <c r="L16" s="198">
        <v>251782250.84</v>
      </c>
      <c r="N16" s="198">
        <v>251782250.84</v>
      </c>
      <c r="Q16" t="s">
        <v>529</v>
      </c>
    </row>
    <row r="17" spans="5:17" x14ac:dyDescent="0.2">
      <c r="E17" t="s">
        <v>534</v>
      </c>
      <c r="J17" s="198">
        <v>8119091085.7600002</v>
      </c>
      <c r="K17" s="201">
        <f>+'BS  (R)'!B13-Sheet2!J17</f>
        <v>-8119091085.7600002</v>
      </c>
      <c r="L17" s="198">
        <v>8162886314.3500004</v>
      </c>
      <c r="N17" s="198">
        <v>8238804276.1800003</v>
      </c>
      <c r="P17">
        <v>-0.5</v>
      </c>
      <c r="Q17" t="s">
        <v>535</v>
      </c>
    </row>
    <row r="18" spans="5:17" x14ac:dyDescent="0.2">
      <c r="K18" s="201">
        <f>+'BS  (R)'!B14-Sheet2!J18</f>
        <v>0</v>
      </c>
    </row>
    <row r="19" spans="5:17" x14ac:dyDescent="0.2">
      <c r="E19" t="s">
        <v>10</v>
      </c>
      <c r="K19" s="201">
        <f>+'BS  (R)'!B15-Sheet2!J19</f>
        <v>0</v>
      </c>
    </row>
    <row r="20" spans="5:17" x14ac:dyDescent="0.2">
      <c r="E20" t="s">
        <v>536</v>
      </c>
      <c r="J20" s="198">
        <v>2733580253.1700001</v>
      </c>
      <c r="K20" s="201">
        <f>+'BS  (R)'!B16-Sheet2!J20</f>
        <v>-2733580253.1700001</v>
      </c>
      <c r="L20" s="198">
        <v>2741100676.5599999</v>
      </c>
      <c r="N20" s="198">
        <v>2746908833.23</v>
      </c>
      <c r="P20">
        <v>-0.3</v>
      </c>
      <c r="Q20" t="s">
        <v>529</v>
      </c>
    </row>
    <row r="21" spans="5:17" x14ac:dyDescent="0.2">
      <c r="E21" t="s">
        <v>537</v>
      </c>
      <c r="J21" s="198">
        <v>4702851.1100000003</v>
      </c>
      <c r="K21" s="201">
        <f>+'BS  (R)'!B17-Sheet2!J21</f>
        <v>-4702851.1100000003</v>
      </c>
      <c r="L21" s="198">
        <v>4702851.1100000003</v>
      </c>
      <c r="N21" s="198">
        <v>4702851.1100000003</v>
      </c>
      <c r="Q21" t="s">
        <v>529</v>
      </c>
    </row>
    <row r="22" spans="5:17" x14ac:dyDescent="0.2">
      <c r="E22" t="s">
        <v>538</v>
      </c>
      <c r="J22" s="198">
        <v>13203141.199999999</v>
      </c>
      <c r="K22" s="201">
        <f>+'BS  (R)'!B18-Sheet2!J22</f>
        <v>-13203141.199999999</v>
      </c>
      <c r="L22" s="198">
        <v>10292646.32</v>
      </c>
      <c r="N22" s="198">
        <v>16098728.9</v>
      </c>
      <c r="P22">
        <v>28.3</v>
      </c>
      <c r="Q22" t="s">
        <v>529</v>
      </c>
    </row>
    <row r="23" spans="5:17" x14ac:dyDescent="0.2">
      <c r="E23" t="s">
        <v>539</v>
      </c>
      <c r="J23" s="198">
        <v>32871917.57</v>
      </c>
      <c r="K23" s="201">
        <f>+'BS  (R)'!B19-Sheet2!J23</f>
        <v>-32871917.57</v>
      </c>
      <c r="L23" s="198">
        <v>43160902.109999999</v>
      </c>
      <c r="N23" s="198">
        <v>44244965.549999997</v>
      </c>
      <c r="P23">
        <v>-23.8</v>
      </c>
      <c r="Q23" t="s">
        <v>529</v>
      </c>
    </row>
    <row r="24" spans="5:17" x14ac:dyDescent="0.2">
      <c r="E24" t="s">
        <v>540</v>
      </c>
      <c r="J24" s="198">
        <v>8346566.9500000002</v>
      </c>
      <c r="K24" s="201">
        <f>+'BS  (R)'!B20-Sheet2!J24</f>
        <v>-8346566.9500000002</v>
      </c>
      <c r="L24" s="198">
        <v>8381558.6500000004</v>
      </c>
      <c r="N24" s="198">
        <v>8415773.5999999996</v>
      </c>
      <c r="P24">
        <v>-0.4</v>
      </c>
      <c r="Q24" t="s">
        <v>529</v>
      </c>
    </row>
    <row r="25" spans="5:17" x14ac:dyDescent="0.2">
      <c r="E25" t="s">
        <v>541</v>
      </c>
      <c r="J25" s="198">
        <v>2792704730</v>
      </c>
      <c r="K25" s="201">
        <f>+'BS  (R)'!B21-Sheet2!J25</f>
        <v>-2792704730</v>
      </c>
      <c r="L25" s="198">
        <v>2807638634.75</v>
      </c>
      <c r="N25" s="198">
        <v>2820371152.3899999</v>
      </c>
      <c r="P25">
        <v>-0.5</v>
      </c>
      <c r="Q25" t="s">
        <v>535</v>
      </c>
    </row>
    <row r="26" spans="5:17" x14ac:dyDescent="0.2">
      <c r="K26" s="201">
        <f>+'BS  (R)'!B22-Sheet2!J26</f>
        <v>0</v>
      </c>
    </row>
    <row r="27" spans="5:17" x14ac:dyDescent="0.2">
      <c r="E27" t="s">
        <v>17</v>
      </c>
      <c r="K27" s="201">
        <f>+'BS  (R)'!B23-Sheet2!J27</f>
        <v>0</v>
      </c>
    </row>
    <row r="28" spans="5:17" x14ac:dyDescent="0.2">
      <c r="E28" t="s">
        <v>542</v>
      </c>
      <c r="J28" s="198">
        <v>402612145.57999998</v>
      </c>
      <c r="K28" s="201">
        <f>+'BS  (R)'!B24-Sheet2!J28</f>
        <v>-402612145.57999998</v>
      </c>
      <c r="L28" s="198">
        <v>402437701.94</v>
      </c>
      <c r="N28" s="198">
        <v>402702824.33999997</v>
      </c>
      <c r="Q28" t="s">
        <v>529</v>
      </c>
    </row>
    <row r="29" spans="5:17" x14ac:dyDescent="0.2">
      <c r="E29" t="s">
        <v>543</v>
      </c>
      <c r="J29" s="198">
        <v>35364408.759999998</v>
      </c>
      <c r="K29" s="201">
        <f>+'BS  (R)'!B25-Sheet2!J29</f>
        <v>-35364408.759999998</v>
      </c>
      <c r="L29" s="198">
        <v>34732901.450000003</v>
      </c>
      <c r="N29" s="198">
        <v>34101394.140000001</v>
      </c>
      <c r="P29">
        <v>1.8</v>
      </c>
      <c r="Q29" t="s">
        <v>529</v>
      </c>
    </row>
    <row r="30" spans="5:17" x14ac:dyDescent="0.2">
      <c r="E30" t="s">
        <v>544</v>
      </c>
      <c r="J30" s="198">
        <v>2962006.01</v>
      </c>
      <c r="K30" s="201">
        <f>+'BS  (R)'!B27-Sheet2!J30</f>
        <v>-2962006.01</v>
      </c>
      <c r="L30" s="198">
        <v>2976233.38</v>
      </c>
      <c r="N30" s="198">
        <v>3000885.88</v>
      </c>
      <c r="P30">
        <v>-0.5</v>
      </c>
      <c r="Q30" t="s">
        <v>529</v>
      </c>
    </row>
    <row r="31" spans="5:17" x14ac:dyDescent="0.2">
      <c r="E31" t="s">
        <v>545</v>
      </c>
      <c r="J31" s="198">
        <v>47720185.93</v>
      </c>
      <c r="K31" s="201">
        <f>+'BS  (R)'!B28-Sheet2!J31</f>
        <v>-47720185.93</v>
      </c>
      <c r="L31" s="198">
        <v>50179725.270000003</v>
      </c>
      <c r="N31" s="198">
        <v>51271584.799999997</v>
      </c>
      <c r="P31">
        <v>-4.9000000000000004</v>
      </c>
      <c r="Q31" t="s">
        <v>529</v>
      </c>
    </row>
    <row r="32" spans="5:17" x14ac:dyDescent="0.2">
      <c r="E32" t="s">
        <v>546</v>
      </c>
      <c r="J32" s="198">
        <v>488658746.27999997</v>
      </c>
      <c r="K32" s="201">
        <f>+'BS  (R)'!B29-Sheet2!J32</f>
        <v>-488658746.27999997</v>
      </c>
      <c r="L32" s="198">
        <v>490326562.04000002</v>
      </c>
      <c r="N32" s="198">
        <v>491076689.16000003</v>
      </c>
      <c r="P32">
        <v>-0.3</v>
      </c>
      <c r="Q32" t="s">
        <v>535</v>
      </c>
    </row>
    <row r="33" spans="5:17" x14ac:dyDescent="0.2">
      <c r="K33" s="201">
        <f>+'BS  (R)'!B30-Sheet2!J33</f>
        <v>0</v>
      </c>
    </row>
    <row r="34" spans="5:17" x14ac:dyDescent="0.2">
      <c r="E34" t="s">
        <v>22</v>
      </c>
      <c r="K34" s="201">
        <f>+'BS  (R)'!B31-Sheet2!J34</f>
        <v>0</v>
      </c>
    </row>
    <row r="35" spans="5:17" x14ac:dyDescent="0.2">
      <c r="E35" t="s">
        <v>547</v>
      </c>
      <c r="J35" s="198">
        <v>-3634278997.1599998</v>
      </c>
      <c r="K35" s="201">
        <f>+'BS  (R)'!B32-Sheet2!J35</f>
        <v>3634278997.1599998</v>
      </c>
      <c r="L35" s="198">
        <v>-3650389669.8299999</v>
      </c>
      <c r="N35" s="198">
        <v>-3671559944.3699999</v>
      </c>
      <c r="P35">
        <v>0.4</v>
      </c>
      <c r="Q35" t="s">
        <v>529</v>
      </c>
    </row>
    <row r="36" spans="5:17" x14ac:dyDescent="0.2">
      <c r="E36" t="s">
        <v>548</v>
      </c>
      <c r="J36" s="198">
        <v>-125047424.45999999</v>
      </c>
      <c r="K36" s="201">
        <f>+'BS  (R)'!B33-Sheet2!J36</f>
        <v>125047424.45999999</v>
      </c>
      <c r="L36" s="198">
        <v>-126498129.06</v>
      </c>
      <c r="N36" s="198">
        <v>-129791318.51000001</v>
      </c>
      <c r="P36">
        <v>1.1000000000000001</v>
      </c>
      <c r="Q36" t="s">
        <v>529</v>
      </c>
    </row>
    <row r="37" spans="5:17" x14ac:dyDescent="0.2">
      <c r="E37" t="s">
        <v>549</v>
      </c>
      <c r="J37" s="198">
        <v>-65719296.380000003</v>
      </c>
      <c r="K37" s="201">
        <f>+'BS  (R)'!B34-Sheet2!J37</f>
        <v>65719296.380000003</v>
      </c>
      <c r="L37" s="198">
        <v>-66517638.399999999</v>
      </c>
      <c r="N37" s="198">
        <v>-67315980.420000002</v>
      </c>
      <c r="P37">
        <v>1.2</v>
      </c>
      <c r="Q37" t="s">
        <v>529</v>
      </c>
    </row>
    <row r="38" spans="5:17" x14ac:dyDescent="0.2">
      <c r="E38" t="s">
        <v>550</v>
      </c>
      <c r="J38" s="198">
        <v>-3825045718</v>
      </c>
      <c r="K38" s="201">
        <f>+'BS  (R)'!B35-Sheet2!J38</f>
        <v>3825045718</v>
      </c>
      <c r="L38" s="198">
        <v>-3843405437.29</v>
      </c>
      <c r="N38" s="198">
        <v>-3868667243.3000002</v>
      </c>
      <c r="P38">
        <v>0.5</v>
      </c>
      <c r="Q38" t="s">
        <v>535</v>
      </c>
    </row>
    <row r="39" spans="5:17" x14ac:dyDescent="0.2">
      <c r="K39" s="201">
        <f>+'BS  (R)'!B36-Sheet2!J39</f>
        <v>0</v>
      </c>
    </row>
    <row r="40" spans="5:17" x14ac:dyDescent="0.2">
      <c r="E40" t="s">
        <v>551</v>
      </c>
      <c r="J40" s="198">
        <v>7575408844.04</v>
      </c>
      <c r="K40" s="201">
        <f>+'BS  (R)'!B37-Sheet2!J40</f>
        <v>-7575408844.04</v>
      </c>
      <c r="L40" s="198">
        <v>7617446073.8500004</v>
      </c>
      <c r="M40" s="198">
        <f>+'BS  (R)'!C37-Sheet2!L40</f>
        <v>-7617446073.8500004</v>
      </c>
      <c r="N40" s="198">
        <v>7681584874.4300003</v>
      </c>
      <c r="P40">
        <v>-0.6</v>
      </c>
      <c r="Q40" t="s">
        <v>552</v>
      </c>
    </row>
    <row r="41" spans="5:17" x14ac:dyDescent="0.2">
      <c r="K41" s="201">
        <f>+'BS  (R)'!B38-Sheet2!J41</f>
        <v>0</v>
      </c>
      <c r="M41" s="198">
        <f>+'BS  (R)'!C38-Sheet2!L41</f>
        <v>0</v>
      </c>
    </row>
    <row r="42" spans="5:17" x14ac:dyDescent="0.2">
      <c r="E42" t="s">
        <v>28</v>
      </c>
      <c r="K42" s="201">
        <f>+'BS  (R)'!B39-Sheet2!J42</f>
        <v>0</v>
      </c>
      <c r="M42" s="198">
        <f>+'BS  (R)'!C39-Sheet2!L42</f>
        <v>0</v>
      </c>
    </row>
    <row r="43" spans="5:17" x14ac:dyDescent="0.2">
      <c r="E43" t="s">
        <v>29</v>
      </c>
      <c r="K43" s="201">
        <f>+'BS  (R)'!B40-Sheet2!J43</f>
        <v>0</v>
      </c>
      <c r="M43" s="198">
        <f>+'BS  (R)'!C40-Sheet2!L43</f>
        <v>0</v>
      </c>
    </row>
    <row r="44" spans="5:17" x14ac:dyDescent="0.2">
      <c r="E44" t="s">
        <v>553</v>
      </c>
      <c r="J44" s="198">
        <v>3080108.82</v>
      </c>
      <c r="K44" s="201">
        <f>+'BS  (R)'!B41-Sheet2!J44</f>
        <v>-3080108.82</v>
      </c>
      <c r="L44" s="198">
        <v>3744346.1</v>
      </c>
      <c r="M44" s="198">
        <f>+'BS  (R)'!C41-Sheet2!L44</f>
        <v>-3744346.1</v>
      </c>
      <c r="N44" s="198">
        <v>3744346.1</v>
      </c>
      <c r="P44">
        <v>-17.7</v>
      </c>
      <c r="Q44" t="s">
        <v>529</v>
      </c>
    </row>
    <row r="45" spans="5:17" x14ac:dyDescent="0.2">
      <c r="E45" t="s">
        <v>554</v>
      </c>
      <c r="J45" s="198">
        <v>-395225.28</v>
      </c>
      <c r="K45" s="201">
        <f>+'BS  (R)'!B42-Sheet2!J45</f>
        <v>395225.28</v>
      </c>
      <c r="L45" s="198">
        <v>-395871.36</v>
      </c>
      <c r="M45" s="198">
        <f>+'BS  (R)'!C42-Sheet2!L45</f>
        <v>395871.36</v>
      </c>
      <c r="N45" s="198">
        <v>-395871.36</v>
      </c>
      <c r="P45">
        <v>0.2</v>
      </c>
      <c r="Q45" t="s">
        <v>529</v>
      </c>
    </row>
    <row r="46" spans="5:17" x14ac:dyDescent="0.2">
      <c r="E46" t="s">
        <v>555</v>
      </c>
      <c r="J46" s="198">
        <v>48742792</v>
      </c>
      <c r="K46" s="201">
        <f>+'BS  (R)'!B43-Sheet2!J46</f>
        <v>-48742792</v>
      </c>
      <c r="L46" s="198">
        <v>48742792</v>
      </c>
      <c r="M46" s="198">
        <f>+'BS  (R)'!C43-Sheet2!L46</f>
        <v>-48742792</v>
      </c>
      <c r="N46" s="198">
        <v>48603941</v>
      </c>
      <c r="Q46" t="s">
        <v>529</v>
      </c>
    </row>
    <row r="47" spans="5:17" x14ac:dyDescent="0.2">
      <c r="E47" t="s">
        <v>556</v>
      </c>
      <c r="J47" s="198">
        <v>66865933.890000001</v>
      </c>
      <c r="K47" s="201">
        <f>+'BS  (R)'!B44-Sheet2!J47</f>
        <v>-66865933.890000001</v>
      </c>
      <c r="L47" s="198">
        <v>66842063.759999998</v>
      </c>
      <c r="M47" s="198">
        <f>+'BS  (R)'!C44-Sheet2!L47</f>
        <v>-66842063.759999998</v>
      </c>
      <c r="N47" s="198">
        <v>68615303.989999995</v>
      </c>
      <c r="Q47" t="s">
        <v>529</v>
      </c>
    </row>
    <row r="48" spans="5:17" x14ac:dyDescent="0.2">
      <c r="E48" t="s">
        <v>557</v>
      </c>
      <c r="J48" s="198">
        <v>118293609.43000001</v>
      </c>
      <c r="K48" s="201">
        <f>+'BS  (R)'!B45-Sheet2!J48</f>
        <v>-118293609.43000001</v>
      </c>
      <c r="L48" s="198">
        <v>118933330.5</v>
      </c>
      <c r="M48" s="198">
        <f>+'BS  (R)'!C45-Sheet2!L48</f>
        <v>-118933330.5</v>
      </c>
      <c r="N48" s="198">
        <v>120567719.73</v>
      </c>
      <c r="P48">
        <v>-0.5</v>
      </c>
      <c r="Q48" t="s">
        <v>535</v>
      </c>
    </row>
    <row r="49" spans="5:17" x14ac:dyDescent="0.2">
      <c r="K49" s="201">
        <f>+'BS  (R)'!B46-Sheet2!J49</f>
        <v>0</v>
      </c>
      <c r="M49" s="198">
        <f>+'BS  (R)'!C46-Sheet2!L49</f>
        <v>0</v>
      </c>
    </row>
    <row r="50" spans="5:17" x14ac:dyDescent="0.2">
      <c r="E50" t="s">
        <v>558</v>
      </c>
      <c r="J50" s="198">
        <v>118293609.43000001</v>
      </c>
      <c r="K50" s="201">
        <f>+'BS  (R)'!B47-Sheet2!J50</f>
        <v>-118293609.43000001</v>
      </c>
      <c r="L50" s="198">
        <v>118933330.5</v>
      </c>
      <c r="M50" s="198">
        <f>+'BS  (R)'!C47-Sheet2!L50</f>
        <v>-118933330.5</v>
      </c>
      <c r="N50" s="198">
        <v>120567719.73</v>
      </c>
      <c r="P50">
        <v>-0.5</v>
      </c>
      <c r="Q50" t="s">
        <v>552</v>
      </c>
    </row>
    <row r="51" spans="5:17" x14ac:dyDescent="0.2">
      <c r="K51" s="201">
        <f>+'BS  (R)'!B48-Sheet2!J51</f>
        <v>0</v>
      </c>
      <c r="M51" s="198">
        <f>+'BS  (R)'!C48-Sheet2!L51</f>
        <v>0</v>
      </c>
    </row>
    <row r="52" spans="5:17" x14ac:dyDescent="0.2">
      <c r="E52" t="s">
        <v>36</v>
      </c>
      <c r="K52" s="201">
        <f>+'BS  (R)'!B49-Sheet2!J52</f>
        <v>0</v>
      </c>
      <c r="M52" s="198">
        <f>+'BS  (R)'!C49-Sheet2!L52</f>
        <v>0</v>
      </c>
    </row>
    <row r="53" spans="5:17" x14ac:dyDescent="0.2">
      <c r="E53" t="s">
        <v>37</v>
      </c>
      <c r="K53" s="201">
        <f>+'BS  (R)'!B50-Sheet2!J53</f>
        <v>0</v>
      </c>
      <c r="M53" s="198">
        <f>+'BS  (R)'!C50-Sheet2!L53</f>
        <v>0</v>
      </c>
    </row>
    <row r="54" spans="5:17" x14ac:dyDescent="0.2">
      <c r="E54" t="s">
        <v>559</v>
      </c>
      <c r="J54" s="198">
        <v>9320871.5199999996</v>
      </c>
      <c r="K54" s="201">
        <f>+'BS  (R)'!B51-Sheet2!J54</f>
        <v>-9320871.5199999996</v>
      </c>
      <c r="L54" s="198">
        <v>7466407.0599999996</v>
      </c>
      <c r="M54" s="198">
        <f>+'BS  (R)'!C51-Sheet2!L54</f>
        <v>-7466407.0599999996</v>
      </c>
      <c r="N54" s="198">
        <v>12080067.789999999</v>
      </c>
      <c r="P54">
        <v>24.8</v>
      </c>
      <c r="Q54" t="s">
        <v>529</v>
      </c>
    </row>
    <row r="55" spans="5:17" x14ac:dyDescent="0.2">
      <c r="E55" t="s">
        <v>560</v>
      </c>
      <c r="J55" s="198">
        <v>3664809.73</v>
      </c>
      <c r="K55" s="201">
        <f>+'BS  (R)'!B52-Sheet2!J55</f>
        <v>-3664809.73</v>
      </c>
      <c r="L55" s="198">
        <v>3610613.2</v>
      </c>
      <c r="M55" s="198">
        <f>+'BS  (R)'!C52-Sheet2!L55</f>
        <v>-3610613.2</v>
      </c>
      <c r="N55" s="198">
        <v>3526317.88</v>
      </c>
      <c r="P55">
        <v>1.5</v>
      </c>
      <c r="Q55" t="s">
        <v>529</v>
      </c>
    </row>
    <row r="56" spans="5:17" x14ac:dyDescent="0.2">
      <c r="E56" t="s">
        <v>561</v>
      </c>
      <c r="J56" s="198">
        <v>3316638.79</v>
      </c>
      <c r="K56" s="201">
        <f>+'BS  (R)'!B53-Sheet2!J56</f>
        <v>-3316638.79</v>
      </c>
      <c r="L56" s="198">
        <v>3219745.65</v>
      </c>
      <c r="M56" s="198">
        <f>+'BS  (R)'!C53-Sheet2!L56</f>
        <v>-3219745.65</v>
      </c>
      <c r="N56" s="198">
        <v>3505106.26</v>
      </c>
      <c r="P56">
        <v>3</v>
      </c>
      <c r="Q56" t="s">
        <v>529</v>
      </c>
    </row>
    <row r="57" spans="5:17" x14ac:dyDescent="0.2">
      <c r="E57" t="s">
        <v>562</v>
      </c>
      <c r="J57" s="198">
        <v>11000000</v>
      </c>
      <c r="K57" s="201">
        <f>+'BS  (R)'!B54-Sheet2!J57</f>
        <v>-11000000</v>
      </c>
      <c r="L57">
        <v>0</v>
      </c>
      <c r="M57" s="198">
        <f>+'BS  (R)'!C54-Sheet2!L57</f>
        <v>0</v>
      </c>
      <c r="N57" s="198"/>
      <c r="Q57" t="s">
        <v>529</v>
      </c>
    </row>
    <row r="58" spans="5:17" x14ac:dyDescent="0.2">
      <c r="E58" t="s">
        <v>563</v>
      </c>
      <c r="J58" s="198">
        <v>27302320.039999999</v>
      </c>
      <c r="K58" s="201">
        <f>+'BS  (R)'!B55-Sheet2!J58</f>
        <v>-27302320.039999999</v>
      </c>
      <c r="L58" s="198">
        <v>14296765.91</v>
      </c>
      <c r="M58" s="198">
        <f>+'BS  (R)'!C55-Sheet2!L58</f>
        <v>-14296765.91</v>
      </c>
      <c r="N58" s="198">
        <v>19111491.93</v>
      </c>
      <c r="P58">
        <v>91</v>
      </c>
      <c r="Q58" t="s">
        <v>535</v>
      </c>
    </row>
    <row r="59" spans="5:17" x14ac:dyDescent="0.2">
      <c r="K59" s="201">
        <f>+'BS  (R)'!B56-Sheet2!J59</f>
        <v>0</v>
      </c>
      <c r="M59" s="198">
        <f>+'BS  (R)'!C56-Sheet2!L59</f>
        <v>0</v>
      </c>
    </row>
    <row r="60" spans="5:17" x14ac:dyDescent="0.2">
      <c r="E60" t="s">
        <v>45</v>
      </c>
      <c r="K60" s="201">
        <f>+'BS  (R)'!B57-Sheet2!J60</f>
        <v>0</v>
      </c>
      <c r="M60" s="198">
        <f>+'BS  (R)'!C57-Sheet2!L60</f>
        <v>0</v>
      </c>
    </row>
    <row r="61" spans="5:17" x14ac:dyDescent="0.2">
      <c r="E61" t="s">
        <v>564</v>
      </c>
      <c r="J61" s="198">
        <v>3003308.53</v>
      </c>
      <c r="K61" s="201">
        <f>'BS  (R)'!B61-J61</f>
        <v>-3003308.53</v>
      </c>
      <c r="L61" s="198">
        <v>2997834.77</v>
      </c>
      <c r="M61" s="198">
        <f>+'BS  (R)'!C61-Sheet2!L61</f>
        <v>-2997834.77</v>
      </c>
      <c r="N61" s="198">
        <v>2943325.16</v>
      </c>
      <c r="P61">
        <v>0.2</v>
      </c>
      <c r="Q61" t="s">
        <v>529</v>
      </c>
    </row>
    <row r="62" spans="5:17" x14ac:dyDescent="0.2">
      <c r="E62" t="s">
        <v>565</v>
      </c>
      <c r="J62" s="198">
        <v>164919298.68000001</v>
      </c>
      <c r="K62" s="201">
        <f>'BS  (R)'!B62-J62</f>
        <v>-164919298.68000001</v>
      </c>
      <c r="L62" s="198">
        <v>141725480.02000001</v>
      </c>
      <c r="M62" s="198">
        <f>+'BS  (R)'!C62-Sheet2!L62</f>
        <v>-141725480.02000001</v>
      </c>
      <c r="N62" s="198">
        <v>133660919.61</v>
      </c>
      <c r="P62">
        <v>16.399999999999999</v>
      </c>
      <c r="Q62" t="s">
        <v>529</v>
      </c>
    </row>
    <row r="63" spans="5:17" x14ac:dyDescent="0.2">
      <c r="E63" t="s">
        <v>566</v>
      </c>
      <c r="J63" s="198">
        <v>78982205.069999993</v>
      </c>
      <c r="K63" s="201">
        <f>'BS  (R)'!B63-J63</f>
        <v>-78982205.069999993</v>
      </c>
      <c r="L63" s="198">
        <v>86959334.769999996</v>
      </c>
      <c r="M63" s="198">
        <f>+'BS  (R)'!C63-Sheet2!L63</f>
        <v>-86959334.769999996</v>
      </c>
      <c r="N63" s="198">
        <v>78117682.170000002</v>
      </c>
      <c r="P63">
        <v>-9.1999999999999993</v>
      </c>
      <c r="Q63" t="s">
        <v>529</v>
      </c>
    </row>
    <row r="64" spans="5:17" x14ac:dyDescent="0.2">
      <c r="E64" t="s">
        <v>567</v>
      </c>
      <c r="J64" s="198">
        <v>57452.47</v>
      </c>
      <c r="K64" s="201">
        <f>'BS  (R)'!B64-J64</f>
        <v>-57452.47</v>
      </c>
      <c r="L64" s="198">
        <v>72109.509999999995</v>
      </c>
      <c r="M64" s="198">
        <f>+'BS  (R)'!C64-Sheet2!L64</f>
        <v>-72109.509999999995</v>
      </c>
      <c r="N64" s="198">
        <v>118253.16</v>
      </c>
      <c r="P64">
        <v>-20.3</v>
      </c>
      <c r="Q64" t="s">
        <v>529</v>
      </c>
    </row>
    <row r="65" spans="5:17" x14ac:dyDescent="0.2">
      <c r="E65" t="s">
        <v>568</v>
      </c>
      <c r="J65" s="198">
        <v>91740350.260000005</v>
      </c>
      <c r="K65" s="201">
        <f>'BS  (R)'!B66-J65</f>
        <v>-91740350.260000005</v>
      </c>
      <c r="L65" s="198">
        <v>100078179.02</v>
      </c>
      <c r="M65" s="198">
        <f>+'BS  (R)'!C66-Sheet2!L65</f>
        <v>-100078179.02</v>
      </c>
      <c r="N65" s="198">
        <v>100833875.19</v>
      </c>
      <c r="P65">
        <v>-8.3000000000000007</v>
      </c>
      <c r="Q65" t="s">
        <v>529</v>
      </c>
    </row>
    <row r="66" spans="5:17" x14ac:dyDescent="0.2">
      <c r="E66" t="s">
        <v>569</v>
      </c>
      <c r="J66" s="198">
        <v>5029.71</v>
      </c>
      <c r="K66" s="201">
        <f>'BS  (R)'!B67-J66</f>
        <v>-5029.71</v>
      </c>
      <c r="L66" s="198">
        <v>70114.210000000006</v>
      </c>
      <c r="M66" s="198">
        <f>+'BS  (R)'!C67-Sheet2!L66</f>
        <v>-70114.210000000006</v>
      </c>
      <c r="N66" s="198">
        <v>91676.99</v>
      </c>
      <c r="P66">
        <v>-92.8</v>
      </c>
      <c r="Q66" t="s">
        <v>529</v>
      </c>
    </row>
    <row r="67" spans="5:17" x14ac:dyDescent="0.2">
      <c r="E67" t="s">
        <v>570</v>
      </c>
      <c r="J67" s="198">
        <v>-8181391.4299999997</v>
      </c>
      <c r="K67" s="201">
        <f>'BS  (R)'!B68-J67</f>
        <v>8181391.4299999997</v>
      </c>
      <c r="L67" s="198">
        <v>-9910219.3900000006</v>
      </c>
      <c r="M67" s="198">
        <f>+'BS  (R)'!C68-Sheet2!L67</f>
        <v>9910219.3900000006</v>
      </c>
      <c r="N67" s="198">
        <v>-11022601.5</v>
      </c>
      <c r="P67">
        <v>17.399999999999999</v>
      </c>
      <c r="Q67" t="s">
        <v>529</v>
      </c>
    </row>
    <row r="68" spans="5:17" x14ac:dyDescent="0.2">
      <c r="E68" t="s">
        <v>571</v>
      </c>
      <c r="J68" s="198">
        <v>330526253.29000002</v>
      </c>
      <c r="K68" s="201">
        <f>'BS  (R)'!B69-J68</f>
        <v>-330526253.29000002</v>
      </c>
      <c r="L68" s="198">
        <v>321992832.91000003</v>
      </c>
      <c r="M68" s="198">
        <f>+'BS  (R)'!C69-Sheet2!L68</f>
        <v>-321992832.91000003</v>
      </c>
      <c r="N68" s="198">
        <v>304743130.77999997</v>
      </c>
      <c r="P68">
        <v>2.7</v>
      </c>
      <c r="Q68" t="s">
        <v>535</v>
      </c>
    </row>
    <row r="69" spans="5:17" x14ac:dyDescent="0.2">
      <c r="K69" s="201">
        <f>'BS  (R)'!B70-J69</f>
        <v>0</v>
      </c>
      <c r="M69" s="198">
        <f>+'BS  (R)'!C70-Sheet2!L69</f>
        <v>0</v>
      </c>
    </row>
    <row r="70" spans="5:17" x14ac:dyDescent="0.2">
      <c r="E70" t="s">
        <v>55</v>
      </c>
      <c r="K70" s="201">
        <f>'BS  (R)'!B71-J70</f>
        <v>0</v>
      </c>
      <c r="M70" s="198">
        <f>+'BS  (R)'!C71-Sheet2!L70</f>
        <v>0</v>
      </c>
    </row>
    <row r="71" spans="5:17" x14ac:dyDescent="0.2">
      <c r="E71" t="s">
        <v>572</v>
      </c>
      <c r="J71" s="198">
        <v>-8102655.5599999996</v>
      </c>
      <c r="K71" s="201">
        <f>'BS  (R)'!B72-J71</f>
        <v>8102655.5599999996</v>
      </c>
      <c r="L71" s="198">
        <v>-7890490.0800000001</v>
      </c>
      <c r="M71" s="198">
        <f>+'BS  (R)'!C72-Sheet2!L71</f>
        <v>7890490.0800000001</v>
      </c>
      <c r="N71" s="198">
        <v>-8121757.8200000003</v>
      </c>
      <c r="P71">
        <v>-2.7</v>
      </c>
      <c r="Q71" t="s">
        <v>529</v>
      </c>
    </row>
    <row r="72" spans="5:17" x14ac:dyDescent="0.2">
      <c r="E72" t="s">
        <v>573</v>
      </c>
      <c r="J72" s="198">
        <v>-8102655.5599999996</v>
      </c>
      <c r="K72" s="201">
        <f>'BS  (R)'!B73-J72</f>
        <v>8102655.5599999996</v>
      </c>
      <c r="L72" s="198">
        <v>-7890490.0800000001</v>
      </c>
      <c r="M72" s="198">
        <f>+'BS  (R)'!C73-Sheet2!L72</f>
        <v>7890490.0800000001</v>
      </c>
      <c r="N72" s="198">
        <v>-8121757.8200000003</v>
      </c>
      <c r="P72">
        <v>-2.7</v>
      </c>
      <c r="Q72" t="s">
        <v>535</v>
      </c>
    </row>
    <row r="73" spans="5:17" x14ac:dyDescent="0.2">
      <c r="K73" s="201">
        <f>'BS  (R)'!B74-J73</f>
        <v>0</v>
      </c>
      <c r="M73" s="198">
        <f>+'BS  (R)'!C74-Sheet2!L73</f>
        <v>0</v>
      </c>
    </row>
    <row r="74" spans="5:17" x14ac:dyDescent="0.2">
      <c r="E74" t="s">
        <v>574</v>
      </c>
      <c r="K74" s="201">
        <f>'BS  (R)'!B75-J74</f>
        <v>0</v>
      </c>
      <c r="M74" s="198">
        <f>+'BS  (R)'!C75-Sheet2!L74</f>
        <v>0</v>
      </c>
    </row>
    <row r="75" spans="5:17" x14ac:dyDescent="0.2">
      <c r="E75" t="s">
        <v>575</v>
      </c>
      <c r="J75" s="198">
        <v>17963109.34</v>
      </c>
      <c r="K75" s="201">
        <f>'BS  (R)'!B76-J75</f>
        <v>-17963109.34</v>
      </c>
      <c r="L75" s="198">
        <v>17951090.969999999</v>
      </c>
      <c r="M75" s="198">
        <f>+'BS  (R)'!C76-Sheet2!L75</f>
        <v>-17951090.969999999</v>
      </c>
      <c r="N75" s="198">
        <v>18505304.899999999</v>
      </c>
      <c r="P75">
        <v>0.1</v>
      </c>
      <c r="Q75" t="s">
        <v>529</v>
      </c>
    </row>
    <row r="76" spans="5:17" x14ac:dyDescent="0.2">
      <c r="E76" t="s">
        <v>576</v>
      </c>
      <c r="J76" s="198">
        <v>54730020.100000001</v>
      </c>
      <c r="K76" s="201">
        <f>'BS  (R)'!B77-J76</f>
        <v>-54730020.100000001</v>
      </c>
      <c r="L76" s="198">
        <v>65604303.479999997</v>
      </c>
      <c r="M76" s="198">
        <f>+'BS  (R)'!C77-Sheet2!L76</f>
        <v>-65604303.479999997</v>
      </c>
      <c r="N76" s="198">
        <v>76261109.950000003</v>
      </c>
      <c r="P76">
        <v>-16.600000000000001</v>
      </c>
      <c r="Q76" t="s">
        <v>529</v>
      </c>
    </row>
    <row r="77" spans="5:17" x14ac:dyDescent="0.2">
      <c r="E77" t="s">
        <v>577</v>
      </c>
      <c r="J77" s="198">
        <v>603335.78</v>
      </c>
      <c r="K77" s="201">
        <f>'BS  (R)'!B80-J77</f>
        <v>-603335.78</v>
      </c>
      <c r="L77" s="198">
        <v>598663.56000000006</v>
      </c>
      <c r="M77" s="198">
        <f>+'BS  (R)'!C80-Sheet2!L77</f>
        <v>-598663.56000000006</v>
      </c>
      <c r="N77" s="198">
        <v>621275.78</v>
      </c>
      <c r="P77">
        <v>0.8</v>
      </c>
      <c r="Q77" t="s">
        <v>529</v>
      </c>
    </row>
    <row r="78" spans="5:17" x14ac:dyDescent="0.2">
      <c r="E78" t="s">
        <v>578</v>
      </c>
      <c r="J78" s="198">
        <v>73296465.219999999</v>
      </c>
      <c r="K78" s="201">
        <f>'BS  (R)'!B81-J78</f>
        <v>-73296465.219999999</v>
      </c>
      <c r="L78" s="198">
        <v>84154058.010000005</v>
      </c>
      <c r="M78" s="198">
        <f>+'BS  (R)'!C81-Sheet2!L78</f>
        <v>-84154058.010000005</v>
      </c>
      <c r="N78" s="198">
        <v>95387690.629999995</v>
      </c>
      <c r="P78">
        <v>-12.9</v>
      </c>
      <c r="Q78" t="s">
        <v>535</v>
      </c>
    </row>
    <row r="79" spans="5:17" x14ac:dyDescent="0.2">
      <c r="K79" s="201">
        <f>'BS  (R)'!B82-J79</f>
        <v>0</v>
      </c>
      <c r="M79" s="198">
        <f>+'BS  (R)'!C82-Sheet2!L79</f>
        <v>0</v>
      </c>
    </row>
    <row r="80" spans="5:17" x14ac:dyDescent="0.2">
      <c r="E80" t="s">
        <v>58</v>
      </c>
      <c r="K80" s="201">
        <f>'BS  (R)'!B83-J80</f>
        <v>0</v>
      </c>
      <c r="M80" s="198">
        <f>+'BS  (R)'!C83-Sheet2!L80</f>
        <v>0</v>
      </c>
    </row>
    <row r="81" spans="5:17" x14ac:dyDescent="0.2">
      <c r="E81" t="s">
        <v>579</v>
      </c>
      <c r="J81" s="198">
        <v>74924030.299999997</v>
      </c>
      <c r="K81" s="201">
        <f>'BS  (R)'!B84-J81</f>
        <v>-74924030.299999997</v>
      </c>
      <c r="L81" s="198">
        <v>74008934.540000007</v>
      </c>
      <c r="M81" s="198">
        <f>+'BS  (R)'!C84-Sheet2!L81</f>
        <v>-74008934.540000007</v>
      </c>
      <c r="N81" s="198">
        <v>72496732</v>
      </c>
      <c r="P81">
        <v>1.2</v>
      </c>
      <c r="Q81" t="s">
        <v>529</v>
      </c>
    </row>
    <row r="82" spans="5:17" x14ac:dyDescent="0.2">
      <c r="E82" t="s">
        <v>580</v>
      </c>
      <c r="J82" s="198">
        <v>4253105.42</v>
      </c>
      <c r="K82" s="201">
        <f>'BS  (R)'!B85-J82</f>
        <v>-4253105.42</v>
      </c>
      <c r="L82" s="198">
        <v>4270321.8499999996</v>
      </c>
      <c r="M82" s="198">
        <f>+'BS  (R)'!C85-Sheet2!L82</f>
        <v>-4270321.8499999996</v>
      </c>
      <c r="N82" s="198">
        <v>4244639.4800000004</v>
      </c>
      <c r="P82">
        <v>-0.4</v>
      </c>
      <c r="Q82" t="s">
        <v>529</v>
      </c>
    </row>
    <row r="83" spans="5:17" x14ac:dyDescent="0.2">
      <c r="E83" t="s">
        <v>581</v>
      </c>
      <c r="J83" s="198">
        <v>79177135.719999999</v>
      </c>
      <c r="K83" s="201">
        <f>'BS  (R)'!B86-J83</f>
        <v>-79177135.719999999</v>
      </c>
      <c r="L83" s="198">
        <v>78279256.390000001</v>
      </c>
      <c r="N83" s="198">
        <v>76741371.480000004</v>
      </c>
      <c r="P83">
        <v>1.1000000000000001</v>
      </c>
      <c r="Q83" t="s">
        <v>535</v>
      </c>
    </row>
    <row r="84" spans="5:17" x14ac:dyDescent="0.2">
      <c r="K84" s="201">
        <f>'BS  (R)'!B87-J84</f>
        <v>0</v>
      </c>
    </row>
    <row r="85" spans="5:17" x14ac:dyDescent="0.2">
      <c r="E85" t="s">
        <v>65</v>
      </c>
      <c r="K85" s="201">
        <f>'BS  (R)'!B88-J85</f>
        <v>0</v>
      </c>
    </row>
    <row r="86" spans="5:17" x14ac:dyDescent="0.2">
      <c r="E86" t="s">
        <v>582</v>
      </c>
      <c r="J86" s="198">
        <v>8317489.3899999997</v>
      </c>
      <c r="K86" s="201">
        <f>'BS  (R)'!B86-J86</f>
        <v>-8317489.3899999997</v>
      </c>
      <c r="L86" s="198">
        <v>7371741.3399999999</v>
      </c>
      <c r="N86" s="198">
        <v>6876289.2199999997</v>
      </c>
      <c r="P86">
        <v>12.8</v>
      </c>
      <c r="Q86" t="s">
        <v>529</v>
      </c>
    </row>
    <row r="87" spans="5:17" x14ac:dyDescent="0.2">
      <c r="E87" t="s">
        <v>583</v>
      </c>
      <c r="J87" s="198">
        <v>8317489.3899999997</v>
      </c>
      <c r="K87" s="201">
        <f>'BS  (R)'!B88-J87</f>
        <v>-8317489.3899999997</v>
      </c>
      <c r="L87" s="198">
        <v>7371741.3399999999</v>
      </c>
      <c r="N87" s="198">
        <v>6876289.2199999997</v>
      </c>
      <c r="P87">
        <v>12.8</v>
      </c>
      <c r="Q87" t="s">
        <v>535</v>
      </c>
    </row>
    <row r="88" spans="5:17" x14ac:dyDescent="0.2">
      <c r="K88" s="201">
        <f>'BS  (R)'!B89-J88</f>
        <v>0</v>
      </c>
    </row>
    <row r="89" spans="5:17" x14ac:dyDescent="0.2">
      <c r="E89" t="s">
        <v>74</v>
      </c>
      <c r="K89" s="201">
        <f>'BS  (R)'!B90-J89</f>
        <v>0</v>
      </c>
    </row>
    <row r="90" spans="5:17" x14ac:dyDescent="0.2">
      <c r="E90" t="s">
        <v>584</v>
      </c>
      <c r="J90" s="198">
        <v>76680724</v>
      </c>
      <c r="K90" s="201">
        <f>'BS  (R)'!B91-J90</f>
        <v>-76680724</v>
      </c>
      <c r="L90" s="198">
        <v>72935720</v>
      </c>
      <c r="N90" s="198">
        <v>85628394</v>
      </c>
      <c r="P90">
        <v>5.0999999999999996</v>
      </c>
      <c r="Q90" t="s">
        <v>535</v>
      </c>
    </row>
    <row r="91" spans="5:17" x14ac:dyDescent="0.2">
      <c r="K91" s="201"/>
    </row>
    <row r="92" spans="5:17" x14ac:dyDescent="0.2">
      <c r="E92" t="s">
        <v>69</v>
      </c>
      <c r="K92" s="201"/>
    </row>
    <row r="93" spans="5:17" x14ac:dyDescent="0.2">
      <c r="E93" t="s">
        <v>585</v>
      </c>
      <c r="J93" s="198">
        <v>17096547.27</v>
      </c>
      <c r="K93" s="201">
        <f>'BS  (R)'!B91-J93</f>
        <v>-17096547.27</v>
      </c>
      <c r="L93" s="198">
        <v>15493371.43</v>
      </c>
      <c r="N93" s="198">
        <v>11670645.800000001</v>
      </c>
      <c r="P93">
        <v>10.3</v>
      </c>
      <c r="Q93" t="s">
        <v>529</v>
      </c>
    </row>
    <row r="94" spans="5:17" x14ac:dyDescent="0.2">
      <c r="E94" t="s">
        <v>586</v>
      </c>
      <c r="J94" s="198">
        <v>6210472.9699999997</v>
      </c>
      <c r="K94" s="201">
        <f>'BS  (R)'!B92-J94</f>
        <v>-6210472.9699999997</v>
      </c>
      <c r="L94" s="198">
        <v>15960580.710000001</v>
      </c>
      <c r="N94" s="198">
        <v>24440814.559999999</v>
      </c>
      <c r="P94">
        <v>-61.1</v>
      </c>
      <c r="Q94" t="s">
        <v>529</v>
      </c>
    </row>
    <row r="95" spans="5:17" x14ac:dyDescent="0.2">
      <c r="E95" t="s">
        <v>587</v>
      </c>
      <c r="J95" s="198">
        <v>5774.8</v>
      </c>
      <c r="K95" s="201">
        <f>'BS  (R)'!B93-J95</f>
        <v>-5774.8</v>
      </c>
      <c r="L95" s="198">
        <v>8846.1299999999992</v>
      </c>
      <c r="N95" s="198">
        <v>7898.21</v>
      </c>
      <c r="P95">
        <v>-34.700000000000003</v>
      </c>
      <c r="Q95" t="s">
        <v>529</v>
      </c>
    </row>
    <row r="96" spans="5:17" x14ac:dyDescent="0.2">
      <c r="E96" t="s">
        <v>588</v>
      </c>
      <c r="J96" s="198">
        <v>23312795.039999999</v>
      </c>
      <c r="K96" s="201">
        <f>'BS  (R)'!B94-J96</f>
        <v>-23312795.039999999</v>
      </c>
      <c r="L96" s="198">
        <v>31462798.27</v>
      </c>
      <c r="N96" s="198">
        <v>36119358.57</v>
      </c>
      <c r="P96">
        <v>-25.9</v>
      </c>
      <c r="Q96" t="s">
        <v>535</v>
      </c>
    </row>
    <row r="97" spans="5:17" x14ac:dyDescent="0.2">
      <c r="K97" s="201">
        <f>'BS  (R)'!B95-J97</f>
        <v>0</v>
      </c>
    </row>
    <row r="98" spans="5:17" x14ac:dyDescent="0.2">
      <c r="E98" t="s">
        <v>589</v>
      </c>
      <c r="J98" s="198">
        <v>610510527.13999999</v>
      </c>
      <c r="K98" s="201">
        <f>'BS  (R)'!B96-J98</f>
        <v>-610510527.13999999</v>
      </c>
      <c r="L98" s="198">
        <v>602602682.75</v>
      </c>
      <c r="N98" s="198">
        <v>616485968.78999996</v>
      </c>
      <c r="P98">
        <v>1.3</v>
      </c>
      <c r="Q98" t="s">
        <v>552</v>
      </c>
    </row>
    <row r="99" spans="5:17" x14ac:dyDescent="0.2">
      <c r="K99" s="201">
        <f>'BS  (R)'!B97-J99</f>
        <v>0</v>
      </c>
    </row>
    <row r="100" spans="5:17" x14ac:dyDescent="0.2">
      <c r="E100" t="s">
        <v>77</v>
      </c>
      <c r="K100" s="201">
        <f>'BS  (R)'!B98-J100</f>
        <v>0</v>
      </c>
      <c r="N100" s="198">
        <v>4155336.49</v>
      </c>
    </row>
    <row r="101" spans="5:17" x14ac:dyDescent="0.2">
      <c r="E101" t="s">
        <v>590</v>
      </c>
      <c r="J101" s="198">
        <v>15331068.029999999</v>
      </c>
      <c r="K101" s="201">
        <f>'BS  (R)'!B103-J101</f>
        <v>-15331068.029999999</v>
      </c>
      <c r="L101" s="198">
        <v>6289872.1600000001</v>
      </c>
      <c r="N101" s="198">
        <v>6464601.2199999997</v>
      </c>
      <c r="P101">
        <v>143.69999999999999</v>
      </c>
      <c r="Q101" t="s">
        <v>529</v>
      </c>
    </row>
    <row r="102" spans="5:17" x14ac:dyDescent="0.2">
      <c r="E102" t="s">
        <v>591</v>
      </c>
      <c r="J102" s="198">
        <v>7598341.6399999997</v>
      </c>
      <c r="K102" s="201">
        <f>'BS  (R)'!B104-J102</f>
        <v>-7598341.6399999997</v>
      </c>
      <c r="L102" s="198">
        <v>10873251.390000001</v>
      </c>
      <c r="N102" s="198">
        <v>10670973.699999999</v>
      </c>
      <c r="P102">
        <v>-30.1</v>
      </c>
      <c r="Q102" t="s">
        <v>529</v>
      </c>
    </row>
    <row r="103" spans="5:17" x14ac:dyDescent="0.2">
      <c r="E103" t="s">
        <v>592</v>
      </c>
      <c r="J103" s="198">
        <v>42979025.579999998</v>
      </c>
      <c r="K103" s="201">
        <f>'BS  (R)'!B106-J103</f>
        <v>-42979025.579999998</v>
      </c>
      <c r="L103" s="198">
        <v>42409655.18</v>
      </c>
      <c r="N103" s="198">
        <v>41857888.920000002</v>
      </c>
      <c r="P103">
        <v>1.3</v>
      </c>
      <c r="Q103" t="s">
        <v>529</v>
      </c>
    </row>
    <row r="104" spans="5:17" x14ac:dyDescent="0.2">
      <c r="E104" t="s">
        <v>593</v>
      </c>
      <c r="K104" s="201">
        <f>'BS  (R)'!B107-J104</f>
        <v>0</v>
      </c>
    </row>
    <row r="105" spans="5:17" x14ac:dyDescent="0.2">
      <c r="E105" t="s">
        <v>594</v>
      </c>
      <c r="J105" s="198">
        <v>94108517.890000001</v>
      </c>
      <c r="K105" s="201">
        <f>'BS  (R)'!B108-J105</f>
        <v>-94108517.890000001</v>
      </c>
      <c r="L105" s="198">
        <v>92747324.890000001</v>
      </c>
      <c r="N105" s="198">
        <v>91387811.840000004</v>
      </c>
      <c r="P105">
        <v>1.5</v>
      </c>
      <c r="Q105" t="s">
        <v>529</v>
      </c>
    </row>
    <row r="106" spans="5:17" x14ac:dyDescent="0.2">
      <c r="E106" t="s">
        <v>595</v>
      </c>
      <c r="J106" s="198">
        <v>6221972.7000000002</v>
      </c>
      <c r="K106" s="201">
        <f>'BS  (R)'!B109-J106</f>
        <v>-6221972.7000000002</v>
      </c>
      <c r="L106" s="198">
        <v>6097414.2000000002</v>
      </c>
      <c r="N106" s="198">
        <v>5972855.7000000002</v>
      </c>
      <c r="P106">
        <v>2</v>
      </c>
      <c r="Q106" t="s">
        <v>529</v>
      </c>
    </row>
    <row r="107" spans="5:17" x14ac:dyDescent="0.2">
      <c r="E107" t="s">
        <v>596</v>
      </c>
      <c r="K107" s="201">
        <f>'BS  (R)'!B110-J107</f>
        <v>0</v>
      </c>
    </row>
    <row r="108" spans="5:17" x14ac:dyDescent="0.2">
      <c r="E108" t="s">
        <v>597</v>
      </c>
      <c r="J108" s="198">
        <v>56382423.700000003</v>
      </c>
      <c r="K108" s="201">
        <f>'BS  (R)'!B111-J108</f>
        <v>-56382423.700000003</v>
      </c>
      <c r="L108" s="198">
        <v>56201525.829999998</v>
      </c>
      <c r="N108" s="198">
        <v>56116741.119999997</v>
      </c>
      <c r="P108">
        <v>0.3</v>
      </c>
      <c r="Q108" t="s">
        <v>529</v>
      </c>
    </row>
    <row r="109" spans="5:17" x14ac:dyDescent="0.2">
      <c r="E109" t="s">
        <v>598</v>
      </c>
      <c r="J109" s="198">
        <v>364075107</v>
      </c>
      <c r="K109" s="201">
        <f>'BS  (R)'!B112-J109</f>
        <v>-364075107</v>
      </c>
      <c r="L109" s="198">
        <v>354711360.05000001</v>
      </c>
      <c r="N109" s="198">
        <v>358607364.97000003</v>
      </c>
      <c r="P109">
        <v>2.6</v>
      </c>
      <c r="Q109" t="s">
        <v>529</v>
      </c>
    </row>
    <row r="110" spans="5:17" x14ac:dyDescent="0.2">
      <c r="E110" t="s">
        <v>599</v>
      </c>
      <c r="J110" s="198">
        <v>2195882.9</v>
      </c>
      <c r="K110" s="201">
        <f>'BS  (R)'!B113-J110</f>
        <v>-2195882.9</v>
      </c>
      <c r="L110" s="198">
        <v>2195882.9</v>
      </c>
      <c r="N110" s="198">
        <v>2195882.9</v>
      </c>
      <c r="Q110" t="s">
        <v>529</v>
      </c>
    </row>
    <row r="111" spans="5:17" x14ac:dyDescent="0.2">
      <c r="E111" t="s">
        <v>600</v>
      </c>
      <c r="J111" s="198">
        <v>15131.45</v>
      </c>
      <c r="K111" s="201">
        <f>'BS  (R)'!B112-J111</f>
        <v>-15131.45</v>
      </c>
      <c r="L111" s="198">
        <v>-629118.93000000005</v>
      </c>
      <c r="N111" s="198">
        <v>-663680.89</v>
      </c>
      <c r="P111">
        <v>102.4</v>
      </c>
      <c r="Q111" t="s">
        <v>529</v>
      </c>
    </row>
    <row r="112" spans="5:17" x14ac:dyDescent="0.2">
      <c r="E112" t="s">
        <v>601</v>
      </c>
      <c r="J112" s="198">
        <v>349865642.05000001</v>
      </c>
      <c r="K112" s="201">
        <f>'BS  (R)'!B113-J112</f>
        <v>-349865642.05000001</v>
      </c>
      <c r="L112" s="198">
        <v>342366422.00999999</v>
      </c>
      <c r="N112" s="198">
        <v>378727985.17000002</v>
      </c>
      <c r="P112">
        <v>2.2000000000000002</v>
      </c>
      <c r="Q112" t="s">
        <v>602</v>
      </c>
    </row>
    <row r="113" spans="1:17" x14ac:dyDescent="0.2">
      <c r="E113" t="s">
        <v>587</v>
      </c>
      <c r="J113" s="198">
        <v>349865642.05000001</v>
      </c>
      <c r="K113" s="201">
        <f>'BS  (R)'!B116-J113</f>
        <v>-349865642.05000001</v>
      </c>
      <c r="L113" s="198">
        <v>342366422.00999999</v>
      </c>
      <c r="N113" s="198">
        <v>378727985.17000002</v>
      </c>
      <c r="P113">
        <v>2.2000000000000002</v>
      </c>
      <c r="Q113" t="s">
        <v>529</v>
      </c>
    </row>
    <row r="114" spans="1:17" x14ac:dyDescent="0.2">
      <c r="E114" t="s">
        <v>603</v>
      </c>
      <c r="J114" s="198">
        <v>716438.83</v>
      </c>
      <c r="K114" s="201">
        <f>'BS  (R)'!B116-J114</f>
        <v>-716438.83</v>
      </c>
      <c r="L114" s="198">
        <v>704409.79</v>
      </c>
      <c r="N114" s="198">
        <v>689851.19</v>
      </c>
      <c r="P114">
        <v>1.7</v>
      </c>
      <c r="Q114" t="s">
        <v>529</v>
      </c>
    </row>
    <row r="115" spans="1:17" x14ac:dyDescent="0.2">
      <c r="E115" t="s">
        <v>604</v>
      </c>
      <c r="J115" s="198">
        <v>17583829.559999999</v>
      </c>
      <c r="K115" s="201">
        <f>'BS  (R)'!B117-J115</f>
        <v>-17583829.559999999</v>
      </c>
      <c r="L115" s="198">
        <v>17480915.050000001</v>
      </c>
      <c r="N115" s="198">
        <v>17378000.539999999</v>
      </c>
      <c r="P115">
        <v>0.6</v>
      </c>
      <c r="Q115" t="s">
        <v>529</v>
      </c>
    </row>
    <row r="116" spans="1:17" x14ac:dyDescent="0.2">
      <c r="E116" t="s">
        <v>605</v>
      </c>
      <c r="J116" s="198">
        <v>957073381.33000004</v>
      </c>
      <c r="K116" s="201">
        <f>'BS  (R)'!B118-J116</f>
        <v>-957073381.33000004</v>
      </c>
      <c r="L116" s="198">
        <v>931448914.51999998</v>
      </c>
      <c r="N116" s="198">
        <v>973561612.87</v>
      </c>
      <c r="P116">
        <v>2.8</v>
      </c>
      <c r="Q116" t="s">
        <v>552</v>
      </c>
    </row>
    <row r="117" spans="1:17" x14ac:dyDescent="0.2">
      <c r="K117" s="201">
        <f>'BS  (R)'!B119-J117</f>
        <v>0</v>
      </c>
    </row>
    <row r="118" spans="1:17" x14ac:dyDescent="0.2">
      <c r="E118" t="s">
        <v>91</v>
      </c>
      <c r="J118" s="198">
        <v>9261286361.9400005</v>
      </c>
      <c r="K118" s="201">
        <f>'BS  (R)'!B120-J118</f>
        <v>-9261286361.9400005</v>
      </c>
      <c r="L118" s="198">
        <v>9270431001.6200008</v>
      </c>
      <c r="N118" s="198">
        <v>9392200175.8199997</v>
      </c>
      <c r="P118">
        <v>-0.1</v>
      </c>
      <c r="Q118" t="s">
        <v>606</v>
      </c>
    </row>
    <row r="119" spans="1:17" x14ac:dyDescent="0.2">
      <c r="K119" s="201">
        <f>'BS  (R)'!B121-J119</f>
        <v>0</v>
      </c>
    </row>
    <row r="120" spans="1:17" x14ac:dyDescent="0.2">
      <c r="K120" s="201">
        <f>'BS  (R)'!B122-J120</f>
        <v>0</v>
      </c>
    </row>
    <row r="121" spans="1:17" x14ac:dyDescent="0.2">
      <c r="K121" s="201">
        <f>'BS  (R)'!B123-J121</f>
        <v>0</v>
      </c>
    </row>
    <row r="122" spans="1:17" x14ac:dyDescent="0.2">
      <c r="A122" t="s">
        <v>506</v>
      </c>
    </row>
    <row r="123" spans="1:17" x14ac:dyDescent="0.2">
      <c r="A123" t="s">
        <v>607</v>
      </c>
    </row>
    <row r="125" spans="1:17" x14ac:dyDescent="0.2">
      <c r="A125" t="s">
        <v>508</v>
      </c>
      <c r="F125">
        <v>1000</v>
      </c>
      <c r="G125" t="s">
        <v>509</v>
      </c>
      <c r="H125" t="s">
        <v>510</v>
      </c>
      <c r="M125" t="s">
        <v>511</v>
      </c>
      <c r="O125" t="s">
        <v>512</v>
      </c>
    </row>
    <row r="127" spans="1:17" x14ac:dyDescent="0.2">
      <c r="B127" t="s">
        <v>513</v>
      </c>
      <c r="C127" t="s">
        <v>514</v>
      </c>
      <c r="D127" t="s">
        <v>515</v>
      </c>
      <c r="E127" t="s">
        <v>516</v>
      </c>
      <c r="I127" t="s">
        <v>517</v>
      </c>
      <c r="K127" s="200" t="s">
        <v>518</v>
      </c>
      <c r="P127" t="s">
        <v>519</v>
      </c>
      <c r="Q127" t="s">
        <v>520</v>
      </c>
    </row>
    <row r="128" spans="1:17" x14ac:dyDescent="0.2">
      <c r="B128" t="s">
        <v>521</v>
      </c>
      <c r="C128" t="s">
        <v>522</v>
      </c>
      <c r="D128" t="s">
        <v>523</v>
      </c>
      <c r="I128" t="s">
        <v>524</v>
      </c>
      <c r="K128" s="200" t="s">
        <v>525</v>
      </c>
      <c r="P128" t="s">
        <v>526</v>
      </c>
      <c r="Q128" t="s">
        <v>527</v>
      </c>
    </row>
    <row r="130" spans="5:17" x14ac:dyDescent="0.2">
      <c r="E130" t="s">
        <v>92</v>
      </c>
    </row>
    <row r="131" spans="5:17" x14ac:dyDescent="0.2">
      <c r="E131" t="s">
        <v>93</v>
      </c>
    </row>
    <row r="132" spans="5:17" x14ac:dyDescent="0.2">
      <c r="E132" t="s">
        <v>94</v>
      </c>
      <c r="J132" s="198">
        <v>-1708873.83</v>
      </c>
      <c r="K132" s="201">
        <f>J132-'BS  (R)'!B124</f>
        <v>-1708873.83</v>
      </c>
      <c r="L132" s="198">
        <v>-1708873.83</v>
      </c>
      <c r="N132" s="198">
        <v>-1708873.83</v>
      </c>
      <c r="Q132" t="s">
        <v>529</v>
      </c>
    </row>
    <row r="133" spans="5:17" x14ac:dyDescent="0.2">
      <c r="E133" t="s">
        <v>608</v>
      </c>
      <c r="J133" s="198">
        <v>-227959443.31</v>
      </c>
      <c r="K133" s="201">
        <f>J133-'BS  (R)'!B125</f>
        <v>-227959443.31</v>
      </c>
      <c r="L133" s="198">
        <v>-217411006.15000001</v>
      </c>
      <c r="N133" s="198">
        <v>-254476418.72</v>
      </c>
      <c r="P133">
        <v>-4.9000000000000004</v>
      </c>
      <c r="Q133" t="s">
        <v>529</v>
      </c>
    </row>
    <row r="134" spans="5:17" x14ac:dyDescent="0.2">
      <c r="E134" t="s">
        <v>609</v>
      </c>
      <c r="J134" s="198">
        <v>-45000000</v>
      </c>
      <c r="K134" s="201">
        <f>J134-'BS  (R)'!B127</f>
        <v>-45000000</v>
      </c>
      <c r="L134" s="198">
        <v>-45000000</v>
      </c>
      <c r="N134" s="198">
        <v>-119000000</v>
      </c>
      <c r="Q134" t="s">
        <v>529</v>
      </c>
    </row>
    <row r="135" spans="5:17" x14ac:dyDescent="0.2">
      <c r="E135" t="s">
        <v>610</v>
      </c>
      <c r="J135" s="198">
        <v>-256431854.72999999</v>
      </c>
      <c r="K135" s="201">
        <f>J135-'BS  (R)'!B128</f>
        <v>-256431854.72999999</v>
      </c>
      <c r="L135" s="198">
        <v>-244239256.55000001</v>
      </c>
      <c r="N135" s="198">
        <v>-271279382.58999997</v>
      </c>
      <c r="P135">
        <v>-5</v>
      </c>
      <c r="Q135" t="s">
        <v>529</v>
      </c>
    </row>
    <row r="136" spans="5:17" x14ac:dyDescent="0.2">
      <c r="E136" t="s">
        <v>611</v>
      </c>
      <c r="J136" s="198">
        <v>-29997785.219999999</v>
      </c>
      <c r="K136" s="201">
        <f>J136-'BS  (R)'!B129</f>
        <v>-29997785.219999999</v>
      </c>
      <c r="L136" s="198">
        <v>-29997785.219999999</v>
      </c>
      <c r="N136" s="198">
        <v>-29997785.219999999</v>
      </c>
      <c r="Q136" t="s">
        <v>529</v>
      </c>
    </row>
    <row r="137" spans="5:17" x14ac:dyDescent="0.2">
      <c r="E137" t="s">
        <v>612</v>
      </c>
      <c r="J137" s="198">
        <v>-334613.38</v>
      </c>
      <c r="K137" s="201">
        <f>J137-'BS  (R)'!B130</f>
        <v>-334613.38</v>
      </c>
      <c r="L137" s="198">
        <v>-310961.5</v>
      </c>
      <c r="N137" s="198">
        <v>-304466.59999999998</v>
      </c>
      <c r="P137">
        <v>-7.6</v>
      </c>
      <c r="Q137" t="s">
        <v>529</v>
      </c>
    </row>
    <row r="138" spans="5:17" x14ac:dyDescent="0.2">
      <c r="E138" t="s">
        <v>613</v>
      </c>
      <c r="J138" s="198">
        <v>-31224626.489999998</v>
      </c>
      <c r="K138" s="201">
        <f>J138-'BS  (R)'!B131</f>
        <v>-31224626.489999998</v>
      </c>
      <c r="L138" s="198">
        <v>-31667194.93</v>
      </c>
      <c r="N138" s="198">
        <v>-31970136.77</v>
      </c>
      <c r="P138">
        <v>1.4</v>
      </c>
      <c r="Q138" t="s">
        <v>529</v>
      </c>
    </row>
    <row r="139" spans="5:17" x14ac:dyDescent="0.2">
      <c r="E139" t="s">
        <v>614</v>
      </c>
      <c r="J139" s="198">
        <v>-61499577.460000001</v>
      </c>
      <c r="K139" s="201">
        <f>J139-'BS  (R)'!B132</f>
        <v>-61499577.460000001</v>
      </c>
      <c r="L139" s="198">
        <v>-66585456.710000001</v>
      </c>
      <c r="N139" s="198">
        <v>-53079054.350000001</v>
      </c>
      <c r="P139">
        <v>7.6</v>
      </c>
      <c r="Q139" t="s">
        <v>529</v>
      </c>
    </row>
    <row r="140" spans="5:17" x14ac:dyDescent="0.2">
      <c r="E140" t="s">
        <v>615</v>
      </c>
      <c r="J140" s="198">
        <v>-58595713.409999996</v>
      </c>
      <c r="K140" s="201">
        <f>J140-'BS  (R)'!B133</f>
        <v>-58595713.409999996</v>
      </c>
      <c r="L140" s="198">
        <v>-76930107.599999994</v>
      </c>
      <c r="N140" s="198">
        <v>-53143311.5</v>
      </c>
      <c r="P140">
        <v>23.8</v>
      </c>
      <c r="Q140" t="s">
        <v>529</v>
      </c>
    </row>
    <row r="141" spans="5:17" x14ac:dyDescent="0.2">
      <c r="E141" t="s">
        <v>616</v>
      </c>
      <c r="J141" s="198">
        <v>-3884768.41</v>
      </c>
      <c r="K141" s="201">
        <f>J141-'BS  (R)'!B135</f>
        <v>-3884768.41</v>
      </c>
      <c r="L141" s="198">
        <v>-3573321.77</v>
      </c>
      <c r="N141" s="198">
        <v>-2317057.7599999998</v>
      </c>
      <c r="P141">
        <v>-8.6999999999999993</v>
      </c>
      <c r="Q141" t="s">
        <v>529</v>
      </c>
    </row>
    <row r="142" spans="5:17" x14ac:dyDescent="0.2">
      <c r="E142" t="s">
        <v>617</v>
      </c>
      <c r="J142" s="198">
        <v>-16132832.949999999</v>
      </c>
      <c r="K142" s="201">
        <f>J142-'BS  (R)'!B136</f>
        <v>-16132832.949999999</v>
      </c>
      <c r="L142" s="198">
        <v>-16977720.149999999</v>
      </c>
      <c r="N142" s="198">
        <v>-16750204.460000001</v>
      </c>
      <c r="P142">
        <v>5</v>
      </c>
      <c r="Q142" t="s">
        <v>529</v>
      </c>
    </row>
    <row r="143" spans="5:17" x14ac:dyDescent="0.2">
      <c r="E143" t="s">
        <v>618</v>
      </c>
      <c r="J143" s="198">
        <v>-7578087.7199999997</v>
      </c>
      <c r="K143" s="201">
        <f>J143-'BS  (R)'!B137</f>
        <v>-7578087.7199999997</v>
      </c>
      <c r="L143" s="198">
        <v>-7578087.7199999997</v>
      </c>
      <c r="N143" s="198">
        <v>-7578087.7199999997</v>
      </c>
      <c r="Q143" t="s">
        <v>529</v>
      </c>
    </row>
    <row r="144" spans="5:17" x14ac:dyDescent="0.2">
      <c r="E144" t="s">
        <v>619</v>
      </c>
      <c r="J144" s="198">
        <v>-740348176.90999997</v>
      </c>
      <c r="K144" s="201">
        <f>J144-'BS  (R)'!B138</f>
        <v>-740348176.90999997</v>
      </c>
      <c r="L144" s="198">
        <v>-741979772.13</v>
      </c>
      <c r="N144" s="198">
        <v>-841604779.51999998</v>
      </c>
      <c r="P144">
        <v>0.2</v>
      </c>
      <c r="Q144" t="s">
        <v>552</v>
      </c>
    </row>
    <row r="145" spans="5:17" x14ac:dyDescent="0.2">
      <c r="K145" s="201">
        <f>J145-'BS  (R)'!B139</f>
        <v>0</v>
      </c>
    </row>
    <row r="146" spans="5:17" x14ac:dyDescent="0.2">
      <c r="E146" t="s">
        <v>109</v>
      </c>
      <c r="K146" s="201">
        <f>J146-'BS  (R)'!B140</f>
        <v>0</v>
      </c>
    </row>
    <row r="147" spans="5:17" x14ac:dyDescent="0.2">
      <c r="E147" t="s">
        <v>110</v>
      </c>
      <c r="K147" s="201">
        <f>J147-'BS  (R)'!B141</f>
        <v>0</v>
      </c>
    </row>
    <row r="148" spans="5:17" x14ac:dyDescent="0.2">
      <c r="E148" t="s">
        <v>620</v>
      </c>
      <c r="J148" s="198">
        <v>-61013691</v>
      </c>
      <c r="K148" s="201">
        <f>J148-'BS  (R)'!B142</f>
        <v>-61013691</v>
      </c>
      <c r="L148" s="198">
        <v>-61013691</v>
      </c>
      <c r="N148" s="198">
        <v>-67483357</v>
      </c>
      <c r="Q148" t="s">
        <v>529</v>
      </c>
    </row>
    <row r="149" spans="5:17" x14ac:dyDescent="0.2">
      <c r="E149" t="s">
        <v>621</v>
      </c>
      <c r="J149" s="198">
        <v>-61013691</v>
      </c>
      <c r="K149" s="201">
        <f>J149-'BS  (R)'!B143</f>
        <v>-61013691</v>
      </c>
      <c r="L149" s="198">
        <v>-61013691</v>
      </c>
      <c r="N149" s="198">
        <v>-67483357</v>
      </c>
      <c r="Q149" t="s">
        <v>535</v>
      </c>
    </row>
    <row r="150" spans="5:17" x14ac:dyDescent="0.2">
      <c r="K150" s="201">
        <f>J150-'BS  (R)'!B144</f>
        <v>0</v>
      </c>
    </row>
    <row r="151" spans="5:17" x14ac:dyDescent="0.2">
      <c r="E151" t="s">
        <v>113</v>
      </c>
      <c r="K151" s="201">
        <f>J151-'BS  (R)'!B145</f>
        <v>0</v>
      </c>
    </row>
    <row r="152" spans="5:17" x14ac:dyDescent="0.2">
      <c r="E152" t="s">
        <v>622</v>
      </c>
      <c r="J152" s="198">
        <v>474575832.25</v>
      </c>
      <c r="K152" s="201">
        <f>J152-'BS  (R)'!B145</f>
        <v>474575832.25</v>
      </c>
      <c r="L152" s="198">
        <v>480524369.70999998</v>
      </c>
      <c r="N152" s="198">
        <v>455779922</v>
      </c>
      <c r="P152">
        <v>-1.2</v>
      </c>
      <c r="Q152" t="s">
        <v>529</v>
      </c>
    </row>
    <row r="153" spans="5:17" x14ac:dyDescent="0.2">
      <c r="E153" t="s">
        <v>623</v>
      </c>
      <c r="J153" s="198">
        <v>-57424</v>
      </c>
      <c r="K153" s="201">
        <f>J153-'BS  (R)'!B146</f>
        <v>-57424</v>
      </c>
      <c r="L153" s="198">
        <v>-55636</v>
      </c>
      <c r="N153" s="198">
        <v>-59635</v>
      </c>
      <c r="P153">
        <v>-3.2</v>
      </c>
      <c r="Q153" t="s">
        <v>529</v>
      </c>
    </row>
    <row r="154" spans="5:17" x14ac:dyDescent="0.2">
      <c r="E154" t="s">
        <v>624</v>
      </c>
      <c r="J154" s="198">
        <v>-1311830853.0899999</v>
      </c>
      <c r="K154" s="201">
        <f>J154-'BS  (R)'!B147</f>
        <v>-1311830853.0899999</v>
      </c>
      <c r="L154" s="198">
        <v>-1327443560.0899999</v>
      </c>
      <c r="N154" s="198">
        <v>-1292712870.0899999</v>
      </c>
      <c r="P154">
        <v>1.2</v>
      </c>
      <c r="Q154" t="s">
        <v>529</v>
      </c>
    </row>
    <row r="155" spans="5:17" x14ac:dyDescent="0.2">
      <c r="E155" t="s">
        <v>620</v>
      </c>
      <c r="J155" s="198">
        <v>-202849066</v>
      </c>
      <c r="K155" s="201">
        <f>J155-'BS  (R)'!B148</f>
        <v>-202849066</v>
      </c>
      <c r="L155" s="198">
        <v>-195017476</v>
      </c>
      <c r="N155" s="198">
        <v>-208757094</v>
      </c>
      <c r="P155">
        <v>-4</v>
      </c>
      <c r="Q155" t="s">
        <v>529</v>
      </c>
    </row>
    <row r="156" spans="5:17" x14ac:dyDescent="0.2">
      <c r="E156" t="s">
        <v>625</v>
      </c>
      <c r="J156" s="198">
        <v>-1040161510.84</v>
      </c>
      <c r="K156" s="201">
        <f>J156-'BS  (R)'!B149</f>
        <v>-1040161510.84</v>
      </c>
      <c r="L156" s="198">
        <v>-1041992302.38</v>
      </c>
      <c r="N156" s="198">
        <v>-1045749677.09</v>
      </c>
      <c r="P156">
        <v>0.2</v>
      </c>
      <c r="Q156" t="s">
        <v>535</v>
      </c>
    </row>
    <row r="157" spans="5:17" x14ac:dyDescent="0.2">
      <c r="K157" s="201">
        <f>J157-'BS  (R)'!B150</f>
        <v>0</v>
      </c>
    </row>
    <row r="158" spans="5:17" x14ac:dyDescent="0.2">
      <c r="E158" t="s">
        <v>626</v>
      </c>
      <c r="J158" s="198">
        <v>-1101175201.8399999</v>
      </c>
      <c r="K158" s="201">
        <f>J158-'BS  (R)'!B151</f>
        <v>-1101175201.8399999</v>
      </c>
      <c r="L158" s="198">
        <v>-1103005993.3800001</v>
      </c>
      <c r="N158" s="198">
        <v>-1113233034.0899999</v>
      </c>
      <c r="P158">
        <v>0.2</v>
      </c>
      <c r="Q158" t="s">
        <v>552</v>
      </c>
    </row>
    <row r="159" spans="5:17" x14ac:dyDescent="0.2">
      <c r="K159" s="201">
        <f>J159-'BS  (R)'!B152</f>
        <v>0</v>
      </c>
    </row>
    <row r="160" spans="5:17" x14ac:dyDescent="0.2">
      <c r="E160" t="s">
        <v>118</v>
      </c>
      <c r="K160" s="201">
        <f>J160-'BS  (R)'!B153</f>
        <v>0</v>
      </c>
    </row>
    <row r="161" spans="5:17" x14ac:dyDescent="0.2">
      <c r="E161" t="s">
        <v>627</v>
      </c>
      <c r="J161" s="198">
        <v>-112882872.52</v>
      </c>
      <c r="K161" s="201">
        <f>J161-'BS  (R)'!B154</f>
        <v>-112882872.52</v>
      </c>
      <c r="L161" s="198">
        <v>-97639787.959999993</v>
      </c>
      <c r="N161" s="198">
        <v>-124847960.45999999</v>
      </c>
      <c r="P161">
        <v>-15.6</v>
      </c>
      <c r="Q161" t="s">
        <v>535</v>
      </c>
    </row>
    <row r="162" spans="5:17" x14ac:dyDescent="0.2">
      <c r="K162" s="201">
        <f>J162-'BS  (R)'!B155</f>
        <v>0</v>
      </c>
    </row>
    <row r="163" spans="5:17" x14ac:dyDescent="0.2">
      <c r="E163" t="s">
        <v>119</v>
      </c>
      <c r="J163" s="198">
        <v>-27826837.43</v>
      </c>
      <c r="K163" s="201">
        <f>J163-'BS  (R)'!B156</f>
        <v>-27826837.43</v>
      </c>
      <c r="L163" s="198">
        <v>-27154813.73</v>
      </c>
      <c r="N163" s="198">
        <v>-26523306.420000002</v>
      </c>
      <c r="P163">
        <v>-2.5</v>
      </c>
      <c r="Q163" t="s">
        <v>529</v>
      </c>
    </row>
    <row r="164" spans="5:17" x14ac:dyDescent="0.2">
      <c r="E164" t="s">
        <v>628</v>
      </c>
      <c r="J164" s="198">
        <v>-225000</v>
      </c>
      <c r="K164" s="201">
        <f>J164-'BS  (R)'!B156</f>
        <v>-225000</v>
      </c>
      <c r="L164" s="198">
        <v>-225000</v>
      </c>
      <c r="N164" s="198">
        <v>-1350000</v>
      </c>
      <c r="Q164" t="s">
        <v>529</v>
      </c>
    </row>
    <row r="165" spans="5:17" x14ac:dyDescent="0.2">
      <c r="E165" t="s">
        <v>629</v>
      </c>
      <c r="J165" s="198">
        <v>-52831093.869999997</v>
      </c>
      <c r="K165" s="201">
        <f>J165-'BS  (R)'!B157</f>
        <v>-52831093.869999997</v>
      </c>
      <c r="L165" s="198">
        <v>-52475469.140000001</v>
      </c>
      <c r="N165" s="198">
        <v>-53247516.399999999</v>
      </c>
      <c r="P165">
        <v>-0.7</v>
      </c>
      <c r="Q165" t="s">
        <v>529</v>
      </c>
    </row>
    <row r="166" spans="5:17" x14ac:dyDescent="0.2">
      <c r="E166" t="s">
        <v>630</v>
      </c>
      <c r="J166" s="198">
        <v>-70210840.840000004</v>
      </c>
      <c r="K166" s="201">
        <f>J166-'BS  (R)'!B158</f>
        <v>-70210840.840000004</v>
      </c>
      <c r="L166" s="198">
        <v>-70310840.840000004</v>
      </c>
      <c r="N166" s="198">
        <v>-70766492.870000005</v>
      </c>
      <c r="P166">
        <v>0.1</v>
      </c>
      <c r="Q166" t="s">
        <v>529</v>
      </c>
    </row>
    <row r="167" spans="5:17" x14ac:dyDescent="0.2">
      <c r="E167" t="s">
        <v>124</v>
      </c>
      <c r="J167" s="198">
        <v>-23565930.530000001</v>
      </c>
      <c r="K167" s="201">
        <f>J167-'BS  (R)'!B160</f>
        <v>-23565930.530000001</v>
      </c>
      <c r="L167" s="198">
        <v>-23677571.899999999</v>
      </c>
      <c r="N167" s="198">
        <v>-23423759.050000001</v>
      </c>
      <c r="P167">
        <v>0.5</v>
      </c>
      <c r="Q167" t="s">
        <v>529</v>
      </c>
    </row>
    <row r="168" spans="5:17" x14ac:dyDescent="0.2">
      <c r="E168" t="s">
        <v>631</v>
      </c>
      <c r="J168" s="198">
        <v>-98583254.069999993</v>
      </c>
      <c r="K168" s="201">
        <f>J168-'BS  (R)'!B161</f>
        <v>-98583254.069999993</v>
      </c>
      <c r="L168" s="198">
        <v>-99605191.659999996</v>
      </c>
      <c r="N168" s="198">
        <v>-100832546.68000001</v>
      </c>
      <c r="P168">
        <v>1</v>
      </c>
      <c r="Q168" t="s">
        <v>529</v>
      </c>
    </row>
    <row r="169" spans="5:17" x14ac:dyDescent="0.2">
      <c r="E169" t="s">
        <v>632</v>
      </c>
      <c r="J169" s="198">
        <v>-167903652.22</v>
      </c>
      <c r="K169" s="201">
        <f>J169-'BS  (R)'!B162</f>
        <v>-167903652.22</v>
      </c>
      <c r="L169" s="198">
        <v>-169939819.09</v>
      </c>
      <c r="N169" s="198">
        <v>-171392516.05000001</v>
      </c>
      <c r="P169">
        <v>1.2</v>
      </c>
      <c r="Q169" t="s">
        <v>529</v>
      </c>
    </row>
    <row r="170" spans="5:17" x14ac:dyDescent="0.2">
      <c r="E170" t="s">
        <v>633</v>
      </c>
      <c r="J170" s="198">
        <v>-93926897.810000002</v>
      </c>
      <c r="K170" s="201">
        <f>J170-'BS  (R)'!B163</f>
        <v>-93926897.810000002</v>
      </c>
      <c r="L170" s="198">
        <v>-104812283.98999999</v>
      </c>
      <c r="N170" s="198">
        <v>-109519117.87</v>
      </c>
      <c r="P170">
        <v>10.4</v>
      </c>
      <c r="Q170" t="s">
        <v>529</v>
      </c>
    </row>
    <row r="171" spans="5:17" x14ac:dyDescent="0.2">
      <c r="E171" t="s">
        <v>634</v>
      </c>
      <c r="J171" s="198">
        <v>-3995305.74</v>
      </c>
      <c r="K171" s="201">
        <f>J171-'BS  (R)'!B164</f>
        <v>-3995305.74</v>
      </c>
      <c r="L171" s="198">
        <v>-3810930.8</v>
      </c>
      <c r="N171" s="198">
        <v>-3626555.86</v>
      </c>
      <c r="P171">
        <v>-4.8</v>
      </c>
      <c r="Q171" t="s">
        <v>529</v>
      </c>
    </row>
    <row r="172" spans="5:17" x14ac:dyDescent="0.2">
      <c r="E172" t="s">
        <v>635</v>
      </c>
      <c r="J172" s="198">
        <v>-651951685.02999997</v>
      </c>
      <c r="K172" s="201">
        <f>J172-'BS  (R)'!B166</f>
        <v>-651951685.02999997</v>
      </c>
      <c r="L172" s="198">
        <v>-649651709.11000001</v>
      </c>
      <c r="N172" s="198">
        <v>-685529771.65999997</v>
      </c>
      <c r="P172">
        <v>-0.4</v>
      </c>
      <c r="Q172" t="s">
        <v>552</v>
      </c>
    </row>
    <row r="173" spans="5:17" x14ac:dyDescent="0.2">
      <c r="K173" s="201">
        <f>J173-'BS  (R)'!B167</f>
        <v>0</v>
      </c>
    </row>
    <row r="174" spans="5:17" x14ac:dyDescent="0.2">
      <c r="E174" t="s">
        <v>131</v>
      </c>
      <c r="K174" s="201">
        <f>J174-'BS  (R)'!B168</f>
        <v>0</v>
      </c>
    </row>
    <row r="175" spans="5:17" x14ac:dyDescent="0.2">
      <c r="E175" t="s">
        <v>132</v>
      </c>
      <c r="K175" s="201">
        <f>J175-'BS  (R)'!B169</f>
        <v>0</v>
      </c>
    </row>
    <row r="176" spans="5:17" x14ac:dyDescent="0.2">
      <c r="E176" t="s">
        <v>133</v>
      </c>
      <c r="K176" s="201">
        <f>J176-'BS  (R)'!B170</f>
        <v>0</v>
      </c>
    </row>
    <row r="177" spans="5:17" x14ac:dyDescent="0.2">
      <c r="E177" t="s">
        <v>636</v>
      </c>
      <c r="J177" s="198">
        <v>-859037.91</v>
      </c>
      <c r="K177" s="201">
        <f>J177-'BS  (R)'!B171</f>
        <v>-859037.91</v>
      </c>
      <c r="L177" s="198">
        <v>-859037.91</v>
      </c>
      <c r="N177" s="198">
        <v>-859037.91</v>
      </c>
      <c r="Q177" t="s">
        <v>602</v>
      </c>
    </row>
    <row r="178" spans="5:17" x14ac:dyDescent="0.2">
      <c r="E178" t="s">
        <v>637</v>
      </c>
      <c r="J178" s="198">
        <v>-478145249.87</v>
      </c>
      <c r="K178" s="201">
        <f>J178-'BS  (R)'!B172</f>
        <v>-478145249.87</v>
      </c>
      <c r="L178" s="198">
        <v>-478145249.87</v>
      </c>
      <c r="N178" s="198">
        <v>-478145249.87</v>
      </c>
      <c r="Q178" t="s">
        <v>602</v>
      </c>
    </row>
    <row r="179" spans="5:17" x14ac:dyDescent="0.2">
      <c r="E179" t="s">
        <v>638</v>
      </c>
      <c r="J179" s="198">
        <v>-2775196691.4699998</v>
      </c>
      <c r="K179" s="201">
        <f>J179-'BS  (R)'!B173</f>
        <v>-2775196691.4699998</v>
      </c>
      <c r="L179" s="198">
        <v>-2775196691.4699998</v>
      </c>
      <c r="N179" s="198">
        <v>-2775196691.4699998</v>
      </c>
      <c r="Q179" t="s">
        <v>602</v>
      </c>
    </row>
    <row r="180" spans="5:17" x14ac:dyDescent="0.2">
      <c r="E180" t="s">
        <v>639</v>
      </c>
      <c r="J180" s="198">
        <v>7133879.4000000004</v>
      </c>
      <c r="K180" s="201">
        <f>J180-'BS  (R)'!B174</f>
        <v>7133879.4000000004</v>
      </c>
      <c r="L180" s="198">
        <v>7133879.4000000004</v>
      </c>
      <c r="N180" s="198">
        <v>7133879.4000000004</v>
      </c>
      <c r="Q180" t="s">
        <v>602</v>
      </c>
    </row>
    <row r="181" spans="5:17" x14ac:dyDescent="0.2">
      <c r="E181" t="s">
        <v>640</v>
      </c>
      <c r="J181" s="198">
        <v>-8376461</v>
      </c>
      <c r="K181" s="201">
        <f>J181-'BS  (R)'!B175</f>
        <v>-8376461</v>
      </c>
      <c r="L181" s="198">
        <v>-8376461</v>
      </c>
      <c r="N181" s="198">
        <v>-8376461</v>
      </c>
      <c r="Q181" t="s">
        <v>602</v>
      </c>
    </row>
    <row r="182" spans="5:17" x14ac:dyDescent="0.2">
      <c r="E182" t="s">
        <v>641</v>
      </c>
      <c r="J182" s="198">
        <v>-165713855.81</v>
      </c>
      <c r="K182" s="201">
        <f>J182-'BS  (R)'!B176</f>
        <v>-165713855.81</v>
      </c>
      <c r="L182" s="198">
        <v>-165713855.81</v>
      </c>
      <c r="N182" s="198">
        <v>-165852706.81</v>
      </c>
      <c r="Q182" t="s">
        <v>602</v>
      </c>
    </row>
    <row r="183" spans="5:17" x14ac:dyDescent="0.2">
      <c r="E183" t="s">
        <v>642</v>
      </c>
      <c r="J183" s="198">
        <v>-4245348</v>
      </c>
      <c r="K183" s="201">
        <f>J183-'BS  (R)'!B177</f>
        <v>-4245348</v>
      </c>
      <c r="L183" s="198">
        <v>-4245348</v>
      </c>
      <c r="N183" s="198">
        <v>-4106497</v>
      </c>
      <c r="Q183" t="s">
        <v>602</v>
      </c>
    </row>
    <row r="184" spans="5:17" x14ac:dyDescent="0.2">
      <c r="E184" t="s">
        <v>643</v>
      </c>
      <c r="J184" s="198">
        <v>136553150.41999999</v>
      </c>
      <c r="K184" s="201">
        <f>J184-'BS  (R)'!B178</f>
        <v>136553150.41999999</v>
      </c>
      <c r="L184" s="198">
        <v>135787884.59999999</v>
      </c>
      <c r="N184" s="198">
        <v>131636627.86</v>
      </c>
      <c r="P184">
        <v>0.6</v>
      </c>
      <c r="Q184" t="s">
        <v>602</v>
      </c>
    </row>
    <row r="185" spans="5:17" x14ac:dyDescent="0.2">
      <c r="E185" t="s">
        <v>644</v>
      </c>
      <c r="J185" s="198">
        <v>-149241254.96000001</v>
      </c>
      <c r="K185" s="201">
        <f>J185-'BS  (R)'!B179</f>
        <v>-149241254.96000001</v>
      </c>
      <c r="L185" s="198">
        <v>-161030358.13</v>
      </c>
      <c r="N185" s="198">
        <v>-145245178.71000001</v>
      </c>
      <c r="P185">
        <v>7.3</v>
      </c>
      <c r="Q185" t="s">
        <v>602</v>
      </c>
    </row>
    <row r="186" spans="5:17" x14ac:dyDescent="0.2">
      <c r="E186" t="s">
        <v>645</v>
      </c>
      <c r="J186" s="198">
        <v>168276105.66999999</v>
      </c>
      <c r="K186" s="201">
        <f>J186-'BS  (R)'!B180</f>
        <v>168276105.66999999</v>
      </c>
      <c r="L186" s="198">
        <v>172848287.66999999</v>
      </c>
      <c r="N186" s="198">
        <v>185175343.28999999</v>
      </c>
      <c r="P186">
        <v>-2.6</v>
      </c>
      <c r="Q186" t="s">
        <v>602</v>
      </c>
    </row>
    <row r="187" spans="5:17" x14ac:dyDescent="0.2">
      <c r="E187" t="s">
        <v>646</v>
      </c>
      <c r="J187" s="198">
        <v>5848610</v>
      </c>
      <c r="K187" s="201">
        <f>J187-'BS  (R)'!B181</f>
        <v>5848610</v>
      </c>
      <c r="L187" s="198">
        <v>5848610</v>
      </c>
      <c r="N187" s="198">
        <v>5848610</v>
      </c>
      <c r="Q187" t="s">
        <v>602</v>
      </c>
    </row>
    <row r="188" spans="5:17" x14ac:dyDescent="0.2">
      <c r="E188" t="s">
        <v>647</v>
      </c>
      <c r="J188" s="198">
        <v>-3263966153.5300002</v>
      </c>
      <c r="K188" s="201">
        <f>J188-'BS  (R)'!B182</f>
        <v>-3263966153.5300002</v>
      </c>
      <c r="L188" s="198">
        <v>-3271948340.52</v>
      </c>
      <c r="N188" s="198">
        <v>-3247987362.2199998</v>
      </c>
      <c r="P188">
        <v>0.2</v>
      </c>
      <c r="Q188" t="s">
        <v>529</v>
      </c>
    </row>
    <row r="189" spans="5:17" x14ac:dyDescent="0.2">
      <c r="E189" t="s">
        <v>648</v>
      </c>
      <c r="J189" s="198">
        <v>-3263966153.5300002</v>
      </c>
      <c r="K189" s="201">
        <f>J189-'BS  (R)'!B183</f>
        <v>-3263966153.5300002</v>
      </c>
      <c r="L189" s="198">
        <v>-3271948340.52</v>
      </c>
      <c r="N189" s="198">
        <v>-3247987362.2199998</v>
      </c>
      <c r="P189">
        <v>0.2</v>
      </c>
      <c r="Q189" t="s">
        <v>535</v>
      </c>
    </row>
    <row r="190" spans="5:17" x14ac:dyDescent="0.2">
      <c r="K190" s="201">
        <f>J190-'BS  (R)'!B184</f>
        <v>0</v>
      </c>
    </row>
    <row r="191" spans="5:17" x14ac:dyDescent="0.2">
      <c r="E191" t="s">
        <v>147</v>
      </c>
      <c r="K191" s="201">
        <f>J191-'BS  (R)'!B185</f>
        <v>0</v>
      </c>
    </row>
    <row r="192" spans="5:17" x14ac:dyDescent="0.2">
      <c r="E192" t="s">
        <v>158</v>
      </c>
      <c r="K192" s="201">
        <f>J192-'BS  (R)'!B186</f>
        <v>0</v>
      </c>
    </row>
    <row r="193" spans="1:17" x14ac:dyDescent="0.2">
      <c r="E193" t="s">
        <v>649</v>
      </c>
      <c r="J193" s="198">
        <v>-3253860000</v>
      </c>
      <c r="K193" s="201">
        <f>J193-'BS  (R)'!B187</f>
        <v>-3253860000</v>
      </c>
      <c r="L193" s="198">
        <v>-3253860000</v>
      </c>
      <c r="N193" s="198">
        <v>-3253860000</v>
      </c>
      <c r="Q193" t="s">
        <v>650</v>
      </c>
    </row>
    <row r="194" spans="1:17" x14ac:dyDescent="0.2">
      <c r="E194" t="s">
        <v>651</v>
      </c>
      <c r="J194" s="198">
        <v>-250000000</v>
      </c>
      <c r="K194" s="201">
        <f>J194-'BS  (R)'!B188</f>
        <v>-250000000</v>
      </c>
      <c r="L194" s="198">
        <v>-250000000</v>
      </c>
      <c r="N194" s="198">
        <v>-250000000</v>
      </c>
      <c r="Q194" t="s">
        <v>650</v>
      </c>
    </row>
    <row r="195" spans="1:17" x14ac:dyDescent="0.2">
      <c r="E195" t="s">
        <v>652</v>
      </c>
      <c r="J195" s="198">
        <v>14855.37</v>
      </c>
      <c r="K195" s="201">
        <f>J195-'BS  (R)'!B189</f>
        <v>14855.37</v>
      </c>
      <c r="L195" s="198">
        <v>14813.52</v>
      </c>
      <c r="N195" s="198">
        <v>14771.67</v>
      </c>
      <c r="P195">
        <v>0.3</v>
      </c>
      <c r="Q195" t="s">
        <v>650</v>
      </c>
    </row>
    <row r="196" spans="1:17" x14ac:dyDescent="0.2">
      <c r="E196" t="s">
        <v>653</v>
      </c>
      <c r="J196" s="198">
        <v>-3503845144.6300001</v>
      </c>
      <c r="K196" s="201">
        <f>J196-'BS  (R)'!B190</f>
        <v>-3503845144.6300001</v>
      </c>
      <c r="L196" s="198">
        <v>-3503845186.48</v>
      </c>
      <c r="N196" s="198">
        <v>-3503845228.3299999</v>
      </c>
      <c r="Q196" t="s">
        <v>602</v>
      </c>
    </row>
    <row r="197" spans="1:17" x14ac:dyDescent="0.2">
      <c r="E197" t="s">
        <v>654</v>
      </c>
      <c r="J197" s="198">
        <v>-3503845144.6300001</v>
      </c>
      <c r="K197" s="201">
        <f>J197-'BS  (R)'!B191</f>
        <v>-3503845144.6300001</v>
      </c>
      <c r="L197" s="198">
        <v>-3503845186.48</v>
      </c>
      <c r="N197" s="198">
        <v>-3503845228.3299999</v>
      </c>
      <c r="Q197" t="s">
        <v>529</v>
      </c>
    </row>
    <row r="198" spans="1:17" x14ac:dyDescent="0.2">
      <c r="E198" t="s">
        <v>655</v>
      </c>
      <c r="J198" s="198">
        <v>-3503845144.6300001</v>
      </c>
      <c r="K198" s="201">
        <f>J198-'BS  (R)'!B192</f>
        <v>-3503845144.6300001</v>
      </c>
      <c r="L198" s="198">
        <v>-3503845186.48</v>
      </c>
      <c r="N198" s="198">
        <v>-3503845228.3299999</v>
      </c>
      <c r="Q198" t="s">
        <v>535</v>
      </c>
    </row>
    <row r="199" spans="1:17" x14ac:dyDescent="0.2">
      <c r="K199" s="201">
        <f>J199-'BS  (R)'!B193</f>
        <v>0</v>
      </c>
    </row>
    <row r="200" spans="1:17" x14ac:dyDescent="0.2">
      <c r="E200" t="s">
        <v>656</v>
      </c>
      <c r="J200" s="198">
        <v>-6767811298.1599998</v>
      </c>
      <c r="K200" s="201">
        <f>J200-'BS  (R)'!B194</f>
        <v>-6767811298.1599998</v>
      </c>
      <c r="L200" s="198">
        <v>-6775793527</v>
      </c>
      <c r="N200" s="198">
        <v>-6751832590.5500002</v>
      </c>
      <c r="P200">
        <v>0.1</v>
      </c>
      <c r="Q200" t="s">
        <v>552</v>
      </c>
    </row>
    <row r="201" spans="1:17" x14ac:dyDescent="0.2">
      <c r="K201" s="201">
        <f>J201-'BS  (R)'!B195</f>
        <v>0</v>
      </c>
    </row>
    <row r="202" spans="1:17" x14ac:dyDescent="0.2">
      <c r="E202" t="s">
        <v>161</v>
      </c>
      <c r="J202" s="198">
        <v>-9261286361.9400005</v>
      </c>
      <c r="K202" s="201">
        <f>J202-'BS  (R)'!B196</f>
        <v>-9261286361.9400005</v>
      </c>
      <c r="L202" s="198">
        <v>-9270431001.6200008</v>
      </c>
      <c r="N202" s="198">
        <v>-9392200175.8199997</v>
      </c>
      <c r="P202">
        <v>0.1</v>
      </c>
      <c r="Q202" t="s">
        <v>606</v>
      </c>
    </row>
    <row r="206" spans="1:17" x14ac:dyDescent="0.2">
      <c r="A206" t="s">
        <v>506</v>
      </c>
    </row>
    <row r="207" spans="1:17" x14ac:dyDescent="0.2">
      <c r="A207" t="s">
        <v>657</v>
      </c>
    </row>
    <row r="209" spans="1:17" x14ac:dyDescent="0.2">
      <c r="A209" t="s">
        <v>508</v>
      </c>
      <c r="F209">
        <v>1000</v>
      </c>
      <c r="G209" t="s">
        <v>509</v>
      </c>
      <c r="H209" t="s">
        <v>510</v>
      </c>
      <c r="M209" t="s">
        <v>511</v>
      </c>
      <c r="O209" t="s">
        <v>512</v>
      </c>
    </row>
    <row r="211" spans="1:17" x14ac:dyDescent="0.2">
      <c r="B211" t="s">
        <v>513</v>
      </c>
      <c r="C211" t="s">
        <v>514</v>
      </c>
      <c r="D211" t="s">
        <v>515</v>
      </c>
      <c r="E211" t="s">
        <v>516</v>
      </c>
      <c r="I211" t="s">
        <v>517</v>
      </c>
      <c r="K211" s="200" t="s">
        <v>518</v>
      </c>
      <c r="P211" t="s">
        <v>519</v>
      </c>
      <c r="Q211" t="s">
        <v>520</v>
      </c>
    </row>
    <row r="212" spans="1:17" x14ac:dyDescent="0.2">
      <c r="B212" t="s">
        <v>521</v>
      </c>
      <c r="C212" t="s">
        <v>522</v>
      </c>
      <c r="D212" t="s">
        <v>523</v>
      </c>
      <c r="I212" t="s">
        <v>524</v>
      </c>
      <c r="K212" s="200" t="s">
        <v>525</v>
      </c>
      <c r="P212" t="s">
        <v>526</v>
      </c>
      <c r="Q212" t="s">
        <v>527</v>
      </c>
    </row>
    <row r="214" spans="1:17" x14ac:dyDescent="0.2">
      <c r="J214">
        <v>0</v>
      </c>
      <c r="L214">
        <v>0</v>
      </c>
      <c r="N214">
        <v>0</v>
      </c>
      <c r="Q214" t="s">
        <v>535</v>
      </c>
    </row>
    <row r="216" spans="1:17" x14ac:dyDescent="0.2">
      <c r="A216" t="s">
        <v>506</v>
      </c>
    </row>
    <row r="217" spans="1:17" x14ac:dyDescent="0.2">
      <c r="A217" t="s">
        <v>658</v>
      </c>
    </row>
    <row r="219" spans="1:17" x14ac:dyDescent="0.2">
      <c r="A219" t="s">
        <v>508</v>
      </c>
      <c r="F219">
        <v>1000</v>
      </c>
      <c r="G219" t="s">
        <v>509</v>
      </c>
      <c r="H219" t="s">
        <v>510</v>
      </c>
      <c r="M219" t="s">
        <v>511</v>
      </c>
      <c r="O219" t="s">
        <v>512</v>
      </c>
    </row>
    <row r="221" spans="1:17" x14ac:dyDescent="0.2">
      <c r="B221" t="s">
        <v>513</v>
      </c>
      <c r="C221" t="s">
        <v>514</v>
      </c>
      <c r="D221" t="s">
        <v>515</v>
      </c>
      <c r="E221" t="s">
        <v>516</v>
      </c>
      <c r="I221" t="s">
        <v>517</v>
      </c>
      <c r="K221" s="200" t="s">
        <v>518</v>
      </c>
      <c r="P221" t="s">
        <v>519</v>
      </c>
      <c r="Q221" t="s">
        <v>520</v>
      </c>
    </row>
    <row r="222" spans="1:17" x14ac:dyDescent="0.2">
      <c r="B222" t="s">
        <v>521</v>
      </c>
      <c r="C222" t="s">
        <v>522</v>
      </c>
      <c r="D222" t="s">
        <v>523</v>
      </c>
      <c r="I222" t="s">
        <v>524</v>
      </c>
      <c r="K222" s="200" t="s">
        <v>525</v>
      </c>
      <c r="P222" t="s">
        <v>526</v>
      </c>
      <c r="Q222" t="s">
        <v>527</v>
      </c>
    </row>
    <row r="225" spans="1:17" x14ac:dyDescent="0.2">
      <c r="A225" t="s">
        <v>506</v>
      </c>
    </row>
    <row r="226" spans="1:17" x14ac:dyDescent="0.2">
      <c r="A226" t="s">
        <v>659</v>
      </c>
    </row>
    <row r="228" spans="1:17" x14ac:dyDescent="0.2">
      <c r="A228" t="s">
        <v>508</v>
      </c>
      <c r="F228">
        <v>1000</v>
      </c>
      <c r="G228" t="s">
        <v>509</v>
      </c>
      <c r="H228" t="s">
        <v>510</v>
      </c>
      <c r="M228" t="s">
        <v>511</v>
      </c>
      <c r="O228" t="s">
        <v>512</v>
      </c>
    </row>
    <row r="230" spans="1:17" x14ac:dyDescent="0.2">
      <c r="B230" t="s">
        <v>513</v>
      </c>
      <c r="C230" t="s">
        <v>514</v>
      </c>
      <c r="D230" t="s">
        <v>515</v>
      </c>
      <c r="E230" t="s">
        <v>516</v>
      </c>
      <c r="I230" t="s">
        <v>517</v>
      </c>
      <c r="K230" s="200" t="s">
        <v>518</v>
      </c>
      <c r="P230" t="s">
        <v>519</v>
      </c>
      <c r="Q230" t="s">
        <v>520</v>
      </c>
    </row>
    <row r="231" spans="1:17" x14ac:dyDescent="0.2">
      <c r="B231" t="s">
        <v>521</v>
      </c>
      <c r="C231" t="s">
        <v>522</v>
      </c>
      <c r="D231" t="s">
        <v>523</v>
      </c>
      <c r="I231" t="s">
        <v>524</v>
      </c>
      <c r="K231" s="200" t="s">
        <v>525</v>
      </c>
      <c r="P231" t="s">
        <v>526</v>
      </c>
      <c r="Q231" t="s">
        <v>527</v>
      </c>
    </row>
  </sheetData>
  <phoneticPr fontId="2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0"/>
  <sheetViews>
    <sheetView topLeftCell="A103" workbookViewId="0">
      <selection activeCell="F13" sqref="F13"/>
    </sheetView>
  </sheetViews>
  <sheetFormatPr defaultRowHeight="14.25" x14ac:dyDescent="0.2"/>
  <cols>
    <col min="1" max="1" width="47.5" customWidth="1"/>
    <col min="2" max="2" width="0" hidden="1" customWidth="1"/>
    <col min="3" max="3" width="23.375" bestFit="1" customWidth="1"/>
    <col min="4" max="4" width="19.625" customWidth="1"/>
    <col min="9" max="9" width="12.5" bestFit="1" customWidth="1"/>
    <col min="10" max="10" width="13.125" bestFit="1" customWidth="1"/>
    <col min="12" max="12" width="14.375" bestFit="1" customWidth="1"/>
  </cols>
  <sheetData>
    <row r="1" spans="1:48" ht="15" x14ac:dyDescent="0.25">
      <c r="A1" s="5"/>
      <c r="B1" s="6"/>
      <c r="C1" s="7"/>
      <c r="D1" s="8"/>
      <c r="E1" s="8"/>
      <c r="F1" s="9"/>
      <c r="G1" s="10" t="s">
        <v>259</v>
      </c>
      <c r="H1" s="10"/>
      <c r="I1" s="11" t="s">
        <v>257</v>
      </c>
      <c r="J1" s="10" t="s">
        <v>259</v>
      </c>
      <c r="K1" s="10"/>
      <c r="L1" s="12"/>
      <c r="M1" s="6"/>
      <c r="N1" s="13"/>
      <c r="O1" s="6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5"/>
      <c r="AM1" s="15"/>
      <c r="AN1" s="15"/>
      <c r="AO1" s="16"/>
      <c r="AP1" s="16"/>
      <c r="AQ1" s="16"/>
      <c r="AR1" s="16"/>
      <c r="AS1" s="16"/>
      <c r="AT1" s="16"/>
      <c r="AU1" s="16"/>
      <c r="AV1" s="16"/>
    </row>
    <row r="2" spans="1:48" ht="15" x14ac:dyDescent="0.25">
      <c r="A2" s="17"/>
      <c r="B2" s="18"/>
      <c r="C2" s="19" t="s">
        <v>255</v>
      </c>
      <c r="D2" s="20"/>
      <c r="E2" s="20" t="s">
        <v>385</v>
      </c>
      <c r="F2" s="11" t="s">
        <v>256</v>
      </c>
      <c r="G2" s="21" t="s">
        <v>383</v>
      </c>
      <c r="H2" s="21"/>
      <c r="I2" s="11" t="s">
        <v>261</v>
      </c>
      <c r="J2" s="21" t="s">
        <v>383</v>
      </c>
      <c r="K2" s="21"/>
      <c r="L2" s="13"/>
      <c r="M2" s="6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22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5"/>
      <c r="AM2" s="23"/>
      <c r="AN2" s="23"/>
      <c r="AO2" s="16"/>
      <c r="AP2" s="16"/>
      <c r="AQ2" s="16"/>
      <c r="AR2" s="16"/>
      <c r="AS2" s="16"/>
      <c r="AT2" s="16"/>
      <c r="AU2" s="6"/>
      <c r="AV2" s="6"/>
    </row>
    <row r="3" spans="1:48" ht="15" x14ac:dyDescent="0.25">
      <c r="A3" s="24"/>
      <c r="B3" s="25"/>
      <c r="C3" s="19" t="s">
        <v>258</v>
      </c>
      <c r="D3" s="10" t="s">
        <v>386</v>
      </c>
      <c r="E3" s="10" t="s">
        <v>384</v>
      </c>
      <c r="F3" s="11" t="s">
        <v>260</v>
      </c>
      <c r="G3" s="26" t="s">
        <v>382</v>
      </c>
      <c r="H3" s="26"/>
      <c r="I3" s="11" t="s">
        <v>263</v>
      </c>
      <c r="J3" s="26" t="s">
        <v>382</v>
      </c>
      <c r="K3" s="26"/>
      <c r="L3" s="27" t="s">
        <v>262</v>
      </c>
      <c r="M3" s="28"/>
      <c r="N3" s="29"/>
      <c r="O3" s="29"/>
      <c r="P3" s="29"/>
      <c r="Q3" s="29"/>
      <c r="R3" s="29"/>
      <c r="S3" s="14"/>
      <c r="T3" s="14"/>
      <c r="U3" s="14"/>
      <c r="V3" s="14"/>
      <c r="W3" s="14"/>
      <c r="X3" s="14"/>
      <c r="Y3" s="14"/>
      <c r="Z3" s="14"/>
      <c r="AA3" s="22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5"/>
      <c r="AM3" s="30"/>
      <c r="AN3" s="30"/>
      <c r="AO3" s="31"/>
      <c r="AP3" s="31"/>
      <c r="AQ3" s="32"/>
      <c r="AR3" s="32"/>
      <c r="AS3" s="32"/>
      <c r="AT3" s="31"/>
      <c r="AU3" s="28"/>
      <c r="AV3" s="28"/>
    </row>
    <row r="4" spans="1:48" ht="15.75" thickBot="1" x14ac:dyDescent="0.3">
      <c r="A4" s="33"/>
      <c r="B4" s="34"/>
      <c r="C4" s="35"/>
      <c r="D4" s="36"/>
      <c r="E4" s="36"/>
      <c r="F4" s="37"/>
      <c r="G4" s="37"/>
      <c r="H4" s="37"/>
      <c r="I4" s="37"/>
      <c r="J4" s="37"/>
      <c r="K4" s="37"/>
      <c r="L4" s="38"/>
      <c r="M4" s="28"/>
      <c r="N4" s="39"/>
      <c r="O4" s="39"/>
      <c r="P4" s="39"/>
      <c r="Q4" s="39"/>
      <c r="R4" s="39"/>
      <c r="S4" s="40"/>
      <c r="T4" s="40"/>
      <c r="U4" s="40"/>
      <c r="V4" s="40"/>
      <c r="W4" s="40"/>
      <c r="X4" s="40"/>
      <c r="Y4" s="40"/>
      <c r="Z4" s="40"/>
      <c r="AA4" s="28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23"/>
      <c r="AM4" s="30"/>
      <c r="AN4" s="30"/>
      <c r="AO4" s="31"/>
      <c r="AP4" s="31"/>
      <c r="AQ4" s="32"/>
      <c r="AR4" s="32"/>
      <c r="AS4" s="32"/>
      <c r="AT4" s="31"/>
      <c r="AU4" s="28"/>
      <c r="AV4" s="28"/>
    </row>
    <row r="5" spans="1:48" x14ac:dyDescent="0.2">
      <c r="A5" s="41"/>
      <c r="B5" s="41"/>
      <c r="C5" s="42"/>
      <c r="D5" s="42"/>
      <c r="E5" s="42"/>
      <c r="F5" s="42"/>
      <c r="G5" s="42"/>
      <c r="H5" s="43"/>
      <c r="I5" s="42"/>
      <c r="J5" s="42"/>
      <c r="K5" s="42"/>
      <c r="L5" s="42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</row>
    <row r="6" spans="1:48" ht="15" x14ac:dyDescent="0.25">
      <c r="A6" s="45" t="s">
        <v>162</v>
      </c>
      <c r="B6" s="45"/>
      <c r="C6" s="42"/>
      <c r="D6" s="42"/>
      <c r="E6" s="42"/>
      <c r="F6" s="42"/>
      <c r="G6" s="42"/>
      <c r="H6" s="43"/>
      <c r="I6" s="42"/>
      <c r="J6" s="42"/>
      <c r="K6" s="42"/>
      <c r="L6" s="42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</row>
    <row r="7" spans="1:48" ht="15.75" customHeight="1" x14ac:dyDescent="0.2">
      <c r="A7" s="46" t="s">
        <v>163</v>
      </c>
      <c r="B7" s="46"/>
      <c r="C7" s="42"/>
      <c r="D7" s="42"/>
      <c r="E7" s="42"/>
      <c r="F7" s="42"/>
      <c r="G7" s="42"/>
      <c r="H7" s="43"/>
      <c r="I7" s="42"/>
      <c r="J7" s="42"/>
      <c r="K7" s="42"/>
      <c r="L7" s="42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</row>
    <row r="8" spans="1:48" ht="15.75" customHeight="1" x14ac:dyDescent="0.2">
      <c r="A8" s="47" t="s">
        <v>164</v>
      </c>
      <c r="B8" s="48" t="s">
        <v>264</v>
      </c>
      <c r="C8" s="42">
        <v>7495684459</v>
      </c>
      <c r="D8" s="49"/>
      <c r="E8" s="42"/>
      <c r="F8" s="42"/>
      <c r="G8" s="42"/>
      <c r="H8" s="43"/>
      <c r="I8" s="42"/>
      <c r="J8" s="42"/>
      <c r="K8" s="42"/>
      <c r="L8" s="42">
        <v>7495684459</v>
      </c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</row>
    <row r="9" spans="1:48" ht="15.75" customHeight="1" x14ac:dyDescent="0.2">
      <c r="A9" s="47" t="s">
        <v>165</v>
      </c>
      <c r="B9" s="48" t="s">
        <v>265</v>
      </c>
      <c r="C9" s="42">
        <v>2737289047</v>
      </c>
      <c r="D9" s="42"/>
      <c r="E9" s="42"/>
      <c r="F9" s="42"/>
      <c r="G9" s="42"/>
      <c r="H9" s="43"/>
      <c r="I9" s="42"/>
      <c r="J9" s="42"/>
      <c r="K9" s="42"/>
      <c r="L9" s="42">
        <v>2737289047</v>
      </c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</row>
    <row r="10" spans="1:48" ht="15.75" customHeight="1" x14ac:dyDescent="0.2">
      <c r="A10" s="47" t="s">
        <v>166</v>
      </c>
      <c r="B10" s="48" t="s">
        <v>266</v>
      </c>
      <c r="C10" s="42">
        <v>399050751</v>
      </c>
      <c r="D10" s="42"/>
      <c r="E10" s="42"/>
      <c r="F10" s="42"/>
      <c r="G10" s="42"/>
      <c r="H10" s="43"/>
      <c r="I10" s="42"/>
      <c r="J10" s="42"/>
      <c r="K10" s="42"/>
      <c r="L10" s="42">
        <v>399050751</v>
      </c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</row>
    <row r="11" spans="1:48" ht="15.75" customHeight="1" x14ac:dyDescent="0.2">
      <c r="A11" s="46" t="s">
        <v>167</v>
      </c>
      <c r="B11" s="48" t="s">
        <v>267</v>
      </c>
      <c r="C11" s="42">
        <v>-3495049244</v>
      </c>
      <c r="D11" s="42"/>
      <c r="E11" s="42"/>
      <c r="F11" s="42"/>
      <c r="G11" s="42"/>
      <c r="H11" s="43"/>
      <c r="I11" s="42"/>
      <c r="J11" s="42"/>
      <c r="K11" s="42"/>
      <c r="L11" s="42">
        <v>-3495049244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</row>
    <row r="12" spans="1:48" ht="15.75" customHeight="1" x14ac:dyDescent="0.2">
      <c r="A12" s="46" t="s">
        <v>168</v>
      </c>
      <c r="B12" s="50" t="s">
        <v>268</v>
      </c>
      <c r="C12" s="51">
        <v>7136975013</v>
      </c>
      <c r="D12" s="51">
        <v>0</v>
      </c>
      <c r="E12" s="42"/>
      <c r="F12" s="42"/>
      <c r="G12" s="42"/>
      <c r="H12" s="43"/>
      <c r="I12" s="42"/>
      <c r="J12" s="42"/>
      <c r="K12" s="42"/>
      <c r="L12" s="42">
        <v>7136975013</v>
      </c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</row>
    <row r="13" spans="1:48" ht="15.75" customHeight="1" x14ac:dyDescent="0.2">
      <c r="A13" s="46"/>
      <c r="B13" s="48"/>
      <c r="C13" s="42"/>
      <c r="D13" s="42"/>
      <c r="E13" s="42"/>
      <c r="F13" s="42"/>
      <c r="G13" s="42"/>
      <c r="H13" s="43"/>
      <c r="I13" s="42"/>
      <c r="J13" s="52"/>
      <c r="K13" s="52"/>
      <c r="L13" s="42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</row>
    <row r="14" spans="1:48" ht="15.75" customHeight="1" x14ac:dyDescent="0.2">
      <c r="A14" s="46" t="s">
        <v>169</v>
      </c>
      <c r="B14" s="48"/>
      <c r="C14" s="42"/>
      <c r="D14" s="42"/>
      <c r="E14" s="42"/>
      <c r="F14" s="42"/>
      <c r="G14" s="42"/>
      <c r="H14" s="43"/>
      <c r="I14" s="53"/>
      <c r="J14" s="42"/>
      <c r="K14" s="42"/>
      <c r="L14" s="42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</row>
    <row r="15" spans="1:48" ht="15.75" customHeight="1" x14ac:dyDescent="0.2">
      <c r="A15" s="47" t="s">
        <v>170</v>
      </c>
      <c r="B15" s="48" t="s">
        <v>269</v>
      </c>
      <c r="C15" s="42">
        <v>23510708</v>
      </c>
      <c r="D15" s="42"/>
      <c r="E15" s="42"/>
      <c r="F15" s="52"/>
      <c r="G15" s="42"/>
      <c r="H15" s="43"/>
      <c r="I15" s="53"/>
      <c r="J15" s="42"/>
      <c r="K15" s="42"/>
      <c r="L15" s="42">
        <v>23510708</v>
      </c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</row>
    <row r="16" spans="1:48" ht="15.75" customHeight="1" x14ac:dyDescent="0.2">
      <c r="A16" s="47" t="s">
        <v>171</v>
      </c>
      <c r="B16" s="48" t="s">
        <v>270</v>
      </c>
      <c r="C16" s="42">
        <v>3384700</v>
      </c>
      <c r="D16" s="42"/>
      <c r="E16" s="42"/>
      <c r="F16" s="42"/>
      <c r="G16" s="42"/>
      <c r="H16" s="43"/>
      <c r="I16" s="53">
        <v>2188</v>
      </c>
      <c r="J16" s="42"/>
      <c r="K16" s="42"/>
      <c r="L16" s="42">
        <v>3386888</v>
      </c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</row>
    <row r="17" spans="1:48" ht="15.75" customHeight="1" x14ac:dyDescent="0.2">
      <c r="A17" s="47" t="s">
        <v>172</v>
      </c>
      <c r="B17" s="48" t="s">
        <v>271</v>
      </c>
      <c r="C17" s="42">
        <v>-521895</v>
      </c>
      <c r="D17" s="42"/>
      <c r="E17" s="42"/>
      <c r="F17" s="42"/>
      <c r="G17" s="42"/>
      <c r="H17" s="43"/>
      <c r="I17" s="53"/>
      <c r="J17" s="42"/>
      <c r="K17" s="42"/>
      <c r="L17" s="42">
        <v>-521895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 ht="15.75" customHeight="1" x14ac:dyDescent="0.2">
      <c r="A18" s="54" t="s">
        <v>173</v>
      </c>
      <c r="B18" s="55" t="s">
        <v>268</v>
      </c>
      <c r="C18" s="56">
        <v>2862805</v>
      </c>
      <c r="D18" s="56">
        <v>0</v>
      </c>
      <c r="E18" s="57"/>
      <c r="F18" s="57">
        <v>0</v>
      </c>
      <c r="G18" s="57"/>
      <c r="H18" s="58"/>
      <c r="I18" s="57">
        <v>2188</v>
      </c>
      <c r="J18" s="57"/>
      <c r="K18" s="57"/>
      <c r="L18" s="57">
        <v>2864993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1:48" ht="15.75" customHeight="1" x14ac:dyDescent="0.2">
      <c r="A19" s="47" t="s">
        <v>377</v>
      </c>
      <c r="B19" s="48" t="s">
        <v>272</v>
      </c>
      <c r="C19" s="42">
        <v>49737103</v>
      </c>
      <c r="D19" s="42"/>
      <c r="E19" s="42"/>
      <c r="F19" s="42"/>
      <c r="G19" s="42">
        <v>0</v>
      </c>
      <c r="H19" s="43"/>
      <c r="I19" s="59">
        <v>43060059</v>
      </c>
      <c r="J19" s="42">
        <v>-49737114</v>
      </c>
      <c r="K19" s="42" t="s">
        <v>391</v>
      </c>
      <c r="L19" s="42">
        <v>43060048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1:48" ht="15.75" customHeight="1" x14ac:dyDescent="0.2">
      <c r="A20" s="47" t="s">
        <v>174</v>
      </c>
      <c r="B20" s="48" t="s">
        <v>273</v>
      </c>
      <c r="C20" s="42">
        <v>67115836</v>
      </c>
      <c r="D20" s="42"/>
      <c r="E20" s="42"/>
      <c r="F20" s="52"/>
      <c r="G20" s="42"/>
      <c r="H20" s="43"/>
      <c r="I20" s="42"/>
      <c r="J20" s="52"/>
      <c r="K20" s="52"/>
      <c r="L20" s="42">
        <v>67115836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1:48" ht="15.75" customHeight="1" x14ac:dyDescent="0.25">
      <c r="A21" s="60" t="s">
        <v>175</v>
      </c>
      <c r="B21" s="61" t="s">
        <v>274</v>
      </c>
      <c r="C21" s="56">
        <v>143226452</v>
      </c>
      <c r="D21" s="56">
        <v>0</v>
      </c>
      <c r="E21" s="57"/>
      <c r="F21" s="62">
        <v>0</v>
      </c>
      <c r="G21" s="62">
        <v>0</v>
      </c>
      <c r="H21" s="63"/>
      <c r="I21" s="62">
        <v>43062247</v>
      </c>
      <c r="J21" s="62">
        <v>-49737114</v>
      </c>
      <c r="K21" s="62"/>
      <c r="L21" s="62">
        <v>136551585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1:48" ht="15.75" customHeight="1" x14ac:dyDescent="0.2">
      <c r="A22" s="46" t="s">
        <v>176</v>
      </c>
      <c r="B22" s="46"/>
      <c r="C22" s="42"/>
      <c r="D22" s="42"/>
      <c r="E22" s="42"/>
      <c r="F22" s="42"/>
      <c r="G22" s="42"/>
      <c r="H22" s="43"/>
      <c r="I22" s="42"/>
      <c r="J22" s="42"/>
      <c r="K22" s="42"/>
      <c r="L22" s="42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 spans="1:48" ht="15.75" customHeight="1" x14ac:dyDescent="0.2">
      <c r="A23" s="47" t="s">
        <v>177</v>
      </c>
      <c r="B23" s="48" t="s">
        <v>275</v>
      </c>
      <c r="C23" s="42">
        <v>6650955</v>
      </c>
      <c r="D23" s="42">
        <v>-4606707</v>
      </c>
      <c r="E23" s="42"/>
      <c r="F23" s="42"/>
      <c r="G23" s="42"/>
      <c r="H23" s="43"/>
      <c r="I23" s="42">
        <v>4619068</v>
      </c>
      <c r="J23" s="42"/>
      <c r="K23" s="42"/>
      <c r="L23" s="42">
        <v>6663316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1:48" ht="15.75" customHeight="1" x14ac:dyDescent="0.2">
      <c r="A24" s="47" t="s">
        <v>178</v>
      </c>
      <c r="B24" s="48" t="s">
        <v>276</v>
      </c>
      <c r="C24" s="53">
        <v>0</v>
      </c>
      <c r="D24" s="42">
        <v>4606707</v>
      </c>
      <c r="E24" s="42"/>
      <c r="F24" s="42"/>
      <c r="G24" s="42"/>
      <c r="H24" s="43"/>
      <c r="I24" s="42">
        <v>732395</v>
      </c>
      <c r="J24" s="42"/>
      <c r="K24" s="42"/>
      <c r="L24" s="42">
        <v>5339102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 ht="15.75" customHeight="1" x14ac:dyDescent="0.2">
      <c r="A25" s="47" t="s">
        <v>179</v>
      </c>
      <c r="B25" s="48" t="s">
        <v>277</v>
      </c>
      <c r="C25" s="42">
        <v>229502379</v>
      </c>
      <c r="D25" s="53">
        <v>-1619780</v>
      </c>
      <c r="E25" s="53"/>
      <c r="F25" s="44"/>
      <c r="G25" s="42">
        <v>0</v>
      </c>
      <c r="H25" s="43"/>
      <c r="I25" s="53">
        <v>275110</v>
      </c>
      <c r="J25" s="42">
        <v>0</v>
      </c>
      <c r="K25" s="42"/>
      <c r="L25" s="42">
        <v>228157709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</row>
    <row r="26" spans="1:48" ht="15.75" customHeight="1" x14ac:dyDescent="0.2">
      <c r="A26" s="47" t="s">
        <v>180</v>
      </c>
      <c r="B26" s="48" t="s">
        <v>278</v>
      </c>
      <c r="C26" s="42">
        <v>-8842363</v>
      </c>
      <c r="D26" s="42">
        <v>0</v>
      </c>
      <c r="E26" s="42"/>
      <c r="F26" s="42"/>
      <c r="G26" s="42"/>
      <c r="H26" s="43"/>
      <c r="I26" s="42"/>
      <c r="J26" s="42"/>
      <c r="K26" s="42"/>
      <c r="L26" s="42">
        <v>-8842363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</row>
    <row r="27" spans="1:48" ht="15.75" customHeight="1" x14ac:dyDescent="0.2">
      <c r="A27" s="47" t="s">
        <v>181</v>
      </c>
      <c r="B27" s="48" t="s">
        <v>279</v>
      </c>
      <c r="C27" s="53">
        <v>0</v>
      </c>
      <c r="D27" s="42"/>
      <c r="E27" s="42"/>
      <c r="F27" s="42"/>
      <c r="G27" s="42"/>
      <c r="H27" s="43"/>
      <c r="I27" s="42"/>
      <c r="J27" s="42"/>
      <c r="K27" s="42"/>
      <c r="L27" s="42">
        <v>0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 ht="15.75" customHeight="1" x14ac:dyDescent="0.2">
      <c r="A28" s="47" t="s">
        <v>182</v>
      </c>
      <c r="B28" s="48" t="s">
        <v>280</v>
      </c>
      <c r="C28" s="53">
        <v>134880206</v>
      </c>
      <c r="D28" s="42">
        <v>0</v>
      </c>
      <c r="E28" s="42"/>
      <c r="F28" s="42"/>
      <c r="G28" s="42"/>
      <c r="H28" s="43"/>
      <c r="I28" s="42"/>
      <c r="J28" s="42"/>
      <c r="K28" s="42"/>
      <c r="L28" s="42">
        <v>134880206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1:48" ht="15.75" customHeight="1" x14ac:dyDescent="0.2">
      <c r="A29" s="47" t="s">
        <v>372</v>
      </c>
      <c r="B29" s="48" t="s">
        <v>375</v>
      </c>
      <c r="C29" s="53">
        <v>2857263</v>
      </c>
      <c r="D29" s="42">
        <v>0</v>
      </c>
      <c r="E29" s="42"/>
      <c r="F29" s="42"/>
      <c r="G29" s="42"/>
      <c r="H29" s="43"/>
      <c r="I29" s="42"/>
      <c r="J29" s="42"/>
      <c r="K29" s="42"/>
      <c r="L29" s="42">
        <v>2857263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48" ht="15.75" customHeight="1" x14ac:dyDescent="0.2">
      <c r="A30" s="47" t="s">
        <v>183</v>
      </c>
      <c r="B30" s="48" t="s">
        <v>281</v>
      </c>
      <c r="C30" s="53">
        <v>87822332</v>
      </c>
      <c r="D30" s="42"/>
      <c r="E30" s="42"/>
      <c r="F30" s="42"/>
      <c r="G30" s="42"/>
      <c r="H30" s="43"/>
      <c r="I30" s="42"/>
      <c r="J30" s="42"/>
      <c r="K30" s="42"/>
      <c r="L30" s="42">
        <v>87822332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 spans="1:48" ht="15.75" customHeight="1" x14ac:dyDescent="0.2">
      <c r="A31" s="47" t="s">
        <v>184</v>
      </c>
      <c r="B31" s="48" t="s">
        <v>282</v>
      </c>
      <c r="C31" s="53">
        <v>100788805</v>
      </c>
      <c r="D31" s="42"/>
      <c r="E31" s="42"/>
      <c r="F31" s="42"/>
      <c r="G31" s="42"/>
      <c r="H31" s="43"/>
      <c r="I31" s="42"/>
      <c r="J31" s="42"/>
      <c r="K31" s="42"/>
      <c r="L31" s="42">
        <v>100788805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1:48" ht="15.75" customHeight="1" x14ac:dyDescent="0.2">
      <c r="A32" s="47" t="s">
        <v>185</v>
      </c>
      <c r="B32" s="48" t="s">
        <v>283</v>
      </c>
      <c r="C32" s="53">
        <v>6689363</v>
      </c>
      <c r="D32" s="42">
        <v>0</v>
      </c>
      <c r="E32" s="42"/>
      <c r="F32" s="42"/>
      <c r="G32" s="42"/>
      <c r="H32" s="43"/>
      <c r="I32" s="42"/>
      <c r="J32" s="42"/>
      <c r="K32" s="42"/>
      <c r="L32" s="42">
        <v>6689363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 ht="15.75" customHeight="1" x14ac:dyDescent="0.2">
      <c r="A33" s="47" t="s">
        <v>381</v>
      </c>
      <c r="B33" s="48" t="s">
        <v>365</v>
      </c>
      <c r="C33" s="53">
        <v>0</v>
      </c>
      <c r="D33" s="42">
        <v>60308132</v>
      </c>
      <c r="E33" s="42"/>
      <c r="F33" s="42"/>
      <c r="G33" s="42"/>
      <c r="H33" s="43"/>
      <c r="I33" s="42"/>
      <c r="J33" s="42"/>
      <c r="K33" s="42"/>
      <c r="L33" s="42">
        <v>60308132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1:48" ht="15.75" customHeight="1" x14ac:dyDescent="0.2">
      <c r="A34" s="47" t="s">
        <v>186</v>
      </c>
      <c r="B34" s="48" t="s">
        <v>284</v>
      </c>
      <c r="C34" s="53">
        <v>31640479</v>
      </c>
      <c r="D34" s="53"/>
      <c r="E34" s="53"/>
      <c r="F34" s="42"/>
      <c r="G34" s="42"/>
      <c r="H34" s="43"/>
      <c r="I34" s="42">
        <v>881256</v>
      </c>
      <c r="J34" s="42"/>
      <c r="K34" s="42"/>
      <c r="L34" s="42">
        <v>32521735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 spans="1:48" ht="15.75" customHeight="1" x14ac:dyDescent="0.2">
      <c r="A35" s="47" t="s">
        <v>187</v>
      </c>
      <c r="B35" s="48" t="s">
        <v>366</v>
      </c>
      <c r="C35" s="53">
        <v>0</v>
      </c>
      <c r="D35" s="42"/>
      <c r="E35" s="42"/>
      <c r="F35" s="42"/>
      <c r="G35" s="42"/>
      <c r="H35" s="43"/>
      <c r="I35" s="42"/>
      <c r="J35" s="42"/>
      <c r="K35" s="42"/>
      <c r="L35" s="42">
        <v>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</row>
    <row r="36" spans="1:48" ht="15.75" customHeight="1" x14ac:dyDescent="0.2">
      <c r="A36" s="47" t="s">
        <v>188</v>
      </c>
      <c r="B36" s="48" t="s">
        <v>285</v>
      </c>
      <c r="C36" s="42">
        <v>95562526</v>
      </c>
      <c r="D36" s="42">
        <v>0</v>
      </c>
      <c r="E36" s="42"/>
      <c r="F36" s="42"/>
      <c r="G36" s="42"/>
      <c r="H36" s="43"/>
      <c r="I36" s="42"/>
      <c r="J36" s="42"/>
      <c r="K36" s="42"/>
      <c r="L36" s="42">
        <v>95562526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</row>
    <row r="37" spans="1:48" ht="15.75" customHeight="1" x14ac:dyDescent="0.25">
      <c r="A37" s="54" t="s">
        <v>189</v>
      </c>
      <c r="B37" s="64"/>
      <c r="C37" s="65">
        <v>687551945</v>
      </c>
      <c r="D37" s="65">
        <v>58688352</v>
      </c>
      <c r="E37" s="57"/>
      <c r="F37" s="66">
        <v>0</v>
      </c>
      <c r="G37" s="66">
        <v>0</v>
      </c>
      <c r="H37" s="67"/>
      <c r="I37" s="66">
        <v>6507829</v>
      </c>
      <c r="J37" s="66">
        <v>0</v>
      </c>
      <c r="K37" s="66"/>
      <c r="L37" s="66">
        <v>752748126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</row>
    <row r="38" spans="1:48" ht="15.75" customHeight="1" x14ac:dyDescent="0.2">
      <c r="A38" s="68" t="s">
        <v>190</v>
      </c>
      <c r="B38" s="48"/>
      <c r="C38" s="42"/>
      <c r="D38" s="42"/>
      <c r="E38" s="42"/>
      <c r="F38" s="42"/>
      <c r="G38" s="42"/>
      <c r="H38" s="43"/>
      <c r="I38" s="42"/>
      <c r="J38" s="42"/>
      <c r="K38" s="42"/>
      <c r="L38" s="42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</row>
    <row r="39" spans="1:48" ht="15.75" customHeight="1" x14ac:dyDescent="0.2">
      <c r="A39" s="68" t="s">
        <v>191</v>
      </c>
      <c r="B39" s="48"/>
      <c r="C39" s="42"/>
      <c r="D39" s="42"/>
      <c r="E39" s="42"/>
      <c r="F39" s="42"/>
      <c r="G39" s="42"/>
      <c r="H39" s="43"/>
      <c r="I39" s="42"/>
      <c r="J39" s="42"/>
      <c r="K39" s="42"/>
      <c r="L39" s="42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</row>
    <row r="40" spans="1:48" ht="15.75" customHeight="1" x14ac:dyDescent="0.2">
      <c r="A40" s="47" t="s">
        <v>192</v>
      </c>
      <c r="B40" s="48" t="s">
        <v>286</v>
      </c>
      <c r="C40" s="42">
        <v>75942086</v>
      </c>
      <c r="D40" s="42"/>
      <c r="E40" s="42"/>
      <c r="F40" s="42"/>
      <c r="G40" s="42"/>
      <c r="H40" s="43"/>
      <c r="I40" s="42"/>
      <c r="J40" s="42"/>
      <c r="K40" s="42"/>
      <c r="L40" s="42">
        <v>75942086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 spans="1:48" ht="15.75" customHeight="1" x14ac:dyDescent="0.2">
      <c r="A41" s="47" t="s">
        <v>193</v>
      </c>
      <c r="B41" s="48" t="s">
        <v>287</v>
      </c>
      <c r="C41" s="42">
        <v>46884254</v>
      </c>
      <c r="D41" s="42"/>
      <c r="E41" s="42"/>
      <c r="F41" s="42"/>
      <c r="G41" s="42"/>
      <c r="H41" s="43"/>
      <c r="I41" s="42"/>
      <c r="J41" s="42"/>
      <c r="K41" s="42"/>
      <c r="L41" s="42">
        <v>46884254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1:48" ht="15.75" customHeight="1" x14ac:dyDescent="0.2">
      <c r="A42" s="47" t="s">
        <v>371</v>
      </c>
      <c r="B42" s="48" t="s">
        <v>288</v>
      </c>
      <c r="C42" s="42">
        <v>12101277</v>
      </c>
      <c r="D42" s="42">
        <v>0</v>
      </c>
      <c r="E42" s="42"/>
      <c r="F42" s="42"/>
      <c r="G42" s="42"/>
      <c r="H42" s="43"/>
      <c r="I42" s="42"/>
      <c r="J42" s="42"/>
      <c r="K42" s="42"/>
      <c r="L42" s="42">
        <v>12101277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 spans="1:48" ht="15.75" customHeight="1" x14ac:dyDescent="0.2">
      <c r="A43" s="46" t="s">
        <v>396</v>
      </c>
      <c r="B43" s="48"/>
      <c r="C43" s="42"/>
      <c r="D43" s="42"/>
      <c r="E43" s="42"/>
      <c r="F43" s="42"/>
      <c r="G43" s="42"/>
      <c r="H43" s="43"/>
      <c r="I43" s="42"/>
      <c r="J43" s="42"/>
      <c r="K43" s="42"/>
      <c r="L43" s="42">
        <v>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</row>
    <row r="44" spans="1:48" ht="15.75" customHeight="1" x14ac:dyDescent="0.2">
      <c r="A44" s="46" t="s">
        <v>397</v>
      </c>
      <c r="B44" s="48"/>
      <c r="C44" s="42"/>
      <c r="D44" s="42"/>
      <c r="E44" s="42"/>
      <c r="F44" s="42"/>
      <c r="G44" s="42"/>
      <c r="H44" s="43"/>
      <c r="I44" s="42"/>
      <c r="J44" s="42"/>
      <c r="K44" s="42"/>
      <c r="L44" s="42">
        <v>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 spans="1:48" ht="15.75" customHeight="1" x14ac:dyDescent="0.2">
      <c r="A45" s="46" t="s">
        <v>398</v>
      </c>
      <c r="B45" s="48"/>
      <c r="C45" s="42"/>
      <c r="D45" s="42"/>
      <c r="E45" s="42"/>
      <c r="F45" s="42"/>
      <c r="G45" s="42"/>
      <c r="H45" s="43"/>
      <c r="I45" s="42"/>
      <c r="J45" s="42"/>
      <c r="K45" s="42"/>
      <c r="L45" s="42">
        <v>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 spans="1:48" ht="15.75" customHeight="1" x14ac:dyDescent="0.2">
      <c r="A46" s="46" t="s">
        <v>399</v>
      </c>
      <c r="B46" s="48"/>
      <c r="C46" s="42"/>
      <c r="D46" s="42"/>
      <c r="E46" s="42"/>
      <c r="F46" s="42"/>
      <c r="G46" s="42"/>
      <c r="H46" s="43"/>
      <c r="I46" s="42"/>
      <c r="J46" s="42"/>
      <c r="K46" s="42"/>
      <c r="L46" s="42">
        <v>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</row>
    <row r="47" spans="1:48" ht="15.75" customHeight="1" x14ac:dyDescent="0.2">
      <c r="A47" s="46" t="s">
        <v>401</v>
      </c>
      <c r="B47" s="48"/>
      <c r="C47" s="42"/>
      <c r="D47" s="42"/>
      <c r="E47" s="42"/>
      <c r="F47" s="42"/>
      <c r="G47" s="42"/>
      <c r="H47" s="43"/>
      <c r="I47" s="42"/>
      <c r="J47" s="42"/>
      <c r="K47" s="42"/>
      <c r="L47" s="42">
        <v>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</row>
    <row r="48" spans="1:48" ht="15.75" customHeight="1" x14ac:dyDescent="0.2">
      <c r="A48" s="46" t="s">
        <v>400</v>
      </c>
      <c r="B48" s="48"/>
      <c r="C48" s="42"/>
      <c r="D48" s="42"/>
      <c r="E48" s="42"/>
      <c r="F48" s="42"/>
      <c r="G48" s="42"/>
      <c r="H48" s="43"/>
      <c r="I48" s="42"/>
      <c r="J48" s="42"/>
      <c r="K48" s="42"/>
      <c r="L48" s="42"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 spans="1:48" ht="15.75" customHeight="1" x14ac:dyDescent="0.2">
      <c r="A49" s="69" t="s">
        <v>194</v>
      </c>
      <c r="B49" s="48" t="s">
        <v>289</v>
      </c>
      <c r="C49" s="42">
        <v>792970101</v>
      </c>
      <c r="D49" s="42">
        <v>-13687161</v>
      </c>
      <c r="E49" s="42"/>
      <c r="F49" s="42"/>
      <c r="G49" s="42"/>
      <c r="H49" s="43"/>
      <c r="I49" s="42"/>
      <c r="J49" s="42"/>
      <c r="K49" s="42"/>
      <c r="L49" s="42">
        <v>779282940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 spans="1:48" ht="15.75" customHeight="1" x14ac:dyDescent="0.2">
      <c r="A50" s="68" t="s">
        <v>195</v>
      </c>
      <c r="B50" s="48"/>
      <c r="C50" s="42"/>
      <c r="D50" s="42"/>
      <c r="E50" s="42"/>
      <c r="F50" s="42"/>
      <c r="G50" s="42"/>
      <c r="H50" s="43"/>
      <c r="I50" s="42"/>
      <c r="J50" s="42"/>
      <c r="K50" s="42"/>
      <c r="L50" s="42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</row>
    <row r="51" spans="1:48" ht="15.75" customHeight="1" x14ac:dyDescent="0.2">
      <c r="A51" s="47" t="s">
        <v>223</v>
      </c>
      <c r="B51" s="48" t="s">
        <v>290</v>
      </c>
      <c r="C51" s="42">
        <v>6453063</v>
      </c>
      <c r="D51" s="42"/>
      <c r="E51" s="42"/>
      <c r="F51" s="42"/>
      <c r="G51" s="42"/>
      <c r="H51" s="43"/>
      <c r="I51" s="42"/>
      <c r="J51" s="42"/>
      <c r="K51" s="42"/>
      <c r="L51" s="42">
        <v>6453063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 spans="1:48" ht="15.75" customHeight="1" x14ac:dyDescent="0.2">
      <c r="A52" s="46" t="s">
        <v>390</v>
      </c>
      <c r="B52" s="48"/>
      <c r="C52" s="42"/>
      <c r="D52" s="42"/>
      <c r="E52" s="42"/>
      <c r="F52" s="42"/>
      <c r="G52" s="42"/>
      <c r="H52" s="43"/>
      <c r="I52" s="42">
        <v>563574</v>
      </c>
      <c r="J52" s="53">
        <v>-563574</v>
      </c>
      <c r="K52" s="53" t="s">
        <v>392</v>
      </c>
      <c r="L52" s="42">
        <v>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</row>
    <row r="53" spans="1:48" ht="15.75" customHeight="1" x14ac:dyDescent="0.2">
      <c r="A53" s="70" t="s">
        <v>196</v>
      </c>
      <c r="B53" s="71" t="s">
        <v>291</v>
      </c>
      <c r="C53" s="72">
        <v>137613441</v>
      </c>
      <c r="D53" s="73">
        <v>2040779</v>
      </c>
      <c r="E53" s="73"/>
      <c r="F53" s="72"/>
      <c r="G53" s="72"/>
      <c r="H53" s="74"/>
      <c r="I53" s="72"/>
      <c r="J53" s="72"/>
      <c r="K53" s="72"/>
      <c r="L53" s="72">
        <v>139654220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 spans="1:48" ht="15.75" customHeight="1" x14ac:dyDescent="0.25">
      <c r="A54" s="68" t="s">
        <v>197</v>
      </c>
      <c r="B54" s="46"/>
      <c r="C54" s="75">
        <v>1071964222</v>
      </c>
      <c r="D54" s="75">
        <v>-11646382</v>
      </c>
      <c r="E54" s="76"/>
      <c r="F54" s="76"/>
      <c r="G54" s="76"/>
      <c r="H54" s="77"/>
      <c r="I54" s="78">
        <v>563574</v>
      </c>
      <c r="J54" s="78">
        <v>-563574</v>
      </c>
      <c r="K54" s="78"/>
      <c r="L54" s="78">
        <v>1060317840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 spans="1:48" ht="15.75" customHeight="1" thickBot="1" x14ac:dyDescent="0.3">
      <c r="A55" s="79" t="s">
        <v>198</v>
      </c>
      <c r="B55" s="79"/>
      <c r="C55" s="80">
        <v>9039717632</v>
      </c>
      <c r="D55" s="80">
        <v>47041970</v>
      </c>
      <c r="E55" s="81">
        <v>0</v>
      </c>
      <c r="F55" s="82">
        <v>0</v>
      </c>
      <c r="G55" s="82">
        <v>0</v>
      </c>
      <c r="H55" s="83"/>
      <c r="I55" s="82">
        <v>50133650</v>
      </c>
      <c r="J55" s="82">
        <v>-50300688</v>
      </c>
      <c r="K55" s="82"/>
      <c r="L55" s="82">
        <v>9086592564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 spans="1:48" ht="15.75" customHeight="1" thickTop="1" x14ac:dyDescent="0.2">
      <c r="A56" s="46" t="s">
        <v>199</v>
      </c>
      <c r="B56" s="46"/>
      <c r="C56" s="53"/>
      <c r="D56" s="42"/>
      <c r="E56" s="42"/>
      <c r="F56" s="42"/>
      <c r="G56" s="42"/>
      <c r="H56" s="43"/>
      <c r="I56" s="42"/>
      <c r="J56" s="42"/>
      <c r="K56" s="42"/>
      <c r="L56" s="42">
        <v>9086592564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1:48" ht="15.75" customHeight="1" x14ac:dyDescent="0.2">
      <c r="A57" s="46" t="s">
        <v>200</v>
      </c>
      <c r="B57" s="46"/>
      <c r="C57" s="53"/>
      <c r="D57" s="42"/>
      <c r="E57" s="42"/>
      <c r="F57" s="42"/>
      <c r="G57" s="42"/>
      <c r="H57" s="43"/>
      <c r="I57" s="42"/>
      <c r="J57" s="42"/>
      <c r="K57" s="42"/>
      <c r="L57" s="84">
        <v>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 spans="1:48" ht="15.75" customHeight="1" x14ac:dyDescent="0.2">
      <c r="A58" s="47" t="s">
        <v>201</v>
      </c>
      <c r="B58" s="48" t="s">
        <v>292</v>
      </c>
      <c r="C58" s="53">
        <v>2903112796</v>
      </c>
      <c r="D58" s="53"/>
      <c r="E58" s="53"/>
      <c r="F58" s="53"/>
      <c r="G58" s="53">
        <v>0</v>
      </c>
      <c r="H58" s="85"/>
      <c r="I58" s="86">
        <v>49737114</v>
      </c>
      <c r="J58" s="53">
        <v>-49737114</v>
      </c>
      <c r="K58" s="53" t="s">
        <v>391</v>
      </c>
      <c r="L58" s="53">
        <v>2903112796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</row>
    <row r="59" spans="1:48" ht="15.75" customHeight="1" x14ac:dyDescent="0.2">
      <c r="A59" s="47" t="s">
        <v>202</v>
      </c>
      <c r="B59" s="48" t="s">
        <v>367</v>
      </c>
      <c r="C59" s="53">
        <v>0</v>
      </c>
      <c r="D59" s="53"/>
      <c r="E59" s="53"/>
      <c r="F59" s="53"/>
      <c r="G59" s="53"/>
      <c r="H59" s="85"/>
      <c r="I59" s="53"/>
      <c r="J59" s="53"/>
      <c r="K59" s="53"/>
      <c r="L59" s="53">
        <v>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</row>
    <row r="60" spans="1:48" ht="15.75" customHeight="1" x14ac:dyDescent="0.2">
      <c r="A60" s="87" t="s">
        <v>203</v>
      </c>
      <c r="B60" s="55" t="s">
        <v>268</v>
      </c>
      <c r="C60" s="88">
        <v>2903112796</v>
      </c>
      <c r="D60" s="65">
        <v>0</v>
      </c>
      <c r="E60" s="65">
        <v>0</v>
      </c>
      <c r="F60" s="65">
        <v>0</v>
      </c>
      <c r="G60" s="65">
        <v>0</v>
      </c>
      <c r="H60" s="89"/>
      <c r="I60" s="65">
        <v>49737114</v>
      </c>
      <c r="J60" s="65">
        <v>-49737114</v>
      </c>
      <c r="K60" s="65"/>
      <c r="L60" s="65">
        <v>2903112796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</row>
    <row r="61" spans="1:48" ht="15.75" customHeight="1" x14ac:dyDescent="0.2">
      <c r="A61" s="47" t="s">
        <v>204</v>
      </c>
      <c r="B61" s="48" t="s">
        <v>293</v>
      </c>
      <c r="C61" s="53"/>
      <c r="D61" s="53"/>
      <c r="E61" s="53"/>
      <c r="F61" s="53"/>
      <c r="G61" s="53"/>
      <c r="H61" s="85"/>
      <c r="I61" s="53"/>
      <c r="J61" s="53"/>
      <c r="K61" s="53"/>
      <c r="L61" s="53"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</row>
    <row r="62" spans="1:48" ht="15.75" customHeight="1" x14ac:dyDescent="0.2">
      <c r="A62" s="90" t="s">
        <v>205</v>
      </c>
      <c r="B62" s="48" t="s">
        <v>294</v>
      </c>
      <c r="C62" s="53">
        <v>250000000</v>
      </c>
      <c r="D62" s="53"/>
      <c r="E62" s="53"/>
      <c r="F62" s="53"/>
      <c r="G62" s="53"/>
      <c r="H62" s="85"/>
      <c r="I62" s="53"/>
      <c r="J62" s="53"/>
      <c r="K62" s="53"/>
      <c r="L62" s="53">
        <v>250000000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</row>
    <row r="63" spans="1:48" ht="15.75" customHeight="1" x14ac:dyDescent="0.2">
      <c r="A63" s="90" t="s">
        <v>206</v>
      </c>
      <c r="B63" s="48" t="s">
        <v>295</v>
      </c>
      <c r="C63" s="53">
        <v>3213860000</v>
      </c>
      <c r="D63" s="53">
        <v>-260000000</v>
      </c>
      <c r="E63" s="53"/>
      <c r="F63" s="53"/>
      <c r="G63" s="53"/>
      <c r="H63" s="85"/>
      <c r="I63" s="53"/>
      <c r="J63" s="53"/>
      <c r="K63" s="53"/>
      <c r="L63" s="53">
        <v>2953860000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</row>
    <row r="64" spans="1:48" ht="15.75" customHeight="1" x14ac:dyDescent="0.2">
      <c r="A64" s="90" t="s">
        <v>379</v>
      </c>
      <c r="B64" s="48" t="s">
        <v>378</v>
      </c>
      <c r="C64" s="53"/>
      <c r="D64" s="53"/>
      <c r="E64" s="53"/>
      <c r="F64" s="53"/>
      <c r="G64" s="53"/>
      <c r="H64" s="85"/>
      <c r="I64" s="53"/>
      <c r="J64" s="53"/>
      <c r="K64" s="53"/>
      <c r="L64" s="53">
        <v>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</row>
    <row r="65" spans="1:48" ht="15.75" customHeight="1" x14ac:dyDescent="0.2">
      <c r="A65" s="87" t="s">
        <v>207</v>
      </c>
      <c r="B65" s="55" t="s">
        <v>268</v>
      </c>
      <c r="C65" s="65">
        <v>3463860000</v>
      </c>
      <c r="D65" s="65">
        <v>-260000000</v>
      </c>
      <c r="E65" s="65">
        <v>0</v>
      </c>
      <c r="F65" s="65">
        <v>0</v>
      </c>
      <c r="G65" s="65">
        <v>0</v>
      </c>
      <c r="H65" s="89"/>
      <c r="I65" s="65">
        <v>0</v>
      </c>
      <c r="J65" s="65">
        <v>0</v>
      </c>
      <c r="K65" s="65"/>
      <c r="L65" s="65">
        <v>3203860000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</row>
    <row r="66" spans="1:48" ht="15.75" customHeight="1" x14ac:dyDescent="0.25">
      <c r="A66" s="91" t="s">
        <v>208</v>
      </c>
      <c r="B66" s="91" t="s">
        <v>208</v>
      </c>
      <c r="C66" s="92">
        <v>6366972796</v>
      </c>
      <c r="D66" s="53"/>
      <c r="E66" s="53"/>
      <c r="F66" s="53"/>
      <c r="G66" s="53"/>
      <c r="H66" s="85"/>
      <c r="I66" s="53"/>
      <c r="J66" s="53"/>
      <c r="K66" s="53"/>
      <c r="L66" s="93">
        <v>6106972796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</row>
    <row r="67" spans="1:48" ht="15.75" customHeight="1" x14ac:dyDescent="0.2">
      <c r="A67" s="46" t="s">
        <v>209</v>
      </c>
      <c r="B67" s="48"/>
      <c r="C67" s="53"/>
      <c r="D67" s="53"/>
      <c r="E67" s="53"/>
      <c r="F67" s="53"/>
      <c r="G67" s="53"/>
      <c r="H67" s="85"/>
      <c r="I67" s="53"/>
      <c r="J67" s="53"/>
      <c r="K67" s="53"/>
      <c r="L67" s="53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</row>
    <row r="68" spans="1:48" ht="15.75" customHeight="1" x14ac:dyDescent="0.2">
      <c r="A68" s="47" t="s">
        <v>210</v>
      </c>
      <c r="B68" s="48" t="s">
        <v>296</v>
      </c>
      <c r="C68" s="53">
        <v>210961711</v>
      </c>
      <c r="D68" s="53"/>
      <c r="E68" s="53"/>
      <c r="F68" s="53"/>
      <c r="G68" s="53"/>
      <c r="H68" s="85"/>
      <c r="I68" s="53">
        <v>327670</v>
      </c>
      <c r="J68" s="53"/>
      <c r="K68" s="53"/>
      <c r="L68" s="53">
        <v>211289381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</row>
    <row r="69" spans="1:48" ht="15.75" customHeight="1" x14ac:dyDescent="0.2">
      <c r="A69" s="47" t="s">
        <v>211</v>
      </c>
      <c r="B69" s="48" t="s">
        <v>368</v>
      </c>
      <c r="C69" s="53">
        <v>0</v>
      </c>
      <c r="D69" s="53"/>
      <c r="E69" s="53"/>
      <c r="F69" s="53"/>
      <c r="G69" s="53"/>
      <c r="H69" s="85"/>
      <c r="I69" s="53"/>
      <c r="J69" s="53"/>
      <c r="K69" s="53"/>
      <c r="L69" s="53">
        <v>0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</row>
    <row r="70" spans="1:48" ht="15.75" customHeight="1" x14ac:dyDescent="0.2">
      <c r="A70" s="47" t="s">
        <v>212</v>
      </c>
      <c r="B70" s="48" t="s">
        <v>297</v>
      </c>
      <c r="C70" s="53">
        <v>127000000</v>
      </c>
      <c r="D70" s="53"/>
      <c r="E70" s="53"/>
      <c r="F70" s="53"/>
      <c r="G70" s="53"/>
      <c r="H70" s="85"/>
      <c r="I70" s="53"/>
      <c r="J70" s="53"/>
      <c r="K70" s="53"/>
      <c r="L70" s="53">
        <v>127000000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</row>
    <row r="71" spans="1:48" ht="15.75" customHeight="1" x14ac:dyDescent="0.2">
      <c r="A71" s="47" t="s">
        <v>213</v>
      </c>
      <c r="B71" s="48" t="s">
        <v>298</v>
      </c>
      <c r="C71" s="53">
        <v>22897785</v>
      </c>
      <c r="D71" s="53"/>
      <c r="E71" s="53"/>
      <c r="F71" s="53"/>
      <c r="G71" s="53"/>
      <c r="H71" s="85"/>
      <c r="I71" s="53"/>
      <c r="J71" s="53"/>
      <c r="K71" s="53"/>
      <c r="L71" s="53">
        <v>22897785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</row>
    <row r="72" spans="1:48" ht="15.75" customHeight="1" x14ac:dyDescent="0.2">
      <c r="A72" s="47" t="s">
        <v>214</v>
      </c>
      <c r="B72" s="47" t="s">
        <v>214</v>
      </c>
      <c r="C72" s="53">
        <v>0</v>
      </c>
      <c r="D72" s="53">
        <v>260000000</v>
      </c>
      <c r="E72" s="53"/>
      <c r="F72" s="53"/>
      <c r="G72" s="53"/>
      <c r="H72" s="85"/>
      <c r="I72" s="53"/>
      <c r="J72" s="53"/>
      <c r="K72" s="53"/>
      <c r="L72" s="53">
        <v>260000000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</row>
    <row r="73" spans="1:48" ht="15.75" customHeight="1" x14ac:dyDescent="0.2">
      <c r="A73" s="68" t="s">
        <v>215</v>
      </c>
      <c r="B73" s="48"/>
      <c r="C73" s="53"/>
      <c r="D73" s="53"/>
      <c r="E73" s="53"/>
      <c r="F73" s="53"/>
      <c r="G73" s="53"/>
      <c r="H73" s="85"/>
      <c r="I73" s="53"/>
      <c r="J73" s="53"/>
      <c r="K73" s="53"/>
      <c r="L73" s="53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</row>
    <row r="74" spans="1:48" ht="15.75" customHeight="1" x14ac:dyDescent="0.2">
      <c r="A74" s="47" t="s">
        <v>216</v>
      </c>
      <c r="B74" s="47" t="s">
        <v>216</v>
      </c>
      <c r="C74" s="53">
        <v>0</v>
      </c>
      <c r="D74" s="53">
        <v>0</v>
      </c>
      <c r="E74" s="53"/>
      <c r="F74" s="53"/>
      <c r="G74" s="53"/>
      <c r="H74" s="85"/>
      <c r="I74" s="53"/>
      <c r="J74" s="53"/>
      <c r="K74" s="53"/>
      <c r="L74" s="53"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</row>
    <row r="75" spans="1:48" ht="15.75" customHeight="1" x14ac:dyDescent="0.2">
      <c r="A75" s="47" t="s">
        <v>217</v>
      </c>
      <c r="B75" s="48" t="s">
        <v>299</v>
      </c>
      <c r="C75" s="53">
        <v>195612</v>
      </c>
      <c r="D75" s="53">
        <v>60308132</v>
      </c>
      <c r="E75" s="53"/>
      <c r="F75" s="53"/>
      <c r="G75" s="53">
        <v>0</v>
      </c>
      <c r="H75" s="85"/>
      <c r="I75" s="53">
        <v>-774194</v>
      </c>
      <c r="J75" s="53"/>
      <c r="K75" s="53"/>
      <c r="L75" s="53">
        <v>59729550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</row>
    <row r="76" spans="1:48" ht="15.75" customHeight="1" x14ac:dyDescent="0.2">
      <c r="A76" s="47" t="s">
        <v>218</v>
      </c>
      <c r="B76" s="48" t="s">
        <v>300</v>
      </c>
      <c r="C76" s="53">
        <v>30835489</v>
      </c>
      <c r="D76" s="53"/>
      <c r="E76" s="53"/>
      <c r="F76" s="53"/>
      <c r="G76" s="53"/>
      <c r="H76" s="85"/>
      <c r="I76" s="53"/>
      <c r="J76" s="53"/>
      <c r="K76" s="53"/>
      <c r="L76" s="53">
        <v>30835489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 spans="1:48" ht="15.75" customHeight="1" x14ac:dyDescent="0.2">
      <c r="A77" s="47" t="s">
        <v>219</v>
      </c>
      <c r="B77" s="48" t="s">
        <v>301</v>
      </c>
      <c r="C77" s="53">
        <v>53647206</v>
      </c>
      <c r="D77" s="53"/>
      <c r="E77" s="53"/>
      <c r="F77" s="53"/>
      <c r="G77" s="53"/>
      <c r="H77" s="85"/>
      <c r="I77" s="53"/>
      <c r="J77" s="53"/>
      <c r="K77" s="53"/>
      <c r="L77" s="53">
        <v>53647206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</row>
    <row r="78" spans="1:48" ht="15.75" customHeight="1" x14ac:dyDescent="0.2">
      <c r="A78" s="47" t="s">
        <v>185</v>
      </c>
      <c r="B78" s="48" t="s">
        <v>302</v>
      </c>
      <c r="C78" s="53">
        <v>286645502</v>
      </c>
      <c r="D78" s="53"/>
      <c r="E78" s="53"/>
      <c r="F78" s="53"/>
      <c r="G78" s="53"/>
      <c r="H78" s="85"/>
      <c r="I78" s="53"/>
      <c r="J78" s="53"/>
      <c r="K78" s="53"/>
      <c r="L78" s="53">
        <v>286645502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</row>
    <row r="79" spans="1:48" ht="15.75" customHeight="1" x14ac:dyDescent="0.2">
      <c r="A79" s="47" t="s">
        <v>188</v>
      </c>
      <c r="B79" s="48"/>
      <c r="C79" s="53">
        <v>0</v>
      </c>
      <c r="D79" s="53">
        <v>0</v>
      </c>
      <c r="E79" s="53"/>
      <c r="F79" s="53"/>
      <c r="G79" s="53"/>
      <c r="H79" s="85"/>
      <c r="I79" s="53"/>
      <c r="J79" s="53"/>
      <c r="K79" s="53"/>
      <c r="L79" s="53"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</row>
    <row r="80" spans="1:48" ht="15.75" customHeight="1" x14ac:dyDescent="0.2">
      <c r="A80" s="47" t="s">
        <v>376</v>
      </c>
      <c r="B80" s="48" t="s">
        <v>303</v>
      </c>
      <c r="C80" s="53">
        <v>50839819</v>
      </c>
      <c r="D80" s="53">
        <v>3476112</v>
      </c>
      <c r="E80" s="53"/>
      <c r="F80" s="53"/>
      <c r="G80" s="53"/>
      <c r="H80" s="85"/>
      <c r="I80" s="94"/>
      <c r="J80" s="53">
        <v>0</v>
      </c>
      <c r="K80" s="53"/>
      <c r="L80" s="53">
        <v>54315931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</row>
    <row r="81" spans="1:48" ht="15.75" customHeight="1" x14ac:dyDescent="0.25">
      <c r="A81" s="54" t="s">
        <v>220</v>
      </c>
      <c r="B81" s="55" t="s">
        <v>268</v>
      </c>
      <c r="C81" s="88">
        <v>783023124</v>
      </c>
      <c r="D81" s="95">
        <v>323784244</v>
      </c>
      <c r="E81" s="95">
        <v>0</v>
      </c>
      <c r="F81" s="95">
        <v>0</v>
      </c>
      <c r="G81" s="95">
        <v>0</v>
      </c>
      <c r="H81" s="96"/>
      <c r="I81" s="95">
        <v>-446524</v>
      </c>
      <c r="J81" s="95">
        <v>0</v>
      </c>
      <c r="K81" s="95"/>
      <c r="L81" s="95">
        <v>1106360844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</row>
    <row r="82" spans="1:48" ht="15.75" customHeight="1" x14ac:dyDescent="0.2">
      <c r="A82" s="46" t="s">
        <v>221</v>
      </c>
      <c r="B82" s="48"/>
      <c r="C82" s="53"/>
      <c r="D82" s="53"/>
      <c r="E82" s="53"/>
      <c r="F82" s="53"/>
      <c r="G82" s="53"/>
      <c r="H82" s="85"/>
      <c r="I82" s="53"/>
      <c r="J82" s="53"/>
      <c r="K82" s="53"/>
      <c r="L82" s="53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</row>
    <row r="83" spans="1:48" ht="15.75" customHeight="1" x14ac:dyDescent="0.2">
      <c r="A83" s="47" t="s">
        <v>222</v>
      </c>
      <c r="B83" s="48" t="s">
        <v>304</v>
      </c>
      <c r="C83" s="53">
        <v>1006756775</v>
      </c>
      <c r="D83" s="97"/>
      <c r="E83" s="97"/>
      <c r="F83" s="53"/>
      <c r="G83" s="53"/>
      <c r="H83" s="85"/>
      <c r="I83" s="53">
        <v>-220665</v>
      </c>
      <c r="J83" s="53">
        <v>-563574</v>
      </c>
      <c r="K83" s="53" t="s">
        <v>392</v>
      </c>
      <c r="L83" s="53">
        <v>1005972536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</row>
    <row r="84" spans="1:48" ht="15.75" customHeight="1" x14ac:dyDescent="0.2">
      <c r="A84" s="47" t="s">
        <v>223</v>
      </c>
      <c r="B84" s="48" t="s">
        <v>380</v>
      </c>
      <c r="C84" s="53">
        <v>207750441</v>
      </c>
      <c r="D84" s="53">
        <v>0</v>
      </c>
      <c r="E84" s="53"/>
      <c r="F84" s="53"/>
      <c r="G84" s="53"/>
      <c r="H84" s="85"/>
      <c r="I84" s="53"/>
      <c r="J84" s="53"/>
      <c r="K84" s="53"/>
      <c r="L84" s="53">
        <v>207750441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</row>
    <row r="85" spans="1:48" ht="15.75" customHeight="1" x14ac:dyDescent="0.2">
      <c r="A85" s="91" t="s">
        <v>224</v>
      </c>
      <c r="B85" s="91" t="s">
        <v>224</v>
      </c>
      <c r="C85" s="53">
        <v>0</v>
      </c>
      <c r="D85" s="53">
        <v>0</v>
      </c>
      <c r="E85" s="53"/>
      <c r="F85" s="53"/>
      <c r="G85" s="53"/>
      <c r="H85" s="85"/>
      <c r="I85" s="53"/>
      <c r="J85" s="53"/>
      <c r="K85" s="53"/>
      <c r="L85" s="53">
        <v>0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</row>
    <row r="86" spans="1:48" ht="15.75" customHeight="1" x14ac:dyDescent="0.2">
      <c r="A86" s="98" t="s">
        <v>402</v>
      </c>
      <c r="B86" s="48" t="s">
        <v>305</v>
      </c>
      <c r="C86" s="97"/>
      <c r="D86" s="53"/>
      <c r="E86" s="53"/>
      <c r="F86" s="53"/>
      <c r="G86" s="53"/>
      <c r="H86" s="85"/>
      <c r="I86" s="53"/>
      <c r="J86" s="53"/>
      <c r="K86" s="53"/>
      <c r="L86" s="53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</row>
    <row r="87" spans="1:48" ht="15.75" customHeight="1" x14ac:dyDescent="0.2">
      <c r="A87" s="99" t="s">
        <v>403</v>
      </c>
      <c r="B87" s="48"/>
      <c r="C87" s="97"/>
      <c r="D87" s="53"/>
      <c r="E87" s="53"/>
      <c r="F87" s="53"/>
      <c r="G87" s="53"/>
      <c r="H87" s="85"/>
      <c r="I87" s="53"/>
      <c r="J87" s="53"/>
      <c r="K87" s="53"/>
      <c r="L87" s="53">
        <v>0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</row>
    <row r="88" spans="1:48" ht="15.75" customHeight="1" x14ac:dyDescent="0.2">
      <c r="A88" s="100" t="s">
        <v>402</v>
      </c>
      <c r="B88" s="48"/>
      <c r="C88" s="53">
        <v>296252269</v>
      </c>
      <c r="D88" s="53"/>
      <c r="E88" s="53"/>
      <c r="F88" s="53"/>
      <c r="G88" s="53"/>
      <c r="H88" s="85"/>
      <c r="I88" s="53"/>
      <c r="J88" s="53"/>
      <c r="K88" s="53"/>
      <c r="L88" s="53">
        <v>296252269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</row>
    <row r="89" spans="1:48" ht="15.75" customHeight="1" x14ac:dyDescent="0.2">
      <c r="A89" s="100" t="s">
        <v>225</v>
      </c>
      <c r="B89" s="48" t="s">
        <v>306</v>
      </c>
      <c r="C89" s="53">
        <v>378962227</v>
      </c>
      <c r="D89" s="53">
        <v>-16742274</v>
      </c>
      <c r="E89" s="53"/>
      <c r="F89" s="53"/>
      <c r="G89" s="53"/>
      <c r="H89" s="85"/>
      <c r="I89" s="53">
        <v>1063725</v>
      </c>
      <c r="J89" s="53"/>
      <c r="K89" s="53"/>
      <c r="L89" s="53">
        <v>363283678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</row>
    <row r="90" spans="1:48" ht="15.75" customHeight="1" x14ac:dyDescent="0.25">
      <c r="A90" s="101" t="s">
        <v>226</v>
      </c>
      <c r="B90" s="102"/>
      <c r="C90" s="103">
        <v>1889721712</v>
      </c>
      <c r="D90" s="104">
        <v>-16742274</v>
      </c>
      <c r="E90" s="104">
        <v>0</v>
      </c>
      <c r="F90" s="104">
        <v>0</v>
      </c>
      <c r="G90" s="104">
        <v>0</v>
      </c>
      <c r="H90" s="105"/>
      <c r="I90" s="104">
        <v>843060</v>
      </c>
      <c r="J90" s="104">
        <v>-563574</v>
      </c>
      <c r="K90" s="104"/>
      <c r="L90" s="104">
        <v>1873258924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</row>
    <row r="91" spans="1:48" ht="15.75" customHeight="1" thickBot="1" x14ac:dyDescent="0.3">
      <c r="A91" s="79" t="s">
        <v>227</v>
      </c>
      <c r="B91" s="79"/>
      <c r="C91" s="80">
        <v>9039717632</v>
      </c>
      <c r="D91" s="81">
        <v>47041970</v>
      </c>
      <c r="E91" s="81">
        <v>0</v>
      </c>
      <c r="F91" s="82">
        <v>0</v>
      </c>
      <c r="G91" s="82">
        <v>0</v>
      </c>
      <c r="H91" s="83"/>
      <c r="I91" s="82">
        <v>50133650</v>
      </c>
      <c r="J91" s="82">
        <v>-50300688</v>
      </c>
      <c r="K91" s="82"/>
      <c r="L91" s="82">
        <v>9086592564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</row>
    <row r="92" spans="1:48" ht="15.75" customHeight="1" thickTop="1" x14ac:dyDescent="0.2">
      <c r="A92" s="106"/>
      <c r="B92" s="46"/>
      <c r="C92" s="107">
        <v>0</v>
      </c>
      <c r="D92" s="107">
        <v>0</v>
      </c>
      <c r="E92" s="107">
        <v>0</v>
      </c>
      <c r="F92" s="107">
        <v>0</v>
      </c>
      <c r="G92" s="107">
        <v>0</v>
      </c>
      <c r="H92" s="108"/>
      <c r="I92" s="107">
        <v>0</v>
      </c>
      <c r="J92" s="107">
        <v>0</v>
      </c>
      <c r="K92" s="107"/>
      <c r="L92" s="107">
        <v>0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</row>
    <row r="93" spans="1:48" ht="15" x14ac:dyDescent="0.25">
      <c r="A93" s="109" t="s">
        <v>393</v>
      </c>
      <c r="B93" s="110"/>
      <c r="C93" s="44"/>
      <c r="D93" s="44"/>
      <c r="E93" s="44"/>
      <c r="F93" s="44"/>
      <c r="G93" s="44"/>
      <c r="H93" s="111"/>
      <c r="I93" s="44"/>
      <c r="J93" s="44"/>
      <c r="K93" s="44"/>
      <c r="L93" s="4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</row>
    <row r="94" spans="1:48" ht="15" x14ac:dyDescent="0.2">
      <c r="A94" s="112" t="s">
        <v>395</v>
      </c>
      <c r="B94" s="110"/>
      <c r="C94" s="44"/>
      <c r="D94" s="44"/>
      <c r="E94" s="44"/>
      <c r="F94" s="44"/>
      <c r="G94" s="44"/>
      <c r="H94" s="111"/>
      <c r="I94" s="44"/>
      <c r="J94" s="44"/>
      <c r="K94" s="44"/>
      <c r="L94" s="4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</row>
    <row r="95" spans="1:48" ht="15" x14ac:dyDescent="0.2">
      <c r="A95" s="112" t="s">
        <v>394</v>
      </c>
      <c r="B95" s="110"/>
      <c r="C95" s="44"/>
      <c r="D95" s="44"/>
      <c r="E95" s="44"/>
      <c r="F95" s="44"/>
      <c r="G95" s="44"/>
      <c r="H95" s="111"/>
      <c r="I95" s="44"/>
      <c r="J95" s="44"/>
      <c r="K95" s="44"/>
      <c r="L95" s="4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</row>
    <row r="96" spans="1:48" ht="15" x14ac:dyDescent="0.2">
      <c r="A96" s="112"/>
      <c r="B96" s="110"/>
      <c r="C96" s="42"/>
      <c r="D96" s="44"/>
      <c r="E96" s="44"/>
      <c r="F96" s="44"/>
      <c r="G96" s="44"/>
      <c r="H96" s="111"/>
      <c r="I96" s="44"/>
      <c r="J96" s="44"/>
      <c r="K96" s="44"/>
      <c r="L96" s="4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</row>
    <row r="97" spans="1:48" ht="15" x14ac:dyDescent="0.25">
      <c r="A97" s="109" t="s">
        <v>404</v>
      </c>
      <c r="B97" s="110"/>
      <c r="C97" s="44"/>
      <c r="D97" s="44"/>
      <c r="E97" s="44"/>
      <c r="F97" s="44"/>
      <c r="G97" s="44"/>
      <c r="H97" s="111"/>
      <c r="I97" s="44"/>
      <c r="J97" s="44"/>
      <c r="K97" s="44"/>
      <c r="L97" s="44"/>
      <c r="M97" s="4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</row>
    <row r="98" spans="1:48" ht="15" x14ac:dyDescent="0.2">
      <c r="A98" s="112"/>
      <c r="B98" s="110"/>
      <c r="C98" s="44"/>
      <c r="D98" s="44"/>
      <c r="E98" s="44"/>
      <c r="F98" s="44"/>
      <c r="G98" s="44"/>
      <c r="H98" s="111"/>
      <c r="I98" s="44"/>
      <c r="J98" s="44"/>
      <c r="K98" s="44"/>
      <c r="L98" s="44"/>
      <c r="M98" s="4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</row>
    <row r="99" spans="1:48" ht="15" x14ac:dyDescent="0.2">
      <c r="A99" s="112"/>
      <c r="B99" s="110"/>
      <c r="C99" s="44"/>
      <c r="D99" s="44"/>
      <c r="E99" s="44"/>
      <c r="F99" s="44"/>
      <c r="G99" s="44"/>
      <c r="H99" s="111"/>
      <c r="I99" s="44"/>
      <c r="J99" s="44"/>
      <c r="K99" s="44"/>
      <c r="L99" s="44"/>
      <c r="M99" s="4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</row>
    <row r="100" spans="1:48" ht="15.75" thickBot="1" x14ac:dyDescent="0.25">
      <c r="A100" s="113"/>
      <c r="B100" s="110"/>
      <c r="C100" s="44"/>
      <c r="D100" s="44"/>
      <c r="E100" s="44"/>
      <c r="F100" s="44"/>
      <c r="G100" s="44"/>
      <c r="H100" s="111"/>
      <c r="I100" s="44"/>
      <c r="J100" s="111"/>
      <c r="K100" s="44"/>
      <c r="L100" s="44"/>
      <c r="M100" s="4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</row>
    <row r="101" spans="1:48" ht="15" x14ac:dyDescent="0.25">
      <c r="A101" s="114" t="s">
        <v>308</v>
      </c>
      <c r="B101" s="115" t="s">
        <v>309</v>
      </c>
      <c r="C101" s="115" t="s">
        <v>309</v>
      </c>
      <c r="D101" s="115" t="s">
        <v>310</v>
      </c>
      <c r="E101" s="115"/>
      <c r="F101" s="116"/>
      <c r="G101" s="44"/>
      <c r="H101" s="111"/>
      <c r="I101" s="115"/>
      <c r="J101" s="115" t="s">
        <v>311</v>
      </c>
      <c r="K101" s="115"/>
      <c r="L101" s="117" t="s">
        <v>312</v>
      </c>
      <c r="M101" s="44" t="s">
        <v>369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</row>
    <row r="102" spans="1:48" x14ac:dyDescent="0.2">
      <c r="A102" s="118" t="s">
        <v>313</v>
      </c>
      <c r="B102" s="119">
        <v>14100301</v>
      </c>
      <c r="C102" s="119">
        <v>14100301</v>
      </c>
      <c r="D102" s="28" t="s">
        <v>314</v>
      </c>
      <c r="E102" s="28"/>
      <c r="F102" s="120"/>
      <c r="G102" s="44"/>
      <c r="H102" s="111"/>
      <c r="I102" s="121"/>
      <c r="J102" s="121">
        <v>1512601</v>
      </c>
      <c r="K102" s="44"/>
      <c r="L102" s="122"/>
      <c r="M102" s="4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</row>
    <row r="103" spans="1:48" x14ac:dyDescent="0.2">
      <c r="A103" s="118"/>
      <c r="B103" s="119">
        <v>14300333</v>
      </c>
      <c r="C103" s="119">
        <v>14300333</v>
      </c>
      <c r="D103" s="28" t="s">
        <v>315</v>
      </c>
      <c r="E103" s="28"/>
      <c r="F103" s="120"/>
      <c r="G103" s="44"/>
      <c r="H103" s="111"/>
      <c r="I103" s="121"/>
      <c r="J103" s="123">
        <v>112798</v>
      </c>
      <c r="K103" s="44"/>
      <c r="L103" s="122"/>
      <c r="M103" s="4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</row>
    <row r="104" spans="1:48" ht="15" x14ac:dyDescent="0.25">
      <c r="A104" s="118"/>
      <c r="B104" s="22"/>
      <c r="C104" s="22"/>
      <c r="D104" s="22"/>
      <c r="E104" s="22"/>
      <c r="F104" s="29"/>
      <c r="G104" s="44"/>
      <c r="H104" s="111"/>
      <c r="I104" s="124"/>
      <c r="J104" s="124">
        <v>1625399</v>
      </c>
      <c r="K104" s="44"/>
      <c r="L104" s="125"/>
      <c r="M104" s="44" t="s">
        <v>428</v>
      </c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</row>
    <row r="105" spans="1:48" x14ac:dyDescent="0.2">
      <c r="A105" s="118"/>
      <c r="B105" s="28"/>
      <c r="C105" s="28"/>
      <c r="D105" s="28"/>
      <c r="E105" s="28"/>
      <c r="F105" s="120"/>
      <c r="G105" s="44"/>
      <c r="H105" s="111"/>
      <c r="I105" s="121"/>
      <c r="J105" s="121"/>
      <c r="K105" s="44"/>
      <c r="L105" s="122"/>
      <c r="M105" s="4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</row>
    <row r="106" spans="1:48" x14ac:dyDescent="0.2">
      <c r="A106" s="126" t="s">
        <v>316</v>
      </c>
      <c r="B106" s="127">
        <v>25300371</v>
      </c>
      <c r="C106" s="127" t="s">
        <v>317</v>
      </c>
      <c r="D106" s="22" t="s">
        <v>318</v>
      </c>
      <c r="E106" s="22"/>
      <c r="F106" s="29"/>
      <c r="G106" s="44"/>
      <c r="H106" s="111"/>
      <c r="I106" s="128"/>
      <c r="J106" s="128"/>
      <c r="K106" s="44"/>
      <c r="L106" s="125">
        <v>-75590</v>
      </c>
      <c r="M106" s="44" t="s">
        <v>429</v>
      </c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</row>
    <row r="107" spans="1:48" x14ac:dyDescent="0.2">
      <c r="A107" s="126" t="s">
        <v>319</v>
      </c>
      <c r="B107" s="129" t="s">
        <v>320</v>
      </c>
      <c r="C107" s="129">
        <v>22830003</v>
      </c>
      <c r="D107" s="22" t="s">
        <v>321</v>
      </c>
      <c r="E107" s="22"/>
      <c r="F107" s="29"/>
      <c r="G107" s="44"/>
      <c r="H107" s="111"/>
      <c r="I107" s="130"/>
      <c r="J107" s="130"/>
      <c r="K107" s="44"/>
      <c r="L107" s="131">
        <v>-2978000</v>
      </c>
      <c r="M107" s="44" t="s">
        <v>434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</row>
    <row r="108" spans="1:48" x14ac:dyDescent="0.2">
      <c r="A108" s="126" t="s">
        <v>322</v>
      </c>
      <c r="B108" s="127" t="s">
        <v>323</v>
      </c>
      <c r="C108" s="127" t="s">
        <v>324</v>
      </c>
      <c r="D108" s="22" t="s">
        <v>325</v>
      </c>
      <c r="E108" s="22"/>
      <c r="F108" s="29"/>
      <c r="G108" s="44"/>
      <c r="H108" s="111"/>
      <c r="I108" s="130"/>
      <c r="J108" s="130"/>
      <c r="K108" s="44"/>
      <c r="L108" s="132">
        <v>-1523</v>
      </c>
      <c r="M108" s="44" t="s">
        <v>430</v>
      </c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</row>
    <row r="109" spans="1:48" ht="15" x14ac:dyDescent="0.25">
      <c r="A109" s="126"/>
      <c r="B109" s="127"/>
      <c r="C109" s="127"/>
      <c r="D109" s="22"/>
      <c r="E109" s="22"/>
      <c r="F109" s="29"/>
      <c r="G109" s="44"/>
      <c r="H109" s="111"/>
      <c r="I109" s="130"/>
      <c r="J109" s="130"/>
      <c r="K109" s="44"/>
      <c r="L109" s="133">
        <v>-3055113</v>
      </c>
      <c r="M109" s="4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</row>
    <row r="110" spans="1:48" x14ac:dyDescent="0.2">
      <c r="A110" s="126"/>
      <c r="B110" s="22"/>
      <c r="C110" s="22"/>
      <c r="D110" s="22"/>
      <c r="E110" s="22"/>
      <c r="F110" s="29"/>
      <c r="G110" s="44"/>
      <c r="H110" s="111"/>
      <c r="I110" s="130"/>
      <c r="J110" s="130"/>
      <c r="K110" s="44"/>
      <c r="L110" s="125"/>
      <c r="M110" s="4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</row>
    <row r="111" spans="1:48" x14ac:dyDescent="0.2">
      <c r="A111" s="126" t="s">
        <v>326</v>
      </c>
      <c r="B111" s="22" t="s">
        <v>327</v>
      </c>
      <c r="C111" s="22" t="s">
        <v>327</v>
      </c>
      <c r="D111" s="22" t="s">
        <v>373</v>
      </c>
      <c r="E111" s="22"/>
      <c r="F111" s="29"/>
      <c r="G111" s="44"/>
      <c r="H111" s="111"/>
      <c r="I111" s="130"/>
      <c r="J111" s="130"/>
      <c r="K111" s="44"/>
      <c r="L111" s="125">
        <v>-260000000</v>
      </c>
      <c r="M111" s="44" t="s">
        <v>431</v>
      </c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</row>
    <row r="112" spans="1:48" ht="15" x14ac:dyDescent="0.25">
      <c r="A112" s="126"/>
      <c r="B112" s="22"/>
      <c r="C112" s="22"/>
      <c r="D112" s="22"/>
      <c r="E112" s="22"/>
      <c r="F112" s="29"/>
      <c r="G112" s="44"/>
      <c r="H112" s="111"/>
      <c r="I112" s="130"/>
      <c r="J112" s="130"/>
      <c r="K112" s="44"/>
      <c r="L112" s="134">
        <v>-260000000</v>
      </c>
      <c r="M112" s="97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</row>
    <row r="113" spans="1:48" ht="15" x14ac:dyDescent="0.25">
      <c r="A113" s="126"/>
      <c r="B113" s="22"/>
      <c r="C113" s="22"/>
      <c r="D113" s="22"/>
      <c r="E113" s="22"/>
      <c r="F113" s="29"/>
      <c r="G113" s="44"/>
      <c r="H113" s="111"/>
      <c r="I113" s="128"/>
      <c r="J113" s="128"/>
      <c r="K113" s="44"/>
      <c r="L113" s="133"/>
      <c r="M113" s="97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</row>
    <row r="114" spans="1:48" ht="15" x14ac:dyDescent="0.25">
      <c r="A114" s="135" t="s">
        <v>440</v>
      </c>
      <c r="B114" s="136" t="s">
        <v>328</v>
      </c>
      <c r="C114" s="136" t="s">
        <v>328</v>
      </c>
      <c r="D114" s="137" t="s">
        <v>329</v>
      </c>
      <c r="E114" s="137"/>
      <c r="F114" s="137"/>
      <c r="G114" s="138"/>
      <c r="H114" s="139"/>
      <c r="I114" s="137"/>
      <c r="J114" s="137"/>
      <c r="K114" s="138"/>
      <c r="L114" s="140">
        <v>0</v>
      </c>
      <c r="M114" s="97" t="s">
        <v>432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</row>
    <row r="115" spans="1:48" ht="15" x14ac:dyDescent="0.25">
      <c r="A115" s="141" t="s">
        <v>330</v>
      </c>
      <c r="B115" s="142"/>
      <c r="C115" s="142"/>
      <c r="D115" s="143"/>
      <c r="E115" s="143"/>
      <c r="F115" s="143"/>
      <c r="G115" s="138"/>
      <c r="H115" s="139"/>
      <c r="I115" s="137"/>
      <c r="J115" s="137"/>
      <c r="K115" s="138"/>
      <c r="L115" s="140"/>
      <c r="M115" s="97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</row>
    <row r="116" spans="1:48" ht="15" x14ac:dyDescent="0.25">
      <c r="A116" s="126"/>
      <c r="B116" s="28"/>
      <c r="C116" s="28"/>
      <c r="D116" s="144"/>
      <c r="E116" s="144"/>
      <c r="F116" s="121"/>
      <c r="G116" s="44"/>
      <c r="H116" s="111"/>
      <c r="I116" s="22"/>
      <c r="J116" s="22"/>
      <c r="K116" s="44"/>
      <c r="L116" s="133"/>
      <c r="M116" s="4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</row>
    <row r="117" spans="1:48" ht="15" x14ac:dyDescent="0.25">
      <c r="A117" s="126" t="s">
        <v>405</v>
      </c>
      <c r="B117" s="145" t="s">
        <v>331</v>
      </c>
      <c r="C117" s="146" t="s">
        <v>332</v>
      </c>
      <c r="D117" s="22" t="s">
        <v>231</v>
      </c>
      <c r="E117" s="22"/>
      <c r="F117" s="29"/>
      <c r="G117" s="44"/>
      <c r="H117" s="111"/>
      <c r="I117" s="22"/>
      <c r="J117" s="22"/>
      <c r="K117" s="44"/>
      <c r="L117" s="133">
        <v>4606707</v>
      </c>
      <c r="M117" s="44" t="s">
        <v>433</v>
      </c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</row>
    <row r="118" spans="1:48" x14ac:dyDescent="0.2">
      <c r="A118" s="126"/>
      <c r="B118" s="22"/>
      <c r="C118" s="22"/>
      <c r="D118" s="22"/>
      <c r="E118" s="22"/>
      <c r="F118" s="29"/>
      <c r="G118" s="44"/>
      <c r="H118" s="111"/>
      <c r="I118" s="22"/>
      <c r="J118" s="22"/>
      <c r="K118" s="44"/>
      <c r="L118" s="147"/>
      <c r="M118" s="4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</row>
    <row r="119" spans="1:48" ht="15" x14ac:dyDescent="0.25">
      <c r="A119" s="148" t="s">
        <v>333</v>
      </c>
      <c r="B119" s="149"/>
      <c r="C119" s="149"/>
      <c r="D119" s="150" t="s">
        <v>334</v>
      </c>
      <c r="E119" s="150"/>
      <c r="F119" s="150"/>
      <c r="G119" s="44"/>
      <c r="H119" s="111"/>
      <c r="I119" s="149"/>
      <c r="J119" s="149"/>
      <c r="K119" s="151"/>
      <c r="L119" s="152">
        <v>0</v>
      </c>
      <c r="M119" s="4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</row>
    <row r="120" spans="1:48" ht="15" x14ac:dyDescent="0.25">
      <c r="A120" s="126" t="s">
        <v>406</v>
      </c>
      <c r="B120" s="127">
        <v>18600511</v>
      </c>
      <c r="C120" s="127">
        <v>18600511</v>
      </c>
      <c r="D120" s="22" t="s">
        <v>387</v>
      </c>
      <c r="E120" s="22"/>
      <c r="F120" s="29"/>
      <c r="G120" s="44"/>
      <c r="H120" s="111"/>
      <c r="I120" s="153"/>
      <c r="J120" s="153" t="s">
        <v>335</v>
      </c>
      <c r="K120" s="44"/>
      <c r="L120" s="133">
        <v>0</v>
      </c>
      <c r="M120" s="44" t="s">
        <v>370</v>
      </c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</row>
    <row r="121" spans="1:48" ht="60" x14ac:dyDescent="0.2">
      <c r="A121" s="154" t="s">
        <v>336</v>
      </c>
      <c r="B121" s="155">
        <v>18600512</v>
      </c>
      <c r="C121" s="155">
        <v>18600512</v>
      </c>
      <c r="D121" s="156" t="s">
        <v>337</v>
      </c>
      <c r="E121" s="156"/>
      <c r="F121" s="156"/>
      <c r="G121" s="44"/>
      <c r="H121" s="111"/>
      <c r="I121" s="157"/>
      <c r="J121" s="157" t="s">
        <v>335</v>
      </c>
      <c r="K121" s="44"/>
      <c r="L121" s="158" t="s">
        <v>374</v>
      </c>
      <c r="M121" s="4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</row>
    <row r="122" spans="1:48" ht="15" x14ac:dyDescent="0.25">
      <c r="A122" s="159" t="s">
        <v>407</v>
      </c>
      <c r="B122" s="129">
        <v>18230301</v>
      </c>
      <c r="C122" s="129" t="s">
        <v>338</v>
      </c>
      <c r="D122" s="29" t="s">
        <v>339</v>
      </c>
      <c r="E122" s="29"/>
      <c r="F122" s="29"/>
      <c r="G122" s="44"/>
      <c r="H122" s="111"/>
      <c r="I122" s="29"/>
      <c r="J122" s="160" t="s">
        <v>439</v>
      </c>
      <c r="K122" s="44"/>
      <c r="L122" s="133">
        <v>0</v>
      </c>
      <c r="M122" s="44" t="s">
        <v>435</v>
      </c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</row>
    <row r="123" spans="1:48" ht="15" x14ac:dyDescent="0.25">
      <c r="A123" s="126" t="s">
        <v>408</v>
      </c>
      <c r="B123" s="127">
        <v>18500003</v>
      </c>
      <c r="C123" s="127">
        <v>18500003</v>
      </c>
      <c r="D123" s="22" t="s">
        <v>340</v>
      </c>
      <c r="E123" s="22"/>
      <c r="F123" s="29"/>
      <c r="G123" s="44"/>
      <c r="H123" s="111"/>
      <c r="I123" s="153"/>
      <c r="J123" s="153" t="s">
        <v>335</v>
      </c>
      <c r="K123" s="44"/>
      <c r="L123" s="133">
        <v>-5619</v>
      </c>
      <c r="M123" s="44" t="s">
        <v>370</v>
      </c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</row>
    <row r="124" spans="1:48" ht="15" x14ac:dyDescent="0.25">
      <c r="A124" s="159" t="s">
        <v>409</v>
      </c>
      <c r="B124" s="129" t="s">
        <v>341</v>
      </c>
      <c r="C124" s="129" t="s">
        <v>341</v>
      </c>
      <c r="D124" s="29" t="s">
        <v>342</v>
      </c>
      <c r="E124" s="29"/>
      <c r="F124" s="29"/>
      <c r="G124" s="44"/>
      <c r="H124" s="111"/>
      <c r="I124" s="153"/>
      <c r="J124" s="153" t="s">
        <v>335</v>
      </c>
      <c r="K124" s="44"/>
      <c r="L124" s="133">
        <v>0</v>
      </c>
      <c r="M124" s="44" t="s">
        <v>436</v>
      </c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</row>
    <row r="125" spans="1:48" ht="15" x14ac:dyDescent="0.25">
      <c r="A125" s="126" t="s">
        <v>410</v>
      </c>
      <c r="B125" s="127" t="s">
        <v>343</v>
      </c>
      <c r="C125" s="127" t="s">
        <v>343</v>
      </c>
      <c r="D125" s="22" t="s">
        <v>344</v>
      </c>
      <c r="E125" s="22"/>
      <c r="F125" s="29"/>
      <c r="G125" s="44"/>
      <c r="H125" s="111"/>
      <c r="I125" s="153"/>
      <c r="J125" s="153" t="s">
        <v>335</v>
      </c>
      <c r="K125" s="44"/>
      <c r="L125" s="133">
        <v>0</v>
      </c>
      <c r="M125" s="44" t="s">
        <v>437</v>
      </c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</row>
    <row r="126" spans="1:48" ht="15" x14ac:dyDescent="0.25">
      <c r="A126" s="148" t="s">
        <v>411</v>
      </c>
      <c r="B126" s="161"/>
      <c r="C126" s="161"/>
      <c r="D126" s="150" t="s">
        <v>334</v>
      </c>
      <c r="E126" s="150"/>
      <c r="F126" s="150"/>
      <c r="G126" s="44"/>
      <c r="H126" s="111"/>
      <c r="I126" s="149"/>
      <c r="J126" s="149"/>
      <c r="K126" s="151"/>
      <c r="L126" s="152">
        <v>0</v>
      </c>
      <c r="M126" s="4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</row>
    <row r="127" spans="1:48" ht="15" x14ac:dyDescent="0.25">
      <c r="A127" s="126" t="s">
        <v>412</v>
      </c>
      <c r="B127" s="127">
        <v>25300541</v>
      </c>
      <c r="C127" s="127">
        <v>25300541</v>
      </c>
      <c r="D127" s="22" t="s">
        <v>345</v>
      </c>
      <c r="E127" s="22"/>
      <c r="F127" s="29"/>
      <c r="G127" s="44"/>
      <c r="H127" s="111"/>
      <c r="I127" s="22"/>
      <c r="J127" s="153" t="s">
        <v>346</v>
      </c>
      <c r="K127" s="44"/>
      <c r="L127" s="133">
        <v>0</v>
      </c>
      <c r="M127" s="44" t="s">
        <v>370</v>
      </c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</row>
    <row r="128" spans="1:48" ht="15" x14ac:dyDescent="0.25">
      <c r="A128" s="126" t="s">
        <v>413</v>
      </c>
      <c r="B128" s="127">
        <v>18600321</v>
      </c>
      <c r="C128" s="127">
        <v>18600321</v>
      </c>
      <c r="D128" s="22" t="s">
        <v>347</v>
      </c>
      <c r="E128" s="22"/>
      <c r="F128" s="29"/>
      <c r="G128" s="44"/>
      <c r="H128" s="111"/>
      <c r="I128" s="153"/>
      <c r="J128" s="153" t="s">
        <v>335</v>
      </c>
      <c r="K128" s="44"/>
      <c r="L128" s="133">
        <v>0</v>
      </c>
      <c r="M128" s="44" t="s">
        <v>370</v>
      </c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</row>
    <row r="129" spans="1:48" ht="15" x14ac:dyDescent="0.25">
      <c r="A129" s="148" t="s">
        <v>414</v>
      </c>
      <c r="B129" s="149" t="s">
        <v>348</v>
      </c>
      <c r="C129" s="149" t="s">
        <v>348</v>
      </c>
      <c r="D129" s="149" t="s">
        <v>441</v>
      </c>
      <c r="E129" s="149"/>
      <c r="F129" s="149"/>
      <c r="G129" s="44"/>
      <c r="H129" s="111"/>
      <c r="I129" s="149"/>
      <c r="J129" s="149"/>
      <c r="K129" s="151"/>
      <c r="L129" s="152">
        <v>0</v>
      </c>
      <c r="M129" s="4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</row>
    <row r="130" spans="1:48" ht="15" x14ac:dyDescent="0.25">
      <c r="A130" s="126" t="s">
        <v>415</v>
      </c>
      <c r="B130" s="145" t="s">
        <v>349</v>
      </c>
      <c r="C130" s="145" t="s">
        <v>349</v>
      </c>
      <c r="D130" s="22" t="s">
        <v>250</v>
      </c>
      <c r="E130" s="22"/>
      <c r="F130" s="29"/>
      <c r="G130" s="44"/>
      <c r="H130" s="111"/>
      <c r="I130" s="22"/>
      <c r="J130" s="22"/>
      <c r="K130" s="44"/>
      <c r="L130" s="133">
        <v>0</v>
      </c>
      <c r="M130" s="44" t="s">
        <v>370</v>
      </c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</row>
    <row r="131" spans="1:48" ht="86.25" x14ac:dyDescent="0.25">
      <c r="A131" s="126" t="s">
        <v>416</v>
      </c>
      <c r="B131" s="162">
        <v>253001430</v>
      </c>
      <c r="C131" s="163" t="s">
        <v>388</v>
      </c>
      <c r="D131" s="164" t="s">
        <v>389</v>
      </c>
      <c r="E131" s="22"/>
      <c r="F131" s="29"/>
      <c r="G131" s="44"/>
      <c r="H131" s="111"/>
      <c r="I131" s="22"/>
      <c r="J131" s="22"/>
      <c r="K131" s="44"/>
      <c r="L131" s="133">
        <v>-13687161</v>
      </c>
      <c r="M131" s="44" t="s">
        <v>435</v>
      </c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</row>
    <row r="132" spans="1:48" ht="15" x14ac:dyDescent="0.25">
      <c r="A132" s="126" t="s">
        <v>442</v>
      </c>
      <c r="B132" s="22" t="s">
        <v>350</v>
      </c>
      <c r="C132" s="22" t="s">
        <v>350</v>
      </c>
      <c r="D132" s="22" t="s">
        <v>443</v>
      </c>
      <c r="E132" s="22"/>
      <c r="F132" s="29"/>
      <c r="G132" s="44"/>
      <c r="H132" s="111"/>
      <c r="I132" s="22"/>
      <c r="J132" s="22"/>
      <c r="K132" s="44"/>
      <c r="L132" s="133">
        <v>0</v>
      </c>
      <c r="M132" s="4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</row>
    <row r="133" spans="1:48" ht="15" x14ac:dyDescent="0.25">
      <c r="A133" s="159" t="s">
        <v>417</v>
      </c>
      <c r="B133" s="129" t="s">
        <v>351</v>
      </c>
      <c r="C133" s="129" t="s">
        <v>351</v>
      </c>
      <c r="D133" s="29" t="s">
        <v>247</v>
      </c>
      <c r="E133" s="29"/>
      <c r="F133" s="29"/>
      <c r="G133" s="97"/>
      <c r="H133" s="97"/>
      <c r="I133" s="29"/>
      <c r="J133" s="29"/>
      <c r="K133" s="97"/>
      <c r="L133" s="165">
        <v>60308132</v>
      </c>
      <c r="M133" s="97" t="s">
        <v>438</v>
      </c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</row>
    <row r="134" spans="1:48" ht="15" x14ac:dyDescent="0.25">
      <c r="A134" s="159" t="s">
        <v>418</v>
      </c>
      <c r="B134" s="129"/>
      <c r="C134" s="129">
        <v>18400013</v>
      </c>
      <c r="D134" s="120" t="s">
        <v>352</v>
      </c>
      <c r="E134" s="120"/>
      <c r="F134" s="166"/>
      <c r="G134" s="44"/>
      <c r="H134" s="111"/>
      <c r="I134" s="153"/>
      <c r="J134" s="153" t="s">
        <v>335</v>
      </c>
      <c r="K134" s="44"/>
      <c r="L134" s="133">
        <v>-415380</v>
      </c>
      <c r="M134" s="44" t="s">
        <v>370</v>
      </c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</row>
    <row r="135" spans="1:48" ht="15.75" thickBot="1" x14ac:dyDescent="0.3">
      <c r="A135" s="167"/>
      <c r="B135" s="168"/>
      <c r="C135" s="168"/>
      <c r="D135" s="168"/>
      <c r="E135" s="168"/>
      <c r="F135" s="169"/>
      <c r="G135" s="44"/>
      <c r="H135" s="111"/>
      <c r="I135" s="168"/>
      <c r="J135" s="168"/>
      <c r="K135" s="168"/>
      <c r="L135" s="170"/>
      <c r="M135" s="4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</row>
    <row r="136" spans="1:48" ht="15" x14ac:dyDescent="0.25">
      <c r="A136" s="22"/>
      <c r="B136" s="22"/>
      <c r="C136" s="22"/>
      <c r="D136" s="22"/>
      <c r="E136" s="22"/>
      <c r="F136" s="29"/>
      <c r="G136" s="22"/>
      <c r="H136" s="171"/>
      <c r="I136" s="124"/>
      <c r="J136" s="172"/>
      <c r="K136" s="172"/>
      <c r="L136" s="172"/>
      <c r="M136" s="172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</row>
    <row r="137" spans="1:48" x14ac:dyDescent="0.2">
      <c r="A137" s="14"/>
      <c r="B137" s="22"/>
      <c r="C137" s="44"/>
      <c r="D137" s="44"/>
      <c r="E137" s="44"/>
      <c r="F137" s="44"/>
      <c r="G137" s="44"/>
      <c r="H137" s="111"/>
      <c r="I137" s="44"/>
      <c r="J137" s="44"/>
      <c r="K137" s="44"/>
      <c r="L137" s="44"/>
      <c r="M137" s="4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</row>
    <row r="138" spans="1:48" x14ac:dyDescent="0.2">
      <c r="A138" s="14"/>
      <c r="B138" s="22"/>
      <c r="C138" s="44"/>
      <c r="D138" s="44"/>
      <c r="E138" s="44"/>
      <c r="F138" s="44"/>
      <c r="G138" s="44"/>
      <c r="H138" s="111"/>
      <c r="I138" s="44"/>
      <c r="J138" s="44"/>
      <c r="K138" s="44"/>
      <c r="L138" s="44"/>
      <c r="M138" s="4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</row>
    <row r="139" spans="1:48" x14ac:dyDescent="0.2">
      <c r="A139" s="14"/>
      <c r="B139" s="22"/>
      <c r="C139" s="44"/>
      <c r="D139" s="44"/>
      <c r="E139" s="44"/>
      <c r="F139" s="44"/>
      <c r="G139" s="44"/>
      <c r="H139" s="111"/>
      <c r="I139" s="44"/>
      <c r="J139" s="44"/>
      <c r="K139" s="44"/>
      <c r="L139" s="44"/>
      <c r="M139" s="4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</row>
    <row r="140" spans="1:48" x14ac:dyDescent="0.2">
      <c r="A140" s="14"/>
      <c r="B140" s="22"/>
      <c r="C140" s="44"/>
      <c r="D140" s="44"/>
      <c r="E140" s="44"/>
      <c r="F140" s="44"/>
      <c r="G140" s="44"/>
      <c r="H140" s="111"/>
      <c r="I140" s="44"/>
      <c r="J140" s="44"/>
      <c r="K140" s="44"/>
      <c r="L140" s="44"/>
      <c r="M140" s="4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</row>
    <row r="141" spans="1:48" x14ac:dyDescent="0.2">
      <c r="A141" s="14"/>
      <c r="B141" s="22"/>
      <c r="C141" s="44"/>
      <c r="D141" s="44"/>
      <c r="E141" s="44"/>
      <c r="F141" s="44"/>
      <c r="G141" s="44"/>
      <c r="H141" s="111"/>
      <c r="I141" s="44"/>
      <c r="J141" s="44"/>
      <c r="K141" s="44"/>
      <c r="L141" s="44"/>
      <c r="M141" s="4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</row>
    <row r="142" spans="1:48" x14ac:dyDescent="0.2">
      <c r="A142" s="14"/>
      <c r="B142" s="22"/>
      <c r="C142" s="44"/>
      <c r="D142" s="44"/>
      <c r="E142" s="44"/>
      <c r="F142" s="44"/>
      <c r="G142" s="44"/>
      <c r="H142" s="111"/>
      <c r="I142" s="44"/>
      <c r="J142" s="44"/>
      <c r="K142" s="44"/>
      <c r="L142" s="44"/>
      <c r="M142" s="4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</row>
    <row r="143" spans="1:48" x14ac:dyDescent="0.2">
      <c r="A143" s="14"/>
      <c r="B143" s="22"/>
      <c r="C143" s="44"/>
      <c r="D143" s="44"/>
      <c r="E143" s="44"/>
      <c r="F143" s="44"/>
      <c r="G143" s="44"/>
      <c r="H143" s="111"/>
      <c r="I143" s="44"/>
      <c r="J143" s="44"/>
      <c r="K143" s="44"/>
      <c r="L143" s="44"/>
      <c r="M143" s="4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</row>
    <row r="144" spans="1:48" x14ac:dyDescent="0.2">
      <c r="A144" s="14"/>
      <c r="B144" s="22"/>
      <c r="C144" s="44"/>
      <c r="D144" s="44"/>
      <c r="E144" s="44"/>
      <c r="F144" s="44"/>
      <c r="G144" s="44"/>
      <c r="H144" s="111"/>
      <c r="I144" s="44"/>
      <c r="J144" s="44"/>
      <c r="K144" s="44"/>
      <c r="L144" s="44"/>
      <c r="M144" s="4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</row>
    <row r="145" spans="1:48" x14ac:dyDescent="0.2">
      <c r="A145" s="29"/>
      <c r="B145" s="173"/>
      <c r="C145" s="15"/>
      <c r="D145" s="15"/>
      <c r="E145" s="15"/>
      <c r="F145" s="15"/>
      <c r="G145" s="15"/>
      <c r="H145" s="174"/>
      <c r="I145" s="29"/>
      <c r="J145" s="29"/>
      <c r="K145" s="29"/>
      <c r="L145" s="29"/>
      <c r="M145" s="29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97"/>
      <c r="AC145" s="97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</row>
    <row r="146" spans="1:48" ht="15.75" x14ac:dyDescent="0.3">
      <c r="A146" s="175" t="s">
        <v>228</v>
      </c>
      <c r="B146" s="176"/>
      <c r="C146" s="177" t="s">
        <v>307</v>
      </c>
      <c r="D146" s="177" t="s">
        <v>353</v>
      </c>
      <c r="E146" s="177"/>
      <c r="F146" s="97"/>
      <c r="G146" s="97"/>
      <c r="H146" s="178"/>
      <c r="I146" s="177" t="s">
        <v>354</v>
      </c>
      <c r="J146" s="177" t="s">
        <v>419</v>
      </c>
      <c r="K146" s="177"/>
      <c r="L146" s="177" t="s">
        <v>420</v>
      </c>
      <c r="M146" s="177" t="s">
        <v>355</v>
      </c>
      <c r="N146" s="177" t="s">
        <v>421</v>
      </c>
      <c r="O146" s="177" t="s">
        <v>356</v>
      </c>
      <c r="P146" s="177" t="s">
        <v>357</v>
      </c>
      <c r="Q146" s="177" t="s">
        <v>358</v>
      </c>
      <c r="R146" s="177" t="s">
        <v>359</v>
      </c>
      <c r="S146" s="177" t="s">
        <v>360</v>
      </c>
      <c r="T146" s="177" t="s">
        <v>422</v>
      </c>
      <c r="U146" s="177" t="s">
        <v>361</v>
      </c>
      <c r="V146" s="177" t="s">
        <v>362</v>
      </c>
      <c r="W146" s="177" t="s">
        <v>423</v>
      </c>
      <c r="X146" s="177" t="s">
        <v>424</v>
      </c>
      <c r="Y146" s="177" t="s">
        <v>425</v>
      </c>
      <c r="Z146" s="177" t="s">
        <v>363</v>
      </c>
      <c r="AA146" s="177" t="s">
        <v>426</v>
      </c>
      <c r="AB146" s="177" t="s">
        <v>427</v>
      </c>
      <c r="AC146" s="179" t="s">
        <v>274</v>
      </c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</row>
    <row r="147" spans="1:48" ht="15.75" x14ac:dyDescent="0.3">
      <c r="A147" s="180"/>
      <c r="B147" s="176"/>
      <c r="C147" s="181"/>
      <c r="D147" s="181"/>
      <c r="E147" s="181"/>
      <c r="F147" s="97"/>
      <c r="G147" s="97"/>
      <c r="H147" s="178"/>
      <c r="I147" s="181"/>
      <c r="J147" s="181"/>
      <c r="K147" s="182"/>
      <c r="L147" s="181"/>
      <c r="M147" s="181"/>
      <c r="N147" s="181"/>
      <c r="O147" s="181"/>
      <c r="P147" s="181"/>
      <c r="Q147" s="181"/>
      <c r="R147" s="181"/>
      <c r="S147" s="181"/>
      <c r="T147" s="181"/>
      <c r="U147" s="181"/>
      <c r="V147" s="181"/>
      <c r="W147" s="181"/>
      <c r="X147" s="181"/>
      <c r="Y147" s="181"/>
      <c r="Z147" s="181"/>
      <c r="AA147" s="181"/>
      <c r="AB147" s="181"/>
      <c r="AC147" s="181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</row>
    <row r="148" spans="1:48" ht="110.25" x14ac:dyDescent="0.3">
      <c r="A148" s="180" t="s">
        <v>229</v>
      </c>
      <c r="B148" s="183"/>
      <c r="C148" s="181"/>
      <c r="D148" s="181"/>
      <c r="E148" s="181"/>
      <c r="F148" s="97"/>
      <c r="G148" s="97"/>
      <c r="H148" s="178"/>
      <c r="I148" s="181"/>
      <c r="J148" s="181"/>
      <c r="K148" s="182"/>
      <c r="L148" s="181"/>
      <c r="M148" s="181"/>
      <c r="N148" s="181"/>
      <c r="O148" s="184" t="s">
        <v>364</v>
      </c>
      <c r="P148" s="181"/>
      <c r="Q148" s="181"/>
      <c r="R148" s="181"/>
      <c r="S148" s="181"/>
      <c r="T148" s="181"/>
      <c r="U148" s="181"/>
      <c r="V148" s="181"/>
      <c r="W148" s="181"/>
      <c r="X148" s="181"/>
      <c r="Y148" s="181"/>
      <c r="Z148" s="181"/>
      <c r="AA148" s="181"/>
      <c r="AB148" s="181"/>
      <c r="AC148" s="185">
        <v>0</v>
      </c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</row>
    <row r="149" spans="1:48" ht="15.75" x14ac:dyDescent="0.3">
      <c r="A149" s="186" t="s">
        <v>230</v>
      </c>
      <c r="B149" s="187"/>
      <c r="C149" s="188"/>
      <c r="D149" s="188"/>
      <c r="E149" s="188"/>
      <c r="F149" s="97"/>
      <c r="G149" s="97"/>
      <c r="H149" s="178"/>
      <c r="I149" s="188"/>
      <c r="J149" s="188">
        <v>0</v>
      </c>
      <c r="K149" s="189"/>
      <c r="L149" s="188">
        <v>-4606707</v>
      </c>
      <c r="M149" s="188"/>
      <c r="N149" s="188"/>
      <c r="O149" s="181"/>
      <c r="P149" s="188"/>
      <c r="Q149" s="188"/>
      <c r="R149" s="188"/>
      <c r="S149" s="188"/>
      <c r="T149" s="188"/>
      <c r="U149" s="188"/>
      <c r="V149" s="188"/>
      <c r="W149" s="188"/>
      <c r="X149" s="188"/>
      <c r="Y149" s="188"/>
      <c r="Z149" s="188"/>
      <c r="AA149" s="188"/>
      <c r="AB149" s="188"/>
      <c r="AC149" s="185">
        <v>-4606707</v>
      </c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</row>
    <row r="150" spans="1:48" ht="15.75" x14ac:dyDescent="0.3">
      <c r="A150" s="186" t="s">
        <v>231</v>
      </c>
      <c r="B150" s="187"/>
      <c r="C150" s="188"/>
      <c r="D150" s="188"/>
      <c r="E150" s="188"/>
      <c r="F150" s="97"/>
      <c r="G150" s="97"/>
      <c r="H150" s="178"/>
      <c r="I150" s="188"/>
      <c r="J150" s="188"/>
      <c r="K150" s="189"/>
      <c r="L150" s="188">
        <v>4606707</v>
      </c>
      <c r="M150" s="188"/>
      <c r="N150" s="188"/>
      <c r="O150" s="181"/>
      <c r="P150" s="188"/>
      <c r="Q150" s="188"/>
      <c r="R150" s="188"/>
      <c r="S150" s="188"/>
      <c r="T150" s="188"/>
      <c r="U150" s="188"/>
      <c r="V150" s="188"/>
      <c r="W150" s="188"/>
      <c r="X150" s="188"/>
      <c r="Y150" s="188"/>
      <c r="Z150" s="188"/>
      <c r="AA150" s="188"/>
      <c r="AB150" s="188"/>
      <c r="AC150" s="185">
        <v>4606707</v>
      </c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</row>
    <row r="151" spans="1:48" ht="15.75" x14ac:dyDescent="0.3">
      <c r="A151" s="186" t="s">
        <v>232</v>
      </c>
      <c r="B151" s="187"/>
      <c r="C151" s="188">
        <v>-1625399</v>
      </c>
      <c r="D151" s="188"/>
      <c r="E151" s="188"/>
      <c r="F151" s="97"/>
      <c r="G151" s="97"/>
      <c r="H151" s="178"/>
      <c r="I151" s="188"/>
      <c r="J151" s="188"/>
      <c r="K151" s="189"/>
      <c r="L151" s="188"/>
      <c r="M151" s="188"/>
      <c r="N151" s="188"/>
      <c r="O151" s="181"/>
      <c r="P151" s="188"/>
      <c r="Q151" s="188">
        <v>5619</v>
      </c>
      <c r="R151" s="188"/>
      <c r="S151" s="188"/>
      <c r="T151" s="188"/>
      <c r="U151" s="188"/>
      <c r="V151" s="188"/>
      <c r="W151" s="188"/>
      <c r="X151" s="188"/>
      <c r="Y151" s="188"/>
      <c r="Z151" s="188"/>
      <c r="AA151" s="188"/>
      <c r="AB151" s="188"/>
      <c r="AC151" s="185">
        <v>-1619780</v>
      </c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</row>
    <row r="152" spans="1:48" ht="15.75" x14ac:dyDescent="0.3">
      <c r="A152" s="186" t="s">
        <v>233</v>
      </c>
      <c r="B152" s="187"/>
      <c r="C152" s="188"/>
      <c r="D152" s="188"/>
      <c r="E152" s="188"/>
      <c r="F152" s="97"/>
      <c r="G152" s="97"/>
      <c r="H152" s="178"/>
      <c r="I152" s="188"/>
      <c r="J152" s="188"/>
      <c r="K152" s="189"/>
      <c r="L152" s="188"/>
      <c r="M152" s="188"/>
      <c r="N152" s="188"/>
      <c r="O152" s="181"/>
      <c r="P152" s="188"/>
      <c r="Q152" s="188"/>
      <c r="R152" s="188"/>
      <c r="S152" s="188"/>
      <c r="T152" s="188"/>
      <c r="U152" s="188"/>
      <c r="V152" s="188"/>
      <c r="W152" s="188"/>
      <c r="X152" s="188"/>
      <c r="Y152" s="188"/>
      <c r="Z152" s="188"/>
      <c r="AA152" s="188"/>
      <c r="AB152" s="188"/>
      <c r="AC152" s="185">
        <v>0</v>
      </c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</row>
    <row r="153" spans="1:48" ht="15.75" x14ac:dyDescent="0.3">
      <c r="A153" s="186" t="s">
        <v>234</v>
      </c>
      <c r="B153" s="187"/>
      <c r="C153" s="188"/>
      <c r="D153" s="188"/>
      <c r="E153" s="188"/>
      <c r="F153" s="97"/>
      <c r="G153" s="97"/>
      <c r="H153" s="178"/>
      <c r="I153" s="188"/>
      <c r="J153" s="188"/>
      <c r="K153" s="189"/>
      <c r="L153" s="188"/>
      <c r="M153" s="188"/>
      <c r="N153" s="188"/>
      <c r="O153" s="181"/>
      <c r="P153" s="188"/>
      <c r="Q153" s="188"/>
      <c r="R153" s="188"/>
      <c r="S153" s="188"/>
      <c r="T153" s="188"/>
      <c r="U153" s="188"/>
      <c r="V153" s="188"/>
      <c r="W153" s="188"/>
      <c r="X153" s="188"/>
      <c r="Y153" s="188"/>
      <c r="Z153" s="188"/>
      <c r="AA153" s="188"/>
      <c r="AB153" s="188"/>
      <c r="AC153" s="185">
        <v>0</v>
      </c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</row>
    <row r="154" spans="1:48" ht="15.75" x14ac:dyDescent="0.3">
      <c r="A154" s="186" t="s">
        <v>235</v>
      </c>
      <c r="B154" s="187"/>
      <c r="C154" s="188"/>
      <c r="D154" s="188"/>
      <c r="E154" s="188"/>
      <c r="F154" s="97"/>
      <c r="G154" s="97"/>
      <c r="H154" s="178"/>
      <c r="I154" s="188"/>
      <c r="J154" s="188"/>
      <c r="K154" s="189"/>
      <c r="L154" s="188"/>
      <c r="M154" s="188"/>
      <c r="N154" s="188"/>
      <c r="O154" s="181"/>
      <c r="P154" s="188"/>
      <c r="Q154" s="188"/>
      <c r="R154" s="188"/>
      <c r="S154" s="188"/>
      <c r="T154" s="188"/>
      <c r="U154" s="188"/>
      <c r="V154" s="188"/>
      <c r="W154" s="188"/>
      <c r="X154" s="181"/>
      <c r="Y154" s="188"/>
      <c r="Z154" s="188"/>
      <c r="AA154" s="188"/>
      <c r="AB154" s="181"/>
      <c r="AC154" s="185">
        <v>0</v>
      </c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</row>
    <row r="155" spans="1:48" ht="15.75" x14ac:dyDescent="0.3">
      <c r="A155" s="186" t="s">
        <v>236</v>
      </c>
      <c r="B155" s="187"/>
      <c r="C155" s="188"/>
      <c r="D155" s="188"/>
      <c r="E155" s="188"/>
      <c r="F155" s="97"/>
      <c r="G155" s="97"/>
      <c r="H155" s="178"/>
      <c r="I155" s="188"/>
      <c r="J155" s="188"/>
      <c r="K155" s="189"/>
      <c r="L155" s="188"/>
      <c r="M155" s="188"/>
      <c r="N155" s="188"/>
      <c r="O155" s="181"/>
      <c r="P155" s="188"/>
      <c r="Q155" s="188"/>
      <c r="R155" s="188"/>
      <c r="S155" s="188"/>
      <c r="T155" s="188"/>
      <c r="U155" s="188"/>
      <c r="V155" s="188"/>
      <c r="W155" s="188"/>
      <c r="X155" s="188"/>
      <c r="Y155" s="188"/>
      <c r="Z155" s="188"/>
      <c r="AA155" s="188">
        <v>60308132</v>
      </c>
      <c r="AB155" s="188"/>
      <c r="AC155" s="185">
        <v>60308132</v>
      </c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</row>
    <row r="156" spans="1:48" ht="15.75" x14ac:dyDescent="0.3">
      <c r="A156" s="186" t="s">
        <v>237</v>
      </c>
      <c r="B156" s="187"/>
      <c r="C156" s="188"/>
      <c r="D156" s="188"/>
      <c r="E156" s="188"/>
      <c r="F156" s="97"/>
      <c r="G156" s="97"/>
      <c r="H156" s="178"/>
      <c r="I156" s="188"/>
      <c r="J156" s="188"/>
      <c r="K156" s="189"/>
      <c r="L156" s="188"/>
      <c r="M156" s="188"/>
      <c r="N156" s="188"/>
      <c r="O156" s="181"/>
      <c r="P156" s="188"/>
      <c r="Q156" s="188"/>
      <c r="R156" s="188"/>
      <c r="S156" s="188"/>
      <c r="T156" s="188"/>
      <c r="U156" s="188"/>
      <c r="V156" s="188"/>
      <c r="W156" s="188">
        <v>0</v>
      </c>
      <c r="X156" s="188"/>
      <c r="Y156" s="188"/>
      <c r="Z156" s="188"/>
      <c r="AA156" s="188"/>
      <c r="AB156" s="188"/>
      <c r="AC156" s="185">
        <v>0</v>
      </c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</row>
    <row r="157" spans="1:48" ht="15.75" x14ac:dyDescent="0.3">
      <c r="A157" s="186" t="s">
        <v>238</v>
      </c>
      <c r="B157" s="187"/>
      <c r="C157" s="188"/>
      <c r="D157" s="188"/>
      <c r="E157" s="188"/>
      <c r="F157" s="97"/>
      <c r="G157" s="97"/>
      <c r="H157" s="178"/>
      <c r="I157" s="188"/>
      <c r="J157" s="188"/>
      <c r="K157" s="189"/>
      <c r="L157" s="188"/>
      <c r="M157" s="188"/>
      <c r="N157" s="188"/>
      <c r="O157" s="181"/>
      <c r="P157" s="188"/>
      <c r="Q157" s="188"/>
      <c r="R157" s="188"/>
      <c r="S157" s="188"/>
      <c r="T157" s="188"/>
      <c r="U157" s="188"/>
      <c r="V157" s="188"/>
      <c r="W157" s="188"/>
      <c r="X157" s="188"/>
      <c r="Y157" s="188"/>
      <c r="Z157" s="188"/>
      <c r="AA157" s="188"/>
      <c r="AB157" s="188"/>
      <c r="AC157" s="185">
        <v>0</v>
      </c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</row>
    <row r="158" spans="1:48" ht="15.75" x14ac:dyDescent="0.3">
      <c r="A158" s="186" t="s">
        <v>239</v>
      </c>
      <c r="B158" s="187"/>
      <c r="C158" s="188"/>
      <c r="D158" s="188"/>
      <c r="E158" s="188"/>
      <c r="F158" s="97"/>
      <c r="G158" s="97"/>
      <c r="H158" s="178"/>
      <c r="I158" s="188"/>
      <c r="J158" s="188"/>
      <c r="K158" s="189"/>
      <c r="L158" s="188"/>
      <c r="M158" s="188">
        <v>0</v>
      </c>
      <c r="N158" s="188"/>
      <c r="O158" s="181"/>
      <c r="P158" s="188"/>
      <c r="Q158" s="188"/>
      <c r="R158" s="188">
        <v>0</v>
      </c>
      <c r="S158" s="188"/>
      <c r="T158" s="188"/>
      <c r="U158" s="188"/>
      <c r="V158" s="188"/>
      <c r="W158" s="188"/>
      <c r="X158" s="188"/>
      <c r="Y158" s="188"/>
      <c r="Z158" s="188"/>
      <c r="AA158" s="188"/>
      <c r="AB158" s="188"/>
      <c r="AC158" s="185">
        <v>0</v>
      </c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</row>
    <row r="159" spans="1:48" ht="15.75" x14ac:dyDescent="0.3">
      <c r="A159" s="186" t="s">
        <v>240</v>
      </c>
      <c r="B159" s="187"/>
      <c r="C159" s="188"/>
      <c r="D159" s="188"/>
      <c r="E159" s="188"/>
      <c r="F159" s="97"/>
      <c r="G159" s="97"/>
      <c r="H159" s="178"/>
      <c r="I159" s="188"/>
      <c r="J159" s="188"/>
      <c r="K159" s="189"/>
      <c r="L159" s="188"/>
      <c r="M159" s="188"/>
      <c r="N159" s="188"/>
      <c r="O159" s="188"/>
      <c r="P159" s="188"/>
      <c r="Q159" s="188"/>
      <c r="R159" s="188"/>
      <c r="S159" s="188"/>
      <c r="T159" s="188">
        <v>0</v>
      </c>
      <c r="U159" s="188"/>
      <c r="V159" s="188"/>
      <c r="W159" s="188"/>
      <c r="X159" s="188"/>
      <c r="Y159" s="188"/>
      <c r="Z159" s="188"/>
      <c r="AA159" s="188"/>
      <c r="AB159" s="188"/>
      <c r="AC159" s="185">
        <v>0</v>
      </c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</row>
    <row r="160" spans="1:48" ht="15.75" x14ac:dyDescent="0.3">
      <c r="A160" s="186" t="s">
        <v>241</v>
      </c>
      <c r="B160" s="187"/>
      <c r="C160" s="188"/>
      <c r="D160" s="188"/>
      <c r="E160" s="188"/>
      <c r="F160" s="97"/>
      <c r="G160" s="97"/>
      <c r="H160" s="178"/>
      <c r="I160" s="188"/>
      <c r="J160" s="188"/>
      <c r="K160" s="189"/>
      <c r="L160" s="188"/>
      <c r="M160" s="188"/>
      <c r="N160" s="188"/>
      <c r="O160" s="188">
        <v>0</v>
      </c>
      <c r="P160" s="188"/>
      <c r="Q160" s="188"/>
      <c r="R160" s="188"/>
      <c r="S160" s="188"/>
      <c r="T160" s="188"/>
      <c r="U160" s="188"/>
      <c r="V160" s="188"/>
      <c r="W160" s="188"/>
      <c r="X160" s="188"/>
      <c r="Y160" s="188">
        <v>-13687161</v>
      </c>
      <c r="Z160" s="188"/>
      <c r="AA160" s="188"/>
      <c r="AB160" s="188"/>
      <c r="AC160" s="185">
        <v>-13687161</v>
      </c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</row>
    <row r="161" spans="1:48" ht="15.75" x14ac:dyDescent="0.3">
      <c r="A161" s="186" t="s">
        <v>242</v>
      </c>
      <c r="B161" s="187"/>
      <c r="C161" s="188"/>
      <c r="D161" s="188"/>
      <c r="E161" s="188"/>
      <c r="F161" s="97"/>
      <c r="G161" s="97"/>
      <c r="H161" s="97"/>
      <c r="I161" s="188"/>
      <c r="J161" s="188"/>
      <c r="K161" s="189"/>
      <c r="L161" s="188"/>
      <c r="M161" s="188"/>
      <c r="N161" s="188">
        <v>0</v>
      </c>
      <c r="O161" s="181"/>
      <c r="P161" s="188"/>
      <c r="Q161" s="188"/>
      <c r="R161" s="188"/>
      <c r="S161" s="188">
        <v>0</v>
      </c>
      <c r="T161" s="188"/>
      <c r="U161" s="188">
        <v>0</v>
      </c>
      <c r="V161" s="188">
        <v>0</v>
      </c>
      <c r="W161" s="188"/>
      <c r="X161" s="188"/>
      <c r="Y161" s="188"/>
      <c r="Z161" s="188"/>
      <c r="AA161" s="188"/>
      <c r="AB161" s="188"/>
      <c r="AC161" s="185">
        <v>0</v>
      </c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</row>
    <row r="162" spans="1:48" ht="15.75" x14ac:dyDescent="0.3">
      <c r="A162" s="186" t="s">
        <v>243</v>
      </c>
      <c r="B162" s="187"/>
      <c r="C162" s="188">
        <v>1625399</v>
      </c>
      <c r="D162" s="188"/>
      <c r="E162" s="188"/>
      <c r="F162" s="97"/>
      <c r="G162" s="97"/>
      <c r="H162" s="97"/>
      <c r="I162" s="188"/>
      <c r="J162" s="188"/>
      <c r="K162" s="189"/>
      <c r="L162" s="188"/>
      <c r="M162" s="188"/>
      <c r="N162" s="188"/>
      <c r="O162" s="188"/>
      <c r="P162" s="188">
        <v>0</v>
      </c>
      <c r="Q162" s="188"/>
      <c r="R162" s="188"/>
      <c r="S162" s="188"/>
      <c r="T162" s="188"/>
      <c r="U162" s="188"/>
      <c r="V162" s="188"/>
      <c r="W162" s="188"/>
      <c r="X162" s="188"/>
      <c r="Y162" s="188"/>
      <c r="Z162" s="188"/>
      <c r="AA162" s="188"/>
      <c r="AB162" s="188">
        <v>415380</v>
      </c>
      <c r="AC162" s="185">
        <v>2040779</v>
      </c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</row>
    <row r="163" spans="1:48" ht="16.5" thickBot="1" x14ac:dyDescent="0.35">
      <c r="A163" s="186"/>
      <c r="B163" s="187"/>
      <c r="C163" s="190">
        <v>0</v>
      </c>
      <c r="D163" s="190">
        <v>0</v>
      </c>
      <c r="E163" s="190"/>
      <c r="F163" s="97"/>
      <c r="G163" s="97"/>
      <c r="H163" s="97"/>
      <c r="I163" s="190">
        <v>0</v>
      </c>
      <c r="J163" s="190">
        <v>0</v>
      </c>
      <c r="K163" s="191"/>
      <c r="L163" s="190">
        <v>0</v>
      </c>
      <c r="M163" s="190">
        <v>0</v>
      </c>
      <c r="N163" s="190">
        <v>0</v>
      </c>
      <c r="O163" s="190">
        <v>0</v>
      </c>
      <c r="P163" s="190">
        <v>0</v>
      </c>
      <c r="Q163" s="190">
        <v>5619</v>
      </c>
      <c r="R163" s="190">
        <v>0</v>
      </c>
      <c r="S163" s="190">
        <v>0</v>
      </c>
      <c r="T163" s="190">
        <v>0</v>
      </c>
      <c r="U163" s="190">
        <v>0</v>
      </c>
      <c r="V163" s="190">
        <v>0</v>
      </c>
      <c r="W163" s="190">
        <v>0</v>
      </c>
      <c r="X163" s="190">
        <v>0</v>
      </c>
      <c r="Y163" s="190">
        <v>-13687161</v>
      </c>
      <c r="Z163" s="190">
        <v>0</v>
      </c>
      <c r="AA163" s="190">
        <v>60308132</v>
      </c>
      <c r="AB163" s="190">
        <v>415380</v>
      </c>
      <c r="AC163" s="192">
        <v>47041970</v>
      </c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</row>
    <row r="164" spans="1:48" ht="16.5" thickTop="1" x14ac:dyDescent="0.3">
      <c r="A164" s="186" t="s">
        <v>244</v>
      </c>
      <c r="B164" s="187"/>
      <c r="C164" s="188"/>
      <c r="D164" s="181"/>
      <c r="E164" s="181"/>
      <c r="F164" s="97"/>
      <c r="G164" s="97"/>
      <c r="H164" s="97"/>
      <c r="I164" s="188">
        <v>-260000000</v>
      </c>
      <c r="J164" s="188"/>
      <c r="K164" s="189"/>
      <c r="L164" s="188"/>
      <c r="M164" s="188"/>
      <c r="N164" s="188"/>
      <c r="O164" s="188"/>
      <c r="P164" s="188"/>
      <c r="Q164" s="188"/>
      <c r="R164" s="188"/>
      <c r="S164" s="188"/>
      <c r="T164" s="188"/>
      <c r="U164" s="188"/>
      <c r="V164" s="188"/>
      <c r="W164" s="188"/>
      <c r="X164" s="181"/>
      <c r="Y164" s="181"/>
      <c r="Z164" s="181"/>
      <c r="AA164" s="181"/>
      <c r="AB164" s="181"/>
      <c r="AC164" s="185">
        <v>-260000000</v>
      </c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</row>
    <row r="165" spans="1:48" ht="15.75" x14ac:dyDescent="0.3">
      <c r="A165" s="186" t="s">
        <v>245</v>
      </c>
      <c r="B165" s="187"/>
      <c r="C165" s="188"/>
      <c r="D165" s="181"/>
      <c r="E165" s="181"/>
      <c r="F165" s="97"/>
      <c r="G165" s="97"/>
      <c r="H165" s="97"/>
      <c r="I165" s="188">
        <v>260000000</v>
      </c>
      <c r="J165" s="188"/>
      <c r="K165" s="189"/>
      <c r="L165" s="188"/>
      <c r="M165" s="188"/>
      <c r="N165" s="188"/>
      <c r="O165" s="188"/>
      <c r="P165" s="188"/>
      <c r="Q165" s="188"/>
      <c r="R165" s="188"/>
      <c r="S165" s="188"/>
      <c r="T165" s="188"/>
      <c r="U165" s="188"/>
      <c r="V165" s="188"/>
      <c r="W165" s="188"/>
      <c r="X165" s="188"/>
      <c r="Y165" s="188"/>
      <c r="Z165" s="188"/>
      <c r="AA165" s="188"/>
      <c r="AB165" s="188"/>
      <c r="AC165" s="185">
        <v>260000000</v>
      </c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</row>
    <row r="166" spans="1:48" ht="15.75" x14ac:dyDescent="0.3">
      <c r="A166" s="186" t="s">
        <v>246</v>
      </c>
      <c r="B166" s="187"/>
      <c r="C166" s="188"/>
      <c r="D166" s="181"/>
      <c r="E166" s="181"/>
      <c r="F166" s="97"/>
      <c r="G166" s="97"/>
      <c r="H166" s="97"/>
      <c r="I166" s="188"/>
      <c r="J166" s="188"/>
      <c r="K166" s="189"/>
      <c r="L166" s="188"/>
      <c r="M166" s="188"/>
      <c r="N166" s="188"/>
      <c r="O166" s="188"/>
      <c r="P166" s="188"/>
      <c r="Q166" s="188"/>
      <c r="R166" s="188"/>
      <c r="S166" s="188"/>
      <c r="T166" s="188"/>
      <c r="U166" s="188"/>
      <c r="V166" s="188"/>
      <c r="W166" s="188"/>
      <c r="X166" s="188"/>
      <c r="Y166" s="188"/>
      <c r="Z166" s="188"/>
      <c r="AA166" s="188"/>
      <c r="AB166" s="188"/>
      <c r="AC166" s="185">
        <v>0</v>
      </c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</row>
    <row r="167" spans="1:48" ht="15.75" x14ac:dyDescent="0.3">
      <c r="A167" s="186" t="s">
        <v>247</v>
      </c>
      <c r="B167" s="187"/>
      <c r="C167" s="188"/>
      <c r="D167" s="181"/>
      <c r="E167" s="181"/>
      <c r="F167" s="97"/>
      <c r="G167" s="97"/>
      <c r="H167" s="97"/>
      <c r="I167" s="188"/>
      <c r="J167" s="188"/>
      <c r="K167" s="189"/>
      <c r="L167" s="188"/>
      <c r="M167" s="188"/>
      <c r="N167" s="188"/>
      <c r="O167" s="188"/>
      <c r="P167" s="188"/>
      <c r="Q167" s="188"/>
      <c r="R167" s="188"/>
      <c r="S167" s="188"/>
      <c r="T167" s="188"/>
      <c r="U167" s="188"/>
      <c r="V167" s="188"/>
      <c r="W167" s="188"/>
      <c r="X167" s="188"/>
      <c r="Y167" s="188"/>
      <c r="Z167" s="188"/>
      <c r="AA167" s="188">
        <v>60308132</v>
      </c>
      <c r="AB167" s="188"/>
      <c r="AC167" s="185">
        <v>60308132</v>
      </c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</row>
    <row r="168" spans="1:48" ht="15.75" x14ac:dyDescent="0.3">
      <c r="A168" s="186" t="s">
        <v>248</v>
      </c>
      <c r="B168" s="187"/>
      <c r="C168" s="188"/>
      <c r="D168" s="188"/>
      <c r="E168" s="188"/>
      <c r="F168" s="97"/>
      <c r="G168" s="97"/>
      <c r="H168" s="97"/>
      <c r="I168" s="188"/>
      <c r="J168" s="188"/>
      <c r="K168" s="189"/>
      <c r="L168" s="188"/>
      <c r="M168" s="188">
        <v>0</v>
      </c>
      <c r="N168" s="188"/>
      <c r="O168" s="188"/>
      <c r="P168" s="188"/>
      <c r="Q168" s="188"/>
      <c r="R168" s="188"/>
      <c r="S168" s="188"/>
      <c r="T168" s="188"/>
      <c r="U168" s="188"/>
      <c r="V168" s="188"/>
      <c r="W168" s="188"/>
      <c r="X168" s="188"/>
      <c r="Y168" s="188"/>
      <c r="Z168" s="188"/>
      <c r="AA168" s="188"/>
      <c r="AB168" s="188"/>
      <c r="AC168" s="185">
        <v>0</v>
      </c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</row>
    <row r="169" spans="1:48" ht="15.75" x14ac:dyDescent="0.3">
      <c r="A169" s="186" t="s">
        <v>249</v>
      </c>
      <c r="B169" s="187"/>
      <c r="C169" s="188"/>
      <c r="D169" s="188"/>
      <c r="E169" s="188"/>
      <c r="F169" s="97"/>
      <c r="G169" s="97"/>
      <c r="H169" s="97"/>
      <c r="I169" s="188"/>
      <c r="J169" s="188"/>
      <c r="K169" s="189"/>
      <c r="L169" s="188"/>
      <c r="M169" s="188"/>
      <c r="N169" s="188"/>
      <c r="O169" s="188"/>
      <c r="P169" s="188"/>
      <c r="Q169" s="188"/>
      <c r="R169" s="188"/>
      <c r="S169" s="188"/>
      <c r="T169" s="188"/>
      <c r="U169" s="188"/>
      <c r="V169" s="188"/>
      <c r="W169" s="188"/>
      <c r="X169" s="188"/>
      <c r="Y169" s="188"/>
      <c r="Z169" s="188"/>
      <c r="AA169" s="188"/>
      <c r="AB169" s="188"/>
      <c r="AC169" s="185">
        <v>0</v>
      </c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</row>
    <row r="170" spans="1:48" ht="15.75" x14ac:dyDescent="0.3">
      <c r="A170" s="186" t="s">
        <v>237</v>
      </c>
      <c r="B170" s="187"/>
      <c r="C170" s="188"/>
      <c r="D170" s="188"/>
      <c r="E170" s="188"/>
      <c r="F170" s="97"/>
      <c r="G170" s="97"/>
      <c r="H170" s="97"/>
      <c r="I170" s="188"/>
      <c r="J170" s="188"/>
      <c r="K170" s="189"/>
      <c r="L170" s="188"/>
      <c r="M170" s="188"/>
      <c r="N170" s="188"/>
      <c r="O170" s="188"/>
      <c r="P170" s="188"/>
      <c r="Q170" s="188"/>
      <c r="R170" s="188"/>
      <c r="S170" s="188"/>
      <c r="T170" s="188"/>
      <c r="U170" s="188"/>
      <c r="V170" s="188"/>
      <c r="W170" s="188">
        <v>0</v>
      </c>
      <c r="X170" s="188"/>
      <c r="Y170" s="188"/>
      <c r="Z170" s="188"/>
      <c r="AA170" s="188"/>
      <c r="AB170" s="188"/>
      <c r="AC170" s="185">
        <v>0</v>
      </c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</row>
    <row r="171" spans="1:48" ht="15.75" x14ac:dyDescent="0.3">
      <c r="A171" s="186" t="s">
        <v>250</v>
      </c>
      <c r="B171" s="187"/>
      <c r="C171" s="188"/>
      <c r="D171" s="188">
        <v>3055113</v>
      </c>
      <c r="E171" s="188"/>
      <c r="F171" s="97"/>
      <c r="G171" s="97"/>
      <c r="H171" s="97"/>
      <c r="I171" s="188"/>
      <c r="J171" s="188">
        <v>0</v>
      </c>
      <c r="K171" s="189"/>
      <c r="L171" s="188"/>
      <c r="M171" s="188"/>
      <c r="N171" s="188"/>
      <c r="O171" s="188"/>
      <c r="P171" s="188"/>
      <c r="Q171" s="188">
        <v>5619</v>
      </c>
      <c r="R171" s="188"/>
      <c r="S171" s="188"/>
      <c r="T171" s="188"/>
      <c r="U171" s="188"/>
      <c r="V171" s="188"/>
      <c r="W171" s="188"/>
      <c r="X171" s="188">
        <v>0</v>
      </c>
      <c r="Y171" s="181"/>
      <c r="Z171" s="188"/>
      <c r="AA171" s="188"/>
      <c r="AB171" s="188">
        <v>415380</v>
      </c>
      <c r="AC171" s="185">
        <v>3476112</v>
      </c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</row>
    <row r="172" spans="1:48" ht="15.75" x14ac:dyDescent="0.3">
      <c r="A172" s="186" t="s">
        <v>251</v>
      </c>
      <c r="B172" s="187"/>
      <c r="C172" s="188"/>
      <c r="D172" s="188"/>
      <c r="E172" s="188"/>
      <c r="F172" s="97"/>
      <c r="G172" s="97"/>
      <c r="H172" s="97"/>
      <c r="I172" s="188"/>
      <c r="J172" s="188"/>
      <c r="K172" s="189"/>
      <c r="L172" s="188"/>
      <c r="M172" s="188"/>
      <c r="N172" s="188"/>
      <c r="O172" s="188"/>
      <c r="P172" s="188"/>
      <c r="Q172" s="188"/>
      <c r="R172" s="188"/>
      <c r="S172" s="188"/>
      <c r="T172" s="188"/>
      <c r="U172" s="188"/>
      <c r="V172" s="188"/>
      <c r="W172" s="188"/>
      <c r="X172" s="188"/>
      <c r="Y172" s="188"/>
      <c r="Z172" s="188">
        <v>0</v>
      </c>
      <c r="AA172" s="188">
        <v>0</v>
      </c>
      <c r="AB172" s="188"/>
      <c r="AC172" s="185">
        <v>0</v>
      </c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</row>
    <row r="173" spans="1:48" ht="15.75" x14ac:dyDescent="0.3">
      <c r="A173" s="186" t="s">
        <v>224</v>
      </c>
      <c r="B173" s="187"/>
      <c r="C173" s="188"/>
      <c r="D173" s="188"/>
      <c r="E173" s="188"/>
      <c r="F173" s="97"/>
      <c r="G173" s="97"/>
      <c r="H173" s="97"/>
      <c r="I173" s="188"/>
      <c r="J173" s="188"/>
      <c r="K173" s="189"/>
      <c r="L173" s="188"/>
      <c r="M173" s="188"/>
      <c r="N173" s="188"/>
      <c r="O173" s="188"/>
      <c r="P173" s="188"/>
      <c r="Q173" s="188"/>
      <c r="R173" s="188"/>
      <c r="S173" s="188"/>
      <c r="T173" s="188">
        <v>0</v>
      </c>
      <c r="U173" s="188"/>
      <c r="V173" s="188"/>
      <c r="W173" s="188"/>
      <c r="X173" s="188"/>
      <c r="Y173" s="188"/>
      <c r="Z173" s="188"/>
      <c r="AA173" s="188"/>
      <c r="AB173" s="188"/>
      <c r="AC173" s="185">
        <v>0</v>
      </c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</row>
    <row r="174" spans="1:48" ht="15.75" x14ac:dyDescent="0.3">
      <c r="A174" s="186" t="s">
        <v>252</v>
      </c>
      <c r="B174" s="187"/>
      <c r="C174" s="188"/>
      <c r="D174" s="188"/>
      <c r="E174" s="188"/>
      <c r="F174" s="97"/>
      <c r="G174" s="97"/>
      <c r="H174" s="97"/>
      <c r="I174" s="188"/>
      <c r="J174" s="188"/>
      <c r="K174" s="189"/>
      <c r="L174" s="188"/>
      <c r="M174" s="188"/>
      <c r="N174" s="188"/>
      <c r="O174" s="188">
        <v>0</v>
      </c>
      <c r="P174" s="188"/>
      <c r="Q174" s="188"/>
      <c r="R174" s="188"/>
      <c r="S174" s="188"/>
      <c r="T174" s="188"/>
      <c r="U174" s="188"/>
      <c r="V174" s="188"/>
      <c r="W174" s="188"/>
      <c r="X174" s="188"/>
      <c r="Y174" s="188"/>
      <c r="Z174" s="188"/>
      <c r="AA174" s="188"/>
      <c r="AB174" s="188"/>
      <c r="AC174" s="185">
        <v>0</v>
      </c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</row>
    <row r="175" spans="1:48" ht="15.75" x14ac:dyDescent="0.3">
      <c r="A175" s="186" t="s">
        <v>253</v>
      </c>
      <c r="B175" s="187"/>
      <c r="C175" s="188"/>
      <c r="D175" s="188">
        <v>-3055113</v>
      </c>
      <c r="E175" s="188"/>
      <c r="F175" s="97"/>
      <c r="G175" s="97"/>
      <c r="H175" s="97"/>
      <c r="I175" s="188"/>
      <c r="J175" s="188"/>
      <c r="K175" s="189"/>
      <c r="L175" s="188"/>
      <c r="M175" s="188"/>
      <c r="N175" s="188">
        <v>0</v>
      </c>
      <c r="O175" s="181"/>
      <c r="P175" s="188">
        <v>0</v>
      </c>
      <c r="Q175" s="188"/>
      <c r="R175" s="188">
        <v>0</v>
      </c>
      <c r="S175" s="188">
        <v>0</v>
      </c>
      <c r="T175" s="188"/>
      <c r="U175" s="188">
        <v>0</v>
      </c>
      <c r="V175" s="188">
        <v>0</v>
      </c>
      <c r="W175" s="188"/>
      <c r="X175" s="188">
        <v>0</v>
      </c>
      <c r="Y175" s="188">
        <v>-13687161</v>
      </c>
      <c r="Z175" s="188"/>
      <c r="AA175" s="188"/>
      <c r="AB175" s="181"/>
      <c r="AC175" s="185">
        <v>-16742274</v>
      </c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</row>
    <row r="176" spans="1:48" ht="15.75" x14ac:dyDescent="0.3">
      <c r="A176" s="186" t="s">
        <v>254</v>
      </c>
      <c r="B176" s="187"/>
      <c r="C176" s="188"/>
      <c r="D176" s="188"/>
      <c r="E176" s="188"/>
      <c r="F176" s="97"/>
      <c r="G176" s="97"/>
      <c r="H176" s="97"/>
      <c r="I176" s="188"/>
      <c r="J176" s="188"/>
      <c r="K176" s="189"/>
      <c r="L176" s="188"/>
      <c r="M176" s="188"/>
      <c r="N176" s="188"/>
      <c r="O176" s="188"/>
      <c r="P176" s="188"/>
      <c r="Q176" s="188"/>
      <c r="R176" s="188"/>
      <c r="S176" s="188"/>
      <c r="T176" s="188"/>
      <c r="U176" s="188"/>
      <c r="V176" s="188"/>
      <c r="W176" s="188"/>
      <c r="X176" s="188"/>
      <c r="Y176" s="188"/>
      <c r="Z176" s="188"/>
      <c r="AA176" s="188"/>
      <c r="AB176" s="188"/>
      <c r="AC176" s="185">
        <v>0</v>
      </c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</row>
    <row r="177" spans="1:48" ht="16.5" thickBot="1" x14ac:dyDescent="0.35">
      <c r="A177" s="186"/>
      <c r="B177" s="193"/>
      <c r="C177" s="190">
        <v>0</v>
      </c>
      <c r="D177" s="190">
        <v>0</v>
      </c>
      <c r="E177" s="190"/>
      <c r="F177" s="97"/>
      <c r="G177" s="97"/>
      <c r="H177" s="97"/>
      <c r="I177" s="190">
        <v>0</v>
      </c>
      <c r="J177" s="190">
        <v>0</v>
      </c>
      <c r="K177" s="191"/>
      <c r="L177" s="190">
        <v>0</v>
      </c>
      <c r="M177" s="190">
        <v>0</v>
      </c>
      <c r="N177" s="190">
        <v>0</v>
      </c>
      <c r="O177" s="190">
        <v>0</v>
      </c>
      <c r="P177" s="190">
        <v>0</v>
      </c>
      <c r="Q177" s="190">
        <v>5619</v>
      </c>
      <c r="R177" s="190">
        <v>0</v>
      </c>
      <c r="S177" s="190">
        <v>0</v>
      </c>
      <c r="T177" s="190">
        <v>0</v>
      </c>
      <c r="U177" s="190">
        <v>0</v>
      </c>
      <c r="V177" s="190">
        <v>0</v>
      </c>
      <c r="W177" s="190">
        <v>0</v>
      </c>
      <c r="X177" s="190">
        <v>0</v>
      </c>
      <c r="Y177" s="190">
        <v>-13687161</v>
      </c>
      <c r="Z177" s="190">
        <v>0</v>
      </c>
      <c r="AA177" s="190">
        <v>60308132</v>
      </c>
      <c r="AB177" s="190">
        <v>415380</v>
      </c>
      <c r="AC177" s="192">
        <v>47041970</v>
      </c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</row>
    <row r="178" spans="1:48" ht="16.5" thickTop="1" x14ac:dyDescent="0.3">
      <c r="A178" s="194"/>
      <c r="B178" s="195"/>
      <c r="C178" s="188">
        <v>0</v>
      </c>
      <c r="D178" s="188">
        <v>0</v>
      </c>
      <c r="E178" s="188"/>
      <c r="F178" s="97"/>
      <c r="G178" s="97"/>
      <c r="H178" s="97"/>
      <c r="I178" s="188">
        <v>0</v>
      </c>
      <c r="J178" s="188">
        <v>0</v>
      </c>
      <c r="K178" s="189"/>
      <c r="L178" s="188">
        <v>0</v>
      </c>
      <c r="M178" s="188">
        <v>0</v>
      </c>
      <c r="N178" s="188">
        <v>0</v>
      </c>
      <c r="O178" s="188">
        <v>0</v>
      </c>
      <c r="P178" s="188">
        <v>0</v>
      </c>
      <c r="Q178" s="188">
        <v>0</v>
      </c>
      <c r="R178" s="188">
        <v>0</v>
      </c>
      <c r="S178" s="188">
        <v>0</v>
      </c>
      <c r="T178" s="188">
        <v>0</v>
      </c>
      <c r="U178" s="188">
        <v>0</v>
      </c>
      <c r="V178" s="188">
        <v>0</v>
      </c>
      <c r="W178" s="188">
        <v>0</v>
      </c>
      <c r="X178" s="188">
        <v>0</v>
      </c>
      <c r="Y178" s="188">
        <v>0</v>
      </c>
      <c r="Z178" s="188">
        <v>0</v>
      </c>
      <c r="AA178" s="188">
        <v>0</v>
      </c>
      <c r="AB178" s="188">
        <v>0</v>
      </c>
      <c r="AC178" s="188">
        <v>0</v>
      </c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</row>
    <row r="179" spans="1:48" x14ac:dyDescent="0.2">
      <c r="A179" s="15"/>
      <c r="B179" s="29"/>
      <c r="C179" s="97"/>
      <c r="D179" s="97"/>
      <c r="E179" s="97"/>
      <c r="F179" s="97"/>
      <c r="G179" s="97"/>
      <c r="H179" s="178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</row>
    <row r="180" spans="1:48" x14ac:dyDescent="0.2">
      <c r="A180" s="15"/>
      <c r="B180" s="29"/>
      <c r="C180" s="97"/>
      <c r="D180" s="97"/>
      <c r="E180" s="97"/>
      <c r="F180" s="97"/>
      <c r="G180" s="97"/>
      <c r="H180" s="178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</row>
    <row r="181" spans="1:48" x14ac:dyDescent="0.2">
      <c r="A181" s="15"/>
      <c r="B181" s="29"/>
      <c r="C181" s="97"/>
      <c r="D181" s="97"/>
      <c r="E181" s="97"/>
      <c r="F181" s="97"/>
      <c r="G181" s="97"/>
      <c r="H181" s="178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</row>
    <row r="182" spans="1:48" x14ac:dyDescent="0.2">
      <c r="A182" s="14"/>
      <c r="B182" s="22"/>
      <c r="C182" s="44"/>
      <c r="D182" s="44"/>
      <c r="E182" s="44"/>
      <c r="F182" s="44"/>
      <c r="G182" s="44"/>
      <c r="H182" s="111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</row>
    <row r="183" spans="1:48" x14ac:dyDescent="0.2">
      <c r="A183" s="14"/>
      <c r="B183" s="22"/>
      <c r="C183" s="44"/>
      <c r="D183" s="44"/>
      <c r="E183" s="44"/>
      <c r="F183" s="44"/>
      <c r="G183" s="44"/>
      <c r="H183" s="111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</row>
    <row r="184" spans="1:48" x14ac:dyDescent="0.2">
      <c r="A184" s="14"/>
      <c r="B184" s="22"/>
      <c r="C184" s="44"/>
      <c r="D184" s="44"/>
      <c r="E184" s="44"/>
      <c r="F184" s="44"/>
      <c r="G184" s="44"/>
      <c r="H184" s="111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</row>
    <row r="185" spans="1:48" x14ac:dyDescent="0.2">
      <c r="A185" s="14"/>
      <c r="B185" s="22"/>
      <c r="C185" s="44"/>
      <c r="D185" s="44"/>
      <c r="E185" s="44"/>
      <c r="F185" s="44"/>
      <c r="G185" s="44"/>
      <c r="H185" s="111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</row>
    <row r="186" spans="1:48" x14ac:dyDescent="0.2">
      <c r="A186" s="14"/>
      <c r="B186" s="22"/>
      <c r="C186" s="44"/>
      <c r="D186" s="44"/>
      <c r="E186" s="44"/>
      <c r="F186" s="44"/>
      <c r="G186" s="44"/>
      <c r="H186" s="111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</row>
    <row r="187" spans="1:48" x14ac:dyDescent="0.2">
      <c r="A187" s="14"/>
      <c r="B187" s="22"/>
      <c r="C187" s="44"/>
      <c r="D187" s="44"/>
      <c r="E187" s="44"/>
      <c r="F187" s="44"/>
      <c r="G187" s="44"/>
      <c r="H187" s="111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</row>
    <row r="188" spans="1:48" x14ac:dyDescent="0.2">
      <c r="A188" s="14"/>
      <c r="B188" s="22"/>
      <c r="C188" s="44"/>
      <c r="D188" s="44"/>
      <c r="E188" s="44"/>
      <c r="F188" s="44"/>
      <c r="G188" s="44"/>
      <c r="H188" s="111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</row>
    <row r="189" spans="1:48" x14ac:dyDescent="0.2">
      <c r="A189" s="14"/>
      <c r="B189" s="22"/>
      <c r="C189" s="44"/>
      <c r="D189" s="44"/>
      <c r="E189" s="44"/>
      <c r="F189" s="44"/>
      <c r="G189" s="44"/>
      <c r="H189" s="111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</row>
    <row r="190" spans="1:48" x14ac:dyDescent="0.2">
      <c r="A190" s="14"/>
      <c r="B190" s="22"/>
      <c r="C190" s="44"/>
      <c r="D190" s="44"/>
      <c r="E190" s="44"/>
      <c r="F190" s="44"/>
      <c r="G190" s="44"/>
      <c r="H190" s="111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</row>
  </sheetData>
  <phoneticPr fontId="2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</sheetPr>
  <dimension ref="A1:DB56"/>
  <sheetViews>
    <sheetView workbookViewId="0">
      <selection activeCell="F13" sqref="F13"/>
    </sheetView>
  </sheetViews>
  <sheetFormatPr defaultColWidth="0" defaultRowHeight="14.25" x14ac:dyDescent="0.2"/>
  <cols>
    <col min="1" max="1" width="26.875" customWidth="1"/>
    <col min="2" max="2" width="70.625" customWidth="1"/>
    <col min="3" max="106" width="0" hidden="1" customWidth="1"/>
    <col min="107" max="16384" width="8" hidden="1"/>
  </cols>
  <sheetData>
    <row r="1" spans="1:106" x14ac:dyDescent="0.2">
      <c r="A1" t="s">
        <v>444</v>
      </c>
      <c r="B1" t="s">
        <v>687</v>
      </c>
      <c r="D1" t="s">
        <v>663</v>
      </c>
      <c r="E1" t="s">
        <v>687</v>
      </c>
      <c r="H1">
        <v>3</v>
      </c>
      <c r="K1">
        <v>10</v>
      </c>
      <c r="L1" t="s">
        <v>664</v>
      </c>
      <c r="N1">
        <v>100</v>
      </c>
      <c r="P1">
        <v>0</v>
      </c>
      <c r="Q1">
        <v>0</v>
      </c>
      <c r="R1">
        <v>255</v>
      </c>
      <c r="S1">
        <v>1</v>
      </c>
      <c r="T1">
        <v>0</v>
      </c>
      <c r="V1">
        <v>0</v>
      </c>
      <c r="W1">
        <v>0</v>
      </c>
      <c r="CM1">
        <v>30</v>
      </c>
      <c r="CN1">
        <v>10</v>
      </c>
      <c r="CO1" t="s">
        <v>445</v>
      </c>
      <c r="CW1" t="s">
        <v>665</v>
      </c>
      <c r="CX1" t="s">
        <v>666</v>
      </c>
      <c r="CY1" t="s">
        <v>667</v>
      </c>
      <c r="CZ1" t="s">
        <v>446</v>
      </c>
      <c r="DA1">
        <v>6</v>
      </c>
      <c r="DB1" t="s">
        <v>447</v>
      </c>
    </row>
    <row r="2" spans="1:106" x14ac:dyDescent="0.2">
      <c r="A2" t="s">
        <v>448</v>
      </c>
      <c r="CL2">
        <v>1</v>
      </c>
      <c r="CZ2" t="s">
        <v>449</v>
      </c>
    </row>
    <row r="3" spans="1:106" x14ac:dyDescent="0.2">
      <c r="CZ3" t="s">
        <v>450</v>
      </c>
    </row>
    <row r="4" spans="1:106" x14ac:dyDescent="0.2">
      <c r="A4" t="s">
        <v>668</v>
      </c>
      <c r="B4" t="s">
        <v>688</v>
      </c>
      <c r="CZ4" t="s">
        <v>451</v>
      </c>
    </row>
    <row r="5" spans="1:106" x14ac:dyDescent="0.2">
      <c r="A5" t="s">
        <v>669</v>
      </c>
      <c r="B5" s="203">
        <v>41316.410474537035</v>
      </c>
      <c r="CZ5" t="s">
        <v>446</v>
      </c>
    </row>
    <row r="6" spans="1:106" x14ac:dyDescent="0.2">
      <c r="A6" t="s">
        <v>670</v>
      </c>
      <c r="B6">
        <v>248500</v>
      </c>
      <c r="CZ6" t="s">
        <v>449</v>
      </c>
    </row>
    <row r="7" spans="1:106" x14ac:dyDescent="0.2">
      <c r="A7" t="s">
        <v>452</v>
      </c>
      <c r="B7" t="s">
        <v>671</v>
      </c>
      <c r="CZ7" t="s">
        <v>446</v>
      </c>
    </row>
    <row r="8" spans="1:106" x14ac:dyDescent="0.2">
      <c r="A8" t="s">
        <v>689</v>
      </c>
      <c r="B8" t="s">
        <v>690</v>
      </c>
      <c r="CZ8" t="s">
        <v>453</v>
      </c>
    </row>
    <row r="9" spans="1:106" x14ac:dyDescent="0.2">
      <c r="A9" t="s">
        <v>691</v>
      </c>
      <c r="CZ9" t="s">
        <v>455</v>
      </c>
    </row>
    <row r="10" spans="1:106" x14ac:dyDescent="0.2">
      <c r="CZ10" t="s">
        <v>457</v>
      </c>
    </row>
    <row r="11" spans="1:106" x14ac:dyDescent="0.2">
      <c r="A11" t="s">
        <v>672</v>
      </c>
      <c r="CZ11" t="s">
        <v>458</v>
      </c>
    </row>
    <row r="12" spans="1:106" x14ac:dyDescent="0.2">
      <c r="A12" t="s">
        <v>692</v>
      </c>
      <c r="B12" t="s">
        <v>454</v>
      </c>
      <c r="CZ12" t="s">
        <v>460</v>
      </c>
    </row>
    <row r="13" spans="1:106" x14ac:dyDescent="0.2">
      <c r="A13" t="s">
        <v>456</v>
      </c>
      <c r="B13" t="s">
        <v>673</v>
      </c>
      <c r="CZ13" t="s">
        <v>461</v>
      </c>
    </row>
    <row r="14" spans="1:106" x14ac:dyDescent="0.2">
      <c r="CZ14" t="s">
        <v>463</v>
      </c>
    </row>
    <row r="15" spans="1:106" x14ac:dyDescent="0.2">
      <c r="A15" t="s">
        <v>693</v>
      </c>
      <c r="B15" t="s">
        <v>459</v>
      </c>
      <c r="CZ15" t="s">
        <v>464</v>
      </c>
    </row>
    <row r="16" spans="1:106" x14ac:dyDescent="0.2">
      <c r="CZ16" t="s">
        <v>451</v>
      </c>
    </row>
    <row r="17" spans="1:104" x14ac:dyDescent="0.2">
      <c r="A17" t="s">
        <v>694</v>
      </c>
      <c r="B17" t="s">
        <v>462</v>
      </c>
      <c r="CZ17" t="s">
        <v>467</v>
      </c>
    </row>
    <row r="18" spans="1:104" x14ac:dyDescent="0.2">
      <c r="A18" t="s">
        <v>695</v>
      </c>
      <c r="B18" t="s">
        <v>674</v>
      </c>
      <c r="CZ18" t="s">
        <v>468</v>
      </c>
    </row>
    <row r="19" spans="1:104" x14ac:dyDescent="0.2">
      <c r="A19" t="s">
        <v>696</v>
      </c>
      <c r="B19" t="s">
        <v>675</v>
      </c>
      <c r="CZ19" t="s">
        <v>470</v>
      </c>
    </row>
    <row r="20" spans="1:104" x14ac:dyDescent="0.2">
      <c r="A20" t="s">
        <v>695</v>
      </c>
      <c r="B20" t="s">
        <v>676</v>
      </c>
      <c r="K20" t="s">
        <v>677</v>
      </c>
      <c r="CZ20" t="s">
        <v>471</v>
      </c>
    </row>
    <row r="21" spans="1:104" x14ac:dyDescent="0.2">
      <c r="A21" t="s">
        <v>694</v>
      </c>
      <c r="B21" t="s">
        <v>678</v>
      </c>
      <c r="K21" t="s">
        <v>679</v>
      </c>
      <c r="CZ21" t="s">
        <v>450</v>
      </c>
    </row>
    <row r="22" spans="1:104" x14ac:dyDescent="0.2">
      <c r="A22" t="s">
        <v>465</v>
      </c>
      <c r="B22" t="s">
        <v>466</v>
      </c>
      <c r="K22" t="s">
        <v>680</v>
      </c>
      <c r="CZ22" t="s">
        <v>472</v>
      </c>
    </row>
    <row r="23" spans="1:104" x14ac:dyDescent="0.2">
      <c r="A23" t="s">
        <v>697</v>
      </c>
      <c r="B23" t="s">
        <v>681</v>
      </c>
      <c r="K23">
        <v>0</v>
      </c>
      <c r="CZ23" t="s">
        <v>473</v>
      </c>
    </row>
    <row r="24" spans="1:104" x14ac:dyDescent="0.2">
      <c r="CZ24" t="s">
        <v>474</v>
      </c>
    </row>
    <row r="25" spans="1:104" x14ac:dyDescent="0.2">
      <c r="A25" t="s">
        <v>469</v>
      </c>
      <c r="CZ25" t="s">
        <v>475</v>
      </c>
    </row>
    <row r="26" spans="1:104" x14ac:dyDescent="0.2">
      <c r="CZ26" t="s">
        <v>476</v>
      </c>
    </row>
    <row r="27" spans="1:104" x14ac:dyDescent="0.2">
      <c r="A27" t="s">
        <v>682</v>
      </c>
      <c r="B27" t="s">
        <v>683</v>
      </c>
      <c r="CZ27" t="s">
        <v>477</v>
      </c>
    </row>
    <row r="28" spans="1:104" x14ac:dyDescent="0.2">
      <c r="A28" t="s">
        <v>684</v>
      </c>
      <c r="B28" t="s">
        <v>685</v>
      </c>
      <c r="CZ28" t="s">
        <v>478</v>
      </c>
    </row>
    <row r="29" spans="1:104" x14ac:dyDescent="0.2">
      <c r="CZ29" t="s">
        <v>479</v>
      </c>
    </row>
    <row r="30" spans="1:104" x14ac:dyDescent="0.2">
      <c r="CZ30" t="s">
        <v>480</v>
      </c>
    </row>
    <row r="31" spans="1:104" x14ac:dyDescent="0.2">
      <c r="CZ31" t="s">
        <v>481</v>
      </c>
    </row>
    <row r="32" spans="1:104" x14ac:dyDescent="0.2">
      <c r="CZ32" t="s">
        <v>482</v>
      </c>
    </row>
    <row r="33" spans="104:104" x14ac:dyDescent="0.2">
      <c r="CZ33" t="s">
        <v>483</v>
      </c>
    </row>
    <row r="34" spans="104:104" x14ac:dyDescent="0.2">
      <c r="CZ34" t="s">
        <v>484</v>
      </c>
    </row>
    <row r="35" spans="104:104" x14ac:dyDescent="0.2">
      <c r="CZ35" t="s">
        <v>686</v>
      </c>
    </row>
    <row r="36" spans="104:104" x14ac:dyDescent="0.2">
      <c r="CZ36" t="s">
        <v>485</v>
      </c>
    </row>
    <row r="37" spans="104:104" x14ac:dyDescent="0.2">
      <c r="CZ37" t="s">
        <v>486</v>
      </c>
    </row>
    <row r="38" spans="104:104" x14ac:dyDescent="0.2">
      <c r="CZ38" t="s">
        <v>487</v>
      </c>
    </row>
    <row r="39" spans="104:104" x14ac:dyDescent="0.2">
      <c r="CZ39" t="s">
        <v>488</v>
      </c>
    </row>
    <row r="40" spans="104:104" x14ac:dyDescent="0.2">
      <c r="CZ40" t="s">
        <v>489</v>
      </c>
    </row>
    <row r="41" spans="104:104" x14ac:dyDescent="0.2">
      <c r="CZ41" t="s">
        <v>490</v>
      </c>
    </row>
    <row r="42" spans="104:104" x14ac:dyDescent="0.2">
      <c r="CZ42" t="s">
        <v>491</v>
      </c>
    </row>
    <row r="43" spans="104:104" x14ac:dyDescent="0.2">
      <c r="CZ43" t="s">
        <v>492</v>
      </c>
    </row>
    <row r="44" spans="104:104" x14ac:dyDescent="0.2">
      <c r="CZ44" t="s">
        <v>493</v>
      </c>
    </row>
    <row r="45" spans="104:104" x14ac:dyDescent="0.2">
      <c r="CZ45" t="s">
        <v>494</v>
      </c>
    </row>
    <row r="46" spans="104:104" x14ac:dyDescent="0.2">
      <c r="CZ46" t="s">
        <v>495</v>
      </c>
    </row>
    <row r="47" spans="104:104" x14ac:dyDescent="0.2">
      <c r="CZ47" t="s">
        <v>496</v>
      </c>
    </row>
    <row r="48" spans="104:104" x14ac:dyDescent="0.2">
      <c r="CZ48" t="s">
        <v>497</v>
      </c>
    </row>
    <row r="49" spans="104:104" x14ac:dyDescent="0.2">
      <c r="CZ49" t="s">
        <v>498</v>
      </c>
    </row>
    <row r="50" spans="104:104" x14ac:dyDescent="0.2">
      <c r="CZ50" t="s">
        <v>499</v>
      </c>
    </row>
    <row r="51" spans="104:104" x14ac:dyDescent="0.2">
      <c r="CZ51" t="s">
        <v>500</v>
      </c>
    </row>
    <row r="52" spans="104:104" x14ac:dyDescent="0.2">
      <c r="CZ52" t="s">
        <v>501</v>
      </c>
    </row>
    <row r="53" spans="104:104" x14ac:dyDescent="0.2">
      <c r="CZ53" t="s">
        <v>502</v>
      </c>
    </row>
    <row r="54" spans="104:104" x14ac:dyDescent="0.2">
      <c r="CZ54" t="s">
        <v>503</v>
      </c>
    </row>
    <row r="55" spans="104:104" x14ac:dyDescent="0.2">
      <c r="CZ55" t="s">
        <v>504</v>
      </c>
    </row>
    <row r="56" spans="104:104" x14ac:dyDescent="0.2">
      <c r="CZ56" t="s">
        <v>505</v>
      </c>
    </row>
  </sheetData>
  <phoneticPr fontId="2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6BC2BC48600641BE7F009FAF3531E0" ma:contentTypeVersion="104" ma:contentTypeDescription="" ma:contentTypeScope="" ma:versionID="4101444b9d9b81b9444d043b2ead2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170099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2C64FB7-7ECB-45B0-92ED-5AF2AAD6B03E}"/>
</file>

<file path=customXml/itemProps2.xml><?xml version="1.0" encoding="utf-8"?>
<ds:datastoreItem xmlns:ds="http://schemas.openxmlformats.org/officeDocument/2006/customXml" ds:itemID="{C4E4C85F-94C1-4C87-892A-1F6BC08BF768}"/>
</file>

<file path=customXml/itemProps3.xml><?xml version="1.0" encoding="utf-8"?>
<ds:datastoreItem xmlns:ds="http://schemas.openxmlformats.org/officeDocument/2006/customXml" ds:itemID="{8B003A53-106F-4C29-BA0B-F0A03643261A}"/>
</file>

<file path=customXml/itemProps4.xml><?xml version="1.0" encoding="utf-8"?>
<ds:datastoreItem xmlns:ds="http://schemas.openxmlformats.org/officeDocument/2006/customXml" ds:itemID="{136B019C-65C2-4A15-A05C-65E26F0682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REDACTED VERSION</vt:lpstr>
      <vt:lpstr>BS  (R)</vt:lpstr>
      <vt:lpstr>Sheet2</vt:lpstr>
      <vt:lpstr>Sheet1</vt:lpstr>
      <vt:lpstr>Scenario Info</vt:lpstr>
      <vt:lpstr>'BS  (R)'!Print_Area</vt:lpstr>
      <vt:lpstr>'BS  (R)'!Print_Titles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MarvelousMarina</cp:lastModifiedBy>
  <cp:lastPrinted>2017-02-10T00:19:43Z</cp:lastPrinted>
  <dcterms:created xsi:type="dcterms:W3CDTF">2010-10-22T16:34:04Z</dcterms:created>
  <dcterms:modified xsi:type="dcterms:W3CDTF">2017-02-10T00:19:53Z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0x0101006E56B4D1795A2E4DB2F0B01679ED314A00D46BC2BC48600641BE7F009FAF3531E0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