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nightin\Documents\Word Docs\REGULATIONS\I-937 Rules\UTC Rule 480-109\Metrics Calculations Group\"/>
    </mc:Choice>
  </mc:AlternateContent>
  <bookViews>
    <workbookView xWindow="0" yWindow="0" windowWidth="14475" windowHeight="9930"/>
  </bookViews>
  <sheets>
    <sheet name="Summary" sheetId="1" r:id="rId1"/>
    <sheet name="Known Resources" sheetId="4" r:id="rId2"/>
    <sheet name="Unknown Resource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  <c r="B1" i="3"/>
  <c r="B1" i="4"/>
  <c r="C2" i="4"/>
  <c r="B3" i="4"/>
  <c r="D20" i="1"/>
  <c r="G11" i="1"/>
  <c r="G10" i="1"/>
  <c r="F18" i="1"/>
  <c r="D19" i="1"/>
  <c r="D18" i="1"/>
  <c r="D13" i="1"/>
  <c r="D5" i="1" s="1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E18" i="1" l="1"/>
  <c r="E19" i="1"/>
  <c r="E10" i="1"/>
  <c r="E12" i="1"/>
  <c r="E11" i="1"/>
  <c r="B41" i="3"/>
  <c r="D4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B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41" i="3" l="1"/>
  <c r="F19" i="1" s="1"/>
  <c r="F20" i="1" s="1"/>
  <c r="G20" i="1" s="1"/>
  <c r="D41" i="4"/>
</calcChain>
</file>

<file path=xl/sharedStrings.xml><?xml version="1.0" encoding="utf-8"?>
<sst xmlns="http://schemas.openxmlformats.org/spreadsheetml/2006/main" count="61" uniqueCount="53">
  <si>
    <t>Resource</t>
  </si>
  <si>
    <t xml:space="preserve">Fuel Mix </t>
  </si>
  <si>
    <t>WA Dept. of Commerce Fuel Mix Report =</t>
  </si>
  <si>
    <t>ABC Contract for Winter Firm - Nov 1 - Mar. 30</t>
  </si>
  <si>
    <t>RST Contract for 20,000 MWh/year Peaker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</si>
  <si>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</si>
  <si>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</si>
  <si>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</si>
  <si>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</si>
  <si>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</si>
  <si>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</si>
  <si>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Chelan PUD Contract</t>
  </si>
  <si>
    <t>Colstrip generation plant units 1&amp;2</t>
  </si>
  <si>
    <t>Columbia River Dam 34</t>
  </si>
  <si>
    <t>Cascadia Combined Cycle Unit 4</t>
  </si>
  <si>
    <t>Photovoltaic Plant 'A'</t>
  </si>
  <si>
    <t>Smokey Point Oil Burner - Old Number 7</t>
  </si>
  <si>
    <t>For Year</t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</si>
  <si>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</si>
  <si>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</si>
  <si>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</si>
  <si>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</si>
  <si>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</si>
  <si>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EXCELLENT UTILITY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</si>
  <si>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</si>
  <si>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</si>
  <si>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</si>
  <si>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</si>
  <si>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</si>
  <si>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</si>
  <si>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</si>
  <si>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</si>
  <si>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</si>
  <si>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</si>
  <si>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</si>
  <si>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</si>
  <si>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</si>
  <si>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</si>
  <si>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</si>
  <si>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</si>
  <si>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</si>
  <si>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</si>
  <si>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Bigger Banks PPA - Power delivery anytime 55 MW</t>
  </si>
  <si>
    <t>XYZ  Power Uninc. PPA - 20 MW Summer Peaker</t>
  </si>
  <si>
    <t>Known Resources Serving WA</t>
  </si>
  <si>
    <t>Unknown Resources Serving WA</t>
  </si>
  <si>
    <t>Count</t>
  </si>
  <si>
    <t>Energy Intensity Metrics</t>
  </si>
  <si>
    <t>Emissions Intensity Metrics</t>
  </si>
  <si>
    <t>Example number, use correct number from cells below.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</si>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</sst>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8" fillId="0" borderId="0" xfId="3" applyFont="1"/>
    <xf numFmtId="0" fontId="0" fillId="0" borderId="2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165" fontId="0" fillId="0" borderId="4" xfId="1" applyNumberFormat="1" applyFont="1" applyBorder="1"/>
    <xf numFmtId="0" fontId="0" fillId="0" borderId="5" xfId="0" applyBorder="1"/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165" fontId="9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0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0" borderId="10" xfId="1" applyNumberFormat="1" applyFont="1" applyBorder="1"/>
    <xf numFmtId="165" fontId="0" fillId="0" borderId="10" xfId="0" applyNumberFormat="1" applyBorder="1"/>
    <xf numFmtId="165" fontId="0" fillId="2" borderId="11" xfId="1" applyNumberFormat="1" applyFont="1" applyFill="1" applyBorder="1"/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165" fontId="0" fillId="2" borderId="4" xfId="1" applyNumberFormat="1" applyFon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9" xfId="0" applyBorder="1"/>
    <xf numFmtId="0" fontId="0" fillId="0" borderId="20" xfId="0" applyBorder="1"/>
    <xf numFmtId="166" fontId="0" fillId="0" borderId="22" xfId="2" applyNumberFormat="1" applyFont="1" applyBorder="1"/>
    <xf numFmtId="0" fontId="0" fillId="0" borderId="22" xfId="0" applyBorder="1"/>
    <xf numFmtId="0" fontId="0" fillId="0" borderId="23" xfId="0" applyBorder="1"/>
    <xf numFmtId="0" fontId="2" fillId="0" borderId="24" xfId="0" applyFont="1" applyBorder="1" applyAlignment="1">
      <alignment horizontal="center"/>
    </xf>
    <xf numFmtId="0" fontId="0" fillId="0" borderId="15" xfId="0" applyBorder="1"/>
    <xf numFmtId="0" fontId="0" fillId="0" borderId="25" xfId="0" applyBorder="1"/>
    <xf numFmtId="0" fontId="0" fillId="0" borderId="22" xfId="0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164" fontId="2" fillId="0" borderId="18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0" fillId="0" borderId="26" xfId="0" applyBorder="1"/>
    <xf numFmtId="0" fontId="0" fillId="0" borderId="27" xfId="0" applyBorder="1"/>
    <xf numFmtId="0" fontId="0" fillId="2" borderId="28" xfId="0" applyFill="1" applyBorder="1"/>
    <xf numFmtId="165" fontId="0" fillId="2" borderId="21" xfId="1" applyNumberFormat="1" applyFont="1" applyFill="1" applyBorder="1" applyAlignment="1">
      <alignment horizontal="center"/>
    </xf>
    <xf numFmtId="43" fontId="2" fillId="0" borderId="30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31" xfId="0" applyFill="1" applyBorder="1"/>
    <xf numFmtId="165" fontId="0" fillId="2" borderId="2" xfId="1" applyNumberFormat="1" applyFont="1" applyFill="1" applyBorder="1" applyAlignment="1"/>
    <xf numFmtId="165" fontId="0" fillId="0" borderId="21" xfId="0" applyNumberFormat="1" applyBorder="1" applyAlignment="1"/>
    <xf numFmtId="0" fontId="2" fillId="0" borderId="19" xfId="0" applyFont="1" applyBorder="1" applyAlignment="1">
      <alignment horizontal="center"/>
    </xf>
    <xf numFmtId="0" fontId="0" fillId="0" borderId="32" xfId="0" applyBorder="1"/>
    <xf numFmtId="165" fontId="2" fillId="0" borderId="8" xfId="1" applyNumberFormat="1" applyFont="1" applyBorder="1"/>
    <xf numFmtId="165" fontId="2" fillId="0" borderId="32" xfId="0" applyNumberFormat="1" applyFont="1" applyBorder="1"/>
    <xf numFmtId="0" fontId="2" fillId="0" borderId="33" xfId="0" applyFont="1" applyBorder="1" applyAlignment="1">
      <alignment horizontal="center"/>
    </xf>
    <xf numFmtId="166" fontId="2" fillId="0" borderId="34" xfId="2" applyNumberFormat="1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2" xfId="0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22</xdr:row>
      <xdr:rowOff>0</xdr:rowOff>
    </xdr:from>
    <xdr:to>
      <xdr:col>6</xdr:col>
      <xdr:colOff>533400</xdr:colOff>
      <xdr:row>23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/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ommerce.wa.gov/Programs/Energy/Office/Utilities/Pages/FuelMix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G9" sqref="G9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28515625" bestFit="1" customWidth="1"/>
  </cols>
  <sheetData>
    <row r="1" spans="1:7" ht="18.75" x14ac:dyDescent="0.3">
      <c r="A1" s="3" t="s">
        <v>19</v>
      </c>
    </row>
    <row r="2" spans="1:7" ht="15.75" thickBot="1" x14ac:dyDescent="0.3"/>
    <row r="3" spans="1:7" x14ac:dyDescent="0.25">
      <c r="A3" s="66"/>
      <c r="B3" s="67" t="s">
        <v>24</v>
      </c>
      <c r="C3" s="68" t="s">
        <v>23</v>
      </c>
      <c r="D3" s="73"/>
      <c r="E3" s="71"/>
    </row>
    <row r="4" spans="1:7" x14ac:dyDescent="0.25">
      <c r="A4" s="82" t="s">
        <v>25</v>
      </c>
      <c r="B4" s="84"/>
      <c r="C4" s="39">
        <v>2015</v>
      </c>
      <c r="D4" s="76" t="s">
        <v>51</v>
      </c>
      <c r="E4" s="72"/>
    </row>
    <row r="5" spans="1:7" ht="15.75" thickBot="1" x14ac:dyDescent="0.3">
      <c r="A5" s="85" t="s">
        <v>30</v>
      </c>
      <c r="B5" s="86"/>
      <c r="C5" s="69">
        <v>2080260</v>
      </c>
      <c r="D5" s="70">
        <f>+D13/C5</f>
        <v>8.6761996096641774</v>
      </c>
    </row>
    <row r="6" spans="1:7" x14ac:dyDescent="0.25">
      <c r="A6" s="6"/>
      <c r="B6" s="6"/>
      <c r="C6" s="23"/>
      <c r="E6" s="22"/>
    </row>
    <row r="7" spans="1:7" ht="19.5" thickBot="1" x14ac:dyDescent="0.35">
      <c r="A7" s="6"/>
      <c r="B7" s="64" t="s">
        <v>47</v>
      </c>
      <c r="C7" s="23"/>
      <c r="E7" s="22"/>
    </row>
    <row r="8" spans="1:7" x14ac:dyDescent="0.25">
      <c r="A8" s="46"/>
      <c r="B8" s="47"/>
      <c r="C8" s="47"/>
      <c r="D8" s="47"/>
      <c r="E8" s="47"/>
      <c r="F8" s="48" t="s">
        <v>29</v>
      </c>
      <c r="G8" s="59" t="s">
        <v>52</v>
      </c>
    </row>
    <row r="9" spans="1:7" x14ac:dyDescent="0.25">
      <c r="A9" s="49"/>
      <c r="B9" s="18"/>
      <c r="C9" s="18"/>
      <c r="D9" s="20" t="s">
        <v>22</v>
      </c>
      <c r="E9" s="32" t="s">
        <v>37</v>
      </c>
      <c r="F9" s="25" t="s">
        <v>46</v>
      </c>
      <c r="G9" s="60" t="s">
        <v>29</v>
      </c>
    </row>
    <row r="10" spans="1:7" x14ac:dyDescent="0.25">
      <c r="A10" s="82" t="s">
        <v>20</v>
      </c>
      <c r="B10" s="83"/>
      <c r="C10" s="84"/>
      <c r="D10" s="74">
        <v>8321011</v>
      </c>
      <c r="E10" s="19">
        <f>+D10/D13</f>
        <v>0.46102974106075262</v>
      </c>
      <c r="F10" s="45">
        <v>693420</v>
      </c>
      <c r="G10" s="61">
        <f>+D10/F10</f>
        <v>11.999958178304635</v>
      </c>
    </row>
    <row r="11" spans="1:7" x14ac:dyDescent="0.25">
      <c r="A11" s="82" t="s">
        <v>26</v>
      </c>
      <c r="B11" s="83"/>
      <c r="C11" s="84"/>
      <c r="D11" s="74">
        <v>7152138</v>
      </c>
      <c r="E11" s="19">
        <f>+D11/D13</f>
        <v>0.396267752821234</v>
      </c>
      <c r="F11" s="34">
        <v>59601</v>
      </c>
      <c r="G11" s="61">
        <f>+D11/F11</f>
        <v>120.00030200835556</v>
      </c>
    </row>
    <row r="12" spans="1:7" x14ac:dyDescent="0.25">
      <c r="A12" s="82" t="s">
        <v>27</v>
      </c>
      <c r="B12" s="83"/>
      <c r="C12" s="84"/>
      <c r="D12" s="74">
        <v>2575602</v>
      </c>
      <c r="E12" s="19">
        <f>+D12/D13</f>
        <v>0.14270250611801338</v>
      </c>
      <c r="F12" s="6"/>
      <c r="G12" s="50"/>
    </row>
    <row r="13" spans="1:7" ht="15.75" thickBot="1" x14ac:dyDescent="0.3">
      <c r="A13" s="51"/>
      <c r="B13" s="87" t="s">
        <v>21</v>
      </c>
      <c r="C13" s="86"/>
      <c r="D13" s="75">
        <f>SUM(D10:D12)</f>
        <v>18048751</v>
      </c>
      <c r="E13" s="52"/>
      <c r="F13" s="53"/>
      <c r="G13" s="54"/>
    </row>
    <row r="15" spans="1:7" ht="19.5" thickBot="1" x14ac:dyDescent="0.35">
      <c r="B15" s="65" t="s">
        <v>48</v>
      </c>
    </row>
    <row r="16" spans="1:7" x14ac:dyDescent="0.25">
      <c r="A16" s="46"/>
      <c r="B16" s="47"/>
      <c r="C16" s="47"/>
      <c r="D16" s="47"/>
      <c r="E16" s="48" t="s">
        <v>38</v>
      </c>
      <c r="F16" s="55" t="s">
        <v>7</v>
      </c>
      <c r="G16" s="56"/>
    </row>
    <row r="17" spans="1:8" ht="18" x14ac:dyDescent="0.35">
      <c r="A17" s="57"/>
      <c r="B17" s="6"/>
      <c r="C17" s="6"/>
      <c r="D17" s="32" t="s">
        <v>28</v>
      </c>
      <c r="E17" s="25" t="s">
        <v>39</v>
      </c>
      <c r="F17" s="21" t="s">
        <v>10</v>
      </c>
      <c r="G17" s="50"/>
    </row>
    <row r="18" spans="1:8" ht="15.75" thickBot="1" x14ac:dyDescent="0.3">
      <c r="A18" s="82" t="s">
        <v>44</v>
      </c>
      <c r="B18" s="83"/>
      <c r="C18" s="84"/>
      <c r="D18" s="10">
        <f>+'Known Resources'!B41</f>
        <v>17864735</v>
      </c>
      <c r="E18" s="19">
        <f>+D18/(D18+D19)</f>
        <v>0.95773893488200734</v>
      </c>
      <c r="F18" s="10">
        <f>+'Known Resources'!D41</f>
        <v>3007132.5085</v>
      </c>
      <c r="G18" s="50"/>
    </row>
    <row r="19" spans="1:8" ht="18" x14ac:dyDescent="0.35">
      <c r="A19" s="82" t="s">
        <v>45</v>
      </c>
      <c r="B19" s="83"/>
      <c r="C19" s="84"/>
      <c r="D19" s="62">
        <f>+'Unknown Resources'!B41</f>
        <v>788297</v>
      </c>
      <c r="E19" s="63">
        <f>+D19/(D18+D19)</f>
        <v>4.2261065117992616E-2</v>
      </c>
      <c r="F19" s="78">
        <f>+'Unknown Resources'!D41</f>
        <v>274327.35600000003</v>
      </c>
      <c r="G19" s="80" t="s">
        <v>50</v>
      </c>
    </row>
    <row r="20" spans="1:8" ht="18.75" thickBot="1" x14ac:dyDescent="0.4">
      <c r="A20" s="51"/>
      <c r="B20" s="53"/>
      <c r="C20" s="53"/>
      <c r="D20" s="77">
        <f>+C4</f>
        <v>2015</v>
      </c>
      <c r="E20" s="58" t="s">
        <v>6</v>
      </c>
      <c r="F20" s="79">
        <f>SUM(F18:F19)</f>
        <v>3281459.8645000001</v>
      </c>
      <c r="G20" s="81">
        <f>+F20/G22</f>
        <v>1.1216553273212466</v>
      </c>
    </row>
    <row r="22" spans="1:8" ht="18" x14ac:dyDescent="0.35">
      <c r="F22" s="24" t="s">
        <v>36</v>
      </c>
      <c r="G22" s="34">
        <v>2925551</v>
      </c>
      <c r="H22" s="31" t="s">
        <v>49</v>
      </c>
    </row>
    <row r="24" spans="1:8" x14ac:dyDescent="0.25">
      <c r="E24" s="31" t="s">
        <v>31</v>
      </c>
      <c r="F24" s="26"/>
      <c r="G24" s="26"/>
    </row>
    <row r="25" spans="1:8" x14ac:dyDescent="0.25">
      <c r="E25" s="26"/>
      <c r="F25" s="26"/>
      <c r="G25" s="29" t="s">
        <v>35</v>
      </c>
    </row>
    <row r="26" spans="1:8" ht="18" x14ac:dyDescent="0.35">
      <c r="E26" s="26"/>
      <c r="F26" s="26"/>
      <c r="G26" s="30" t="s">
        <v>5</v>
      </c>
    </row>
    <row r="27" spans="1:8" x14ac:dyDescent="0.25">
      <c r="E27" s="26"/>
      <c r="F27" s="27" t="s">
        <v>32</v>
      </c>
      <c r="G27" s="28">
        <v>1131957</v>
      </c>
    </row>
    <row r="28" spans="1:8" x14ac:dyDescent="0.25">
      <c r="E28" s="26"/>
      <c r="F28" s="27" t="s">
        <v>33</v>
      </c>
      <c r="G28" s="28">
        <v>2399078</v>
      </c>
    </row>
    <row r="29" spans="1:8" x14ac:dyDescent="0.25">
      <c r="E29" s="26"/>
      <c r="F29" s="27" t="s">
        <v>34</v>
      </c>
      <c r="G29" s="28">
        <v>6946064</v>
      </c>
    </row>
  </sheetData>
  <mergeCells count="8">
    <mergeCell ref="A18:C18"/>
    <mergeCell ref="A19:C19"/>
    <mergeCell ref="A4:B4"/>
    <mergeCell ref="A5:B5"/>
    <mergeCell ref="A10:C10"/>
    <mergeCell ref="A11:C11"/>
    <mergeCell ref="A12:C12"/>
    <mergeCell ref="B13:C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F10" sqref="F10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2.7109375" customWidth="1"/>
    <col min="7" max="7" width="9.7109375" customWidth="1"/>
    <col min="8" max="8" width="10.5703125" customWidth="1"/>
  </cols>
  <sheetData>
    <row r="1" spans="1:5" ht="18.75" x14ac:dyDescent="0.3">
      <c r="A1" s="3" t="s">
        <v>18</v>
      </c>
      <c r="B1" s="38">
        <f>+Summary!C4</f>
        <v>2015</v>
      </c>
    </row>
    <row r="2" spans="1:5" ht="18.75" x14ac:dyDescent="0.3">
      <c r="A2" s="3"/>
      <c r="B2" s="11" t="s">
        <v>40</v>
      </c>
      <c r="C2" s="11">
        <f>+Summary!C4</f>
        <v>2015</v>
      </c>
      <c r="D2" s="11" t="s">
        <v>7</v>
      </c>
    </row>
    <row r="3" spans="1:5" ht="19.5" x14ac:dyDescent="0.35">
      <c r="A3" s="5" t="s">
        <v>0</v>
      </c>
      <c r="B3" s="12">
        <f>+Summary!C4</f>
        <v>2015</v>
      </c>
      <c r="C3" s="12" t="s">
        <v>9</v>
      </c>
      <c r="D3" s="12" t="s">
        <v>10</v>
      </c>
      <c r="E3" s="2"/>
    </row>
    <row r="4" spans="1:5" x14ac:dyDescent="0.25">
      <c r="A4" s="33" t="s">
        <v>4</v>
      </c>
      <c r="B4" s="34">
        <v>41589</v>
      </c>
      <c r="C4" s="34">
        <v>1729</v>
      </c>
      <c r="D4" s="10">
        <f>(+B4*C4)/2000</f>
        <v>35953.690499999997</v>
      </c>
    </row>
    <row r="5" spans="1:5" x14ac:dyDescent="0.25">
      <c r="A5" s="35" t="s">
        <v>11</v>
      </c>
      <c r="B5" s="34">
        <v>235800</v>
      </c>
      <c r="C5" s="34">
        <v>0</v>
      </c>
      <c r="D5" s="10">
        <f t="shared" ref="D5:D40" si="0">(+B5*C5)/2000</f>
        <v>0</v>
      </c>
    </row>
    <row r="6" spans="1:5" x14ac:dyDescent="0.25">
      <c r="A6" s="35" t="s">
        <v>12</v>
      </c>
      <c r="B6" s="34">
        <v>3538910</v>
      </c>
      <c r="C6" s="34">
        <v>1256</v>
      </c>
      <c r="D6" s="10">
        <f t="shared" si="0"/>
        <v>2222435.48</v>
      </c>
    </row>
    <row r="7" spans="1:5" x14ac:dyDescent="0.25">
      <c r="A7" s="35" t="s">
        <v>13</v>
      </c>
      <c r="B7" s="34">
        <v>12188870</v>
      </c>
      <c r="C7" s="34">
        <v>0</v>
      </c>
      <c r="D7" s="10">
        <f t="shared" si="0"/>
        <v>0</v>
      </c>
    </row>
    <row r="8" spans="1:5" x14ac:dyDescent="0.25">
      <c r="A8" s="35" t="s">
        <v>14</v>
      </c>
      <c r="B8" s="34">
        <v>1254456</v>
      </c>
      <c r="C8" s="34">
        <v>954</v>
      </c>
      <c r="D8" s="10">
        <f t="shared" si="0"/>
        <v>598375.51199999999</v>
      </c>
    </row>
    <row r="9" spans="1:5" x14ac:dyDescent="0.25">
      <c r="A9" s="35" t="s">
        <v>15</v>
      </c>
      <c r="B9" s="34">
        <v>519698</v>
      </c>
      <c r="C9" s="34">
        <v>0</v>
      </c>
      <c r="D9" s="10">
        <f t="shared" si="0"/>
        <v>0</v>
      </c>
    </row>
    <row r="10" spans="1:5" x14ac:dyDescent="0.25">
      <c r="A10" s="35" t="s">
        <v>16</v>
      </c>
      <c r="B10" s="34">
        <v>85412</v>
      </c>
      <c r="C10" s="34">
        <v>3521</v>
      </c>
      <c r="D10" s="10">
        <f t="shared" si="0"/>
        <v>150367.826</v>
      </c>
    </row>
    <row r="11" spans="1:5" x14ac:dyDescent="0.25">
      <c r="A11" s="35"/>
      <c r="B11" s="34"/>
      <c r="C11" s="34"/>
      <c r="D11" s="10">
        <f t="shared" si="0"/>
        <v>0</v>
      </c>
    </row>
    <row r="12" spans="1:5" x14ac:dyDescent="0.25">
      <c r="A12" s="35"/>
      <c r="B12" s="34"/>
      <c r="C12" s="34"/>
      <c r="D12" s="10">
        <f t="shared" si="0"/>
        <v>0</v>
      </c>
    </row>
    <row r="13" spans="1:5" x14ac:dyDescent="0.25">
      <c r="A13" s="35"/>
      <c r="B13" s="34"/>
      <c r="C13" s="34"/>
      <c r="D13" s="10">
        <f t="shared" si="0"/>
        <v>0</v>
      </c>
    </row>
    <row r="14" spans="1:5" x14ac:dyDescent="0.25">
      <c r="A14" s="35"/>
      <c r="B14" s="34"/>
      <c r="C14" s="34"/>
      <c r="D14" s="10">
        <f t="shared" si="0"/>
        <v>0</v>
      </c>
    </row>
    <row r="15" spans="1:5" x14ac:dyDescent="0.25">
      <c r="A15" s="35"/>
      <c r="B15" s="34"/>
      <c r="C15" s="34"/>
      <c r="D15" s="10">
        <f t="shared" si="0"/>
        <v>0</v>
      </c>
    </row>
    <row r="16" spans="1:5" x14ac:dyDescent="0.25">
      <c r="A16" s="35"/>
      <c r="B16" s="34"/>
      <c r="C16" s="34"/>
      <c r="D16" s="10">
        <f t="shared" si="0"/>
        <v>0</v>
      </c>
    </row>
    <row r="17" spans="1:4" x14ac:dyDescent="0.25">
      <c r="A17" s="35"/>
      <c r="B17" s="34"/>
      <c r="C17" s="34"/>
      <c r="D17" s="10">
        <f t="shared" si="0"/>
        <v>0</v>
      </c>
    </row>
    <row r="18" spans="1:4" x14ac:dyDescent="0.25">
      <c r="A18" s="35"/>
      <c r="B18" s="34"/>
      <c r="C18" s="34"/>
      <c r="D18" s="10">
        <f t="shared" si="0"/>
        <v>0</v>
      </c>
    </row>
    <row r="19" spans="1:4" x14ac:dyDescent="0.25">
      <c r="A19" s="35"/>
      <c r="B19" s="34"/>
      <c r="C19" s="34"/>
      <c r="D19" s="10">
        <f t="shared" si="0"/>
        <v>0</v>
      </c>
    </row>
    <row r="20" spans="1:4" x14ac:dyDescent="0.25">
      <c r="A20" s="35"/>
      <c r="B20" s="34"/>
      <c r="C20" s="34"/>
      <c r="D20" s="10">
        <f t="shared" si="0"/>
        <v>0</v>
      </c>
    </row>
    <row r="21" spans="1:4" x14ac:dyDescent="0.25">
      <c r="A21" s="35"/>
      <c r="B21" s="34"/>
      <c r="C21" s="34"/>
      <c r="D21" s="10">
        <f t="shared" si="0"/>
        <v>0</v>
      </c>
    </row>
    <row r="22" spans="1:4" x14ac:dyDescent="0.25">
      <c r="A22" s="35"/>
      <c r="B22" s="34"/>
      <c r="C22" s="34"/>
      <c r="D22" s="10">
        <f t="shared" si="0"/>
        <v>0</v>
      </c>
    </row>
    <row r="23" spans="1:4" x14ac:dyDescent="0.25">
      <c r="A23" s="35"/>
      <c r="B23" s="34"/>
      <c r="C23" s="34"/>
      <c r="D23" s="10">
        <f t="shared" si="0"/>
        <v>0</v>
      </c>
    </row>
    <row r="24" spans="1:4" x14ac:dyDescent="0.25">
      <c r="A24" s="35"/>
      <c r="B24" s="34"/>
      <c r="C24" s="34"/>
      <c r="D24" s="10">
        <f t="shared" si="0"/>
        <v>0</v>
      </c>
    </row>
    <row r="25" spans="1:4" x14ac:dyDescent="0.25">
      <c r="A25" s="35"/>
      <c r="B25" s="34"/>
      <c r="C25" s="34"/>
      <c r="D25" s="10">
        <f t="shared" si="0"/>
        <v>0</v>
      </c>
    </row>
    <row r="26" spans="1:4" x14ac:dyDescent="0.25">
      <c r="A26" s="35"/>
      <c r="B26" s="34"/>
      <c r="C26" s="34"/>
      <c r="D26" s="10">
        <f t="shared" si="0"/>
        <v>0</v>
      </c>
    </row>
    <row r="27" spans="1:4" x14ac:dyDescent="0.25">
      <c r="A27" s="35"/>
      <c r="B27" s="34"/>
      <c r="C27" s="34"/>
      <c r="D27" s="10">
        <f t="shared" si="0"/>
        <v>0</v>
      </c>
    </row>
    <row r="28" spans="1:4" x14ac:dyDescent="0.25">
      <c r="A28" s="35"/>
      <c r="B28" s="34"/>
      <c r="C28" s="34"/>
      <c r="D28" s="10">
        <f t="shared" si="0"/>
        <v>0</v>
      </c>
    </row>
    <row r="29" spans="1:4" x14ac:dyDescent="0.25">
      <c r="A29" s="35"/>
      <c r="B29" s="34"/>
      <c r="C29" s="34"/>
      <c r="D29" s="10">
        <f t="shared" si="0"/>
        <v>0</v>
      </c>
    </row>
    <row r="30" spans="1:4" x14ac:dyDescent="0.25">
      <c r="A30" s="35"/>
      <c r="B30" s="34"/>
      <c r="C30" s="34"/>
      <c r="D30" s="10">
        <f t="shared" si="0"/>
        <v>0</v>
      </c>
    </row>
    <row r="31" spans="1:4" x14ac:dyDescent="0.25">
      <c r="A31" s="35"/>
      <c r="B31" s="34"/>
      <c r="C31" s="34"/>
      <c r="D31" s="10">
        <f t="shared" si="0"/>
        <v>0</v>
      </c>
    </row>
    <row r="32" spans="1:4" x14ac:dyDescent="0.25">
      <c r="A32" s="35"/>
      <c r="B32" s="34"/>
      <c r="C32" s="34"/>
      <c r="D32" s="10">
        <f t="shared" si="0"/>
        <v>0</v>
      </c>
    </row>
    <row r="33" spans="1:4" x14ac:dyDescent="0.25">
      <c r="A33" s="35"/>
      <c r="B33" s="34"/>
      <c r="C33" s="34"/>
      <c r="D33" s="10">
        <f t="shared" si="0"/>
        <v>0</v>
      </c>
    </row>
    <row r="34" spans="1:4" x14ac:dyDescent="0.25">
      <c r="A34" s="35"/>
      <c r="B34" s="34"/>
      <c r="C34" s="34"/>
      <c r="D34" s="10">
        <f t="shared" si="0"/>
        <v>0</v>
      </c>
    </row>
    <row r="35" spans="1:4" x14ac:dyDescent="0.25">
      <c r="A35" s="35"/>
      <c r="B35" s="34"/>
      <c r="C35" s="34"/>
      <c r="D35" s="10">
        <f t="shared" si="0"/>
        <v>0</v>
      </c>
    </row>
    <row r="36" spans="1:4" x14ac:dyDescent="0.25">
      <c r="A36" s="35"/>
      <c r="B36" s="34"/>
      <c r="C36" s="34"/>
      <c r="D36" s="10">
        <f t="shared" si="0"/>
        <v>0</v>
      </c>
    </row>
    <row r="37" spans="1:4" x14ac:dyDescent="0.25">
      <c r="A37" s="35"/>
      <c r="B37" s="34"/>
      <c r="C37" s="34"/>
      <c r="D37" s="10">
        <f t="shared" si="0"/>
        <v>0</v>
      </c>
    </row>
    <row r="38" spans="1:4" x14ac:dyDescent="0.25">
      <c r="A38" s="35"/>
      <c r="B38" s="34"/>
      <c r="C38" s="34"/>
      <c r="D38" s="10">
        <f t="shared" si="0"/>
        <v>0</v>
      </c>
    </row>
    <row r="39" spans="1:4" x14ac:dyDescent="0.25">
      <c r="A39" s="35"/>
      <c r="B39" s="34"/>
      <c r="C39" s="34"/>
      <c r="D39" s="10">
        <f t="shared" si="0"/>
        <v>0</v>
      </c>
    </row>
    <row r="40" spans="1:4" ht="15.75" thickBot="1" x14ac:dyDescent="0.3">
      <c r="A40" s="36"/>
      <c r="B40" s="37"/>
      <c r="C40" s="37"/>
      <c r="D40" s="16">
        <f t="shared" si="0"/>
        <v>0</v>
      </c>
    </row>
    <row r="41" spans="1:4" ht="16.5" thickTop="1" thickBot="1" x14ac:dyDescent="0.3">
      <c r="A41" s="1"/>
      <c r="B41" s="17">
        <f>SUM(B4:B40)</f>
        <v>17864735</v>
      </c>
      <c r="D41" s="17">
        <f>SUM(D4:D40)</f>
        <v>3007132.5085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G2" sqref="G2"/>
    </sheetView>
  </sheetViews>
  <sheetFormatPr defaultRowHeight="15" x14ac:dyDescent="0.25"/>
  <cols>
    <col min="1" max="1" width="46.140625" customWidth="1"/>
    <col min="2" max="2" width="13.7109375" customWidth="1"/>
    <col min="3" max="3" width="12.5703125" customWidth="1"/>
    <col min="4" max="4" width="13.5703125" customWidth="1"/>
    <col min="7" max="7" width="9.140625" customWidth="1"/>
    <col min="8" max="8" width="8" customWidth="1"/>
  </cols>
  <sheetData>
    <row r="1" spans="1:9" ht="19.5" x14ac:dyDescent="0.35">
      <c r="A1" s="3" t="s">
        <v>41</v>
      </c>
      <c r="B1" s="38">
        <f>+Summary!C4</f>
        <v>2015</v>
      </c>
      <c r="D1" s="8" t="s">
        <v>2</v>
      </c>
      <c r="H1" s="42">
        <v>696</v>
      </c>
      <c r="I1" t="s">
        <v>8</v>
      </c>
    </row>
    <row r="2" spans="1:9" ht="18.75" x14ac:dyDescent="0.3">
      <c r="A2" s="3"/>
      <c r="B2" s="11" t="s">
        <v>40</v>
      </c>
      <c r="C2" s="11" t="s">
        <v>1</v>
      </c>
      <c r="D2" s="11" t="s">
        <v>7</v>
      </c>
      <c r="E2" s="4"/>
      <c r="F2" s="43" t="s">
        <v>17</v>
      </c>
      <c r="G2" s="39">
        <v>2014</v>
      </c>
      <c r="H2" s="44"/>
    </row>
    <row r="3" spans="1:9" ht="19.5" x14ac:dyDescent="0.35">
      <c r="A3" s="5" t="s">
        <v>0</v>
      </c>
      <c r="B3" s="12">
        <f>+Summary!C4</f>
        <v>2015</v>
      </c>
      <c r="C3" s="12" t="s">
        <v>9</v>
      </c>
      <c r="D3" s="12" t="s">
        <v>10</v>
      </c>
      <c r="E3" s="7"/>
    </row>
    <row r="4" spans="1:9" x14ac:dyDescent="0.25">
      <c r="A4" s="33" t="s">
        <v>3</v>
      </c>
      <c r="B4" s="34">
        <v>183520</v>
      </c>
      <c r="C4" s="9">
        <f>IF(B4&lt;&gt;0,$H$1,"")</f>
        <v>696</v>
      </c>
      <c r="D4" s="10">
        <f>(+B4*C4)/2000</f>
        <v>63864.959999999999</v>
      </c>
    </row>
    <row r="5" spans="1:9" x14ac:dyDescent="0.25">
      <c r="A5" s="33" t="s">
        <v>43</v>
      </c>
      <c r="B5" s="34">
        <v>20566</v>
      </c>
      <c r="C5" s="9">
        <f>IF(B5&lt;&gt;0,$H$1,0)</f>
        <v>696</v>
      </c>
      <c r="D5" s="10">
        <f t="shared" ref="D5:D40" si="0">(+B5*C5)/2000</f>
        <v>7156.9679999999998</v>
      </c>
    </row>
    <row r="6" spans="1:9" x14ac:dyDescent="0.25">
      <c r="A6" s="35" t="s">
        <v>42</v>
      </c>
      <c r="B6" s="34">
        <v>584211</v>
      </c>
      <c r="C6" s="9">
        <f t="shared" ref="C6:C40" si="1">IF(B6&lt;&gt;0,$H$1,0)</f>
        <v>696</v>
      </c>
      <c r="D6" s="10">
        <f t="shared" si="0"/>
        <v>203305.42800000001</v>
      </c>
    </row>
    <row r="7" spans="1:9" x14ac:dyDescent="0.25">
      <c r="A7" s="35"/>
      <c r="B7" s="34"/>
      <c r="C7" s="9">
        <f t="shared" si="1"/>
        <v>0</v>
      </c>
      <c r="D7" s="10">
        <f t="shared" si="0"/>
        <v>0</v>
      </c>
    </row>
    <row r="8" spans="1:9" x14ac:dyDescent="0.25">
      <c r="A8" s="35"/>
      <c r="B8" s="34"/>
      <c r="C8" s="9">
        <f t="shared" si="1"/>
        <v>0</v>
      </c>
      <c r="D8" s="10">
        <f t="shared" si="0"/>
        <v>0</v>
      </c>
    </row>
    <row r="9" spans="1:9" x14ac:dyDescent="0.25">
      <c r="A9" s="35"/>
      <c r="B9" s="34"/>
      <c r="C9" s="9">
        <f t="shared" si="1"/>
        <v>0</v>
      </c>
      <c r="D9" s="10">
        <f t="shared" si="0"/>
        <v>0</v>
      </c>
    </row>
    <row r="10" spans="1:9" x14ac:dyDescent="0.25">
      <c r="A10" s="35"/>
      <c r="B10" s="34"/>
      <c r="C10" s="9">
        <f t="shared" si="1"/>
        <v>0</v>
      </c>
      <c r="D10" s="10">
        <f t="shared" si="0"/>
        <v>0</v>
      </c>
    </row>
    <row r="11" spans="1:9" x14ac:dyDescent="0.25">
      <c r="A11" s="35"/>
      <c r="B11" s="34"/>
      <c r="C11" s="9">
        <f t="shared" si="1"/>
        <v>0</v>
      </c>
      <c r="D11" s="10">
        <f t="shared" si="0"/>
        <v>0</v>
      </c>
    </row>
    <row r="12" spans="1:9" x14ac:dyDescent="0.25">
      <c r="A12" s="35"/>
      <c r="B12" s="34"/>
      <c r="C12" s="9">
        <f t="shared" si="1"/>
        <v>0</v>
      </c>
      <c r="D12" s="10">
        <f t="shared" si="0"/>
        <v>0</v>
      </c>
    </row>
    <row r="13" spans="1:9" x14ac:dyDescent="0.25">
      <c r="A13" s="35"/>
      <c r="B13" s="34"/>
      <c r="C13" s="9">
        <f t="shared" si="1"/>
        <v>0</v>
      </c>
      <c r="D13" s="10">
        <f t="shared" si="0"/>
        <v>0</v>
      </c>
    </row>
    <row r="14" spans="1:9" x14ac:dyDescent="0.25">
      <c r="A14" s="35"/>
      <c r="B14" s="34"/>
      <c r="C14" s="9">
        <f t="shared" si="1"/>
        <v>0</v>
      </c>
      <c r="D14" s="10">
        <f t="shared" si="0"/>
        <v>0</v>
      </c>
    </row>
    <row r="15" spans="1:9" x14ac:dyDescent="0.25">
      <c r="A15" s="35"/>
      <c r="B15" s="34"/>
      <c r="C15" s="9">
        <f t="shared" si="1"/>
        <v>0</v>
      </c>
      <c r="D15" s="10">
        <f t="shared" si="0"/>
        <v>0</v>
      </c>
    </row>
    <row r="16" spans="1:9" x14ac:dyDescent="0.25">
      <c r="A16" s="35"/>
      <c r="B16" s="34"/>
      <c r="C16" s="9">
        <f t="shared" si="1"/>
        <v>0</v>
      </c>
      <c r="D16" s="10">
        <f t="shared" si="0"/>
        <v>0</v>
      </c>
    </row>
    <row r="17" spans="1:4" x14ac:dyDescent="0.25">
      <c r="A17" s="35"/>
      <c r="B17" s="34"/>
      <c r="C17" s="9">
        <f t="shared" si="1"/>
        <v>0</v>
      </c>
      <c r="D17" s="10">
        <f t="shared" si="0"/>
        <v>0</v>
      </c>
    </row>
    <row r="18" spans="1:4" x14ac:dyDescent="0.25">
      <c r="A18" s="35"/>
      <c r="B18" s="34"/>
      <c r="C18" s="9">
        <f t="shared" si="1"/>
        <v>0</v>
      </c>
      <c r="D18" s="10">
        <f t="shared" si="0"/>
        <v>0</v>
      </c>
    </row>
    <row r="19" spans="1:4" x14ac:dyDescent="0.25">
      <c r="A19" s="35"/>
      <c r="B19" s="34"/>
      <c r="C19" s="9">
        <f t="shared" si="1"/>
        <v>0</v>
      </c>
      <c r="D19" s="10">
        <f t="shared" si="0"/>
        <v>0</v>
      </c>
    </row>
    <row r="20" spans="1:4" x14ac:dyDescent="0.25">
      <c r="A20" s="35"/>
      <c r="B20" s="34"/>
      <c r="C20" s="9">
        <f t="shared" si="1"/>
        <v>0</v>
      </c>
      <c r="D20" s="10">
        <f t="shared" si="0"/>
        <v>0</v>
      </c>
    </row>
    <row r="21" spans="1:4" x14ac:dyDescent="0.25">
      <c r="A21" s="35"/>
      <c r="B21" s="34"/>
      <c r="C21" s="9">
        <f t="shared" si="1"/>
        <v>0</v>
      </c>
      <c r="D21" s="10">
        <f t="shared" si="0"/>
        <v>0</v>
      </c>
    </row>
    <row r="22" spans="1:4" x14ac:dyDescent="0.25">
      <c r="A22" s="35"/>
      <c r="B22" s="34"/>
      <c r="C22" s="9">
        <f t="shared" si="1"/>
        <v>0</v>
      </c>
      <c r="D22" s="10">
        <f t="shared" si="0"/>
        <v>0</v>
      </c>
    </row>
    <row r="23" spans="1:4" x14ac:dyDescent="0.25">
      <c r="A23" s="35"/>
      <c r="B23" s="34"/>
      <c r="C23" s="9">
        <f t="shared" si="1"/>
        <v>0</v>
      </c>
      <c r="D23" s="10">
        <f t="shared" si="0"/>
        <v>0</v>
      </c>
    </row>
    <row r="24" spans="1:4" x14ac:dyDescent="0.25">
      <c r="A24" s="35"/>
      <c r="B24" s="34"/>
      <c r="C24" s="9">
        <f t="shared" si="1"/>
        <v>0</v>
      </c>
      <c r="D24" s="10">
        <f t="shared" si="0"/>
        <v>0</v>
      </c>
    </row>
    <row r="25" spans="1:4" x14ac:dyDescent="0.25">
      <c r="A25" s="35"/>
      <c r="B25" s="34"/>
      <c r="C25" s="9">
        <f t="shared" si="1"/>
        <v>0</v>
      </c>
      <c r="D25" s="10">
        <f t="shared" si="0"/>
        <v>0</v>
      </c>
    </row>
    <row r="26" spans="1:4" x14ac:dyDescent="0.25">
      <c r="A26" s="35"/>
      <c r="B26" s="34"/>
      <c r="C26" s="9">
        <f t="shared" si="1"/>
        <v>0</v>
      </c>
      <c r="D26" s="10">
        <f t="shared" si="0"/>
        <v>0</v>
      </c>
    </row>
    <row r="27" spans="1:4" x14ac:dyDescent="0.25">
      <c r="A27" s="35"/>
      <c r="B27" s="34"/>
      <c r="C27" s="9">
        <f t="shared" si="1"/>
        <v>0</v>
      </c>
      <c r="D27" s="10">
        <f t="shared" si="0"/>
        <v>0</v>
      </c>
    </row>
    <row r="28" spans="1:4" x14ac:dyDescent="0.25">
      <c r="A28" s="35"/>
      <c r="B28" s="34"/>
      <c r="C28" s="9">
        <f t="shared" si="1"/>
        <v>0</v>
      </c>
      <c r="D28" s="10">
        <f t="shared" si="0"/>
        <v>0</v>
      </c>
    </row>
    <row r="29" spans="1:4" x14ac:dyDescent="0.25">
      <c r="A29" s="35"/>
      <c r="B29" s="34"/>
      <c r="C29" s="9">
        <f t="shared" si="1"/>
        <v>0</v>
      </c>
      <c r="D29" s="10">
        <f t="shared" si="0"/>
        <v>0</v>
      </c>
    </row>
    <row r="30" spans="1:4" x14ac:dyDescent="0.25">
      <c r="A30" s="35"/>
      <c r="B30" s="34"/>
      <c r="C30" s="9">
        <f t="shared" si="1"/>
        <v>0</v>
      </c>
      <c r="D30" s="10">
        <f t="shared" si="0"/>
        <v>0</v>
      </c>
    </row>
    <row r="31" spans="1:4" x14ac:dyDescent="0.25">
      <c r="A31" s="35"/>
      <c r="B31" s="34"/>
      <c r="C31" s="9">
        <f t="shared" si="1"/>
        <v>0</v>
      </c>
      <c r="D31" s="10">
        <f t="shared" si="0"/>
        <v>0</v>
      </c>
    </row>
    <row r="32" spans="1:4" x14ac:dyDescent="0.25">
      <c r="A32" s="35"/>
      <c r="B32" s="34"/>
      <c r="C32" s="9">
        <f t="shared" si="1"/>
        <v>0</v>
      </c>
      <c r="D32" s="10">
        <f t="shared" si="0"/>
        <v>0</v>
      </c>
    </row>
    <row r="33" spans="1:4" x14ac:dyDescent="0.25">
      <c r="A33" s="35"/>
      <c r="B33" s="34"/>
      <c r="C33" s="9">
        <f t="shared" si="1"/>
        <v>0</v>
      </c>
      <c r="D33" s="10">
        <f t="shared" si="0"/>
        <v>0</v>
      </c>
    </row>
    <row r="34" spans="1:4" x14ac:dyDescent="0.25">
      <c r="A34" s="35"/>
      <c r="B34" s="34"/>
      <c r="C34" s="9">
        <f t="shared" si="1"/>
        <v>0</v>
      </c>
      <c r="D34" s="10">
        <f t="shared" si="0"/>
        <v>0</v>
      </c>
    </row>
    <row r="35" spans="1:4" x14ac:dyDescent="0.25">
      <c r="A35" s="35"/>
      <c r="B35" s="34"/>
      <c r="C35" s="9">
        <f t="shared" si="1"/>
        <v>0</v>
      </c>
      <c r="D35" s="10">
        <f t="shared" si="0"/>
        <v>0</v>
      </c>
    </row>
    <row r="36" spans="1:4" x14ac:dyDescent="0.25">
      <c r="A36" s="35"/>
      <c r="B36" s="34"/>
      <c r="C36" s="9">
        <f t="shared" si="1"/>
        <v>0</v>
      </c>
      <c r="D36" s="10">
        <f t="shared" si="0"/>
        <v>0</v>
      </c>
    </row>
    <row r="37" spans="1:4" x14ac:dyDescent="0.25">
      <c r="A37" s="35"/>
      <c r="B37" s="34"/>
      <c r="C37" s="9">
        <f t="shared" si="1"/>
        <v>0</v>
      </c>
      <c r="D37" s="10">
        <f t="shared" si="0"/>
        <v>0</v>
      </c>
    </row>
    <row r="38" spans="1:4" x14ac:dyDescent="0.25">
      <c r="A38" s="35"/>
      <c r="B38" s="34"/>
      <c r="C38" s="9">
        <f t="shared" si="1"/>
        <v>0</v>
      </c>
      <c r="D38" s="10">
        <f t="shared" si="0"/>
        <v>0</v>
      </c>
    </row>
    <row r="39" spans="1:4" x14ac:dyDescent="0.25">
      <c r="A39" s="35"/>
      <c r="B39" s="34"/>
      <c r="C39" s="9">
        <f t="shared" si="1"/>
        <v>0</v>
      </c>
      <c r="D39" s="10">
        <f t="shared" si="0"/>
        <v>0</v>
      </c>
    </row>
    <row r="40" spans="1:4" ht="15.75" thickBot="1" x14ac:dyDescent="0.3">
      <c r="A40" s="36"/>
      <c r="B40" s="37"/>
      <c r="C40" s="15">
        <f t="shared" si="1"/>
        <v>0</v>
      </c>
      <c r="D40" s="16">
        <f t="shared" si="0"/>
        <v>0</v>
      </c>
    </row>
    <row r="41" spans="1:4" ht="16.5" thickTop="1" thickBot="1" x14ac:dyDescent="0.3">
      <c r="A41" s="13"/>
      <c r="B41" s="40">
        <f>SUM(B4:B40)</f>
        <v>788297</v>
      </c>
      <c r="C41" s="14"/>
      <c r="D41" s="41">
        <f>SUM(D4:D40)</f>
        <v>274327.35600000003</v>
      </c>
    </row>
  </sheetData>
  <hyperlinks>
    <hyperlink ref="D1" r:id="rId1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95ACBED0A5954D99537522F0B04AD6" ma:contentTypeVersion="104" ma:contentTypeDescription="" ma:contentTypeScope="" ma:versionID="cef0d9013cd2e770490e44dba7863ac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2016-02-09T08:00:00+00:00</OpenedDate>
    <Date1 xmlns="dc463f71-b30c-4ab2-9473-d307f9d35888">2016-02-16T08:00:00+00:00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160190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4B3A71B-0C11-43C7-BA2B-4DC76AE54F4F}"/>
</file>

<file path=customXml/itemProps2.xml><?xml version="1.0" encoding="utf-8"?>
<ds:datastoreItem xmlns:ds="http://schemas.openxmlformats.org/officeDocument/2006/customXml" ds:itemID="{CE5C4E61-F5EF-4C2E-9F3F-DFB5927FB724}"/>
</file>

<file path=customXml/itemProps3.xml><?xml version="1.0" encoding="utf-8"?>
<ds:datastoreItem xmlns:ds="http://schemas.openxmlformats.org/officeDocument/2006/customXml" ds:itemID="{537CAF48-3254-4D26-B064-09B11F6C9948}"/>
</file>

<file path=customXml/itemProps4.xml><?xml version="1.0" encoding="utf-8"?>
<ds:datastoreItem xmlns:ds="http://schemas.openxmlformats.org/officeDocument/2006/customXml" ds:itemID="{57BE1F28-303A-4833-8A05-0A33588D19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Nightingale, David (UTC)</cp:lastModifiedBy>
  <dcterms:created xsi:type="dcterms:W3CDTF">2016-02-08T23:38:12Z</dcterms:created>
  <dcterms:modified xsi:type="dcterms:W3CDTF">2016-02-16T22:37:07Z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0x0101006E56B4D1795A2E4DB2F0B01679ED314A001B95ACBED0A5954D99537522F0B04AD6</vt:lpwstr>
  </property>
  <property fmtid="{D5CDD505-2E9C-101B-9397-08002B2CF9AE}" pid="3" name="_docset_NoMedatataSyncRequired">
    <vt:lpwstr>False</vt:lpwstr>
  </property>
</Properties>
</file>