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32" yWindow="72" windowWidth="14940" windowHeight="7812"/>
  </bookViews>
  <sheets>
    <sheet name="Qtr 3-31-15" sheetId="2" r:id="rId1"/>
    <sheet name="Report Qtr 3-31-15" sheetId="1" r:id="rId2"/>
    <sheet name="Sheet1" sheetId="3" r:id="rId3"/>
  </sheets>
  <definedNames>
    <definedName name="_xlnm.Print_Area" localSheetId="0">'Qtr 3-31-15'!$A$1:$BK$76</definedName>
  </definedNames>
  <calcPr calcId="152511"/>
</workbook>
</file>

<file path=xl/calcChain.xml><?xml version="1.0" encoding="utf-8"?>
<calcChain xmlns="http://schemas.openxmlformats.org/spreadsheetml/2006/main">
  <c r="BK76" i="2" l="1"/>
  <c r="BK58" i="2"/>
  <c r="BG57" i="2" l="1"/>
  <c r="BH57" i="2" s="1"/>
  <c r="BK57" i="2" s="1"/>
  <c r="BB56" i="2"/>
  <c r="BE56" i="2" s="1"/>
  <c r="BH76" i="2"/>
  <c r="BH56" i="2" l="1"/>
  <c r="BK56" i="2" s="1"/>
  <c r="BE76" i="2"/>
  <c r="C23" i="1" l="1"/>
  <c r="BB76" i="2"/>
  <c r="BB45" i="2"/>
  <c r="BE45" i="2" s="1"/>
  <c r="BH45" i="2" s="1"/>
  <c r="BK45" i="2" s="1"/>
  <c r="BB17" i="2"/>
  <c r="BE17" i="2" s="1"/>
  <c r="BH17" i="2" s="1"/>
  <c r="BK17" i="2" s="1"/>
  <c r="BB18" i="2"/>
  <c r="BE18" i="2" s="1"/>
  <c r="BH18" i="2" s="1"/>
  <c r="BK18" i="2" s="1"/>
  <c r="BB19" i="2"/>
  <c r="BE19" i="2" s="1"/>
  <c r="BH19" i="2" s="1"/>
  <c r="BK19" i="2" s="1"/>
  <c r="BB20" i="2"/>
  <c r="BE20" i="2" s="1"/>
  <c r="BH20" i="2" s="1"/>
  <c r="BK20" i="2" s="1"/>
  <c r="BB21" i="2"/>
  <c r="BE21" i="2" s="1"/>
  <c r="BH21" i="2" s="1"/>
  <c r="BK21" i="2" s="1"/>
  <c r="AY76" i="2" l="1"/>
  <c r="AY54" i="2"/>
  <c r="BB54" i="2" s="1"/>
  <c r="BE54" i="2" s="1"/>
  <c r="BH54" i="2" s="1"/>
  <c r="BK54" i="2" s="1"/>
  <c r="AY27" i="2"/>
  <c r="BB27" i="2" s="1"/>
  <c r="BE27" i="2" s="1"/>
  <c r="BH27" i="2" s="1"/>
  <c r="BK27" i="2" s="1"/>
  <c r="AV76" i="2" l="1"/>
  <c r="AV53" i="2"/>
  <c r="AY53" i="2" s="1"/>
  <c r="BB53" i="2" s="1"/>
  <c r="BE53" i="2" s="1"/>
  <c r="BH53" i="2" s="1"/>
  <c r="BK53" i="2" s="1"/>
  <c r="AV26" i="2"/>
  <c r="AY26" i="2" s="1"/>
  <c r="BB26" i="2" s="1"/>
  <c r="BE26" i="2" s="1"/>
  <c r="BH26" i="2" s="1"/>
  <c r="BK26" i="2" s="1"/>
  <c r="AS76" i="2"/>
  <c r="AR60" i="2"/>
  <c r="AS52" i="2"/>
  <c r="AV52" i="2" s="1"/>
  <c r="AY52" i="2" s="1"/>
  <c r="BB52" i="2" s="1"/>
  <c r="BE52" i="2" s="1"/>
  <c r="BH52" i="2" s="1"/>
  <c r="BK52" i="2" s="1"/>
  <c r="AR33" i="2"/>
  <c r="AS25" i="2"/>
  <c r="AV25" i="2" s="1"/>
  <c r="AY25" i="2" s="1"/>
  <c r="BB25" i="2" s="1"/>
  <c r="BE25" i="2" s="1"/>
  <c r="BH25" i="2" s="1"/>
  <c r="BK25" i="2" s="1"/>
  <c r="AP76" i="2"/>
  <c r="AO60" i="2"/>
  <c r="AO33" i="2"/>
  <c r="AP51" i="2"/>
  <c r="AS51" i="2" s="1"/>
  <c r="AV51" i="2" s="1"/>
  <c r="AY51" i="2" s="1"/>
  <c r="BB51" i="2" s="1"/>
  <c r="BE51" i="2" s="1"/>
  <c r="BH51" i="2" s="1"/>
  <c r="BK51" i="2" s="1"/>
  <c r="AP24" i="2"/>
  <c r="AS24" i="2" s="1"/>
  <c r="AV24" i="2" s="1"/>
  <c r="AY24" i="2" s="1"/>
  <c r="BB24" i="2" s="1"/>
  <c r="BE24" i="2" s="1"/>
  <c r="BH24" i="2" s="1"/>
  <c r="BK24" i="2" s="1"/>
  <c r="AM76" i="2"/>
  <c r="AL60" i="2"/>
  <c r="AM50" i="2"/>
  <c r="AP50" i="2" s="1"/>
  <c r="AS50" i="2" s="1"/>
  <c r="AV50" i="2" s="1"/>
  <c r="AY50" i="2" s="1"/>
  <c r="BB50" i="2" s="1"/>
  <c r="BE50" i="2" s="1"/>
  <c r="BH50" i="2" s="1"/>
  <c r="BK50" i="2" s="1"/>
  <c r="AL33" i="2"/>
  <c r="AM23" i="2"/>
  <c r="AP23" i="2" s="1"/>
  <c r="AS23" i="2" s="1"/>
  <c r="AV23" i="2" s="1"/>
  <c r="AY23" i="2" s="1"/>
  <c r="BB23" i="2" s="1"/>
  <c r="BE23" i="2" s="1"/>
  <c r="BH23" i="2" s="1"/>
  <c r="BK23" i="2" s="1"/>
  <c r="AJ76" i="2"/>
  <c r="AJ22" i="2"/>
  <c r="AM22" i="2" s="1"/>
  <c r="AP22" i="2" s="1"/>
  <c r="AS22" i="2" s="1"/>
  <c r="AV22" i="2" s="1"/>
  <c r="AY22" i="2" s="1"/>
  <c r="BB22" i="2" s="1"/>
  <c r="BE22" i="2" s="1"/>
  <c r="BH22" i="2" s="1"/>
  <c r="BK22" i="2" s="1"/>
  <c r="AJ49" i="2"/>
  <c r="AM49" i="2" s="1"/>
  <c r="AP49" i="2" s="1"/>
  <c r="AS49" i="2" s="1"/>
  <c r="AV49" i="2" s="1"/>
  <c r="AY49" i="2" s="1"/>
  <c r="BB49" i="2" s="1"/>
  <c r="BE49" i="2" s="1"/>
  <c r="BH49" i="2" s="1"/>
  <c r="BK49" i="2" s="1"/>
  <c r="AI60" i="2"/>
  <c r="AI33" i="2"/>
  <c r="C32" i="1"/>
  <c r="C16" i="1"/>
  <c r="C25" i="1" s="1"/>
  <c r="C10" i="1"/>
  <c r="C24" i="1" s="1"/>
  <c r="AG76" i="2"/>
  <c r="AF60" i="2"/>
  <c r="AG48" i="2"/>
  <c r="AJ48" i="2" s="1"/>
  <c r="AM48" i="2" s="1"/>
  <c r="AP48" i="2" s="1"/>
  <c r="AS48" i="2" s="1"/>
  <c r="AV48" i="2" s="1"/>
  <c r="AY48" i="2" s="1"/>
  <c r="BB48" i="2" s="1"/>
  <c r="BE48" i="2" s="1"/>
  <c r="BH48" i="2" s="1"/>
  <c r="BK48" i="2" s="1"/>
  <c r="AD76" i="2"/>
  <c r="AC60" i="2"/>
  <c r="AD47" i="2"/>
  <c r="AG47" i="2" s="1"/>
  <c r="AJ47" i="2" s="1"/>
  <c r="AM47" i="2" s="1"/>
  <c r="AP47" i="2" s="1"/>
  <c r="AS47" i="2" s="1"/>
  <c r="AV47" i="2" s="1"/>
  <c r="AY47" i="2" s="1"/>
  <c r="BB47" i="2" s="1"/>
  <c r="BE47" i="2" s="1"/>
  <c r="BH47" i="2" s="1"/>
  <c r="BK47" i="2" s="1"/>
  <c r="AC33" i="2"/>
  <c r="AA76" i="2"/>
  <c r="Z60" i="2"/>
  <c r="AA46" i="2"/>
  <c r="AD46" i="2" s="1"/>
  <c r="AG46" i="2" s="1"/>
  <c r="AJ46" i="2" s="1"/>
  <c r="AM46" i="2" s="1"/>
  <c r="AP46" i="2" s="1"/>
  <c r="AS46" i="2" s="1"/>
  <c r="AV46" i="2" s="1"/>
  <c r="AY46" i="2" s="1"/>
  <c r="BB46" i="2" s="1"/>
  <c r="BE46" i="2" s="1"/>
  <c r="BH46" i="2" s="1"/>
  <c r="BK46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BH11" i="2" s="1"/>
  <c r="BK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BH12" i="2" s="1"/>
  <c r="BK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BH13" i="2" s="1"/>
  <c r="BK13" i="2" s="1"/>
  <c r="L14" i="2"/>
  <c r="O14" i="2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BH14" i="2" s="1"/>
  <c r="BK14" i="2" s="1"/>
  <c r="O15" i="2"/>
  <c r="R15" i="2" s="1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BH15" i="2" s="1"/>
  <c r="BK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BH16" i="2" s="1"/>
  <c r="BK16" i="2" s="1"/>
  <c r="Z33" i="2"/>
  <c r="X76" i="2"/>
  <c r="F38" i="2"/>
  <c r="I38" i="2" s="1"/>
  <c r="F39" i="2"/>
  <c r="I39" i="2" s="1"/>
  <c r="L39" i="2" s="1"/>
  <c r="O39" i="2" s="1"/>
  <c r="R39" i="2" s="1"/>
  <c r="U39" i="2" s="1"/>
  <c r="X39" i="2" s="1"/>
  <c r="AA39" i="2" s="1"/>
  <c r="AD39" i="2" s="1"/>
  <c r="AG39" i="2" s="1"/>
  <c r="AJ39" i="2" s="1"/>
  <c r="AM39" i="2" s="1"/>
  <c r="AP39" i="2" s="1"/>
  <c r="AS39" i="2" s="1"/>
  <c r="AV39" i="2" s="1"/>
  <c r="AY39" i="2" s="1"/>
  <c r="BB39" i="2" s="1"/>
  <c r="BE39" i="2" s="1"/>
  <c r="BH39" i="2" s="1"/>
  <c r="BK39" i="2" s="1"/>
  <c r="I40" i="2"/>
  <c r="L40" i="2" s="1"/>
  <c r="O40" i="2" s="1"/>
  <c r="R40" i="2" s="1"/>
  <c r="U40" i="2" s="1"/>
  <c r="X40" i="2" s="1"/>
  <c r="AA40" i="2" s="1"/>
  <c r="AD40" i="2" s="1"/>
  <c r="AG40" i="2" s="1"/>
  <c r="AJ40" i="2" s="1"/>
  <c r="AM40" i="2" s="1"/>
  <c r="AP40" i="2" s="1"/>
  <c r="AS40" i="2" s="1"/>
  <c r="AV40" i="2" s="1"/>
  <c r="AY40" i="2" s="1"/>
  <c r="BB40" i="2" s="1"/>
  <c r="BE40" i="2" s="1"/>
  <c r="BH40" i="2" s="1"/>
  <c r="BK40" i="2" s="1"/>
  <c r="L41" i="2"/>
  <c r="O41" i="2" s="1"/>
  <c r="R41" i="2" s="1"/>
  <c r="U41" i="2" s="1"/>
  <c r="X41" i="2" s="1"/>
  <c r="AA41" i="2" s="1"/>
  <c r="AD41" i="2" s="1"/>
  <c r="AG41" i="2" s="1"/>
  <c r="AJ41" i="2" s="1"/>
  <c r="AM41" i="2" s="1"/>
  <c r="AP41" i="2" s="1"/>
  <c r="AS41" i="2" s="1"/>
  <c r="AV41" i="2" s="1"/>
  <c r="AY41" i="2" s="1"/>
  <c r="BB41" i="2" s="1"/>
  <c r="BE41" i="2" s="1"/>
  <c r="BH41" i="2" s="1"/>
  <c r="BK41" i="2" s="1"/>
  <c r="O42" i="2"/>
  <c r="R42" i="2" s="1"/>
  <c r="U42" i="2" s="1"/>
  <c r="X42" i="2" s="1"/>
  <c r="AA42" i="2" s="1"/>
  <c r="AD42" i="2" s="1"/>
  <c r="AG42" i="2" s="1"/>
  <c r="AJ42" i="2" s="1"/>
  <c r="AM42" i="2" s="1"/>
  <c r="AP42" i="2" s="1"/>
  <c r="AS42" i="2" s="1"/>
  <c r="AV42" i="2" s="1"/>
  <c r="AY42" i="2" s="1"/>
  <c r="BB42" i="2" s="1"/>
  <c r="BE42" i="2" s="1"/>
  <c r="BH42" i="2" s="1"/>
  <c r="BK42" i="2" s="1"/>
  <c r="R43" i="2"/>
  <c r="U43" i="2" s="1"/>
  <c r="X43" i="2" s="1"/>
  <c r="AA43" i="2" s="1"/>
  <c r="AD43" i="2" s="1"/>
  <c r="AG43" i="2" s="1"/>
  <c r="AJ43" i="2" s="1"/>
  <c r="AM43" i="2" s="1"/>
  <c r="AP43" i="2" s="1"/>
  <c r="AS43" i="2" s="1"/>
  <c r="AV43" i="2" s="1"/>
  <c r="AY43" i="2" s="1"/>
  <c r="BB43" i="2" s="1"/>
  <c r="BE43" i="2" s="1"/>
  <c r="BH43" i="2" s="1"/>
  <c r="BK43" i="2" s="1"/>
  <c r="U44" i="2"/>
  <c r="X44" i="2" s="1"/>
  <c r="AA44" i="2" s="1"/>
  <c r="AD44" i="2" s="1"/>
  <c r="AG44" i="2" s="1"/>
  <c r="AJ44" i="2" s="1"/>
  <c r="AM44" i="2" s="1"/>
  <c r="AP44" i="2" s="1"/>
  <c r="AS44" i="2" s="1"/>
  <c r="AV44" i="2" s="1"/>
  <c r="AY44" i="2" s="1"/>
  <c r="BB44" i="2" s="1"/>
  <c r="BE44" i="2" s="1"/>
  <c r="BH44" i="2" s="1"/>
  <c r="BK44" i="2" s="1"/>
  <c r="X45" i="2"/>
  <c r="W60" i="2"/>
  <c r="W33" i="2"/>
  <c r="U76" i="2"/>
  <c r="T60" i="2"/>
  <c r="T33" i="2"/>
  <c r="R76" i="2"/>
  <c r="Q60" i="2"/>
  <c r="F7" i="2"/>
  <c r="C33" i="2"/>
  <c r="E33" i="2"/>
  <c r="C60" i="2"/>
  <c r="E60" i="2"/>
  <c r="K60" i="2"/>
  <c r="N60" i="2"/>
  <c r="I76" i="2"/>
  <c r="L76" i="2"/>
  <c r="O76" i="2"/>
  <c r="F60" i="2" l="1"/>
  <c r="F33" i="2"/>
  <c r="F63" i="2"/>
  <c r="C26" i="1"/>
  <c r="I60" i="2"/>
  <c r="L38" i="2"/>
  <c r="I33" i="2"/>
  <c r="I63" i="2" s="1"/>
  <c r="L10" i="2"/>
  <c r="O10" i="2" l="1"/>
  <c r="L33" i="2"/>
  <c r="O38" i="2"/>
  <c r="L60" i="2"/>
  <c r="R38" i="2" l="1"/>
  <c r="O60" i="2"/>
  <c r="R10" i="2"/>
  <c r="O33" i="2"/>
  <c r="L63" i="2"/>
  <c r="U10" i="2" l="1"/>
  <c r="R33" i="2"/>
  <c r="U38" i="2"/>
  <c r="R60" i="2"/>
  <c r="O63" i="2"/>
  <c r="R63" i="2" l="1"/>
  <c r="U60" i="2"/>
  <c r="X38" i="2"/>
  <c r="X10" i="2"/>
  <c r="U33" i="2"/>
  <c r="U63" i="2" l="1"/>
  <c r="AA38" i="2"/>
  <c r="X60" i="2"/>
  <c r="AA10" i="2"/>
  <c r="X33" i="2"/>
  <c r="X63" i="2" l="1"/>
  <c r="AD10" i="2"/>
  <c r="AA33" i="2"/>
  <c r="AD38" i="2"/>
  <c r="AA60" i="2"/>
  <c r="AG38" i="2" l="1"/>
  <c r="AD60" i="2"/>
  <c r="AD33" i="2"/>
  <c r="AG10" i="2"/>
  <c r="AA63" i="2"/>
  <c r="AG33" i="2" l="1"/>
  <c r="AJ10" i="2"/>
  <c r="AJ38" i="2"/>
  <c r="AG60" i="2"/>
  <c r="AD63" i="2"/>
  <c r="AM38" i="2" l="1"/>
  <c r="AJ60" i="2"/>
  <c r="AG63" i="2"/>
  <c r="AM10" i="2"/>
  <c r="AJ33" i="2"/>
  <c r="AP10" i="2" l="1"/>
  <c r="AM33" i="2"/>
  <c r="AP38" i="2"/>
  <c r="AM60" i="2"/>
  <c r="AJ63" i="2"/>
  <c r="AP60" i="2" l="1"/>
  <c r="AS38" i="2"/>
  <c r="AP33" i="2"/>
  <c r="AP63" i="2" s="1"/>
  <c r="AS10" i="2"/>
  <c r="AM63" i="2"/>
  <c r="AS33" i="2" l="1"/>
  <c r="AV10" i="2"/>
  <c r="AS60" i="2"/>
  <c r="AV38" i="2"/>
  <c r="AV60" i="2" l="1"/>
  <c r="AY38" i="2"/>
  <c r="AV33" i="2"/>
  <c r="AV63" i="2" s="1"/>
  <c r="AY10" i="2"/>
  <c r="AS63" i="2"/>
  <c r="BB10" i="2" l="1"/>
  <c r="AY33" i="2"/>
  <c r="BB38" i="2"/>
  <c r="BE38" i="2" l="1"/>
  <c r="BE10" i="2"/>
  <c r="BB33" i="2"/>
  <c r="BE33" i="2" l="1"/>
  <c r="BH10" i="2"/>
  <c r="BH38" i="2"/>
  <c r="BK38" i="2" s="1"/>
  <c r="BH33" i="2" l="1"/>
  <c r="BK10" i="2"/>
  <c r="BK33" i="2" s="1"/>
  <c r="AY60" i="2"/>
  <c r="AY63" i="2" s="1"/>
  <c r="BB55" i="2"/>
  <c r="BB60" i="2" s="1"/>
  <c r="BB63" i="2" s="1"/>
  <c r="BE55" i="2" l="1"/>
  <c r="BH55" i="2" s="1"/>
  <c r="BE60" i="2"/>
  <c r="BE63" i="2" s="1"/>
  <c r="BH60" i="2" l="1"/>
  <c r="BH63" i="2" s="1"/>
  <c r="BK55" i="2"/>
  <c r="BK60" i="2" s="1"/>
  <c r="BK63" i="2" s="1"/>
</calcChain>
</file>

<file path=xl/sharedStrings.xml><?xml version="1.0" encoding="utf-8"?>
<sst xmlns="http://schemas.openxmlformats.org/spreadsheetml/2006/main" count="178" uniqueCount="102">
  <si>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</si>
  <si>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</si>
  <si>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</si>
  <si>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</si>
  <si>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</si>
  <si>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</si>
  <si>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</si>
  <si>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</si>
  <si>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</si>
  <si>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</si>
  <si>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</si>
  <si>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</si>
  <si>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</si>
  <si>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</si>
  <si>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</si>
  <si>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</si>
  <si>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</si>
  <si>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</si>
  <si>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</si>
  <si>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</si>
  <si>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</si>
  <si>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</si>
  <si>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</si>
  <si>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</si>
  <si>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</si>
  <si>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</si>
  <si>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</si>
  <si>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</si>
  <si>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</si>
  <si>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</si>
  <si>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</si>
  <si>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</si>
  <si>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The total Minor Cleanup site dollars spent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</si>
  <si>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</si>
  <si>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</si>
  <si>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</si>
  <si>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</si>
  <si>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</si>
  <si>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</si>
  <si>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</si>
  <si>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</si>
  <si>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</si>
  <si>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</si>
  <si>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</si>
  <si>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</si>
  <si>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</si>
  <si>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</si>
  <si>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</si>
  <si>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</si>
  <si>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</si>
  <si>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</si>
  <si>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</si>
  <si>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</si>
  <si>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</si>
  <si>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</si>
  <si>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</si>
  <si>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</si>
  <si>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</si>
  <si>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</si>
  <si>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</si>
  <si>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</si>
  <si>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</si>
  <si>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</si>
  <si>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</si>
  <si>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</si>
  <si>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</si>
  <si>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</si>
  <si>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</si>
  <si>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</si>
  <si>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</si>
  <si>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</si>
  <si>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</si>
  <si>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</si>
  <si>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</si>
  <si>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</si>
  <si>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</si>
  <si>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</si>
  <si>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QTR 3/31/2014 Amortization</t>
  </si>
  <si>
    <t>QTR 3/31/2014</t>
  </si>
  <si>
    <t>Beginning Balance Adjustments</t>
  </si>
  <si>
    <t>QTR 3/31/2014 Activity</t>
  </si>
  <si>
    <t>QTR 9/30/2014 Activity</t>
  </si>
  <si>
    <t>QTR 9/30/2014 Amortization</t>
  </si>
  <si>
    <t>QTR 9/30/2014</t>
  </si>
  <si>
    <t>Period Ending 3/31/15</t>
  </si>
  <si>
    <t>QTR 3/31/2015 Activity</t>
  </si>
  <si>
    <t>QTR 3/31/2015 Amortization</t>
  </si>
  <si>
    <t>Ending Balance at (March 31, 2015)</t>
  </si>
  <si>
    <t>Six Months, Ending 3/15/2015</t>
  </si>
  <si>
    <t>Additions per 6 mo ending 3/15/2015 reconciliation</t>
  </si>
  <si>
    <t>Less Third West Substation 6 mo ending 3/31/2015 Activity</t>
  </si>
  <si>
    <t>6 mo ending 3/31/2015 Minor Envirnonmental Cleanup Activity</t>
  </si>
  <si>
    <t>6 mo ending 3/31/2015 Amortization per reconciliation</t>
  </si>
  <si>
    <t>6 mo ending 3/31/2015 Amortization (Third West)</t>
  </si>
  <si>
    <t>6 mo ending 3/31/2015 Minor Environmental Cleanup Amortization</t>
  </si>
  <si>
    <t>Third West 6 mo ending 3/31/2015 Activity</t>
  </si>
  <si>
    <t>Third West 6 mo ending 3/31/2015 Amortization</t>
  </si>
  <si>
    <t>6 mo ending 3/31/2015 Minor Environmental Cleanup Activity</t>
  </si>
  <si>
    <t>Environmental Cleanup Activity - 6 mo ending 3/31/2015</t>
  </si>
  <si>
    <t>Beginning Environmental Cleanup Balance 9/30/2014</t>
  </si>
  <si>
    <t>Ending Environmental Cleanup Balance 3/31/2015</t>
  </si>
  <si>
    <t>QTR 3/31/2015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</si>
</sst>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K79"/>
  <sheetViews>
    <sheetView tabSelected="1" view="pageBreakPreview" zoomScale="80" zoomScaleNormal="100" zoomScaleSheetLayoutView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BK69" sqref="BK69"/>
    </sheetView>
  </sheetViews>
  <sheetFormatPr defaultRowHeight="13.2" x14ac:dyDescent="0.25"/>
  <cols>
    <col min="1" max="1" width="22.44140625" customWidth="1"/>
    <col min="2" max="2" width="25.5546875" customWidth="1"/>
    <col min="3" max="3" width="16.44140625" hidden="1" customWidth="1"/>
    <col min="4" max="4" width="2" hidden="1" customWidth="1"/>
    <col min="5" max="5" width="14.5546875" hidden="1" customWidth="1"/>
    <col min="6" max="6" width="19.6640625" hidden="1" customWidth="1"/>
    <col min="7" max="7" width="2" hidden="1" customWidth="1"/>
    <col min="8" max="8" width="13.44140625" hidden="1" customWidth="1"/>
    <col min="9" max="9" width="19.109375" hidden="1" customWidth="1"/>
    <col min="10" max="10" width="2" hidden="1" customWidth="1"/>
    <col min="11" max="11" width="14" hidden="1" customWidth="1"/>
    <col min="12" max="12" width="18.6640625" hidden="1" customWidth="1"/>
    <col min="13" max="13" width="2" hidden="1" customWidth="1"/>
    <col min="14" max="14" width="13" hidden="1" customWidth="1"/>
    <col min="15" max="15" width="19.88671875" hidden="1" customWidth="1"/>
    <col min="16" max="16" width="2" hidden="1" customWidth="1"/>
    <col min="17" max="17" width="12.88671875" hidden="1" customWidth="1"/>
    <col min="18" max="18" width="19.6640625" hidden="1" customWidth="1"/>
    <col min="19" max="19" width="1.88671875" hidden="1" customWidth="1"/>
    <col min="20" max="20" width="13.33203125" hidden="1" customWidth="1"/>
    <col min="21" max="21" width="19.88671875" hidden="1" customWidth="1"/>
    <col min="22" max="22" width="1.6640625" hidden="1" customWidth="1"/>
    <col min="23" max="23" width="13.33203125" hidden="1" customWidth="1"/>
    <col min="24" max="24" width="19.88671875" hidden="1" customWidth="1"/>
    <col min="25" max="25" width="1.6640625" hidden="1" customWidth="1"/>
    <col min="26" max="26" width="13.5546875" hidden="1" customWidth="1"/>
    <col min="27" max="27" width="19.88671875" hidden="1" customWidth="1"/>
    <col min="28" max="28" width="1.6640625" hidden="1" customWidth="1"/>
    <col min="29" max="29" width="13.6640625" hidden="1" customWidth="1"/>
    <col min="30" max="30" width="19.88671875" hidden="1" customWidth="1"/>
    <col min="31" max="31" width="1.6640625" hidden="1" customWidth="1"/>
    <col min="32" max="32" width="13.6640625" hidden="1" customWidth="1"/>
    <col min="33" max="33" width="19.88671875" hidden="1" customWidth="1"/>
    <col min="34" max="34" width="1.6640625" hidden="1" customWidth="1"/>
    <col min="35" max="35" width="13.6640625" hidden="1" customWidth="1"/>
    <col min="36" max="36" width="19.6640625" hidden="1" customWidth="1"/>
    <col min="37" max="37" width="1.5546875" hidden="1" customWidth="1"/>
    <col min="38" max="38" width="13.6640625" hidden="1" customWidth="1"/>
    <col min="39" max="39" width="19.6640625" hidden="1" customWidth="1"/>
    <col min="40" max="40" width="1.5546875" hidden="1" customWidth="1"/>
    <col min="41" max="41" width="13.6640625" hidden="1" customWidth="1"/>
    <col min="42" max="42" width="19.6640625" hidden="1" customWidth="1"/>
    <col min="43" max="43" width="1.6640625" hidden="1" customWidth="1"/>
    <col min="44" max="44" width="13.6640625" hidden="1" customWidth="1"/>
    <col min="45" max="45" width="19.6640625" hidden="1" customWidth="1"/>
    <col min="46" max="46" width="1.44140625" hidden="1" customWidth="1"/>
    <col min="47" max="47" width="13.6640625" hidden="1" customWidth="1"/>
    <col min="48" max="48" width="19.6640625" hidden="1" customWidth="1"/>
    <col min="49" max="49" width="1.44140625" hidden="1" customWidth="1"/>
    <col min="50" max="50" width="14.33203125" hidden="1" customWidth="1"/>
    <col min="51" max="51" width="19.44140625" hidden="1" customWidth="1"/>
    <col min="52" max="52" width="1.5546875" hidden="1" customWidth="1"/>
    <col min="53" max="53" width="14.5546875" hidden="1" customWidth="1"/>
    <col min="54" max="54" width="19.5546875" hidden="1" customWidth="1"/>
    <col min="55" max="55" width="1.5546875" customWidth="1"/>
    <col min="56" max="56" width="14.5546875" customWidth="1"/>
    <col min="57" max="57" width="19.5546875" customWidth="1"/>
    <col min="58" max="58" width="1.5546875" customWidth="1"/>
    <col min="59" max="59" width="14.5546875" customWidth="1"/>
    <col min="60" max="60" width="19.5546875" customWidth="1"/>
    <col min="61" max="61" width="1.6640625" customWidth="1"/>
    <col min="62" max="62" width="14.5546875" customWidth="1"/>
    <col min="63" max="63" width="19.5546875" customWidth="1"/>
  </cols>
  <sheetData>
    <row r="1" spans="1:63" x14ac:dyDescent="0.25">
      <c r="A1" s="1" t="s">
        <v>5</v>
      </c>
      <c r="B1" s="1"/>
      <c r="C1" s="4"/>
      <c r="E1" s="5"/>
    </row>
    <row r="2" spans="1:63" x14ac:dyDescent="0.25">
      <c r="A2" s="1" t="s">
        <v>1</v>
      </c>
      <c r="B2" s="1"/>
      <c r="C2" s="4"/>
      <c r="E2" s="5"/>
    </row>
    <row r="3" spans="1:63" x14ac:dyDescent="0.25">
      <c r="A3" s="1" t="s">
        <v>84</v>
      </c>
      <c r="B3" s="1"/>
      <c r="C3" s="4"/>
      <c r="E3" s="5"/>
    </row>
    <row r="4" spans="1:63" x14ac:dyDescent="0.25">
      <c r="C4" s="5"/>
      <c r="E4" s="5"/>
    </row>
    <row r="5" spans="1:63" x14ac:dyDescent="0.25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50</v>
      </c>
      <c r="R5" s="3" t="s">
        <v>8</v>
      </c>
      <c r="T5" s="3" t="s">
        <v>9</v>
      </c>
      <c r="U5" s="3" t="s">
        <v>8</v>
      </c>
      <c r="W5" s="3" t="s">
        <v>50</v>
      </c>
      <c r="X5" s="3" t="s">
        <v>8</v>
      </c>
      <c r="Z5" s="3" t="s">
        <v>50</v>
      </c>
      <c r="AA5" s="3" t="s">
        <v>8</v>
      </c>
      <c r="AC5" s="3" t="s">
        <v>50</v>
      </c>
      <c r="AD5" s="3" t="s">
        <v>8</v>
      </c>
      <c r="AF5" s="3" t="s">
        <v>50</v>
      </c>
      <c r="AG5" s="3" t="s">
        <v>8</v>
      </c>
      <c r="AI5" s="3" t="s">
        <v>50</v>
      </c>
      <c r="AJ5" s="3" t="s">
        <v>8</v>
      </c>
      <c r="AK5" s="3"/>
      <c r="AL5" s="3" t="s">
        <v>50</v>
      </c>
      <c r="AM5" s="3" t="s">
        <v>8</v>
      </c>
      <c r="AO5" s="3" t="s">
        <v>50</v>
      </c>
      <c r="AP5" s="3" t="s">
        <v>8</v>
      </c>
      <c r="AR5" s="3" t="s">
        <v>50</v>
      </c>
      <c r="AS5" s="3" t="s">
        <v>8</v>
      </c>
      <c r="AU5" s="3" t="s">
        <v>50</v>
      </c>
      <c r="AV5" s="3" t="s">
        <v>8</v>
      </c>
      <c r="AX5" s="3" t="s">
        <v>50</v>
      </c>
      <c r="AY5" s="3" t="s">
        <v>8</v>
      </c>
      <c r="BA5" s="3" t="s">
        <v>50</v>
      </c>
      <c r="BB5" s="3" t="s">
        <v>8</v>
      </c>
      <c r="BD5" s="3" t="s">
        <v>50</v>
      </c>
      <c r="BE5" s="3" t="s">
        <v>8</v>
      </c>
      <c r="BG5" s="3" t="s">
        <v>50</v>
      </c>
      <c r="BH5" s="3" t="s">
        <v>8</v>
      </c>
      <c r="BJ5" s="3" t="s">
        <v>50</v>
      </c>
      <c r="BK5" s="3" t="s">
        <v>8</v>
      </c>
    </row>
    <row r="6" spans="1:63" x14ac:dyDescent="0.25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51</v>
      </c>
      <c r="R6" s="20">
        <v>39355</v>
      </c>
      <c r="T6" s="9" t="s">
        <v>11</v>
      </c>
      <c r="U6" s="8">
        <v>39538</v>
      </c>
      <c r="W6" s="3" t="s">
        <v>51</v>
      </c>
      <c r="X6" s="20">
        <v>39721</v>
      </c>
      <c r="Z6" s="3" t="s">
        <v>51</v>
      </c>
      <c r="AA6" s="8">
        <v>39903</v>
      </c>
      <c r="AC6" s="3" t="s">
        <v>51</v>
      </c>
      <c r="AD6" s="8">
        <v>40086</v>
      </c>
      <c r="AF6" s="3" t="s">
        <v>51</v>
      </c>
      <c r="AG6" s="8">
        <v>40268</v>
      </c>
      <c r="AI6" s="3" t="s">
        <v>51</v>
      </c>
      <c r="AJ6" s="8">
        <v>40451</v>
      </c>
      <c r="AK6" s="27"/>
      <c r="AL6" s="3" t="s">
        <v>51</v>
      </c>
      <c r="AM6" s="8">
        <v>40633</v>
      </c>
      <c r="AO6" s="3" t="s">
        <v>51</v>
      </c>
      <c r="AP6" s="8">
        <v>40816</v>
      </c>
      <c r="AR6" s="3" t="s">
        <v>51</v>
      </c>
      <c r="AS6" s="8">
        <v>40999</v>
      </c>
      <c r="AU6" s="3" t="s">
        <v>51</v>
      </c>
      <c r="AV6" s="8">
        <v>41182</v>
      </c>
      <c r="AX6" s="3" t="s">
        <v>51</v>
      </c>
      <c r="AY6" s="8">
        <v>41364</v>
      </c>
      <c r="BA6" s="3" t="s">
        <v>51</v>
      </c>
      <c r="BB6" s="8">
        <v>41547</v>
      </c>
      <c r="BD6" s="3" t="s">
        <v>51</v>
      </c>
      <c r="BE6" s="8">
        <v>41729</v>
      </c>
      <c r="BG6" s="3" t="s">
        <v>51</v>
      </c>
      <c r="BH6" s="8">
        <v>41912</v>
      </c>
      <c r="BJ6" s="3" t="s">
        <v>51</v>
      </c>
      <c r="BK6" s="8">
        <v>42094</v>
      </c>
    </row>
    <row r="7" spans="1:63" x14ac:dyDescent="0.25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1:63" x14ac:dyDescent="0.25">
      <c r="C8" s="5"/>
      <c r="E8" s="5"/>
      <c r="H8" s="10"/>
      <c r="I8" s="10"/>
    </row>
    <row r="9" spans="1:63" x14ac:dyDescent="0.25">
      <c r="A9" s="1" t="s">
        <v>13</v>
      </c>
      <c r="B9" s="1"/>
      <c r="C9" s="4"/>
      <c r="E9" s="5"/>
      <c r="H9" s="10"/>
      <c r="I9" s="10"/>
    </row>
    <row r="10" spans="1:63" x14ac:dyDescent="0.25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  <c r="BH10" s="5">
        <f>BE10+BG10</f>
        <v>4291773.25</v>
      </c>
      <c r="BK10" s="5">
        <f>BH10+BJ10</f>
        <v>4291773.25</v>
      </c>
    </row>
    <row r="11" spans="1:63" x14ac:dyDescent="0.25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  <c r="BH11" s="5">
        <f t="shared" ref="BH11:BH27" si="2">BE11+BG11</f>
        <v>357614.6</v>
      </c>
      <c r="BK11" s="5">
        <f t="shared" ref="BK11:BK27" si="3">BH11+BJ11</f>
        <v>357614.6</v>
      </c>
    </row>
    <row r="12" spans="1:63" x14ac:dyDescent="0.25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  <c r="BH12" s="5">
        <f t="shared" si="2"/>
        <v>-1212815.31</v>
      </c>
      <c r="BK12" s="5">
        <f t="shared" si="3"/>
        <v>-1212815.31</v>
      </c>
    </row>
    <row r="13" spans="1:63" x14ac:dyDescent="0.25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  <c r="BH13" s="5">
        <f t="shared" si="2"/>
        <v>0</v>
      </c>
      <c r="BK13" s="5">
        <f t="shared" si="3"/>
        <v>0</v>
      </c>
    </row>
    <row r="14" spans="1:63" x14ac:dyDescent="0.25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  <c r="BH14" s="5">
        <f t="shared" si="2"/>
        <v>0</v>
      </c>
      <c r="BK14" s="5">
        <f t="shared" si="3"/>
        <v>0</v>
      </c>
    </row>
    <row r="15" spans="1:63" x14ac:dyDescent="0.25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  <c r="BH15" s="5">
        <f t="shared" si="2"/>
        <v>0</v>
      </c>
      <c r="BK15" s="5">
        <f t="shared" si="3"/>
        <v>0</v>
      </c>
    </row>
    <row r="16" spans="1:63" x14ac:dyDescent="0.25">
      <c r="A16" s="12" t="s">
        <v>35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  <c r="BH16" s="5">
        <f t="shared" si="2"/>
        <v>0</v>
      </c>
      <c r="BK16" s="5">
        <f t="shared" si="3"/>
        <v>0</v>
      </c>
    </row>
    <row r="17" spans="1:63" x14ac:dyDescent="0.25">
      <c r="A17" s="12" t="s">
        <v>38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  <c r="BH17" s="5">
        <f t="shared" si="2"/>
        <v>0</v>
      </c>
      <c r="BK17" s="5">
        <f t="shared" si="3"/>
        <v>0</v>
      </c>
    </row>
    <row r="18" spans="1:63" x14ac:dyDescent="0.25">
      <c r="A18" s="12" t="s">
        <v>41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  <c r="BH18" s="5">
        <f t="shared" si="2"/>
        <v>1326</v>
      </c>
      <c r="BK18" s="5">
        <f t="shared" si="3"/>
        <v>1326</v>
      </c>
    </row>
    <row r="19" spans="1:63" x14ac:dyDescent="0.25">
      <c r="A19" s="12" t="s">
        <v>44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  <c r="BH19" s="5">
        <f t="shared" si="2"/>
        <v>468</v>
      </c>
      <c r="BK19" s="5">
        <f t="shared" si="3"/>
        <v>468</v>
      </c>
    </row>
    <row r="20" spans="1:63" x14ac:dyDescent="0.25">
      <c r="A20" s="12" t="s">
        <v>47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  <c r="BH20" s="5">
        <f t="shared" si="2"/>
        <v>1390.41</v>
      </c>
      <c r="BK20" s="5">
        <f t="shared" si="3"/>
        <v>1390.41</v>
      </c>
    </row>
    <row r="21" spans="1:63" x14ac:dyDescent="0.25">
      <c r="A21" s="12" t="s">
        <v>52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  <c r="BH21" s="5">
        <f t="shared" si="2"/>
        <v>1015.5</v>
      </c>
      <c r="BK21" s="5">
        <f t="shared" si="3"/>
        <v>1015.5</v>
      </c>
    </row>
    <row r="22" spans="1:63" x14ac:dyDescent="0.25">
      <c r="A22" s="12" t="s">
        <v>56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4">AV22+AX22</f>
        <v>21855.599999999999</v>
      </c>
      <c r="BB22" s="5">
        <f t="shared" si="0"/>
        <v>21855.599999999999</v>
      </c>
      <c r="BE22" s="5">
        <f t="shared" si="1"/>
        <v>21855.599999999999</v>
      </c>
      <c r="BH22" s="5">
        <f t="shared" si="2"/>
        <v>21855.599999999999</v>
      </c>
      <c r="BK22" s="5">
        <f t="shared" si="3"/>
        <v>21855.599999999999</v>
      </c>
    </row>
    <row r="23" spans="1:63" x14ac:dyDescent="0.25">
      <c r="A23" s="12" t="s">
        <v>59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4"/>
        <v>151286.69</v>
      </c>
      <c r="BB23" s="5">
        <f t="shared" si="0"/>
        <v>151286.69</v>
      </c>
      <c r="BE23" s="5">
        <f t="shared" si="1"/>
        <v>151286.69</v>
      </c>
      <c r="BH23" s="5">
        <f t="shared" si="2"/>
        <v>151286.69</v>
      </c>
      <c r="BK23" s="5">
        <f t="shared" si="3"/>
        <v>151286.69</v>
      </c>
    </row>
    <row r="24" spans="1:63" x14ac:dyDescent="0.25">
      <c r="A24" s="12" t="s">
        <v>62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4"/>
        <v>37816.5</v>
      </c>
      <c r="BB24" s="5">
        <f t="shared" si="0"/>
        <v>37816.5</v>
      </c>
      <c r="BE24" s="5">
        <f t="shared" si="1"/>
        <v>37816.5</v>
      </c>
      <c r="BH24" s="5">
        <f t="shared" si="2"/>
        <v>37816.5</v>
      </c>
      <c r="BK24" s="5">
        <f t="shared" si="3"/>
        <v>37816.5</v>
      </c>
    </row>
    <row r="25" spans="1:63" x14ac:dyDescent="0.25">
      <c r="A25" s="12" t="s">
        <v>65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4"/>
        <v>0</v>
      </c>
      <c r="BB25" s="5">
        <f t="shared" si="0"/>
        <v>0</v>
      </c>
      <c r="BE25" s="5">
        <f t="shared" si="1"/>
        <v>0</v>
      </c>
      <c r="BH25" s="5">
        <f t="shared" si="2"/>
        <v>0</v>
      </c>
      <c r="BK25" s="5">
        <f t="shared" si="3"/>
        <v>0</v>
      </c>
    </row>
    <row r="26" spans="1:63" x14ac:dyDescent="0.25">
      <c r="A26" s="12" t="s">
        <v>69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4"/>
        <v>0</v>
      </c>
      <c r="BB26" s="5">
        <f t="shared" si="0"/>
        <v>0</v>
      </c>
      <c r="BE26" s="5">
        <f t="shared" si="1"/>
        <v>0</v>
      </c>
      <c r="BH26" s="5">
        <f t="shared" si="2"/>
        <v>0</v>
      </c>
      <c r="BK26" s="5">
        <f t="shared" si="3"/>
        <v>0</v>
      </c>
    </row>
    <row r="27" spans="1:63" x14ac:dyDescent="0.25">
      <c r="A27" s="12" t="s">
        <v>71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4"/>
        <v>0</v>
      </c>
      <c r="BB27" s="5">
        <f t="shared" si="0"/>
        <v>0</v>
      </c>
      <c r="BE27" s="5">
        <f t="shared" si="1"/>
        <v>0</v>
      </c>
      <c r="BH27" s="5">
        <f t="shared" si="2"/>
        <v>0</v>
      </c>
      <c r="BK27" s="5">
        <f t="shared" si="3"/>
        <v>0</v>
      </c>
    </row>
    <row r="28" spans="1:63" x14ac:dyDescent="0.25">
      <c r="A28" s="12" t="s">
        <v>74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>
        <v>0</v>
      </c>
      <c r="BB28" s="5">
        <v>0</v>
      </c>
      <c r="BD28" s="5"/>
      <c r="BE28" s="5">
        <v>0</v>
      </c>
      <c r="BG28" s="5"/>
      <c r="BH28" s="5">
        <v>0</v>
      </c>
      <c r="BK28" s="5">
        <v>0</v>
      </c>
    </row>
    <row r="29" spans="1:63" x14ac:dyDescent="0.25">
      <c r="A29" s="12" t="s">
        <v>80</v>
      </c>
      <c r="C29" s="11"/>
      <c r="E29" s="5"/>
      <c r="H29" s="5"/>
      <c r="I29" s="5"/>
      <c r="K29" s="5"/>
      <c r="L29" s="5"/>
      <c r="N29" s="5"/>
      <c r="O29" s="5"/>
      <c r="Q29" s="5"/>
      <c r="R29" s="5"/>
      <c r="T29" s="5"/>
      <c r="U29" s="5"/>
      <c r="W29" s="5"/>
      <c r="X29" s="5"/>
      <c r="Z29" s="5"/>
      <c r="AA29" s="5"/>
      <c r="AC29" s="5"/>
      <c r="AD29" s="5"/>
      <c r="AF29" s="5"/>
      <c r="AG29" s="5"/>
      <c r="AK29" s="5"/>
      <c r="AL29" s="5"/>
      <c r="AM29" s="5"/>
      <c r="AO29" s="5"/>
      <c r="AP29" s="5"/>
      <c r="AR29" s="5"/>
      <c r="AS29" s="5"/>
      <c r="AU29" s="5"/>
      <c r="AV29" s="5"/>
      <c r="AX29" s="5"/>
      <c r="AY29" s="5">
        <v>0</v>
      </c>
      <c r="BB29" s="5">
        <v>0</v>
      </c>
      <c r="BD29" s="5"/>
      <c r="BE29" s="5">
        <v>0</v>
      </c>
      <c r="BG29" s="5"/>
      <c r="BH29" s="5">
        <v>0</v>
      </c>
      <c r="BK29" s="5">
        <v>0</v>
      </c>
    </row>
    <row r="30" spans="1:63" x14ac:dyDescent="0.25">
      <c r="A30" s="12" t="s">
        <v>81</v>
      </c>
      <c r="C30" s="11"/>
      <c r="E30" s="5"/>
      <c r="H30" s="5"/>
      <c r="I30" s="5"/>
      <c r="K30" s="5"/>
      <c r="L30" s="5"/>
      <c r="N30" s="5"/>
      <c r="O30" s="5"/>
      <c r="Q30" s="5"/>
      <c r="R30" s="5"/>
      <c r="T30" s="5"/>
      <c r="U30" s="5"/>
      <c r="W30" s="5"/>
      <c r="X30" s="5"/>
      <c r="Z30" s="5"/>
      <c r="AA30" s="5"/>
      <c r="AC30" s="5"/>
      <c r="AD30" s="5"/>
      <c r="AF30" s="5"/>
      <c r="AG30" s="5"/>
      <c r="AK30" s="5"/>
      <c r="AL30" s="5"/>
      <c r="AM30" s="5"/>
      <c r="AO30" s="5"/>
      <c r="AP30" s="5"/>
      <c r="AR30" s="5"/>
      <c r="AS30" s="5"/>
      <c r="AU30" s="5"/>
      <c r="AV30" s="5"/>
      <c r="AX30" s="5"/>
      <c r="AY30" s="5"/>
      <c r="BA30" s="5">
        <v>0</v>
      </c>
      <c r="BB30" s="5">
        <v>0</v>
      </c>
      <c r="BD30" s="5">
        <v>0</v>
      </c>
      <c r="BE30" s="5">
        <v>0</v>
      </c>
      <c r="BG30" s="5">
        <v>0</v>
      </c>
      <c r="BH30" s="5">
        <v>0</v>
      </c>
      <c r="BK30" s="5">
        <v>0</v>
      </c>
    </row>
    <row r="31" spans="1:63" x14ac:dyDescent="0.25">
      <c r="A31" s="12" t="s">
        <v>85</v>
      </c>
      <c r="C31" s="11"/>
      <c r="E31" s="5"/>
      <c r="H31" s="5"/>
      <c r="I31" s="5"/>
      <c r="K31" s="5"/>
      <c r="L31" s="5"/>
      <c r="N31" s="5"/>
      <c r="O31" s="5"/>
      <c r="Q31" s="5"/>
      <c r="R31" s="5"/>
      <c r="T31" s="5"/>
      <c r="U31" s="5"/>
      <c r="W31" s="5"/>
      <c r="X31" s="5"/>
      <c r="Z31" s="5"/>
      <c r="AA31" s="5"/>
      <c r="AC31" s="5"/>
      <c r="AD31" s="5"/>
      <c r="AF31" s="5"/>
      <c r="AG31" s="5"/>
      <c r="AK31" s="5"/>
      <c r="AL31" s="5"/>
      <c r="AM31" s="5"/>
      <c r="AO31" s="5"/>
      <c r="AP31" s="5"/>
      <c r="AR31" s="5"/>
      <c r="AS31" s="5"/>
      <c r="AU31" s="5"/>
      <c r="AV31" s="5"/>
      <c r="AX31" s="5"/>
      <c r="AY31" s="5"/>
      <c r="BA31" s="5"/>
      <c r="BB31" s="5"/>
      <c r="BD31" s="5"/>
      <c r="BE31" s="5"/>
      <c r="BG31" s="5"/>
      <c r="BH31" s="5"/>
      <c r="BJ31" s="5">
        <v>0</v>
      </c>
      <c r="BK31" s="5">
        <v>0</v>
      </c>
    </row>
    <row r="32" spans="1:63" ht="13.8" thickBot="1" x14ac:dyDescent="0.3">
      <c r="A32" s="12"/>
      <c r="C32" s="13"/>
      <c r="E32" s="14"/>
      <c r="F32" s="15"/>
      <c r="H32" s="16"/>
      <c r="I32" s="14"/>
      <c r="K32" s="15"/>
      <c r="L32" s="15"/>
      <c r="N32" s="15"/>
      <c r="O32" s="15"/>
      <c r="Q32" s="15"/>
      <c r="R32" s="15"/>
      <c r="T32" s="21"/>
      <c r="U32" s="21"/>
      <c r="W32" s="21"/>
      <c r="X32" s="21"/>
      <c r="Z32" s="21"/>
      <c r="AA32" s="21"/>
      <c r="AC32" s="22"/>
      <c r="AD32" s="22"/>
      <c r="AF32" s="21"/>
      <c r="AG32" s="21" t="s">
        <v>55</v>
      </c>
      <c r="AI32" s="21"/>
      <c r="AJ32" s="21"/>
      <c r="AK32" s="28"/>
      <c r="AL32" s="21"/>
      <c r="AM32" s="21"/>
      <c r="AO32" s="21"/>
      <c r="AP32" s="21"/>
      <c r="AR32" s="21"/>
      <c r="AS32" s="21"/>
      <c r="AV32" s="21"/>
      <c r="AY32" s="21"/>
      <c r="BB32" s="21"/>
      <c r="BE32" s="21"/>
      <c r="BH32" s="21"/>
      <c r="BK32" s="21"/>
    </row>
    <row r="33" spans="1:63" x14ac:dyDescent="0.25">
      <c r="A33" s="12" t="s">
        <v>20</v>
      </c>
      <c r="C33" s="17">
        <f>SUM(C7:C32)</f>
        <v>4291773.25</v>
      </c>
      <c r="E33" s="17">
        <f>SUM(E11:E32)</f>
        <v>-855200.71000000008</v>
      </c>
      <c r="F33" s="5">
        <f>SUM(C33:E33)</f>
        <v>3436572.54</v>
      </c>
      <c r="H33" s="5">
        <v>0</v>
      </c>
      <c r="I33" s="10">
        <f>SUM(I7:I32)</f>
        <v>3436572.5399999996</v>
      </c>
      <c r="K33" s="5">
        <v>0</v>
      </c>
      <c r="L33" s="10">
        <f>SUM(L9:L32)</f>
        <v>3436572.5399999996</v>
      </c>
      <c r="N33" s="5">
        <v>0</v>
      </c>
      <c r="O33" s="5">
        <f>SUM(O7:O32)</f>
        <v>3436572.5399999996</v>
      </c>
      <c r="Q33" s="5">
        <v>0</v>
      </c>
      <c r="R33" s="5">
        <f>SUM(R7:R32)</f>
        <v>3436572.5399999996</v>
      </c>
      <c r="T33" s="5">
        <f>SUM(T7:T32)</f>
        <v>0</v>
      </c>
      <c r="U33" s="5">
        <f>SUM(U7:U32)</f>
        <v>3436572.5399999996</v>
      </c>
      <c r="W33" s="5">
        <f>SUM(W18:W32)</f>
        <v>1326</v>
      </c>
      <c r="X33" s="5">
        <f>SUM(X7:X32)</f>
        <v>3437898.5399999996</v>
      </c>
      <c r="Z33" s="5">
        <f>SUM(Z19:Z32)</f>
        <v>468</v>
      </c>
      <c r="AA33" s="5">
        <f>SUM(AA7:AA32)</f>
        <v>3438366.5399999996</v>
      </c>
      <c r="AC33" s="17">
        <f>SUM(AC20:AC32)</f>
        <v>1390.41</v>
      </c>
      <c r="AD33" s="5">
        <f>SUM(AD10:AD32)</f>
        <v>3439756.9499999997</v>
      </c>
      <c r="AF33" s="5">
        <v>1015.5</v>
      </c>
      <c r="AG33" s="5">
        <f>SUM(AG10:AG32)</f>
        <v>3440772.4499999997</v>
      </c>
      <c r="AI33" s="5">
        <f>SUM(AI22:AI32)</f>
        <v>21855.599999999999</v>
      </c>
      <c r="AJ33" s="5">
        <f>SUM(AJ10:AJ32)</f>
        <v>3462628.05</v>
      </c>
      <c r="AK33" s="5"/>
      <c r="AL33" s="5">
        <f>SUM(AL22:AL32)</f>
        <v>151286.69</v>
      </c>
      <c r="AM33" s="5">
        <f>SUM(AM10:AM32)</f>
        <v>3613914.7399999998</v>
      </c>
      <c r="AO33" s="5">
        <f>SUM(AO24:AO32)</f>
        <v>37816.5</v>
      </c>
      <c r="AP33" s="5">
        <f>SUM(AP7:AP32)</f>
        <v>3651731.2399999998</v>
      </c>
      <c r="AR33" s="5">
        <f>SUM(AR25:AR32)</f>
        <v>0</v>
      </c>
      <c r="AS33" s="5">
        <f>SUM(AS7:AS32)</f>
        <v>3651731.2399999998</v>
      </c>
      <c r="AV33" s="5">
        <f>SUM(AV7:AV32)</f>
        <v>3651731.2399999998</v>
      </c>
      <c r="AY33" s="5">
        <f>SUM(AY7:AY32)</f>
        <v>3651731.2399999998</v>
      </c>
      <c r="BB33" s="5">
        <f>SUM(BB10:BB32)</f>
        <v>3651731.2399999998</v>
      </c>
      <c r="BE33" s="5">
        <f>SUM(BE10:BE32)</f>
        <v>3651731.2399999998</v>
      </c>
      <c r="BH33" s="5">
        <f>SUM(BH10:BH32)</f>
        <v>3651731.2399999998</v>
      </c>
      <c r="BK33" s="5">
        <f>SUM(BK10:BK32)</f>
        <v>3651731.2399999998</v>
      </c>
    </row>
    <row r="34" spans="1:63" x14ac:dyDescent="0.25">
      <c r="A34" s="12"/>
      <c r="C34" s="17"/>
      <c r="E34" s="17"/>
      <c r="F34" s="5"/>
      <c r="H34" s="10"/>
      <c r="I34" s="10"/>
      <c r="AC34" s="5"/>
      <c r="AD34" s="5"/>
    </row>
    <row r="35" spans="1:63" x14ac:dyDescent="0.25">
      <c r="A35" s="12"/>
      <c r="C35" s="17"/>
      <c r="E35" s="17"/>
      <c r="F35" s="5"/>
      <c r="H35" s="10"/>
      <c r="I35" s="10"/>
      <c r="AC35" s="5"/>
      <c r="AD35" s="5"/>
    </row>
    <row r="36" spans="1:63" x14ac:dyDescent="0.25">
      <c r="A36" s="12"/>
      <c r="C36" s="5"/>
      <c r="E36" s="17"/>
      <c r="H36" s="10"/>
      <c r="I36" s="10"/>
      <c r="K36" s="10"/>
      <c r="L36" s="10"/>
      <c r="AC36" s="5"/>
      <c r="AD36" s="5"/>
    </row>
    <row r="37" spans="1:63" x14ac:dyDescent="0.25">
      <c r="A37" s="1" t="s">
        <v>13</v>
      </c>
      <c r="C37" s="5"/>
      <c r="E37" s="17"/>
      <c r="H37" s="10"/>
      <c r="I37" s="10"/>
      <c r="K37" s="10"/>
      <c r="L37" s="10"/>
      <c r="AC37" s="5"/>
      <c r="AD37" s="5"/>
    </row>
    <row r="38" spans="1:63" x14ac:dyDescent="0.25">
      <c r="A38" s="12" t="s">
        <v>21</v>
      </c>
      <c r="C38" s="11">
        <v>-429579.25</v>
      </c>
      <c r="E38" s="17"/>
      <c r="F38" s="5">
        <f>SUM(C38:E38)</f>
        <v>-429579.25</v>
      </c>
      <c r="H38" s="10"/>
      <c r="I38" s="5">
        <f>F38+H38</f>
        <v>-429579.25</v>
      </c>
      <c r="K38" s="10"/>
      <c r="L38" s="5">
        <f>SUM(I38:K38)</f>
        <v>-429579.25</v>
      </c>
      <c r="O38" s="5">
        <f>SUM(L38:N38)</f>
        <v>-429579.25</v>
      </c>
      <c r="R38" s="5">
        <f t="shared" ref="R38:R43" si="5">SUM(O38:Q38)</f>
        <v>-429579.25</v>
      </c>
      <c r="U38" s="5">
        <f t="shared" ref="U38:U44" si="6">SUM(R38:T38)</f>
        <v>-429579.25</v>
      </c>
      <c r="X38" s="5">
        <f t="shared" ref="X38:X44" si="7">SUM(U38:W38)</f>
        <v>-429579.25</v>
      </c>
      <c r="AA38" s="5">
        <f t="shared" ref="AA38:AA44" si="8">SUM(X38:Z38)</f>
        <v>-429579.25</v>
      </c>
      <c r="AC38" s="5"/>
      <c r="AD38" s="5">
        <f t="shared" ref="AD38:AD44" si="9">SUM(AA38:AC38)</f>
        <v>-429579.25</v>
      </c>
      <c r="AG38" s="5">
        <f t="shared" ref="AG38:AG44" si="10">SUM(AD38:AF38)</f>
        <v>-429579.25</v>
      </c>
      <c r="AJ38" s="5">
        <f t="shared" ref="AJ38:AJ44" si="11">SUM(AG38:AI38)</f>
        <v>-429579.25</v>
      </c>
      <c r="AK38" s="5"/>
      <c r="AM38" s="5">
        <f t="shared" ref="AM38:AM44" si="12">SUM(AJ38:AL38)</f>
        <v>-429579.25</v>
      </c>
      <c r="AP38" s="5">
        <f t="shared" ref="AP38:AP44" si="13">SUM(AM38:AO38)</f>
        <v>-429579.25</v>
      </c>
      <c r="AS38" s="5">
        <f t="shared" ref="AS38:AS44" si="14">SUM(AP38:AR38)</f>
        <v>-429579.25</v>
      </c>
      <c r="AV38" s="5">
        <f t="shared" ref="AV38:AV44" si="15">SUM(AS38:AU38)</f>
        <v>-429579.25</v>
      </c>
      <c r="AY38" s="5">
        <f t="shared" ref="AY38:AY44" si="16">SUM(AV38:AX38)</f>
        <v>-429579.25</v>
      </c>
      <c r="BB38" s="5">
        <f>AY38+BA38</f>
        <v>-429579.25</v>
      </c>
      <c r="BE38" s="5">
        <f>BB38+BD38</f>
        <v>-429579.25</v>
      </c>
      <c r="BH38" s="5">
        <f>BE38+BG38</f>
        <v>-429579.25</v>
      </c>
      <c r="BK38" s="5">
        <f>BH38+BJ38</f>
        <v>-429579.25</v>
      </c>
    </row>
    <row r="39" spans="1:63" x14ac:dyDescent="0.25">
      <c r="A39" s="12" t="s">
        <v>22</v>
      </c>
      <c r="C39" s="11"/>
      <c r="E39" s="17">
        <v>-50547.16</v>
      </c>
      <c r="F39" s="5">
        <f>SUM(C39:E39)</f>
        <v>-50547.16</v>
      </c>
      <c r="H39" s="10"/>
      <c r="I39" s="5">
        <f>F39+H39</f>
        <v>-50547.16</v>
      </c>
      <c r="K39" s="10"/>
      <c r="L39" s="5">
        <f>SUM(I39:K39)</f>
        <v>-50547.16</v>
      </c>
      <c r="O39" s="5">
        <f>SUM(L39:N39)</f>
        <v>-50547.16</v>
      </c>
      <c r="R39" s="5">
        <f t="shared" si="5"/>
        <v>-50547.16</v>
      </c>
      <c r="U39" s="5">
        <f t="shared" si="6"/>
        <v>-50547.16</v>
      </c>
      <c r="X39" s="5">
        <f t="shared" si="7"/>
        <v>-50547.16</v>
      </c>
      <c r="AA39" s="5">
        <f t="shared" si="8"/>
        <v>-50547.16</v>
      </c>
      <c r="AC39" s="5"/>
      <c r="AD39" s="5">
        <f t="shared" si="9"/>
        <v>-50547.16</v>
      </c>
      <c r="AG39" s="5">
        <f t="shared" si="10"/>
        <v>-50547.16</v>
      </c>
      <c r="AJ39" s="5">
        <f t="shared" si="11"/>
        <v>-50547.16</v>
      </c>
      <c r="AK39" s="5"/>
      <c r="AM39" s="5">
        <f t="shared" si="12"/>
        <v>-50547.16</v>
      </c>
      <c r="AP39" s="5">
        <f t="shared" si="13"/>
        <v>-50547.16</v>
      </c>
      <c r="AS39" s="5">
        <f t="shared" si="14"/>
        <v>-50547.16</v>
      </c>
      <c r="AV39" s="5">
        <f t="shared" si="15"/>
        <v>-50547.16</v>
      </c>
      <c r="AY39" s="5">
        <f t="shared" si="16"/>
        <v>-50547.16</v>
      </c>
      <c r="BB39" s="5">
        <f t="shared" ref="BB39:BB54" si="17">AY39+BA39</f>
        <v>-50547.16</v>
      </c>
      <c r="BE39" s="5">
        <f t="shared" ref="BE39:BE56" si="18">BB39+BD39</f>
        <v>-50547.16</v>
      </c>
      <c r="BH39" s="5">
        <f t="shared" ref="BH39:BH57" si="19">BE39+BG39</f>
        <v>-50547.16</v>
      </c>
      <c r="BK39" s="5">
        <f t="shared" ref="BK39:BK58" si="20">BH39+BJ39</f>
        <v>-50547.16</v>
      </c>
    </row>
    <row r="40" spans="1:63" x14ac:dyDescent="0.25">
      <c r="A40" s="12" t="s">
        <v>23</v>
      </c>
      <c r="C40" s="11"/>
      <c r="E40" s="17"/>
      <c r="H40" s="5">
        <v>-171828.57</v>
      </c>
      <c r="I40" s="5">
        <f>F40+H40</f>
        <v>-171828.57</v>
      </c>
      <c r="K40" s="10"/>
      <c r="L40" s="5">
        <f>SUM(I40:K40)</f>
        <v>-171828.57</v>
      </c>
      <c r="O40" s="5">
        <f>SUM(L40:N40)</f>
        <v>-171828.57</v>
      </c>
      <c r="R40" s="5">
        <f t="shared" si="5"/>
        <v>-171828.57</v>
      </c>
      <c r="U40" s="5">
        <f t="shared" si="6"/>
        <v>-171828.57</v>
      </c>
      <c r="X40" s="5">
        <f t="shared" si="7"/>
        <v>-171828.57</v>
      </c>
      <c r="AA40" s="5">
        <f t="shared" si="8"/>
        <v>-171828.57</v>
      </c>
      <c r="AC40" s="5"/>
      <c r="AD40" s="5">
        <f t="shared" si="9"/>
        <v>-171828.57</v>
      </c>
      <c r="AG40" s="5">
        <f t="shared" si="10"/>
        <v>-171828.57</v>
      </c>
      <c r="AJ40" s="5">
        <f t="shared" si="11"/>
        <v>-171828.57</v>
      </c>
      <c r="AK40" s="5"/>
      <c r="AM40" s="5">
        <f t="shared" si="12"/>
        <v>-171828.57</v>
      </c>
      <c r="AP40" s="5">
        <f t="shared" si="13"/>
        <v>-171828.57</v>
      </c>
      <c r="AS40" s="5">
        <f t="shared" si="14"/>
        <v>-171828.57</v>
      </c>
      <c r="AV40" s="5">
        <f t="shared" si="15"/>
        <v>-171828.57</v>
      </c>
      <c r="AY40" s="5">
        <f t="shared" si="16"/>
        <v>-171828.57</v>
      </c>
      <c r="BB40" s="5">
        <f t="shared" si="17"/>
        <v>-171828.57</v>
      </c>
      <c r="BE40" s="5">
        <f t="shared" si="18"/>
        <v>-171828.57</v>
      </c>
      <c r="BH40" s="5">
        <f t="shared" si="19"/>
        <v>-171828.57</v>
      </c>
      <c r="BK40" s="5">
        <f t="shared" si="20"/>
        <v>-171828.57</v>
      </c>
    </row>
    <row r="41" spans="1:63" x14ac:dyDescent="0.25">
      <c r="A41" s="12" t="s">
        <v>24</v>
      </c>
      <c r="C41" s="11"/>
      <c r="E41" s="17"/>
      <c r="H41" s="5"/>
      <c r="I41" s="5"/>
      <c r="K41" s="5">
        <v>-171828.63</v>
      </c>
      <c r="L41" s="5">
        <f>SUM(I41:K41)</f>
        <v>-171828.63</v>
      </c>
      <c r="O41" s="5">
        <f>SUM(L41:N41)</f>
        <v>-171828.63</v>
      </c>
      <c r="R41" s="5">
        <f t="shared" si="5"/>
        <v>-171828.63</v>
      </c>
      <c r="U41" s="5">
        <f t="shared" si="6"/>
        <v>-171828.63</v>
      </c>
      <c r="X41" s="5">
        <f t="shared" si="7"/>
        <v>-171828.63</v>
      </c>
      <c r="AA41" s="5">
        <f t="shared" si="8"/>
        <v>-171828.63</v>
      </c>
      <c r="AC41" s="5"/>
      <c r="AD41" s="5">
        <f t="shared" si="9"/>
        <v>-171828.63</v>
      </c>
      <c r="AG41" s="5">
        <f t="shared" si="10"/>
        <v>-171828.63</v>
      </c>
      <c r="AJ41" s="5">
        <f t="shared" si="11"/>
        <v>-171828.63</v>
      </c>
      <c r="AK41" s="5"/>
      <c r="AM41" s="5">
        <f t="shared" si="12"/>
        <v>-171828.63</v>
      </c>
      <c r="AP41" s="5">
        <f t="shared" si="13"/>
        <v>-171828.63</v>
      </c>
      <c r="AS41" s="5">
        <f t="shared" si="14"/>
        <v>-171828.63</v>
      </c>
      <c r="AV41" s="5">
        <f t="shared" si="15"/>
        <v>-171828.63</v>
      </c>
      <c r="AY41" s="5">
        <f t="shared" si="16"/>
        <v>-171828.63</v>
      </c>
      <c r="BB41" s="5">
        <f t="shared" si="17"/>
        <v>-171828.63</v>
      </c>
      <c r="BE41" s="5">
        <f t="shared" si="18"/>
        <v>-171828.63</v>
      </c>
      <c r="BH41" s="5">
        <f t="shared" si="19"/>
        <v>-171828.63</v>
      </c>
      <c r="BK41" s="5">
        <f t="shared" si="20"/>
        <v>-171828.63</v>
      </c>
    </row>
    <row r="42" spans="1:63" x14ac:dyDescent="0.25">
      <c r="A42" s="12" t="s">
        <v>25</v>
      </c>
      <c r="C42" s="11"/>
      <c r="E42" s="17"/>
      <c r="H42" s="5"/>
      <c r="I42" s="5"/>
      <c r="K42" s="5"/>
      <c r="L42" s="5"/>
      <c r="N42" s="10">
        <v>-171828.62</v>
      </c>
      <c r="O42" s="5">
        <f>SUM(H42:N42)</f>
        <v>-171828.62</v>
      </c>
      <c r="R42" s="5">
        <f t="shared" si="5"/>
        <v>-171828.62</v>
      </c>
      <c r="U42" s="5">
        <f t="shared" si="6"/>
        <v>-171828.62</v>
      </c>
      <c r="X42" s="5">
        <f t="shared" si="7"/>
        <v>-171828.62</v>
      </c>
      <c r="AA42" s="5">
        <f t="shared" si="8"/>
        <v>-171828.62</v>
      </c>
      <c r="AC42" s="5"/>
      <c r="AD42" s="5">
        <f t="shared" si="9"/>
        <v>-171828.62</v>
      </c>
      <c r="AG42" s="5">
        <f t="shared" si="10"/>
        <v>-171828.62</v>
      </c>
      <c r="AJ42" s="5">
        <f t="shared" si="11"/>
        <v>-171828.62</v>
      </c>
      <c r="AK42" s="5"/>
      <c r="AM42" s="5">
        <f t="shared" si="12"/>
        <v>-171828.62</v>
      </c>
      <c r="AP42" s="5">
        <f t="shared" si="13"/>
        <v>-171828.62</v>
      </c>
      <c r="AS42" s="5">
        <f t="shared" si="14"/>
        <v>-171828.62</v>
      </c>
      <c r="AV42" s="5">
        <f t="shared" si="15"/>
        <v>-171828.62</v>
      </c>
      <c r="AY42" s="5">
        <f t="shared" si="16"/>
        <v>-171828.62</v>
      </c>
      <c r="BB42" s="5">
        <f t="shared" si="17"/>
        <v>-171828.62</v>
      </c>
      <c r="BE42" s="5">
        <f t="shared" si="18"/>
        <v>-171828.62</v>
      </c>
      <c r="BH42" s="5">
        <f t="shared" si="19"/>
        <v>-171828.62</v>
      </c>
      <c r="BK42" s="5">
        <f t="shared" si="20"/>
        <v>-171828.62</v>
      </c>
    </row>
    <row r="43" spans="1:63" x14ac:dyDescent="0.25">
      <c r="A43" s="12" t="s">
        <v>36</v>
      </c>
      <c r="C43" s="11"/>
      <c r="E43" s="17"/>
      <c r="H43" s="5"/>
      <c r="I43" s="5"/>
      <c r="K43" s="5"/>
      <c r="L43" s="5"/>
      <c r="N43" s="10"/>
      <c r="O43" s="5"/>
      <c r="Q43" s="10">
        <v>-171828.63</v>
      </c>
      <c r="R43" s="5">
        <f t="shared" si="5"/>
        <v>-171828.63</v>
      </c>
      <c r="U43" s="5">
        <f t="shared" si="6"/>
        <v>-171828.63</v>
      </c>
      <c r="X43" s="5">
        <f t="shared" si="7"/>
        <v>-171828.63</v>
      </c>
      <c r="AA43" s="5">
        <f t="shared" si="8"/>
        <v>-171828.63</v>
      </c>
      <c r="AC43" s="5"/>
      <c r="AD43" s="5">
        <f t="shared" si="9"/>
        <v>-171828.63</v>
      </c>
      <c r="AG43" s="5">
        <f t="shared" si="10"/>
        <v>-171828.63</v>
      </c>
      <c r="AJ43" s="5">
        <f t="shared" si="11"/>
        <v>-171828.63</v>
      </c>
      <c r="AK43" s="5"/>
      <c r="AM43" s="5">
        <f t="shared" si="12"/>
        <v>-171828.63</v>
      </c>
      <c r="AP43" s="5">
        <f t="shared" si="13"/>
        <v>-171828.63</v>
      </c>
      <c r="AS43" s="5">
        <f t="shared" si="14"/>
        <v>-171828.63</v>
      </c>
      <c r="AV43" s="5">
        <f t="shared" si="15"/>
        <v>-171828.63</v>
      </c>
      <c r="AY43" s="5">
        <f t="shared" si="16"/>
        <v>-171828.63</v>
      </c>
      <c r="BB43" s="5">
        <f t="shared" si="17"/>
        <v>-171828.63</v>
      </c>
      <c r="BE43" s="5">
        <f t="shared" si="18"/>
        <v>-171828.63</v>
      </c>
      <c r="BH43" s="5">
        <f t="shared" si="19"/>
        <v>-171828.63</v>
      </c>
      <c r="BK43" s="5">
        <f t="shared" si="20"/>
        <v>-171828.63</v>
      </c>
    </row>
    <row r="44" spans="1:63" x14ac:dyDescent="0.25">
      <c r="A44" s="12" t="s">
        <v>39</v>
      </c>
      <c r="C44" s="11"/>
      <c r="E44" s="17"/>
      <c r="H44" s="5"/>
      <c r="I44" s="5"/>
      <c r="K44" s="5"/>
      <c r="L44" s="5"/>
      <c r="N44" s="10"/>
      <c r="O44" s="5"/>
      <c r="Q44" s="10"/>
      <c r="R44" s="5"/>
      <c r="T44" s="10">
        <v>-171828.62</v>
      </c>
      <c r="U44" s="5">
        <f t="shared" si="6"/>
        <v>-171828.62</v>
      </c>
      <c r="X44" s="5">
        <f t="shared" si="7"/>
        <v>-171828.62</v>
      </c>
      <c r="AA44" s="5">
        <f t="shared" si="8"/>
        <v>-171828.62</v>
      </c>
      <c r="AC44" s="5"/>
      <c r="AD44" s="5">
        <f t="shared" si="9"/>
        <v>-171828.62</v>
      </c>
      <c r="AG44" s="5">
        <f t="shared" si="10"/>
        <v>-171828.62</v>
      </c>
      <c r="AJ44" s="5">
        <f t="shared" si="11"/>
        <v>-171828.62</v>
      </c>
      <c r="AK44" s="5"/>
      <c r="AM44" s="5">
        <f t="shared" si="12"/>
        <v>-171828.62</v>
      </c>
      <c r="AP44" s="5">
        <f t="shared" si="13"/>
        <v>-171828.62</v>
      </c>
      <c r="AS44" s="5">
        <f t="shared" si="14"/>
        <v>-171828.62</v>
      </c>
      <c r="AV44" s="5">
        <f t="shared" si="15"/>
        <v>-171828.62</v>
      </c>
      <c r="AY44" s="5">
        <f t="shared" si="16"/>
        <v>-171828.62</v>
      </c>
      <c r="BB44" s="5">
        <f t="shared" si="17"/>
        <v>-171828.62</v>
      </c>
      <c r="BE44" s="5">
        <f t="shared" si="18"/>
        <v>-171828.62</v>
      </c>
      <c r="BH44" s="5">
        <f t="shared" si="19"/>
        <v>-171828.62</v>
      </c>
      <c r="BK44" s="5">
        <f t="shared" si="20"/>
        <v>-171828.62</v>
      </c>
    </row>
    <row r="45" spans="1:63" x14ac:dyDescent="0.25">
      <c r="A45" s="12" t="s">
        <v>42</v>
      </c>
      <c r="C45" s="11"/>
      <c r="E45" s="17"/>
      <c r="H45" s="5"/>
      <c r="I45" s="5"/>
      <c r="K45" s="5"/>
      <c r="L45" s="5"/>
      <c r="N45" s="10"/>
      <c r="O45" s="5"/>
      <c r="Q45" s="10"/>
      <c r="R45" s="5"/>
      <c r="W45" s="5">
        <v>-171928.08</v>
      </c>
      <c r="X45" s="5">
        <f>SUM(R45:W45)</f>
        <v>-171928.08</v>
      </c>
      <c r="AA45" s="5">
        <v>-171928.08</v>
      </c>
      <c r="AC45" s="5"/>
      <c r="AD45" s="5">
        <v>-171928.08</v>
      </c>
      <c r="AG45" s="5">
        <v>-171928.08</v>
      </c>
      <c r="AJ45" s="5">
        <v>-171928.08</v>
      </c>
      <c r="AK45" s="5"/>
      <c r="AM45" s="5">
        <v>-171928.08</v>
      </c>
      <c r="AP45" s="5">
        <v>-171928.08</v>
      </c>
      <c r="AS45" s="5">
        <v>-171928.08</v>
      </c>
      <c r="AV45" s="5">
        <v>-171928.08</v>
      </c>
      <c r="AY45" s="5">
        <v>-171928.08</v>
      </c>
      <c r="BB45" s="5">
        <f t="shared" si="17"/>
        <v>-171928.08</v>
      </c>
      <c r="BE45" s="5">
        <f t="shared" si="18"/>
        <v>-171928.08</v>
      </c>
      <c r="BH45" s="5">
        <f t="shared" si="19"/>
        <v>-171928.08</v>
      </c>
      <c r="BK45" s="5">
        <f t="shared" si="20"/>
        <v>-171928.08</v>
      </c>
    </row>
    <row r="46" spans="1:63" x14ac:dyDescent="0.25">
      <c r="A46" s="12" t="s">
        <v>45</v>
      </c>
      <c r="C46" s="11"/>
      <c r="E46" s="17"/>
      <c r="H46" s="5"/>
      <c r="I46" s="5"/>
      <c r="K46" s="5"/>
      <c r="L46" s="5"/>
      <c r="N46" s="10"/>
      <c r="O46" s="5"/>
      <c r="Q46" s="10"/>
      <c r="R46" s="5"/>
      <c r="W46" s="10"/>
      <c r="X46" s="5"/>
      <c r="Z46" s="5">
        <v>-171953.42</v>
      </c>
      <c r="AA46" s="5">
        <f>SUM(U46:Z46)</f>
        <v>-171953.42</v>
      </c>
      <c r="AC46" s="5"/>
      <c r="AD46" s="5">
        <f>AA46</f>
        <v>-171953.42</v>
      </c>
      <c r="AG46" s="5">
        <f>AD46</f>
        <v>-171953.42</v>
      </c>
      <c r="AJ46" s="5">
        <f>AG46</f>
        <v>-171953.42</v>
      </c>
      <c r="AK46" s="5"/>
      <c r="AM46" s="5">
        <f>AJ46</f>
        <v>-171953.42</v>
      </c>
      <c r="AP46" s="5">
        <f>AM46</f>
        <v>-171953.42</v>
      </c>
      <c r="AS46" s="5">
        <f>AP46</f>
        <v>-171953.42</v>
      </c>
      <c r="AV46" s="5">
        <f>AS46</f>
        <v>-171953.42</v>
      </c>
      <c r="AY46" s="5">
        <f>AV46</f>
        <v>-171953.42</v>
      </c>
      <c r="BB46" s="5">
        <f t="shared" si="17"/>
        <v>-171953.42</v>
      </c>
      <c r="BE46" s="5">
        <f t="shared" si="18"/>
        <v>-171953.42</v>
      </c>
      <c r="BH46" s="5">
        <f t="shared" si="19"/>
        <v>-171953.42</v>
      </c>
      <c r="BK46" s="5">
        <f t="shared" si="20"/>
        <v>-171953.42</v>
      </c>
    </row>
    <row r="47" spans="1:63" x14ac:dyDescent="0.25">
      <c r="A47" s="12" t="s">
        <v>48</v>
      </c>
      <c r="C47" s="11"/>
      <c r="E47" s="17"/>
      <c r="H47" s="5"/>
      <c r="I47" s="5"/>
      <c r="K47" s="5"/>
      <c r="L47" s="5"/>
      <c r="N47" s="10"/>
      <c r="O47" s="5"/>
      <c r="Q47" s="10"/>
      <c r="R47" s="5"/>
      <c r="W47" s="10"/>
      <c r="X47" s="5"/>
      <c r="Z47" s="5"/>
      <c r="AA47" s="5"/>
      <c r="AC47" s="5">
        <v>-172022.61</v>
      </c>
      <c r="AD47" s="5">
        <f>SUM(X47:AC47)</f>
        <v>-172022.61</v>
      </c>
      <c r="AG47" s="5">
        <f>AD47+AF47</f>
        <v>-172022.61</v>
      </c>
      <c r="AJ47" s="5">
        <f>AG47+AI47</f>
        <v>-172022.61</v>
      </c>
      <c r="AK47" s="5"/>
      <c r="AM47" s="5">
        <f>AJ47+AL47</f>
        <v>-172022.61</v>
      </c>
      <c r="AP47" s="5">
        <f>AM47+AO47</f>
        <v>-172022.61</v>
      </c>
      <c r="AS47" s="5">
        <f>AP47+AR47</f>
        <v>-172022.61</v>
      </c>
      <c r="AV47" s="5">
        <f>AS47+AU47</f>
        <v>-172022.61</v>
      </c>
      <c r="AY47" s="5">
        <f>AV47+AX47</f>
        <v>-172022.61</v>
      </c>
      <c r="BB47" s="5">
        <f t="shared" si="17"/>
        <v>-172022.61</v>
      </c>
      <c r="BE47" s="5">
        <f t="shared" si="18"/>
        <v>-172022.61</v>
      </c>
      <c r="BH47" s="5">
        <f t="shared" si="19"/>
        <v>-172022.61</v>
      </c>
      <c r="BK47" s="5">
        <f t="shared" si="20"/>
        <v>-172022.61</v>
      </c>
    </row>
    <row r="48" spans="1:63" x14ac:dyDescent="0.25">
      <c r="A48" s="12" t="s">
        <v>53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W48" s="10"/>
      <c r="X48" s="5"/>
      <c r="Z48" s="5"/>
      <c r="AA48" s="5"/>
      <c r="AC48" s="5"/>
      <c r="AD48" s="5"/>
      <c r="AF48" s="5">
        <v>-172075.78</v>
      </c>
      <c r="AG48" s="5">
        <f>SUM(AA48:AF48)</f>
        <v>-172075.78</v>
      </c>
      <c r="AJ48" s="5">
        <f t="shared" ref="AJ48:AJ49" si="21">AG48+AI48</f>
        <v>-172075.78</v>
      </c>
      <c r="AK48" s="5"/>
      <c r="AM48" s="5">
        <f t="shared" ref="AM48:AM50" si="22">AJ48+AL48</f>
        <v>-172075.78</v>
      </c>
      <c r="AP48" s="5">
        <f t="shared" ref="AP48:AP51" si="23">AM48+AO48</f>
        <v>-172075.78</v>
      </c>
      <c r="AS48" s="5">
        <f t="shared" ref="AS48:AS52" si="24">AP48+AR48</f>
        <v>-172075.78</v>
      </c>
      <c r="AV48" s="5">
        <f t="shared" ref="AV48:AV53" si="25">AS48+AU48</f>
        <v>-172075.78</v>
      </c>
      <c r="AY48" s="5">
        <f t="shared" ref="AY48:AY54" si="26">AV48+AX48</f>
        <v>-172075.78</v>
      </c>
      <c r="BB48" s="5">
        <f t="shared" si="17"/>
        <v>-172075.78</v>
      </c>
      <c r="BE48" s="5">
        <f t="shared" si="18"/>
        <v>-172075.78</v>
      </c>
      <c r="BH48" s="5">
        <f t="shared" si="19"/>
        <v>-172075.78</v>
      </c>
      <c r="BK48" s="5">
        <f t="shared" si="20"/>
        <v>-172075.78</v>
      </c>
    </row>
    <row r="49" spans="1:63" x14ac:dyDescent="0.25">
      <c r="A49" s="12" t="s">
        <v>57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10"/>
      <c r="X49" s="5"/>
      <c r="Z49" s="5"/>
      <c r="AA49" s="5"/>
      <c r="AC49" s="5"/>
      <c r="AD49" s="5"/>
      <c r="AF49" s="5"/>
      <c r="AG49" s="5"/>
      <c r="AI49" s="5">
        <v>-173677.79</v>
      </c>
      <c r="AJ49" s="5">
        <f t="shared" si="21"/>
        <v>-173677.79</v>
      </c>
      <c r="AK49" s="5"/>
      <c r="AM49" s="5">
        <f t="shared" si="22"/>
        <v>-173677.79</v>
      </c>
      <c r="AP49" s="5">
        <f t="shared" si="23"/>
        <v>-173677.79</v>
      </c>
      <c r="AS49" s="5">
        <f t="shared" si="24"/>
        <v>-173677.79</v>
      </c>
      <c r="AV49" s="5">
        <f t="shared" si="25"/>
        <v>-173677.79</v>
      </c>
      <c r="AY49" s="5">
        <f t="shared" si="26"/>
        <v>-173677.79</v>
      </c>
      <c r="BB49" s="5">
        <f t="shared" si="17"/>
        <v>-173677.79</v>
      </c>
      <c r="BE49" s="5">
        <f t="shared" si="18"/>
        <v>-173677.79</v>
      </c>
      <c r="BH49" s="5">
        <f t="shared" si="19"/>
        <v>-173677.79</v>
      </c>
      <c r="BK49" s="5">
        <f t="shared" si="20"/>
        <v>-173677.79</v>
      </c>
    </row>
    <row r="50" spans="1:63" x14ac:dyDescent="0.25">
      <c r="A50" s="12" t="s">
        <v>60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/>
      <c r="AA50" s="5"/>
      <c r="AC50" s="5"/>
      <c r="AD50" s="5"/>
      <c r="AF50" s="5"/>
      <c r="AG50" s="5"/>
      <c r="AI50" s="5"/>
      <c r="AJ50" s="5"/>
      <c r="AK50" s="5"/>
      <c r="AL50" s="5">
        <v>-178624.7</v>
      </c>
      <c r="AM50" s="5">
        <f t="shared" si="22"/>
        <v>-178624.7</v>
      </c>
      <c r="AP50" s="5">
        <f t="shared" si="23"/>
        <v>-178624.7</v>
      </c>
      <c r="AS50" s="5">
        <f t="shared" si="24"/>
        <v>-178624.7</v>
      </c>
      <c r="AV50" s="5">
        <f t="shared" si="25"/>
        <v>-178624.7</v>
      </c>
      <c r="AY50" s="5">
        <f t="shared" si="26"/>
        <v>-178624.7</v>
      </c>
      <c r="BB50" s="5">
        <f t="shared" si="17"/>
        <v>-178624.7</v>
      </c>
      <c r="BE50" s="5">
        <f t="shared" si="18"/>
        <v>-178624.7</v>
      </c>
      <c r="BH50" s="5">
        <f t="shared" si="19"/>
        <v>-178624.7</v>
      </c>
      <c r="BK50" s="5">
        <f t="shared" si="20"/>
        <v>-178624.7</v>
      </c>
    </row>
    <row r="51" spans="1:63" x14ac:dyDescent="0.25">
      <c r="A51" s="12" t="s">
        <v>63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/>
      <c r="AD51" s="5"/>
      <c r="AF51" s="5"/>
      <c r="AG51" s="5"/>
      <c r="AI51" s="5"/>
      <c r="AJ51" s="5"/>
      <c r="AK51" s="5"/>
      <c r="AL51" s="5"/>
      <c r="AM51" s="5"/>
      <c r="AO51" s="5">
        <v>-183531.97</v>
      </c>
      <c r="AP51" s="5">
        <f t="shared" si="23"/>
        <v>-183531.97</v>
      </c>
      <c r="AS51" s="5">
        <f t="shared" si="24"/>
        <v>-183531.97</v>
      </c>
      <c r="AV51" s="5">
        <f t="shared" si="25"/>
        <v>-183531.97</v>
      </c>
      <c r="AY51" s="5">
        <f t="shared" si="26"/>
        <v>-183531.97</v>
      </c>
      <c r="BB51" s="5">
        <f t="shared" si="17"/>
        <v>-183531.97</v>
      </c>
      <c r="BE51" s="5">
        <f t="shared" si="18"/>
        <v>-183531.97</v>
      </c>
      <c r="BH51" s="5">
        <f t="shared" si="19"/>
        <v>-183531.97</v>
      </c>
      <c r="BK51" s="5">
        <f t="shared" si="20"/>
        <v>-183531.97</v>
      </c>
    </row>
    <row r="52" spans="1:63" x14ac:dyDescent="0.25">
      <c r="A52" s="12" t="s">
        <v>66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/>
      <c r="AG52" s="5"/>
      <c r="AI52" s="5"/>
      <c r="AJ52" s="5"/>
      <c r="AK52" s="5"/>
      <c r="AL52" s="5"/>
      <c r="AM52" s="5"/>
      <c r="AO52" s="5"/>
      <c r="AP52" s="5"/>
      <c r="AR52" s="5">
        <v>-182586.56</v>
      </c>
      <c r="AS52" s="5">
        <f t="shared" si="24"/>
        <v>-182586.56</v>
      </c>
      <c r="AV52" s="5">
        <f t="shared" si="25"/>
        <v>-182586.56</v>
      </c>
      <c r="AY52" s="5">
        <f t="shared" si="26"/>
        <v>-182586.56</v>
      </c>
      <c r="BB52" s="5">
        <f t="shared" si="17"/>
        <v>-182586.56</v>
      </c>
      <c r="BE52" s="5">
        <f t="shared" si="18"/>
        <v>-182586.56</v>
      </c>
      <c r="BH52" s="5">
        <f t="shared" si="19"/>
        <v>-182586.56</v>
      </c>
      <c r="BK52" s="5">
        <f t="shared" si="20"/>
        <v>-182586.56</v>
      </c>
    </row>
    <row r="53" spans="1:63" x14ac:dyDescent="0.25">
      <c r="A53" s="12" t="s">
        <v>68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/>
      <c r="AJ53" s="5"/>
      <c r="AK53" s="5"/>
      <c r="AL53" s="5"/>
      <c r="AM53" s="5"/>
      <c r="AO53" s="5"/>
      <c r="AP53" s="5"/>
      <c r="AR53" s="5"/>
      <c r="AS53" s="5"/>
      <c r="AU53" s="5">
        <v>-182586.56</v>
      </c>
      <c r="AV53" s="5">
        <f t="shared" si="25"/>
        <v>-182586.56</v>
      </c>
      <c r="AY53" s="5">
        <f t="shared" si="26"/>
        <v>-182586.56</v>
      </c>
      <c r="BB53" s="5">
        <f t="shared" si="17"/>
        <v>-182586.56</v>
      </c>
      <c r="BE53" s="5">
        <f t="shared" si="18"/>
        <v>-182586.56</v>
      </c>
      <c r="BH53" s="5">
        <f t="shared" si="19"/>
        <v>-182586.56</v>
      </c>
      <c r="BK53" s="5">
        <f t="shared" si="20"/>
        <v>-182586.56</v>
      </c>
    </row>
    <row r="54" spans="1:63" x14ac:dyDescent="0.25">
      <c r="A54" s="12" t="s">
        <v>72</v>
      </c>
      <c r="C54" s="11"/>
      <c r="E54" s="17"/>
      <c r="H54" s="5"/>
      <c r="I54" s="5"/>
      <c r="K54" s="5"/>
      <c r="L54" s="5"/>
      <c r="N54" s="10"/>
      <c r="O54" s="5"/>
      <c r="Q54" s="10"/>
      <c r="R54" s="5"/>
      <c r="W54" s="10"/>
      <c r="X54" s="5"/>
      <c r="Z54" s="5"/>
      <c r="AA54" s="5"/>
      <c r="AC54" s="5"/>
      <c r="AD54" s="5"/>
      <c r="AF54" s="5"/>
      <c r="AG54" s="5"/>
      <c r="AI54" s="5"/>
      <c r="AJ54" s="5"/>
      <c r="AK54" s="5"/>
      <c r="AL54" s="5"/>
      <c r="AM54" s="5"/>
      <c r="AO54" s="5"/>
      <c r="AP54" s="5"/>
      <c r="AR54" s="5"/>
      <c r="AS54" s="5"/>
      <c r="AU54" s="5"/>
      <c r="AV54" s="5"/>
      <c r="AX54" s="5">
        <v>-182586.56</v>
      </c>
      <c r="AY54" s="5">
        <f t="shared" si="26"/>
        <v>-182586.56</v>
      </c>
      <c r="BB54" s="5">
        <f t="shared" si="17"/>
        <v>-182586.56</v>
      </c>
      <c r="BE54" s="5">
        <f t="shared" si="18"/>
        <v>-182586.56</v>
      </c>
      <c r="BH54" s="5">
        <f t="shared" si="19"/>
        <v>-182586.56</v>
      </c>
      <c r="BK54" s="5">
        <f t="shared" si="20"/>
        <v>-182586.56</v>
      </c>
    </row>
    <row r="55" spans="1:63" x14ac:dyDescent="0.25">
      <c r="A55" s="12" t="s">
        <v>75</v>
      </c>
      <c r="C55" s="11"/>
      <c r="E55" s="17"/>
      <c r="H55" s="5"/>
      <c r="I55" s="5"/>
      <c r="K55" s="5"/>
      <c r="L55" s="5"/>
      <c r="N55" s="10"/>
      <c r="O55" s="5"/>
      <c r="Q55" s="10"/>
      <c r="R55" s="5"/>
      <c r="W55" s="10"/>
      <c r="X55" s="5"/>
      <c r="Z55" s="5"/>
      <c r="AA55" s="5"/>
      <c r="AC55" s="5"/>
      <c r="AD55" s="5"/>
      <c r="AF55" s="5"/>
      <c r="AG55" s="5"/>
      <c r="AI55" s="5"/>
      <c r="AJ55" s="5"/>
      <c r="AK55" s="5"/>
      <c r="AL55" s="5"/>
      <c r="AM55" s="5"/>
      <c r="AO55" s="5"/>
      <c r="AP55" s="5"/>
      <c r="AR55" s="5"/>
      <c r="AS55" s="5"/>
      <c r="AU55" s="5"/>
      <c r="AV55" s="5"/>
      <c r="AX55" s="5"/>
      <c r="AY55" s="5">
        <v>-182586.56</v>
      </c>
      <c r="BA55" s="5"/>
      <c r="BB55" s="5">
        <f>AY55+BA55</f>
        <v>-182586.56</v>
      </c>
      <c r="BE55" s="5">
        <f t="shared" si="18"/>
        <v>-182586.56</v>
      </c>
      <c r="BH55" s="5">
        <f t="shared" si="19"/>
        <v>-182586.56</v>
      </c>
      <c r="BK55" s="5">
        <f t="shared" si="20"/>
        <v>-182586.56</v>
      </c>
    </row>
    <row r="56" spans="1:63" x14ac:dyDescent="0.25">
      <c r="A56" s="12" t="s">
        <v>77</v>
      </c>
      <c r="C56" s="11"/>
      <c r="E56" s="17"/>
      <c r="H56" s="5"/>
      <c r="I56" s="5"/>
      <c r="K56" s="5"/>
      <c r="L56" s="5"/>
      <c r="N56" s="10"/>
      <c r="O56" s="5"/>
      <c r="Q56" s="10"/>
      <c r="R56" s="5"/>
      <c r="W56" s="10"/>
      <c r="X56" s="5"/>
      <c r="Z56" s="5"/>
      <c r="AA56" s="5"/>
      <c r="AC56" s="5"/>
      <c r="AD56" s="5"/>
      <c r="AF56" s="5"/>
      <c r="AG56" s="5"/>
      <c r="AI56" s="5"/>
      <c r="AJ56" s="5"/>
      <c r="AK56" s="5"/>
      <c r="AL56" s="5"/>
      <c r="AM56" s="5"/>
      <c r="AO56" s="5"/>
      <c r="AP56" s="5"/>
      <c r="AR56" s="5"/>
      <c r="AS56" s="5"/>
      <c r="AU56" s="5"/>
      <c r="AV56" s="5"/>
      <c r="AX56" s="5"/>
      <c r="AY56" s="5">
        <v>-182586.56</v>
      </c>
      <c r="BA56" s="5"/>
      <c r="BB56" s="5">
        <f>AY56+BA56</f>
        <v>-182586.56</v>
      </c>
      <c r="BD56" s="5"/>
      <c r="BE56" s="5">
        <f t="shared" si="18"/>
        <v>-182586.56</v>
      </c>
      <c r="BG56" s="5"/>
      <c r="BH56" s="5">
        <f t="shared" si="19"/>
        <v>-182586.56</v>
      </c>
      <c r="BK56" s="5">
        <f t="shared" si="20"/>
        <v>-182586.56</v>
      </c>
    </row>
    <row r="57" spans="1:63" x14ac:dyDescent="0.25">
      <c r="A57" s="12" t="s">
        <v>82</v>
      </c>
      <c r="C57" s="11"/>
      <c r="E57" s="17"/>
      <c r="H57" s="5"/>
      <c r="I57" s="5"/>
      <c r="K57" s="5"/>
      <c r="L57" s="5"/>
      <c r="N57" s="10"/>
      <c r="O57" s="5"/>
      <c r="Q57" s="10"/>
      <c r="R57" s="5"/>
      <c r="W57" s="10"/>
      <c r="X57" s="5"/>
      <c r="Z57" s="5"/>
      <c r="AA57" s="5"/>
      <c r="AC57" s="5"/>
      <c r="AD57" s="5"/>
      <c r="AF57" s="5"/>
      <c r="AG57" s="5"/>
      <c r="AI57" s="5"/>
      <c r="AJ57" s="5"/>
      <c r="AK57" s="5"/>
      <c r="AL57" s="5"/>
      <c r="AM57" s="5"/>
      <c r="AO57" s="5"/>
      <c r="AP57" s="5"/>
      <c r="AR57" s="5"/>
      <c r="AS57" s="5"/>
      <c r="AU57" s="5"/>
      <c r="AV57" s="5"/>
      <c r="AX57" s="5"/>
      <c r="AY57" s="5"/>
      <c r="BA57" s="5"/>
      <c r="BB57" s="5"/>
      <c r="BD57" s="5"/>
      <c r="BE57" s="5"/>
      <c r="BG57" s="5">
        <f>-175714.59</f>
        <v>-175714.59</v>
      </c>
      <c r="BH57" s="5">
        <f t="shared" si="19"/>
        <v>-175714.59</v>
      </c>
      <c r="BK57" s="5">
        <f t="shared" si="20"/>
        <v>-175714.59</v>
      </c>
    </row>
    <row r="58" spans="1:63" x14ac:dyDescent="0.25">
      <c r="A58" s="12" t="s">
        <v>86</v>
      </c>
      <c r="C58" s="11"/>
      <c r="E58" s="17"/>
      <c r="H58" s="5"/>
      <c r="I58" s="5"/>
      <c r="K58" s="5"/>
      <c r="L58" s="5"/>
      <c r="N58" s="10"/>
      <c r="O58" s="5"/>
      <c r="Q58" s="10"/>
      <c r="R58" s="5"/>
      <c r="W58" s="10"/>
      <c r="X58" s="5"/>
      <c r="Z58" s="5"/>
      <c r="AA58" s="5"/>
      <c r="AC58" s="5"/>
      <c r="AD58" s="5"/>
      <c r="AF58" s="5"/>
      <c r="AG58" s="5"/>
      <c r="AI58" s="5"/>
      <c r="AJ58" s="5"/>
      <c r="AK58" s="5"/>
      <c r="AL58" s="5"/>
      <c r="AM58" s="5"/>
      <c r="AO58" s="5"/>
      <c r="AP58" s="5"/>
      <c r="AR58" s="5"/>
      <c r="AS58" s="5"/>
      <c r="AU58" s="5"/>
      <c r="AV58" s="5"/>
      <c r="AX58" s="5"/>
      <c r="AY58" s="5"/>
      <c r="BA58" s="5"/>
      <c r="BB58" s="5"/>
      <c r="BD58" s="5"/>
      <c r="BE58" s="5"/>
      <c r="BG58" s="5"/>
      <c r="BH58" s="5"/>
      <c r="BJ58" s="5">
        <v>0</v>
      </c>
      <c r="BK58" s="5">
        <f t="shared" si="20"/>
        <v>0</v>
      </c>
    </row>
    <row r="59" spans="1:63" ht="13.8" thickBot="1" x14ac:dyDescent="0.3">
      <c r="A59" s="12"/>
      <c r="C59" s="14"/>
      <c r="E59" s="18"/>
      <c r="F59" s="15"/>
      <c r="H59" s="16"/>
      <c r="I59" s="16"/>
      <c r="K59" s="16"/>
      <c r="L59" s="16"/>
      <c r="N59" s="15"/>
      <c r="O59" s="15"/>
      <c r="Q59" s="15"/>
      <c r="R59" s="15"/>
      <c r="T59" s="21"/>
      <c r="U59" s="21"/>
      <c r="W59" s="21"/>
      <c r="X59" s="21"/>
      <c r="Z59" s="21"/>
      <c r="AA59" s="21"/>
      <c r="AC59" s="22"/>
      <c r="AD59" s="22"/>
      <c r="AF59" s="21"/>
      <c r="AG59" s="21"/>
      <c r="AI59" s="24"/>
      <c r="AJ59" s="24"/>
      <c r="AK59" s="29"/>
      <c r="AL59" s="21"/>
      <c r="AM59" s="21"/>
      <c r="AO59" s="21"/>
      <c r="AP59" s="21"/>
      <c r="AR59" s="21"/>
      <c r="AS59" s="21"/>
      <c r="AV59" s="21"/>
      <c r="AY59" s="21"/>
      <c r="BB59" s="21"/>
      <c r="BE59" s="21"/>
      <c r="BH59" s="21"/>
      <c r="BK59" s="21"/>
    </row>
    <row r="60" spans="1:63" x14ac:dyDescent="0.25">
      <c r="A60" s="12" t="s">
        <v>26</v>
      </c>
      <c r="C60" s="17">
        <f>SUM(C38:C59)</f>
        <v>-429579.25</v>
      </c>
      <c r="E60" s="5">
        <f>SUM(E38:E59)</f>
        <v>-50547.16</v>
      </c>
      <c r="F60" s="5">
        <f>SUM(F38:F59)</f>
        <v>-480126.41000000003</v>
      </c>
      <c r="H60" s="5">
        <v>-171828.57</v>
      </c>
      <c r="I60" s="5">
        <f>SUM(I38:I59)</f>
        <v>-651954.98</v>
      </c>
      <c r="K60" s="10">
        <f>SUM(K37:K59)</f>
        <v>-171828.63</v>
      </c>
      <c r="L60" s="5">
        <f>SUM(L38:L59)</f>
        <v>-823783.61</v>
      </c>
      <c r="N60" s="10">
        <f>SUM(N42:N59)</f>
        <v>-171828.62</v>
      </c>
      <c r="O60" s="5">
        <f>SUM(O38:O59)</f>
        <v>-995612.23</v>
      </c>
      <c r="Q60" s="10">
        <f>SUM(Q42:Q59)</f>
        <v>-171828.63</v>
      </c>
      <c r="R60" s="5">
        <f>SUM(R38:R59)</f>
        <v>-1167440.8599999999</v>
      </c>
      <c r="T60" s="10">
        <f>SUM(T38:T59)</f>
        <v>-171828.62</v>
      </c>
      <c r="U60" s="5">
        <f>SUM(U38:U59)</f>
        <v>-1339269.48</v>
      </c>
      <c r="W60" s="10">
        <f>SUM(W45:W59)</f>
        <v>-171928.08</v>
      </c>
      <c r="X60" s="5">
        <f>SUM(X38:X59)</f>
        <v>-1511197.56</v>
      </c>
      <c r="Z60" s="5">
        <f>SUM(Z46:Z59)</f>
        <v>-171953.42</v>
      </c>
      <c r="AA60" s="5">
        <f>SUM(AA38:AA59)</f>
        <v>-1683150.98</v>
      </c>
      <c r="AC60" s="5">
        <f>SUM(AC47:AC59)</f>
        <v>-172022.61</v>
      </c>
      <c r="AD60" s="5">
        <f>SUM(AD38:AD59)</f>
        <v>-1855173.5899999999</v>
      </c>
      <c r="AF60" s="5">
        <f>SUM(AF48:AF59)</f>
        <v>-172075.78</v>
      </c>
      <c r="AG60" s="5">
        <f>SUM(AG38:AG59)</f>
        <v>-2027249.3699999999</v>
      </c>
      <c r="AI60" s="2">
        <f>SUM(AI49:AI59)</f>
        <v>-173677.79</v>
      </c>
      <c r="AJ60" s="2">
        <f>SUM(AJ38:AJ59)</f>
        <v>-2200927.1599999997</v>
      </c>
      <c r="AK60" s="2"/>
      <c r="AL60" s="2">
        <f>SUM(AL49:AL59)</f>
        <v>-178624.7</v>
      </c>
      <c r="AM60" s="2">
        <f>SUM(AM38:AM59)</f>
        <v>-2379551.86</v>
      </c>
      <c r="AO60" s="5">
        <f>SUM(AO51:AO59)</f>
        <v>-183531.97</v>
      </c>
      <c r="AP60" s="5">
        <f>SUM(AP38:AP59)</f>
        <v>-2563083.83</v>
      </c>
      <c r="AR60" s="5">
        <f>SUM(AR52:AR59)</f>
        <v>-182586.56</v>
      </c>
      <c r="AS60" s="5">
        <f>SUM(AS38:AS59)</f>
        <v>-2745670.39</v>
      </c>
      <c r="AV60" s="5">
        <f>SUM(AV38:AV59)</f>
        <v>-2928256.95</v>
      </c>
      <c r="AY60" s="5">
        <f>SUM(AY38:AY59)</f>
        <v>-3476016.6300000004</v>
      </c>
      <c r="BB60" s="5">
        <f>SUM(BB38:BB59)</f>
        <v>-3476016.6300000004</v>
      </c>
      <c r="BE60" s="5">
        <f>SUM(BE38:BE59)</f>
        <v>-3476016.6300000004</v>
      </c>
      <c r="BH60" s="5">
        <f>SUM(BH38:BH59)</f>
        <v>-3651731.22</v>
      </c>
      <c r="BK60" s="5">
        <f>SUM(BK38:BK59)</f>
        <v>-3651731.22</v>
      </c>
    </row>
    <row r="61" spans="1:63" x14ac:dyDescent="0.25">
      <c r="A61" s="12"/>
      <c r="C61" s="5"/>
      <c r="E61" s="17"/>
      <c r="H61" s="10"/>
      <c r="I61" s="10"/>
      <c r="K61" s="10"/>
      <c r="L61" s="10"/>
      <c r="AC61" s="5"/>
      <c r="AD61" s="5"/>
    </row>
    <row r="62" spans="1:63" x14ac:dyDescent="0.25">
      <c r="C62" s="5"/>
      <c r="E62" s="11"/>
      <c r="H62" s="10"/>
      <c r="I62" s="10"/>
      <c r="K62" s="10"/>
      <c r="L62" s="10"/>
      <c r="AC62" s="5"/>
      <c r="AD62" s="5"/>
    </row>
    <row r="63" spans="1:63" x14ac:dyDescent="0.25">
      <c r="A63" s="1" t="s">
        <v>87</v>
      </c>
      <c r="C63" s="5"/>
      <c r="E63" s="4"/>
      <c r="F63" s="4">
        <f>SUM(F7+F33+F60)</f>
        <v>2956446.13</v>
      </c>
      <c r="H63" s="10"/>
      <c r="I63" s="4">
        <f>I33+I60</f>
        <v>2784617.5599999996</v>
      </c>
      <c r="K63" s="10"/>
      <c r="L63" s="19">
        <f>L33+L60</f>
        <v>2612788.9299999997</v>
      </c>
      <c r="O63" s="4">
        <f>O33+O60</f>
        <v>2440960.3099999996</v>
      </c>
      <c r="R63" s="4">
        <f>R33+R60</f>
        <v>2269131.6799999997</v>
      </c>
      <c r="U63" s="4">
        <f>U33+U60</f>
        <v>2097303.0599999996</v>
      </c>
      <c r="X63" s="4">
        <f>X33+X60</f>
        <v>1926700.9799999995</v>
      </c>
      <c r="AA63" s="4">
        <f>AA33+AA60</f>
        <v>1755215.5599999996</v>
      </c>
      <c r="AC63" s="5"/>
      <c r="AD63" s="4">
        <f>AD33+AD60</f>
        <v>1584583.3599999999</v>
      </c>
      <c r="AG63" s="4">
        <f>AG33+AG60</f>
        <v>1413523.0799999998</v>
      </c>
      <c r="AJ63" s="4">
        <f>AJ33+AJ60</f>
        <v>1261700.8900000001</v>
      </c>
      <c r="AK63" s="4"/>
      <c r="AM63" s="4">
        <f>AM33+AM60</f>
        <v>1234362.8799999999</v>
      </c>
      <c r="AP63" s="4">
        <f>AP33+AP60</f>
        <v>1088647.4099999997</v>
      </c>
      <c r="AS63" s="4">
        <f>AS33+AS60</f>
        <v>906060.84999999963</v>
      </c>
      <c r="AV63" s="4">
        <f>AV33+AV60</f>
        <v>723474.28999999957</v>
      </c>
      <c r="AY63" s="4">
        <f>AY33+AY60</f>
        <v>175714.6099999994</v>
      </c>
      <c r="BB63" s="4">
        <f>BB33+BB60</f>
        <v>175714.6099999994</v>
      </c>
      <c r="BE63" s="4">
        <f>BE33+BE60-0.02</f>
        <v>175714.58999999941</v>
      </c>
      <c r="BH63" s="4">
        <f>BH33+BH60-0.02</f>
        <v>-4.4703483623176332E-10</v>
      </c>
      <c r="BK63" s="4">
        <f>BK33+BK60-0.02</f>
        <v>-4.4703483623176332E-10</v>
      </c>
    </row>
    <row r="64" spans="1:63" x14ac:dyDescent="0.25">
      <c r="C64" s="5"/>
      <c r="E64" s="5"/>
      <c r="H64" s="10"/>
      <c r="I64" s="10"/>
      <c r="K64" s="10"/>
      <c r="L64" s="10"/>
      <c r="AC64" s="5"/>
      <c r="AD64" s="5"/>
    </row>
    <row r="65" spans="1:63" x14ac:dyDescent="0.25">
      <c r="K65" s="10"/>
      <c r="L65" s="10"/>
      <c r="AC65" s="5"/>
      <c r="AD65" s="5"/>
    </row>
    <row r="66" spans="1:63" x14ac:dyDescent="0.25">
      <c r="K66" s="10"/>
      <c r="L66" s="10"/>
      <c r="AC66" s="5"/>
      <c r="AD66" s="5"/>
    </row>
    <row r="67" spans="1:63" x14ac:dyDescent="0.25">
      <c r="I67" s="3" t="s">
        <v>27</v>
      </c>
      <c r="K67" s="10"/>
      <c r="L67" s="3" t="s">
        <v>27</v>
      </c>
      <c r="O67" s="3" t="s">
        <v>27</v>
      </c>
      <c r="R67" s="3" t="s">
        <v>27</v>
      </c>
      <c r="U67" s="3" t="s">
        <v>27</v>
      </c>
      <c r="X67" s="3" t="s">
        <v>27</v>
      </c>
      <c r="AA67" s="3" t="s">
        <v>27</v>
      </c>
      <c r="AC67" s="5"/>
      <c r="AD67" s="7" t="s">
        <v>27</v>
      </c>
      <c r="AG67" s="3" t="s">
        <v>27</v>
      </c>
      <c r="AJ67" s="7" t="s">
        <v>27</v>
      </c>
      <c r="AK67" s="7"/>
      <c r="AM67" s="7" t="s">
        <v>27</v>
      </c>
      <c r="AP67" s="7" t="s">
        <v>27</v>
      </c>
      <c r="AS67" s="7" t="s">
        <v>27</v>
      </c>
      <c r="AV67" s="7" t="s">
        <v>27</v>
      </c>
      <c r="AY67" s="7" t="s">
        <v>27</v>
      </c>
      <c r="BB67" s="7" t="s">
        <v>27</v>
      </c>
      <c r="BE67" s="7" t="s">
        <v>27</v>
      </c>
      <c r="BH67" s="7" t="s">
        <v>27</v>
      </c>
      <c r="BK67" s="7" t="s">
        <v>27</v>
      </c>
    </row>
    <row r="68" spans="1:63" x14ac:dyDescent="0.25">
      <c r="A68" s="1" t="s">
        <v>28</v>
      </c>
      <c r="I68" s="9" t="s">
        <v>29</v>
      </c>
      <c r="K68" s="10"/>
      <c r="L68" s="9" t="s">
        <v>30</v>
      </c>
      <c r="O68" s="9" t="s">
        <v>31</v>
      </c>
      <c r="R68" s="9" t="s">
        <v>37</v>
      </c>
      <c r="U68" s="9" t="s">
        <v>40</v>
      </c>
      <c r="X68" s="9" t="s">
        <v>43</v>
      </c>
      <c r="AA68" s="9" t="s">
        <v>46</v>
      </c>
      <c r="AC68" s="5"/>
      <c r="AD68" s="23" t="s">
        <v>49</v>
      </c>
      <c r="AG68" s="9" t="s">
        <v>54</v>
      </c>
      <c r="AJ68" s="23" t="s">
        <v>58</v>
      </c>
      <c r="AK68" s="30"/>
      <c r="AM68" s="23" t="s">
        <v>61</v>
      </c>
      <c r="AP68" s="23" t="s">
        <v>64</v>
      </c>
      <c r="AS68" s="23" t="s">
        <v>67</v>
      </c>
      <c r="AV68" s="23" t="s">
        <v>70</v>
      </c>
      <c r="AY68" s="23" t="s">
        <v>73</v>
      </c>
      <c r="BB68" s="23" t="s">
        <v>76</v>
      </c>
      <c r="BE68" s="23" t="s">
        <v>78</v>
      </c>
      <c r="BH68" s="23" t="s">
        <v>83</v>
      </c>
      <c r="BK68" s="23" t="s">
        <v>101</v>
      </c>
    </row>
    <row r="69" spans="1:63" x14ac:dyDescent="0.25">
      <c r="I69" s="5"/>
      <c r="K69" s="10"/>
      <c r="L69" s="10"/>
      <c r="AC69" s="5"/>
      <c r="AD69" s="5"/>
    </row>
    <row r="70" spans="1:63" x14ac:dyDescent="0.25">
      <c r="A70" t="s">
        <v>32</v>
      </c>
      <c r="I70" s="5">
        <v>1675310.28</v>
      </c>
      <c r="K70" s="10"/>
      <c r="L70" s="5">
        <v>745393.86</v>
      </c>
      <c r="O70" s="5">
        <v>-10718.68</v>
      </c>
      <c r="R70" s="5">
        <v>1717349.24</v>
      </c>
      <c r="U70" s="5">
        <v>590051.48</v>
      </c>
      <c r="X70" s="5">
        <v>90744.05</v>
      </c>
      <c r="AA70" s="5">
        <v>1301511.52</v>
      </c>
      <c r="AC70" s="5"/>
      <c r="AD70" s="5">
        <v>302144.28000000003</v>
      </c>
      <c r="AG70" s="5">
        <v>1631057.12</v>
      </c>
      <c r="AJ70" s="5">
        <v>1327139.6299999999</v>
      </c>
      <c r="AK70" s="5"/>
      <c r="AM70" s="5">
        <v>813308.29</v>
      </c>
      <c r="AP70" s="5">
        <v>1338956.48</v>
      </c>
      <c r="AS70" s="5">
        <v>1642966.69</v>
      </c>
      <c r="AV70" s="5">
        <v>1527862.69</v>
      </c>
      <c r="AY70" s="5">
        <v>3008840.35</v>
      </c>
      <c r="BB70" s="5">
        <v>2218770.83</v>
      </c>
      <c r="BE70" s="5">
        <v>2291026.85</v>
      </c>
      <c r="BH70" s="5">
        <v>4121214.24</v>
      </c>
      <c r="BK70" s="17">
        <v>4793478.4400000004</v>
      </c>
    </row>
    <row r="71" spans="1:63" x14ac:dyDescent="0.25">
      <c r="I71" s="5"/>
      <c r="K71" s="10"/>
      <c r="L71" s="5"/>
      <c r="U71" s="10"/>
      <c r="AC71" s="5"/>
      <c r="AD71" s="5"/>
    </row>
    <row r="72" spans="1:63" x14ac:dyDescent="0.25">
      <c r="A72" s="1" t="s">
        <v>28</v>
      </c>
      <c r="I72" s="5"/>
      <c r="K72" s="10"/>
      <c r="L72" s="5"/>
      <c r="U72" s="10"/>
      <c r="AC72" s="5"/>
      <c r="AD72" s="5"/>
    </row>
    <row r="73" spans="1:63" x14ac:dyDescent="0.25">
      <c r="A73" t="s">
        <v>33</v>
      </c>
      <c r="I73" s="5">
        <v>-1741326.81</v>
      </c>
      <c r="K73" s="10"/>
      <c r="L73" s="5">
        <v>-601298.88</v>
      </c>
      <c r="O73" s="5">
        <v>-370539.68</v>
      </c>
      <c r="R73" s="5">
        <v>-420625.88</v>
      </c>
      <c r="U73" s="5">
        <v>-416352.47</v>
      </c>
      <c r="X73" s="5">
        <v>-377362.53</v>
      </c>
      <c r="AA73" s="5">
        <v>-493345.83</v>
      </c>
      <c r="AC73" s="5"/>
      <c r="AD73" s="5">
        <v>-431821.41</v>
      </c>
      <c r="AG73" s="5">
        <v>-572544.88</v>
      </c>
      <c r="AJ73" s="5">
        <v>-590870.75</v>
      </c>
      <c r="AK73" s="5"/>
      <c r="AM73" s="5">
        <v>-605355.19999999995</v>
      </c>
      <c r="AP73" s="5">
        <v>-661009.55000000005</v>
      </c>
      <c r="AS73" s="5">
        <v>-793833.15</v>
      </c>
      <c r="AV73" s="5">
        <v>-738430.92</v>
      </c>
      <c r="AY73" s="5">
        <v>-862013.88</v>
      </c>
      <c r="BB73" s="5">
        <v>-948635.03</v>
      </c>
      <c r="BE73" s="5">
        <v>-1086891.97</v>
      </c>
      <c r="BH73" s="5">
        <v>-1195169.8899999999</v>
      </c>
      <c r="BK73" s="5">
        <v>-1446594.32</v>
      </c>
    </row>
    <row r="74" spans="1:63" x14ac:dyDescent="0.25">
      <c r="I74" s="5"/>
      <c r="K74" s="10"/>
      <c r="L74" s="5"/>
      <c r="U74" s="10"/>
      <c r="AC74" s="5"/>
      <c r="AD74" s="5"/>
    </row>
    <row r="75" spans="1:63" x14ac:dyDescent="0.25">
      <c r="I75" s="5"/>
      <c r="K75" s="10"/>
      <c r="L75" s="5"/>
      <c r="U75" s="10"/>
      <c r="AC75" s="5"/>
      <c r="AD75" s="5"/>
    </row>
    <row r="76" spans="1:63" x14ac:dyDescent="0.25">
      <c r="A76" s="1" t="s">
        <v>34</v>
      </c>
      <c r="I76" s="4">
        <f>I70+I73</f>
        <v>-66016.530000000028</v>
      </c>
      <c r="K76" s="10"/>
      <c r="L76" s="4">
        <f>L70+L73</f>
        <v>144094.97999999998</v>
      </c>
      <c r="O76" s="4">
        <f>O70+O73</f>
        <v>-381258.36</v>
      </c>
      <c r="R76" s="4">
        <f>R70+R73</f>
        <v>1296723.3599999999</v>
      </c>
      <c r="U76" s="4">
        <f>U70+U73</f>
        <v>173699.01</v>
      </c>
      <c r="X76" s="4">
        <f>X70+X73</f>
        <v>-286618.48000000004</v>
      </c>
      <c r="AA76" s="4">
        <f>AA70+AA73</f>
        <v>808165.69</v>
      </c>
      <c r="AC76" s="5"/>
      <c r="AD76" s="4">
        <f>AD70+AD73</f>
        <v>-129677.12999999995</v>
      </c>
      <c r="AG76" s="4">
        <f>AG70+AG73</f>
        <v>1058512.2400000002</v>
      </c>
      <c r="AJ76" s="4">
        <f>AJ70+AJ73</f>
        <v>736268.87999999989</v>
      </c>
      <c r="AK76" s="4"/>
      <c r="AM76" s="4">
        <f>AM70+AM73</f>
        <v>207953.09000000008</v>
      </c>
      <c r="AP76" s="4">
        <f>AP70+AP73</f>
        <v>677946.92999999993</v>
      </c>
      <c r="AS76" s="4">
        <f>AS70+AS73</f>
        <v>849133.53999999992</v>
      </c>
      <c r="AV76" s="4">
        <f>AV70+AV73</f>
        <v>789431.7699999999</v>
      </c>
      <c r="AY76" s="4">
        <f>AY70+AY73</f>
        <v>2146826.4700000002</v>
      </c>
      <c r="BB76" s="4">
        <f>BB70+BB73</f>
        <v>1270135.8</v>
      </c>
      <c r="BE76" s="4">
        <f>BE70+BE73</f>
        <v>1204134.8800000001</v>
      </c>
      <c r="BH76" s="4">
        <f>BH70+BH73</f>
        <v>2926044.3500000006</v>
      </c>
      <c r="BK76" s="4">
        <f>BK70+BK73</f>
        <v>3346884.12</v>
      </c>
    </row>
    <row r="77" spans="1:63" x14ac:dyDescent="0.25">
      <c r="I77" s="5"/>
      <c r="K77" s="10"/>
      <c r="L77" s="10"/>
      <c r="AC77" s="5"/>
      <c r="AD77" s="5"/>
    </row>
    <row r="78" spans="1:63" x14ac:dyDescent="0.25">
      <c r="I78" s="5"/>
      <c r="K78" s="10"/>
      <c r="L78" s="10"/>
    </row>
    <row r="79" spans="1:63" x14ac:dyDescent="0.25">
      <c r="K79" s="10"/>
      <c r="L79" s="10"/>
    </row>
  </sheetData>
  <phoneticPr fontId="1" type="noConversion"/>
  <pageMargins left="0.28999999999999998" right="0.39" top="0.76" bottom="0.45" header="0.5" footer="0.26"/>
  <pageSetup scale="65" orientation="portrait" r:id="rId1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4"/>
  <sheetViews>
    <sheetView tabSelected="1" workbookViewId="0">
      <selection activeCell="BK69" sqref="BK69"/>
    </sheetView>
  </sheetViews>
  <sheetFormatPr defaultRowHeight="13.2" x14ac:dyDescent="0.25"/>
  <cols>
    <col min="1" max="1" width="56.6640625" customWidth="1"/>
    <col min="3" max="3" width="14" bestFit="1" customWidth="1"/>
    <col min="4" max="5" width="9.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88</v>
      </c>
    </row>
    <row r="6" spans="1:5" x14ac:dyDescent="0.25">
      <c r="C6" s="31">
        <v>42078</v>
      </c>
    </row>
    <row r="7" spans="1:5" x14ac:dyDescent="0.25">
      <c r="A7" s="12" t="s">
        <v>89</v>
      </c>
      <c r="B7" s="2"/>
      <c r="C7" s="2">
        <v>4793478.4400000004</v>
      </c>
      <c r="D7" s="2"/>
      <c r="E7" s="2"/>
    </row>
    <row r="8" spans="1:5" x14ac:dyDescent="0.25">
      <c r="A8" t="s">
        <v>2</v>
      </c>
      <c r="B8" s="2"/>
      <c r="C8" s="2">
        <v>0</v>
      </c>
      <c r="D8" s="2"/>
      <c r="E8" s="2"/>
    </row>
    <row r="9" spans="1:5" x14ac:dyDescent="0.25">
      <c r="A9" s="12" t="s">
        <v>90</v>
      </c>
      <c r="B9" s="2"/>
      <c r="C9" s="24">
        <v>0</v>
      </c>
      <c r="D9" s="2"/>
      <c r="E9" s="2"/>
    </row>
    <row r="10" spans="1:5" x14ac:dyDescent="0.25">
      <c r="A10" s="1" t="s">
        <v>91</v>
      </c>
      <c r="B10" s="2"/>
      <c r="C10" s="25">
        <f>SUM(C7:C9)</f>
        <v>4793478.4400000004</v>
      </c>
      <c r="D10" s="2"/>
      <c r="E10" s="2"/>
    </row>
    <row r="11" spans="1:5" x14ac:dyDescent="0.25">
      <c r="B11" s="2"/>
      <c r="C11" s="2"/>
      <c r="D11" s="2"/>
      <c r="E11" s="2"/>
    </row>
    <row r="12" spans="1:5" x14ac:dyDescent="0.25">
      <c r="B12" s="2"/>
      <c r="C12" s="2"/>
      <c r="D12" s="2"/>
      <c r="E12" s="2"/>
    </row>
    <row r="13" spans="1:5" x14ac:dyDescent="0.25">
      <c r="A13" s="12" t="s">
        <v>92</v>
      </c>
      <c r="B13" s="2"/>
      <c r="C13" s="2">
        <v>-1446594.32</v>
      </c>
      <c r="D13" s="2"/>
      <c r="E13" s="2"/>
    </row>
    <row r="14" spans="1:5" x14ac:dyDescent="0.25">
      <c r="A14" t="s">
        <v>3</v>
      </c>
      <c r="B14" s="2"/>
      <c r="C14" s="2">
        <v>0</v>
      </c>
      <c r="D14" s="2"/>
      <c r="E14" s="2"/>
    </row>
    <row r="15" spans="1:5" x14ac:dyDescent="0.25">
      <c r="A15" s="12" t="s">
        <v>93</v>
      </c>
      <c r="B15" s="2"/>
      <c r="C15" s="24">
        <v>0</v>
      </c>
      <c r="D15" s="2"/>
      <c r="E15" s="2"/>
    </row>
    <row r="16" spans="1:5" x14ac:dyDescent="0.25">
      <c r="A16" s="1" t="s">
        <v>94</v>
      </c>
      <c r="B16" s="2"/>
      <c r="C16" s="25">
        <f>SUM(C13:C15)</f>
        <v>-1446594.32</v>
      </c>
      <c r="D16" s="2"/>
      <c r="E16" s="2"/>
    </row>
    <row r="17" spans="1:5" x14ac:dyDescent="0.25">
      <c r="B17" s="2"/>
      <c r="C17" s="2"/>
      <c r="D17" s="2"/>
      <c r="E17" s="2"/>
    </row>
    <row r="18" spans="1:5" x14ac:dyDescent="0.25">
      <c r="B18" s="2"/>
      <c r="C18" s="2"/>
      <c r="D18" s="2"/>
      <c r="E18" s="2"/>
    </row>
    <row r="19" spans="1:5" x14ac:dyDescent="0.25">
      <c r="B19" s="2"/>
      <c r="C19" s="2"/>
      <c r="D19" s="2"/>
      <c r="E19" s="2"/>
    </row>
    <row r="20" spans="1:5" x14ac:dyDescent="0.25">
      <c r="A20" s="3" t="s">
        <v>4</v>
      </c>
      <c r="B20" s="2"/>
      <c r="C20" s="2"/>
      <c r="D20" s="2"/>
      <c r="E20" s="2"/>
    </row>
    <row r="21" spans="1:5" x14ac:dyDescent="0.25">
      <c r="B21" s="2"/>
      <c r="C21" s="2"/>
      <c r="D21" s="2"/>
      <c r="E21" s="2"/>
    </row>
    <row r="22" spans="1:5" x14ac:dyDescent="0.25">
      <c r="A22" s="12" t="s">
        <v>95</v>
      </c>
      <c r="B22" s="2"/>
      <c r="C22" s="2">
        <v>0</v>
      </c>
      <c r="D22" s="2"/>
      <c r="E22" s="2"/>
    </row>
    <row r="23" spans="1:5" x14ac:dyDescent="0.25">
      <c r="A23" s="12" t="s">
        <v>96</v>
      </c>
      <c r="B23" s="2"/>
      <c r="C23" s="2">
        <f>-C15</f>
        <v>0</v>
      </c>
      <c r="D23" s="2"/>
      <c r="E23" s="2"/>
    </row>
    <row r="24" spans="1:5" x14ac:dyDescent="0.25">
      <c r="A24" s="12" t="s">
        <v>97</v>
      </c>
      <c r="B24" s="2"/>
      <c r="C24" s="2">
        <f>C10</f>
        <v>4793478.4400000004</v>
      </c>
      <c r="D24" s="2"/>
      <c r="E24" s="2"/>
    </row>
    <row r="25" spans="1:5" x14ac:dyDescent="0.25">
      <c r="A25" s="12" t="s">
        <v>94</v>
      </c>
      <c r="B25" s="2"/>
      <c r="C25" s="2">
        <f>C16</f>
        <v>-1446594.32</v>
      </c>
      <c r="D25" s="2"/>
      <c r="E25" s="2"/>
    </row>
    <row r="26" spans="1:5" ht="13.8" thickBot="1" x14ac:dyDescent="0.3">
      <c r="A26" s="1" t="s">
        <v>98</v>
      </c>
      <c r="B26" s="2"/>
      <c r="C26" s="26">
        <f>SUM(C22:C25)</f>
        <v>3346884.12</v>
      </c>
      <c r="D26" s="2"/>
      <c r="E26" s="2"/>
    </row>
    <row r="27" spans="1:5" ht="13.8" thickTop="1" x14ac:dyDescent="0.25">
      <c r="B27" s="2"/>
      <c r="C27" s="2"/>
      <c r="D27" s="2"/>
      <c r="E27" s="2"/>
    </row>
    <row r="28" spans="1:5" x14ac:dyDescent="0.25">
      <c r="B28" s="2"/>
      <c r="C28" s="2"/>
      <c r="D28" s="2"/>
      <c r="E28" s="2"/>
    </row>
    <row r="29" spans="1:5" x14ac:dyDescent="0.25">
      <c r="A29" s="12" t="s">
        <v>99</v>
      </c>
      <c r="B29" s="2"/>
      <c r="C29" s="2">
        <v>17164086.41</v>
      </c>
      <c r="D29" s="2"/>
      <c r="E29" s="2"/>
    </row>
    <row r="30" spans="1:5" x14ac:dyDescent="0.25">
      <c r="A30" t="s">
        <v>79</v>
      </c>
      <c r="B30" s="2"/>
      <c r="C30" s="2">
        <v>1903.56</v>
      </c>
      <c r="D30" s="2"/>
      <c r="E30" s="2"/>
    </row>
    <row r="31" spans="1:5" x14ac:dyDescent="0.25">
      <c r="A31" s="12" t="s">
        <v>100</v>
      </c>
      <c r="B31" s="2"/>
      <c r="C31" s="2">
        <v>-20512874.09</v>
      </c>
      <c r="D31" s="2"/>
      <c r="E31" s="2"/>
    </row>
    <row r="32" spans="1:5" ht="13.8" thickBot="1" x14ac:dyDescent="0.3">
      <c r="A32" s="1" t="s">
        <v>98</v>
      </c>
      <c r="B32" s="2"/>
      <c r="C32" s="26">
        <f>SUM(C29:C31)</f>
        <v>-3346884.120000001</v>
      </c>
      <c r="D32" s="2"/>
      <c r="E32" s="2"/>
    </row>
    <row r="33" spans="2:5" ht="13.8" thickTop="1" x14ac:dyDescent="0.25">
      <c r="B33" s="2"/>
      <c r="D33" s="2"/>
      <c r="E33" s="2"/>
    </row>
    <row r="34" spans="2:5" x14ac:dyDescent="0.25">
      <c r="B34" s="2"/>
      <c r="C34" s="2"/>
      <c r="D34" s="2"/>
      <c r="E34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K69" sqref="BK69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2015-06-29T07:00:00+00:00</OpenedDate>
    <Date1 xmlns="dc463f71-b30c-4ab2-9473-d307f9d35888">2015-06-29T07:00:00+00:00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151342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22A0A18C9FCB45991FA862C910A00F" ma:contentTypeVersion="111" ma:contentTypeDescription="" ma:contentTypeScope="" ma:versionID="b92eb31d72e1889e17f25c48dce10a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B56E7-5160-4A1C-B244-6E41D8EC03AE}"/>
</file>

<file path=customXml/itemProps2.xml><?xml version="1.0" encoding="utf-8"?>
<ds:datastoreItem xmlns:ds="http://schemas.openxmlformats.org/officeDocument/2006/customXml" ds:itemID="{CD5CA6B5-0179-4C01-BDF1-8F5D4DF587B9}"/>
</file>

<file path=customXml/itemProps3.xml><?xml version="1.0" encoding="utf-8"?>
<ds:datastoreItem xmlns:ds="http://schemas.openxmlformats.org/officeDocument/2006/customXml" ds:itemID="{23B7292D-0A69-44C6-8FF0-D8D6E7B7037E}"/>
</file>

<file path=customXml/itemProps4.xml><?xml version="1.0" encoding="utf-8"?>
<ds:datastoreItem xmlns:ds="http://schemas.openxmlformats.org/officeDocument/2006/customXml" ds:itemID="{7BA34A41-AED6-4CB4-8758-D3A650BFB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Qtr 3-31-15</vt:lpstr>
      <vt:lpstr>Report Qtr 3-31-15</vt:lpstr>
      <vt:lpstr>Sheet1</vt:lpstr>
      <vt:lpstr>'Qtr 3-31-15'!Print_Area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Bankhead</dc:creator>
  <cp:lastModifiedBy>Denise Crawford</cp:lastModifiedBy>
  <cp:lastPrinted>2015-06-29T21:28:02Z</cp:lastPrinted>
  <dcterms:created xsi:type="dcterms:W3CDTF">2007-10-31T15:08:10Z</dcterms:created>
  <dcterms:modified xsi:type="dcterms:W3CDTF">2015-06-30T17:19:29Z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0x0101006E56B4D1795A2E4DB2F0B01679ED314A000022A0A18C9FCB45991FA862C910A00F</vt:lpwstr>
  </property>
  <property fmtid="{D5CDD505-2E9C-101B-9397-08002B2CF9AE}" pid="3" name="_docset_NoMedatataSyncRequired">
    <vt:lpwstr>False</vt:lpwstr>
  </property>
</Properties>
</file>