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0115" windowHeight="1131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K6" i="1" l="1"/>
  <c r="K7" i="1"/>
  <c r="K8" i="1"/>
  <c r="K9" i="1"/>
  <c r="D10" i="1"/>
  <c r="E10" i="1"/>
  <c r="H10" i="1"/>
  <c r="I10" i="1"/>
  <c r="K13" i="1"/>
  <c r="K14" i="1"/>
  <c r="D16" i="1"/>
  <c r="E16" i="1"/>
  <c r="H16" i="1"/>
  <c r="K18" i="1"/>
  <c r="K19" i="1"/>
  <c r="K20" i="1"/>
  <c r="K22" i="1"/>
  <c r="K23" i="1"/>
  <c r="K24" i="1"/>
  <c r="K25" i="1"/>
  <c r="K26" i="1"/>
  <c r="K27" i="1"/>
  <c r="K28" i="1"/>
  <c r="K30" i="1"/>
  <c r="K31" i="1"/>
  <c r="K32" i="1"/>
  <c r="K33" i="1"/>
  <c r="D34" i="1"/>
  <c r="H34" i="1"/>
  <c r="K36" i="1"/>
  <c r="K37" i="1"/>
  <c r="K38" i="1"/>
  <c r="K39" i="1"/>
  <c r="K40" i="1"/>
  <c r="K41" i="1"/>
  <c r="K42" i="1"/>
  <c r="K43" i="1"/>
  <c r="K44" i="1"/>
  <c r="E45" i="1"/>
  <c r="K45" i="1" s="1"/>
  <c r="K46" i="1"/>
  <c r="D47" i="1"/>
  <c r="D48" i="1" s="1"/>
  <c r="H47" i="1"/>
  <c r="H48" i="1" s="1"/>
  <c r="I47" i="1"/>
  <c r="I52" i="1"/>
  <c r="I54" i="1" s="1"/>
  <c r="K53" i="1"/>
  <c r="D54" i="1"/>
  <c r="D59" i="1" s="1"/>
  <c r="E54" i="1"/>
  <c r="H54" i="1"/>
  <c r="H59" i="1" s="1"/>
  <c r="K55" i="1"/>
  <c r="K56" i="1"/>
  <c r="K57" i="1"/>
  <c r="D58" i="1"/>
  <c r="E58" i="1"/>
  <c r="E59" i="1" s="1"/>
  <c r="H58" i="1"/>
  <c r="I58" i="1"/>
  <c r="K60" i="1"/>
  <c r="H76" i="1"/>
  <c r="I62" i="1"/>
  <c r="I21" i="1" s="1"/>
  <c r="K63" i="1"/>
  <c r="K64" i="1"/>
  <c r="K65" i="1"/>
  <c r="K66" i="1"/>
  <c r="K67" i="1"/>
  <c r="K68" i="1"/>
  <c r="E69" i="1"/>
  <c r="E29" i="1" s="1"/>
  <c r="K69" i="1"/>
  <c r="K70" i="1"/>
  <c r="K71" i="1"/>
  <c r="K72" i="1"/>
  <c r="K73" i="1"/>
  <c r="K74" i="1"/>
  <c r="K75" i="1"/>
  <c r="D76" i="1"/>
  <c r="E76" i="1"/>
  <c r="I76" i="1"/>
  <c r="E78" i="1"/>
  <c r="K79" i="1"/>
  <c r="K80" i="1"/>
  <c r="K81" i="1"/>
  <c r="K82" i="1"/>
  <c r="K83" i="1"/>
  <c r="K84" i="1"/>
  <c r="D85" i="1"/>
  <c r="E85" i="1"/>
  <c r="H85" i="1"/>
  <c r="I85" i="1"/>
  <c r="E86" i="1" l="1"/>
  <c r="I59" i="1"/>
  <c r="D86" i="1"/>
  <c r="D87" i="1" s="1"/>
  <c r="K58" i="1"/>
  <c r="I86" i="1"/>
  <c r="K52" i="1"/>
  <c r="H86" i="1"/>
  <c r="H87" i="1" s="1"/>
  <c r="K78" i="1"/>
  <c r="K29" i="1"/>
  <c r="E34" i="1"/>
  <c r="K85" i="1"/>
  <c r="I34" i="1"/>
  <c r="K21" i="1"/>
  <c r="K54" i="1"/>
  <c r="K59" i="1" s="1"/>
  <c r="K47" i="1"/>
  <c r="K10" i="1"/>
  <c r="K62" i="1"/>
  <c r="I15" i="1"/>
  <c r="I16" i="1" s="1"/>
  <c r="I48" i="1" s="1"/>
  <c r="E47" i="1"/>
  <c r="I87" i="1" l="1"/>
  <c r="K15" i="1"/>
  <c r="K76" i="1"/>
  <c r="K34" i="1"/>
  <c r="K86" i="1"/>
  <c r="E48" i="1"/>
  <c r="E87" i="1" s="1"/>
  <c r="K16" i="1" l="1"/>
  <c r="K48" i="1" s="1"/>
  <c r="K87" i="1" s="1"/>
</calcChain>
</file>

<file path=xl/sharedStrings.xml><?xml version="1.0" encoding="utf-8"?>
<sst xmlns="http://schemas.openxmlformats.org/spreadsheetml/2006/main" count="104" uniqueCount="98">
  <si>
    <t>TOTAL CAPITALIZATION AND LIABILITIES:</t>
  </si>
  <si>
    <t xml:space="preserve">      Total long-term liabilities</t>
  </si>
  <si>
    <t xml:space="preserve">    Other Deferred Credits</t>
  </si>
  <si>
    <t xml:space="preserve">    Power Contract Acquisition Adjustment Loss</t>
  </si>
  <si>
    <t xml:space="preserve">    Regulatory Liabilities Related to Power Contracts</t>
  </si>
  <si>
    <t xml:space="preserve">    Regulatory Liabilities</t>
  </si>
  <si>
    <t>Power Cost Adjustment Mechanism</t>
  </si>
  <si>
    <t xml:space="preserve">    FAS 133 Unrealized Gain/Loss (LT)</t>
  </si>
  <si>
    <t>B</t>
  </si>
  <si>
    <t>Deferred Taxes</t>
  </si>
  <si>
    <t xml:space="preserve">    Deferred income taxes</t>
  </si>
  <si>
    <t>Long-Term Liabilities:</t>
  </si>
  <si>
    <t xml:space="preserve">      Total current liabilities</t>
  </si>
  <si>
    <t xml:space="preserve">    Other</t>
  </si>
  <si>
    <t xml:space="preserve">    Current Portion of Deferred Income Taxes</t>
  </si>
  <si>
    <t xml:space="preserve">    Current Portion FAS 133 Unrealized Gain/Loss</t>
  </si>
  <si>
    <t xml:space="preserve">    Interest</t>
  </si>
  <si>
    <t xml:space="preserve">    Salaries and wages</t>
  </si>
  <si>
    <t>A</t>
  </si>
  <si>
    <t xml:space="preserve">    Taxes</t>
  </si>
  <si>
    <t xml:space="preserve">    Purchased gas liability</t>
  </si>
  <si>
    <t xml:space="preserve">    Current Maturities of LTD</t>
  </si>
  <si>
    <t xml:space="preserve">    Short-term Debt Owed to Puget Energy</t>
  </si>
  <si>
    <t xml:space="preserve">    Short-term Debt</t>
  </si>
  <si>
    <t xml:space="preserve">    Notes Payable</t>
  </si>
  <si>
    <t xml:space="preserve">    Dividends Declared to Puget Intermediate</t>
  </si>
  <si>
    <t>D</t>
  </si>
  <si>
    <t>Accounts Payable</t>
  </si>
  <si>
    <t xml:space="preserve">    Accounts Payable</t>
  </si>
  <si>
    <t>Current Liabilities:</t>
  </si>
  <si>
    <t>Minority Interest</t>
  </si>
  <si>
    <t>Total capitalization</t>
  </si>
  <si>
    <t>Total redeemable securities and long-term debt</t>
  </si>
  <si>
    <t>Long-term Debt</t>
  </si>
  <si>
    <t>Junior subordinated Notes</t>
  </si>
  <si>
    <t>Preferred stock subject to mandatory redemption</t>
  </si>
  <si>
    <t>Total shareholders' equity</t>
  </si>
  <si>
    <t>Preferred Stock</t>
  </si>
  <si>
    <t>C</t>
  </si>
  <si>
    <t>Shareholder's Equity</t>
  </si>
  <si>
    <t>Common equity</t>
  </si>
  <si>
    <t>CAPITALIZATION AND LIABILITIES:</t>
  </si>
  <si>
    <t>Capitalization:</t>
  </si>
  <si>
    <t>TOTAL ASSETS</t>
  </si>
  <si>
    <t xml:space="preserve">    Total Long Term and Regulatory Assets</t>
  </si>
  <si>
    <t xml:space="preserve">    Other Long-Term Assets</t>
  </si>
  <si>
    <t xml:space="preserve">     Income Taxes</t>
  </si>
  <si>
    <t xml:space="preserve">    Power Contract Acquisition Adjustment Gain</t>
  </si>
  <si>
    <t xml:space="preserve">    Unrealized Gain/Loss on Derivative Instruments (LT)</t>
  </si>
  <si>
    <t xml:space="preserve">    Other Regulatory Assets</t>
  </si>
  <si>
    <t xml:space="preserve">     Regulatory Assets related to power contracts</t>
  </si>
  <si>
    <t xml:space="preserve">    Power Cost Adjustment Mechanism</t>
  </si>
  <si>
    <t xml:space="preserve">    Regulatory asset for PURPA buyout costs</t>
  </si>
  <si>
    <t xml:space="preserve">    Regulatory asset for deferred income taxes </t>
  </si>
  <si>
    <t xml:space="preserve">    Purchased Gas Adjustment Receivable</t>
  </si>
  <si>
    <t xml:space="preserve">    Restricted cash </t>
  </si>
  <si>
    <t>Long-Term and Regulatory Assets:</t>
  </si>
  <si>
    <t xml:space="preserve">    Total Current Assets</t>
  </si>
  <si>
    <t xml:space="preserve">    Deferred Income Taxes</t>
  </si>
  <si>
    <t xml:space="preserve">    Taxes Receivable</t>
  </si>
  <si>
    <t xml:space="preserve">    Prepaid Expense and other</t>
  </si>
  <si>
    <t xml:space="preserve">    Income Taxes</t>
  </si>
  <si>
    <t xml:space="preserve">    Unrealized Gain/Loss on Derivative Instruments</t>
  </si>
  <si>
    <t xml:space="preserve">    Fuel and Gas Inventory, at average cost</t>
  </si>
  <si>
    <t xml:space="preserve">    Materials and Supplies, at average cost</t>
  </si>
  <si>
    <t xml:space="preserve">    Unbilled revenues</t>
  </si>
  <si>
    <t xml:space="preserve">    Secure Pledged Accounts Receivable</t>
  </si>
  <si>
    <t xml:space="preserve">    Less allowance for doubtful accounts</t>
  </si>
  <si>
    <t xml:space="preserve">    Accounts receivable </t>
  </si>
  <si>
    <t xml:space="preserve">    Dividends Receivable from PE </t>
  </si>
  <si>
    <t xml:space="preserve">    Restricted Cash</t>
  </si>
  <si>
    <t>Cash</t>
  </si>
  <si>
    <t xml:space="preserve">    Cash </t>
  </si>
  <si>
    <t>Current Assets:</t>
  </si>
  <si>
    <t xml:space="preserve">    Total Other Property and Investments</t>
  </si>
  <si>
    <t>Other Investments</t>
  </si>
  <si>
    <t xml:space="preserve">    Other Property and Investments</t>
  </si>
  <si>
    <t xml:space="preserve">    Investment in BEP Contract</t>
  </si>
  <si>
    <t xml:space="preserve">    Goodwill</t>
  </si>
  <si>
    <t>Other Property and Investments:</t>
  </si>
  <si>
    <t>Net Utility Plant</t>
  </si>
  <si>
    <t>Less: Accumulated depreciation and amortization</t>
  </si>
  <si>
    <t xml:space="preserve">    Common</t>
  </si>
  <si>
    <t xml:space="preserve">    Gas</t>
  </si>
  <si>
    <t xml:space="preserve">    Electric</t>
  </si>
  <si>
    <t>Utility Plant:</t>
  </si>
  <si>
    <t>4D</t>
  </si>
  <si>
    <t>2 &amp; 3</t>
  </si>
  <si>
    <t>ASSETS:</t>
  </si>
  <si>
    <t>TOTAL</t>
  </si>
  <si>
    <t>ELIMINATION</t>
  </si>
  <si>
    <t>Puget Energy</t>
  </si>
  <si>
    <t>Adjustment</t>
  </si>
  <si>
    <t>Equico</t>
  </si>
  <si>
    <t>Puget Equico</t>
  </si>
  <si>
    <t>(0500)</t>
  </si>
  <si>
    <t>(0490)</t>
  </si>
  <si>
    <t>`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</si>
</sst>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name val="Arial"/>
      <family val="2"/>
    </font>
    <font>
      <sz val="10"/>
      <color indexed="8"/>
      <name val="MS Sans Serif"/>
      <family val="2"/>
    </font>
    <font>
      <b/>
      <sz val="14"/>
      <color indexed="8"/>
      <name val="Arial"/>
      <family val="2"/>
    </font>
    <font>
      <sz val="10"/>
      <name val="Bookman Old Style"/>
      <family val="1"/>
    </font>
    <font>
      <b/>
      <sz val="14"/>
      <color indexed="12"/>
      <name val="Arial"/>
      <family val="2"/>
    </font>
    <font>
      <b/>
      <sz val="14"/>
      <name val="Arial"/>
      <family val="2"/>
    </font>
    <font>
      <sz val="14"/>
      <color indexed="8"/>
      <name val="Arial"/>
      <family val="2"/>
    </font>
    <font>
      <sz val="12"/>
      <name val="MS Serif"/>
      <family val="1"/>
    </font>
    <font>
      <b/>
      <sz val="14"/>
      <color indexed="10"/>
      <name val="Arial"/>
      <family val="2"/>
    </font>
    <font>
      <b/>
      <u/>
      <sz val="14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5" fillId="0" borderId="0"/>
    <xf numFmtId="0" fontId="9" fillId="0" borderId="0"/>
    <xf numFmtId="0" fontId="3" fillId="0" borderId="0" applyNumberFormat="0" applyFont="0" applyFill="0" applyBorder="0" applyAlignment="0" applyProtection="0"/>
  </cellStyleXfs>
  <cellXfs count="47">
    <xf numFmtId="0" fontId="0" fillId="0" borderId="0" xfId="0"/>
    <xf numFmtId="41" fontId="2" fillId="0" borderId="0" xfId="0" applyNumberFormat="1" applyFont="1"/>
    <xf numFmtId="41" fontId="2" fillId="0" borderId="0" xfId="0" applyNumberFormat="1" applyFont="1" applyFill="1"/>
    <xf numFmtId="41" fontId="2" fillId="0" borderId="1" xfId="0" applyNumberFormat="1" applyFont="1" applyBorder="1"/>
    <xf numFmtId="41" fontId="2" fillId="0" borderId="1" xfId="0" applyNumberFormat="1" applyFont="1" applyFill="1" applyBorder="1"/>
    <xf numFmtId="41" fontId="4" fillId="0" borderId="0" xfId="2" applyNumberFormat="1" applyFont="1" applyFill="1" applyBorder="1" applyAlignment="1" applyProtection="1">
      <alignment horizontal="left" vertical="top" wrapText="1"/>
    </xf>
    <xf numFmtId="41" fontId="2" fillId="0" borderId="2" xfId="0" applyNumberFormat="1" applyFont="1" applyBorder="1"/>
    <xf numFmtId="41" fontId="2" fillId="0" borderId="2" xfId="0" applyNumberFormat="1" applyFont="1" applyFill="1" applyBorder="1"/>
    <xf numFmtId="41" fontId="4" fillId="0" borderId="0" xfId="2" quotePrefix="1" applyNumberFormat="1" applyFont="1" applyFill="1" applyBorder="1" applyAlignment="1" applyProtection="1">
      <alignment horizontal="left" vertical="top" wrapText="1"/>
    </xf>
    <xf numFmtId="164" fontId="4" fillId="0" borderId="0" xfId="1" quotePrefix="1" applyNumberFormat="1" applyFont="1" applyFill="1" applyBorder="1" applyAlignment="1" applyProtection="1">
      <alignment horizontal="left" vertical="top" wrapText="1"/>
    </xf>
    <xf numFmtId="164" fontId="4" fillId="0" borderId="0" xfId="1" applyNumberFormat="1" applyFont="1" applyFill="1" applyBorder="1" applyAlignment="1" applyProtection="1">
      <alignment horizontal="left" vertical="top" wrapText="1"/>
    </xf>
    <xf numFmtId="164" fontId="4" fillId="0" borderId="0" xfId="1" applyNumberFormat="1" applyFont="1" applyFill="1" applyBorder="1" applyAlignment="1" applyProtection="1">
      <alignment horizontal="left" vertical="top" wrapText="1" indent="2"/>
    </xf>
    <xf numFmtId="41" fontId="4" fillId="0" borderId="0" xfId="2" applyNumberFormat="1" applyFont="1" applyFill="1" applyBorder="1" applyAlignment="1" applyProtection="1">
      <alignment horizontal="left" vertical="top" wrapText="1" indent="2"/>
    </xf>
    <xf numFmtId="164" fontId="2" fillId="0" borderId="0" xfId="1" applyNumberFormat="1" applyFont="1"/>
    <xf numFmtId="0" fontId="2" fillId="0" borderId="0" xfId="0" applyFont="1"/>
    <xf numFmtId="164" fontId="4" fillId="0" borderId="0" xfId="1" applyNumberFormat="1" applyFont="1" applyFill="1" applyBorder="1" applyAlignment="1" applyProtection="1">
      <alignment horizontal="left" vertical="top" wrapText="1" indent="1"/>
    </xf>
    <xf numFmtId="41" fontId="4" fillId="0" borderId="0" xfId="2" applyNumberFormat="1" applyFont="1" applyFill="1" applyBorder="1" applyAlignment="1" applyProtection="1">
      <alignment horizontal="left" vertical="top" wrapText="1" indent="1"/>
    </xf>
    <xf numFmtId="41" fontId="2" fillId="0" borderId="3" xfId="0" applyNumberFormat="1" applyFont="1" applyBorder="1"/>
    <xf numFmtId="41" fontId="2" fillId="0" borderId="3" xfId="0" applyNumberFormat="1" applyFont="1" applyFill="1" applyBorder="1"/>
    <xf numFmtId="164" fontId="2" fillId="0" borderId="3" xfId="1" applyNumberFormat="1" applyFont="1" applyBorder="1"/>
    <xf numFmtId="41" fontId="4" fillId="0" borderId="3" xfId="2" applyNumberFormat="1" applyFont="1" applyFill="1" applyBorder="1" applyAlignment="1" applyProtection="1">
      <alignment horizontal="left" vertical="top" wrapText="1" indent="1"/>
    </xf>
    <xf numFmtId="164" fontId="2" fillId="0" borderId="0" xfId="1" applyNumberFormat="1" applyFont="1" applyProtection="1"/>
    <xf numFmtId="41" fontId="2" fillId="0" borderId="0" xfId="3" applyNumberFormat="1" applyFont="1" applyProtection="1"/>
    <xf numFmtId="41" fontId="4" fillId="0" borderId="1" xfId="2" applyNumberFormat="1" applyFont="1" applyFill="1" applyBorder="1" applyAlignment="1" applyProtection="1">
      <alignment horizontal="left" vertical="top" wrapText="1"/>
    </xf>
    <xf numFmtId="41" fontId="4" fillId="0" borderId="2" xfId="2" quotePrefix="1" applyNumberFormat="1" applyFont="1" applyFill="1" applyBorder="1" applyAlignment="1" applyProtection="1">
      <alignment horizontal="left" vertical="top" wrapText="1"/>
    </xf>
    <xf numFmtId="164" fontId="6" fillId="0" borderId="0" xfId="1" applyNumberFormat="1" applyFont="1" applyFill="1" applyBorder="1" applyAlignment="1" applyProtection="1">
      <alignment horizontal="left" vertical="top" wrapText="1"/>
    </xf>
    <xf numFmtId="41" fontId="6" fillId="0" borderId="0" xfId="2" applyNumberFormat="1" applyFont="1" applyFill="1" applyBorder="1" applyAlignment="1" applyProtection="1">
      <alignment horizontal="left" vertical="top" wrapText="1"/>
    </xf>
    <xf numFmtId="164" fontId="2" fillId="0" borderId="2" xfId="0" applyNumberFormat="1" applyFont="1" applyFill="1" applyBorder="1"/>
    <xf numFmtId="164" fontId="2" fillId="0" borderId="2" xfId="0" applyNumberFormat="1" applyFont="1" applyBorder="1"/>
    <xf numFmtId="41" fontId="7" fillId="0" borderId="0" xfId="0" applyNumberFormat="1" applyFont="1"/>
    <xf numFmtId="164" fontId="4" fillId="0" borderId="0" xfId="1" applyNumberFormat="1" applyFont="1" applyFill="1" applyBorder="1" applyAlignment="1" applyProtection="1"/>
    <xf numFmtId="41" fontId="4" fillId="0" borderId="0" xfId="2" applyNumberFormat="1" applyFont="1" applyFill="1" applyBorder="1" applyAlignment="1" applyProtection="1"/>
    <xf numFmtId="164" fontId="8" fillId="0" borderId="0" xfId="1" applyNumberFormat="1" applyFont="1" applyFill="1" applyBorder="1" applyAlignment="1" applyProtection="1"/>
    <xf numFmtId="41" fontId="8" fillId="0" borderId="0" xfId="2" applyNumberFormat="1" applyFont="1" applyFill="1" applyBorder="1" applyAlignment="1" applyProtection="1"/>
    <xf numFmtId="41" fontId="7" fillId="0" borderId="4" xfId="3" applyNumberFormat="1" applyFont="1" applyFill="1" applyBorder="1" applyAlignment="1" applyProtection="1">
      <alignment horizontal="center"/>
    </xf>
    <xf numFmtId="41" fontId="7" fillId="0" borderId="4" xfId="4" applyNumberFormat="1" applyFont="1" applyFill="1" applyBorder="1" applyAlignment="1" applyProtection="1">
      <alignment horizontal="center"/>
    </xf>
    <xf numFmtId="41" fontId="7" fillId="0" borderId="4" xfId="2" applyNumberFormat="1" applyFont="1" applyFill="1" applyBorder="1" applyAlignment="1" applyProtection="1">
      <alignment horizontal="center"/>
    </xf>
    <xf numFmtId="164" fontId="7" fillId="0" borderId="4" xfId="1" applyNumberFormat="1" applyFont="1" applyFill="1" applyBorder="1" applyAlignment="1" applyProtection="1">
      <alignment horizontal="center"/>
    </xf>
    <xf numFmtId="41" fontId="7" fillId="0" borderId="4" xfId="2" applyNumberFormat="1" applyFont="1" applyFill="1" applyBorder="1" applyAlignment="1" applyProtection="1"/>
    <xf numFmtId="41" fontId="7" fillId="0" borderId="0" xfId="5" applyNumberFormat="1" applyFont="1" applyFill="1" applyBorder="1" applyAlignment="1" applyProtection="1">
      <alignment horizontal="center"/>
    </xf>
    <xf numFmtId="164" fontId="7" fillId="0" borderId="0" xfId="1" quotePrefix="1" applyNumberFormat="1" applyFont="1" applyFill="1" applyBorder="1" applyAlignment="1" applyProtection="1">
      <alignment horizontal="center"/>
    </xf>
    <xf numFmtId="41" fontId="10" fillId="0" borderId="0" xfId="5" applyNumberFormat="1" applyFont="1" applyFill="1" applyBorder="1" applyAlignment="1" applyProtection="1">
      <alignment horizontal="center"/>
    </xf>
    <xf numFmtId="41" fontId="11" fillId="0" borderId="0" xfId="3" applyNumberFormat="1" applyFont="1" applyProtection="1"/>
    <xf numFmtId="41" fontId="7" fillId="0" borderId="0" xfId="3" applyNumberFormat="1" applyFont="1" applyFill="1" applyBorder="1" applyAlignment="1" applyProtection="1">
      <alignment horizontal="center"/>
    </xf>
    <xf numFmtId="41" fontId="2" fillId="0" borderId="0" xfId="3" applyNumberFormat="1" applyFont="1" applyBorder="1" applyProtection="1"/>
    <xf numFmtId="41" fontId="7" fillId="0" borderId="0" xfId="0" applyNumberFormat="1" applyFont="1" applyAlignment="1">
      <alignment horizontal="center"/>
    </xf>
    <xf numFmtId="41" fontId="2" fillId="0" borderId="0" xfId="0" applyNumberFormat="1" applyFont="1" applyBorder="1"/>
  </cellXfs>
  <cellStyles count="6">
    <cellStyle name="Comma" xfId="1" builtinId="3"/>
    <cellStyle name="Normal" xfId="0" builtinId="0"/>
    <cellStyle name="Normal_0399-month" xfId="4"/>
    <cellStyle name="Normal_Balance_sheet_1" xfId="2"/>
    <cellStyle name="Normal_BS Nov 1999" xfId="3"/>
    <cellStyle name="Normal_IS_monthly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295275</xdr:colOff>
      <xdr:row>4</xdr:row>
      <xdr:rowOff>123825</xdr:rowOff>
    </xdr:from>
    <xdr:to>
      <xdr:col>2</xdr:col>
      <xdr:colOff>314325</xdr:colOff>
      <xdr:row>85</xdr:row>
      <xdr:rowOff>104775</xdr:rowOff>
    </xdr:to>
    <xdr:sp macro="" textlink="">
      <xdr:nvSpPr>
        <xdr:cNvPr id="2" name="Line 16"/>
        <xdr:cNvSpPr>
          <a:spLocks noChangeShapeType="1"/>
        </xdr:cNvSpPr>
      </xdr:nvSpPr>
      <xdr:spPr bwMode="auto">
        <a:xfrm>
          <a:off x="5133975" y="1038225"/>
          <a:ext cx="0" cy="16897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200025</xdr:colOff>
      <xdr:row>4</xdr:row>
      <xdr:rowOff>123825</xdr:rowOff>
    </xdr:from>
    <xdr:to>
      <xdr:col>6</xdr:col>
      <xdr:colOff>200025</xdr:colOff>
      <xdr:row>85</xdr:row>
      <xdr:rowOff>123825</xdr:rowOff>
    </xdr:to>
    <xdr:sp macro="" textlink="">
      <xdr:nvSpPr>
        <xdr:cNvPr id="3" name="Line 17"/>
        <xdr:cNvSpPr>
          <a:spLocks noChangeShapeType="1"/>
        </xdr:cNvSpPr>
      </xdr:nvSpPr>
      <xdr:spPr bwMode="auto">
        <a:xfrm>
          <a:off x="7791450" y="1038225"/>
          <a:ext cx="0" cy="16916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7"/>
  <sheetViews>
    <sheetView tabSelected="1" topLeftCell="A54" zoomScale="80" zoomScaleNormal="80" workbookViewId="0">
      <selection activeCell="H72" sqref="H72"/>
    </sheetView>
  </sheetViews>
  <sheetFormatPr defaultRowHeight="18" outlineLevelCol="1" x14ac:dyDescent="0.25"/>
  <cols>
    <col min="1" max="1" width="77" style="1" bestFit="1" customWidth="1"/>
    <col min="2" max="2" width="34.7109375" style="1" hidden="1" customWidth="1" outlineLevel="1"/>
    <col min="3" max="3" width="9.5703125" style="1" hidden="1" customWidth="1" collapsed="1"/>
    <col min="4" max="4" width="21.42578125" style="13" bestFit="1" customWidth="1"/>
    <col min="5" max="5" width="18.42578125" style="1" bestFit="1" customWidth="1"/>
    <col min="6" max="6" width="4.85546875" style="1" hidden="1" customWidth="1"/>
    <col min="7" max="7" width="6" style="1" hidden="1" customWidth="1"/>
    <col min="8" max="8" width="23.140625" style="2" bestFit="1" customWidth="1"/>
    <col min="9" max="9" width="22.42578125" style="1" bestFit="1" customWidth="1"/>
    <col min="10" max="10" width="5" style="1" hidden="1" customWidth="1"/>
    <col min="11" max="11" width="23.140625" style="1" bestFit="1" customWidth="1"/>
    <col min="12" max="12" width="5" style="1" hidden="1" customWidth="1"/>
    <col min="13" max="13" width="31.5703125" style="1" bestFit="1" customWidth="1"/>
    <col min="14" max="256" width="9.140625" style="1"/>
    <col min="257" max="257" width="77" style="1" bestFit="1" customWidth="1"/>
    <col min="258" max="259" width="0" style="1" hidden="1" customWidth="1"/>
    <col min="260" max="260" width="21.42578125" style="1" bestFit="1" customWidth="1"/>
    <col min="261" max="261" width="18.42578125" style="1" bestFit="1" customWidth="1"/>
    <col min="262" max="263" width="0" style="1" hidden="1" customWidth="1"/>
    <col min="264" max="264" width="23.140625" style="1" bestFit="1" customWidth="1"/>
    <col min="265" max="265" width="22.42578125" style="1" bestFit="1" customWidth="1"/>
    <col min="266" max="266" width="0" style="1" hidden="1" customWidth="1"/>
    <col min="267" max="267" width="23.140625" style="1" bestFit="1" customWidth="1"/>
    <col min="268" max="268" width="0" style="1" hidden="1" customWidth="1"/>
    <col min="269" max="269" width="31.5703125" style="1" bestFit="1" customWidth="1"/>
    <col min="270" max="512" width="9.140625" style="1"/>
    <col min="513" max="513" width="77" style="1" bestFit="1" customWidth="1"/>
    <col min="514" max="515" width="0" style="1" hidden="1" customWidth="1"/>
    <col min="516" max="516" width="21.42578125" style="1" bestFit="1" customWidth="1"/>
    <col min="517" max="517" width="18.42578125" style="1" bestFit="1" customWidth="1"/>
    <col min="518" max="519" width="0" style="1" hidden="1" customWidth="1"/>
    <col min="520" max="520" width="23.140625" style="1" bestFit="1" customWidth="1"/>
    <col min="521" max="521" width="22.42578125" style="1" bestFit="1" customWidth="1"/>
    <col min="522" max="522" width="0" style="1" hidden="1" customWidth="1"/>
    <col min="523" max="523" width="23.140625" style="1" bestFit="1" customWidth="1"/>
    <col min="524" max="524" width="0" style="1" hidden="1" customWidth="1"/>
    <col min="525" max="525" width="31.5703125" style="1" bestFit="1" customWidth="1"/>
    <col min="526" max="768" width="9.140625" style="1"/>
    <col min="769" max="769" width="77" style="1" bestFit="1" customWidth="1"/>
    <col min="770" max="771" width="0" style="1" hidden="1" customWidth="1"/>
    <col min="772" max="772" width="21.42578125" style="1" bestFit="1" customWidth="1"/>
    <col min="773" max="773" width="18.42578125" style="1" bestFit="1" customWidth="1"/>
    <col min="774" max="775" width="0" style="1" hidden="1" customWidth="1"/>
    <col min="776" max="776" width="23.140625" style="1" bestFit="1" customWidth="1"/>
    <col min="777" max="777" width="22.42578125" style="1" bestFit="1" customWidth="1"/>
    <col min="778" max="778" width="0" style="1" hidden="1" customWidth="1"/>
    <col min="779" max="779" width="23.140625" style="1" bestFit="1" customWidth="1"/>
    <col min="780" max="780" width="0" style="1" hidden="1" customWidth="1"/>
    <col min="781" max="781" width="31.5703125" style="1" bestFit="1" customWidth="1"/>
    <col min="782" max="1024" width="9.140625" style="1"/>
    <col min="1025" max="1025" width="77" style="1" bestFit="1" customWidth="1"/>
    <col min="1026" max="1027" width="0" style="1" hidden="1" customWidth="1"/>
    <col min="1028" max="1028" width="21.42578125" style="1" bestFit="1" customWidth="1"/>
    <col min="1029" max="1029" width="18.42578125" style="1" bestFit="1" customWidth="1"/>
    <col min="1030" max="1031" width="0" style="1" hidden="1" customWidth="1"/>
    <col min="1032" max="1032" width="23.140625" style="1" bestFit="1" customWidth="1"/>
    <col min="1033" max="1033" width="22.42578125" style="1" bestFit="1" customWidth="1"/>
    <col min="1034" max="1034" width="0" style="1" hidden="1" customWidth="1"/>
    <col min="1035" max="1035" width="23.140625" style="1" bestFit="1" customWidth="1"/>
    <col min="1036" max="1036" width="0" style="1" hidden="1" customWidth="1"/>
    <col min="1037" max="1037" width="31.5703125" style="1" bestFit="1" customWidth="1"/>
    <col min="1038" max="1280" width="9.140625" style="1"/>
    <col min="1281" max="1281" width="77" style="1" bestFit="1" customWidth="1"/>
    <col min="1282" max="1283" width="0" style="1" hidden="1" customWidth="1"/>
    <col min="1284" max="1284" width="21.42578125" style="1" bestFit="1" customWidth="1"/>
    <col min="1285" max="1285" width="18.42578125" style="1" bestFit="1" customWidth="1"/>
    <col min="1286" max="1287" width="0" style="1" hidden="1" customWidth="1"/>
    <col min="1288" max="1288" width="23.140625" style="1" bestFit="1" customWidth="1"/>
    <col min="1289" max="1289" width="22.42578125" style="1" bestFit="1" customWidth="1"/>
    <col min="1290" max="1290" width="0" style="1" hidden="1" customWidth="1"/>
    <col min="1291" max="1291" width="23.140625" style="1" bestFit="1" customWidth="1"/>
    <col min="1292" max="1292" width="0" style="1" hidden="1" customWidth="1"/>
    <col min="1293" max="1293" width="31.5703125" style="1" bestFit="1" customWidth="1"/>
    <col min="1294" max="1536" width="9.140625" style="1"/>
    <col min="1537" max="1537" width="77" style="1" bestFit="1" customWidth="1"/>
    <col min="1538" max="1539" width="0" style="1" hidden="1" customWidth="1"/>
    <col min="1540" max="1540" width="21.42578125" style="1" bestFit="1" customWidth="1"/>
    <col min="1541" max="1541" width="18.42578125" style="1" bestFit="1" customWidth="1"/>
    <col min="1542" max="1543" width="0" style="1" hidden="1" customWidth="1"/>
    <col min="1544" max="1544" width="23.140625" style="1" bestFit="1" customWidth="1"/>
    <col min="1545" max="1545" width="22.42578125" style="1" bestFit="1" customWidth="1"/>
    <col min="1546" max="1546" width="0" style="1" hidden="1" customWidth="1"/>
    <col min="1547" max="1547" width="23.140625" style="1" bestFit="1" customWidth="1"/>
    <col min="1548" max="1548" width="0" style="1" hidden="1" customWidth="1"/>
    <col min="1549" max="1549" width="31.5703125" style="1" bestFit="1" customWidth="1"/>
    <col min="1550" max="1792" width="9.140625" style="1"/>
    <col min="1793" max="1793" width="77" style="1" bestFit="1" customWidth="1"/>
    <col min="1794" max="1795" width="0" style="1" hidden="1" customWidth="1"/>
    <col min="1796" max="1796" width="21.42578125" style="1" bestFit="1" customWidth="1"/>
    <col min="1797" max="1797" width="18.42578125" style="1" bestFit="1" customWidth="1"/>
    <col min="1798" max="1799" width="0" style="1" hidden="1" customWidth="1"/>
    <col min="1800" max="1800" width="23.140625" style="1" bestFit="1" customWidth="1"/>
    <col min="1801" max="1801" width="22.42578125" style="1" bestFit="1" customWidth="1"/>
    <col min="1802" max="1802" width="0" style="1" hidden="1" customWidth="1"/>
    <col min="1803" max="1803" width="23.140625" style="1" bestFit="1" customWidth="1"/>
    <col min="1804" max="1804" width="0" style="1" hidden="1" customWidth="1"/>
    <col min="1805" max="1805" width="31.5703125" style="1" bestFit="1" customWidth="1"/>
    <col min="1806" max="2048" width="9.140625" style="1"/>
    <col min="2049" max="2049" width="77" style="1" bestFit="1" customWidth="1"/>
    <col min="2050" max="2051" width="0" style="1" hidden="1" customWidth="1"/>
    <col min="2052" max="2052" width="21.42578125" style="1" bestFit="1" customWidth="1"/>
    <col min="2053" max="2053" width="18.42578125" style="1" bestFit="1" customWidth="1"/>
    <col min="2054" max="2055" width="0" style="1" hidden="1" customWidth="1"/>
    <col min="2056" max="2056" width="23.140625" style="1" bestFit="1" customWidth="1"/>
    <col min="2057" max="2057" width="22.42578125" style="1" bestFit="1" customWidth="1"/>
    <col min="2058" max="2058" width="0" style="1" hidden="1" customWidth="1"/>
    <col min="2059" max="2059" width="23.140625" style="1" bestFit="1" customWidth="1"/>
    <col min="2060" max="2060" width="0" style="1" hidden="1" customWidth="1"/>
    <col min="2061" max="2061" width="31.5703125" style="1" bestFit="1" customWidth="1"/>
    <col min="2062" max="2304" width="9.140625" style="1"/>
    <col min="2305" max="2305" width="77" style="1" bestFit="1" customWidth="1"/>
    <col min="2306" max="2307" width="0" style="1" hidden="1" customWidth="1"/>
    <col min="2308" max="2308" width="21.42578125" style="1" bestFit="1" customWidth="1"/>
    <col min="2309" max="2309" width="18.42578125" style="1" bestFit="1" customWidth="1"/>
    <col min="2310" max="2311" width="0" style="1" hidden="1" customWidth="1"/>
    <col min="2312" max="2312" width="23.140625" style="1" bestFit="1" customWidth="1"/>
    <col min="2313" max="2313" width="22.42578125" style="1" bestFit="1" customWidth="1"/>
    <col min="2314" max="2314" width="0" style="1" hidden="1" customWidth="1"/>
    <col min="2315" max="2315" width="23.140625" style="1" bestFit="1" customWidth="1"/>
    <col min="2316" max="2316" width="0" style="1" hidden="1" customWidth="1"/>
    <col min="2317" max="2317" width="31.5703125" style="1" bestFit="1" customWidth="1"/>
    <col min="2318" max="2560" width="9.140625" style="1"/>
    <col min="2561" max="2561" width="77" style="1" bestFit="1" customWidth="1"/>
    <col min="2562" max="2563" width="0" style="1" hidden="1" customWidth="1"/>
    <col min="2564" max="2564" width="21.42578125" style="1" bestFit="1" customWidth="1"/>
    <col min="2565" max="2565" width="18.42578125" style="1" bestFit="1" customWidth="1"/>
    <col min="2566" max="2567" width="0" style="1" hidden="1" customWidth="1"/>
    <col min="2568" max="2568" width="23.140625" style="1" bestFit="1" customWidth="1"/>
    <col min="2569" max="2569" width="22.42578125" style="1" bestFit="1" customWidth="1"/>
    <col min="2570" max="2570" width="0" style="1" hidden="1" customWidth="1"/>
    <col min="2571" max="2571" width="23.140625" style="1" bestFit="1" customWidth="1"/>
    <col min="2572" max="2572" width="0" style="1" hidden="1" customWidth="1"/>
    <col min="2573" max="2573" width="31.5703125" style="1" bestFit="1" customWidth="1"/>
    <col min="2574" max="2816" width="9.140625" style="1"/>
    <col min="2817" max="2817" width="77" style="1" bestFit="1" customWidth="1"/>
    <col min="2818" max="2819" width="0" style="1" hidden="1" customWidth="1"/>
    <col min="2820" max="2820" width="21.42578125" style="1" bestFit="1" customWidth="1"/>
    <col min="2821" max="2821" width="18.42578125" style="1" bestFit="1" customWidth="1"/>
    <col min="2822" max="2823" width="0" style="1" hidden="1" customWidth="1"/>
    <col min="2824" max="2824" width="23.140625" style="1" bestFit="1" customWidth="1"/>
    <col min="2825" max="2825" width="22.42578125" style="1" bestFit="1" customWidth="1"/>
    <col min="2826" max="2826" width="0" style="1" hidden="1" customWidth="1"/>
    <col min="2827" max="2827" width="23.140625" style="1" bestFit="1" customWidth="1"/>
    <col min="2828" max="2828" width="0" style="1" hidden="1" customWidth="1"/>
    <col min="2829" max="2829" width="31.5703125" style="1" bestFit="1" customWidth="1"/>
    <col min="2830" max="3072" width="9.140625" style="1"/>
    <col min="3073" max="3073" width="77" style="1" bestFit="1" customWidth="1"/>
    <col min="3074" max="3075" width="0" style="1" hidden="1" customWidth="1"/>
    <col min="3076" max="3076" width="21.42578125" style="1" bestFit="1" customWidth="1"/>
    <col min="3077" max="3077" width="18.42578125" style="1" bestFit="1" customWidth="1"/>
    <col min="3078" max="3079" width="0" style="1" hidden="1" customWidth="1"/>
    <col min="3080" max="3080" width="23.140625" style="1" bestFit="1" customWidth="1"/>
    <col min="3081" max="3081" width="22.42578125" style="1" bestFit="1" customWidth="1"/>
    <col min="3082" max="3082" width="0" style="1" hidden="1" customWidth="1"/>
    <col min="3083" max="3083" width="23.140625" style="1" bestFit="1" customWidth="1"/>
    <col min="3084" max="3084" width="0" style="1" hidden="1" customWidth="1"/>
    <col min="3085" max="3085" width="31.5703125" style="1" bestFit="1" customWidth="1"/>
    <col min="3086" max="3328" width="9.140625" style="1"/>
    <col min="3329" max="3329" width="77" style="1" bestFit="1" customWidth="1"/>
    <col min="3330" max="3331" width="0" style="1" hidden="1" customWidth="1"/>
    <col min="3332" max="3332" width="21.42578125" style="1" bestFit="1" customWidth="1"/>
    <col min="3333" max="3333" width="18.42578125" style="1" bestFit="1" customWidth="1"/>
    <col min="3334" max="3335" width="0" style="1" hidden="1" customWidth="1"/>
    <col min="3336" max="3336" width="23.140625" style="1" bestFit="1" customWidth="1"/>
    <col min="3337" max="3337" width="22.42578125" style="1" bestFit="1" customWidth="1"/>
    <col min="3338" max="3338" width="0" style="1" hidden="1" customWidth="1"/>
    <col min="3339" max="3339" width="23.140625" style="1" bestFit="1" customWidth="1"/>
    <col min="3340" max="3340" width="0" style="1" hidden="1" customWidth="1"/>
    <col min="3341" max="3341" width="31.5703125" style="1" bestFit="1" customWidth="1"/>
    <col min="3342" max="3584" width="9.140625" style="1"/>
    <col min="3585" max="3585" width="77" style="1" bestFit="1" customWidth="1"/>
    <col min="3586" max="3587" width="0" style="1" hidden="1" customWidth="1"/>
    <col min="3588" max="3588" width="21.42578125" style="1" bestFit="1" customWidth="1"/>
    <col min="3589" max="3589" width="18.42578125" style="1" bestFit="1" customWidth="1"/>
    <col min="3590" max="3591" width="0" style="1" hidden="1" customWidth="1"/>
    <col min="3592" max="3592" width="23.140625" style="1" bestFit="1" customWidth="1"/>
    <col min="3593" max="3593" width="22.42578125" style="1" bestFit="1" customWidth="1"/>
    <col min="3594" max="3594" width="0" style="1" hidden="1" customWidth="1"/>
    <col min="3595" max="3595" width="23.140625" style="1" bestFit="1" customWidth="1"/>
    <col min="3596" max="3596" width="0" style="1" hidden="1" customWidth="1"/>
    <col min="3597" max="3597" width="31.5703125" style="1" bestFit="1" customWidth="1"/>
    <col min="3598" max="3840" width="9.140625" style="1"/>
    <col min="3841" max="3841" width="77" style="1" bestFit="1" customWidth="1"/>
    <col min="3842" max="3843" width="0" style="1" hidden="1" customWidth="1"/>
    <col min="3844" max="3844" width="21.42578125" style="1" bestFit="1" customWidth="1"/>
    <col min="3845" max="3845" width="18.42578125" style="1" bestFit="1" customWidth="1"/>
    <col min="3846" max="3847" width="0" style="1" hidden="1" customWidth="1"/>
    <col min="3848" max="3848" width="23.140625" style="1" bestFit="1" customWidth="1"/>
    <col min="3849" max="3849" width="22.42578125" style="1" bestFit="1" customWidth="1"/>
    <col min="3850" max="3850" width="0" style="1" hidden="1" customWidth="1"/>
    <col min="3851" max="3851" width="23.140625" style="1" bestFit="1" customWidth="1"/>
    <col min="3852" max="3852" width="0" style="1" hidden="1" customWidth="1"/>
    <col min="3853" max="3853" width="31.5703125" style="1" bestFit="1" customWidth="1"/>
    <col min="3854" max="4096" width="9.140625" style="1"/>
    <col min="4097" max="4097" width="77" style="1" bestFit="1" customWidth="1"/>
    <col min="4098" max="4099" width="0" style="1" hidden="1" customWidth="1"/>
    <col min="4100" max="4100" width="21.42578125" style="1" bestFit="1" customWidth="1"/>
    <col min="4101" max="4101" width="18.42578125" style="1" bestFit="1" customWidth="1"/>
    <col min="4102" max="4103" width="0" style="1" hidden="1" customWidth="1"/>
    <col min="4104" max="4104" width="23.140625" style="1" bestFit="1" customWidth="1"/>
    <col min="4105" max="4105" width="22.42578125" style="1" bestFit="1" customWidth="1"/>
    <col min="4106" max="4106" width="0" style="1" hidden="1" customWidth="1"/>
    <col min="4107" max="4107" width="23.140625" style="1" bestFit="1" customWidth="1"/>
    <col min="4108" max="4108" width="0" style="1" hidden="1" customWidth="1"/>
    <col min="4109" max="4109" width="31.5703125" style="1" bestFit="1" customWidth="1"/>
    <col min="4110" max="4352" width="9.140625" style="1"/>
    <col min="4353" max="4353" width="77" style="1" bestFit="1" customWidth="1"/>
    <col min="4354" max="4355" width="0" style="1" hidden="1" customWidth="1"/>
    <col min="4356" max="4356" width="21.42578125" style="1" bestFit="1" customWidth="1"/>
    <col min="4357" max="4357" width="18.42578125" style="1" bestFit="1" customWidth="1"/>
    <col min="4358" max="4359" width="0" style="1" hidden="1" customWidth="1"/>
    <col min="4360" max="4360" width="23.140625" style="1" bestFit="1" customWidth="1"/>
    <col min="4361" max="4361" width="22.42578125" style="1" bestFit="1" customWidth="1"/>
    <col min="4362" max="4362" width="0" style="1" hidden="1" customWidth="1"/>
    <col min="4363" max="4363" width="23.140625" style="1" bestFit="1" customWidth="1"/>
    <col min="4364" max="4364" width="0" style="1" hidden="1" customWidth="1"/>
    <col min="4365" max="4365" width="31.5703125" style="1" bestFit="1" customWidth="1"/>
    <col min="4366" max="4608" width="9.140625" style="1"/>
    <col min="4609" max="4609" width="77" style="1" bestFit="1" customWidth="1"/>
    <col min="4610" max="4611" width="0" style="1" hidden="1" customWidth="1"/>
    <col min="4612" max="4612" width="21.42578125" style="1" bestFit="1" customWidth="1"/>
    <col min="4613" max="4613" width="18.42578125" style="1" bestFit="1" customWidth="1"/>
    <col min="4614" max="4615" width="0" style="1" hidden="1" customWidth="1"/>
    <col min="4616" max="4616" width="23.140625" style="1" bestFit="1" customWidth="1"/>
    <col min="4617" max="4617" width="22.42578125" style="1" bestFit="1" customWidth="1"/>
    <col min="4618" max="4618" width="0" style="1" hidden="1" customWidth="1"/>
    <col min="4619" max="4619" width="23.140625" style="1" bestFit="1" customWidth="1"/>
    <col min="4620" max="4620" width="0" style="1" hidden="1" customWidth="1"/>
    <col min="4621" max="4621" width="31.5703125" style="1" bestFit="1" customWidth="1"/>
    <col min="4622" max="4864" width="9.140625" style="1"/>
    <col min="4865" max="4865" width="77" style="1" bestFit="1" customWidth="1"/>
    <col min="4866" max="4867" width="0" style="1" hidden="1" customWidth="1"/>
    <col min="4868" max="4868" width="21.42578125" style="1" bestFit="1" customWidth="1"/>
    <col min="4869" max="4869" width="18.42578125" style="1" bestFit="1" customWidth="1"/>
    <col min="4870" max="4871" width="0" style="1" hidden="1" customWidth="1"/>
    <col min="4872" max="4872" width="23.140625" style="1" bestFit="1" customWidth="1"/>
    <col min="4873" max="4873" width="22.42578125" style="1" bestFit="1" customWidth="1"/>
    <col min="4874" max="4874" width="0" style="1" hidden="1" customWidth="1"/>
    <col min="4875" max="4875" width="23.140625" style="1" bestFit="1" customWidth="1"/>
    <col min="4876" max="4876" width="0" style="1" hidden="1" customWidth="1"/>
    <col min="4877" max="4877" width="31.5703125" style="1" bestFit="1" customWidth="1"/>
    <col min="4878" max="5120" width="9.140625" style="1"/>
    <col min="5121" max="5121" width="77" style="1" bestFit="1" customWidth="1"/>
    <col min="5122" max="5123" width="0" style="1" hidden="1" customWidth="1"/>
    <col min="5124" max="5124" width="21.42578125" style="1" bestFit="1" customWidth="1"/>
    <col min="5125" max="5125" width="18.42578125" style="1" bestFit="1" customWidth="1"/>
    <col min="5126" max="5127" width="0" style="1" hidden="1" customWidth="1"/>
    <col min="5128" max="5128" width="23.140625" style="1" bestFit="1" customWidth="1"/>
    <col min="5129" max="5129" width="22.42578125" style="1" bestFit="1" customWidth="1"/>
    <col min="5130" max="5130" width="0" style="1" hidden="1" customWidth="1"/>
    <col min="5131" max="5131" width="23.140625" style="1" bestFit="1" customWidth="1"/>
    <col min="5132" max="5132" width="0" style="1" hidden="1" customWidth="1"/>
    <col min="5133" max="5133" width="31.5703125" style="1" bestFit="1" customWidth="1"/>
    <col min="5134" max="5376" width="9.140625" style="1"/>
    <col min="5377" max="5377" width="77" style="1" bestFit="1" customWidth="1"/>
    <col min="5378" max="5379" width="0" style="1" hidden="1" customWidth="1"/>
    <col min="5380" max="5380" width="21.42578125" style="1" bestFit="1" customWidth="1"/>
    <col min="5381" max="5381" width="18.42578125" style="1" bestFit="1" customWidth="1"/>
    <col min="5382" max="5383" width="0" style="1" hidden="1" customWidth="1"/>
    <col min="5384" max="5384" width="23.140625" style="1" bestFit="1" customWidth="1"/>
    <col min="5385" max="5385" width="22.42578125" style="1" bestFit="1" customWidth="1"/>
    <col min="5386" max="5386" width="0" style="1" hidden="1" customWidth="1"/>
    <col min="5387" max="5387" width="23.140625" style="1" bestFit="1" customWidth="1"/>
    <col min="5388" max="5388" width="0" style="1" hidden="1" customWidth="1"/>
    <col min="5389" max="5389" width="31.5703125" style="1" bestFit="1" customWidth="1"/>
    <col min="5390" max="5632" width="9.140625" style="1"/>
    <col min="5633" max="5633" width="77" style="1" bestFit="1" customWidth="1"/>
    <col min="5634" max="5635" width="0" style="1" hidden="1" customWidth="1"/>
    <col min="5636" max="5636" width="21.42578125" style="1" bestFit="1" customWidth="1"/>
    <col min="5637" max="5637" width="18.42578125" style="1" bestFit="1" customWidth="1"/>
    <col min="5638" max="5639" width="0" style="1" hidden="1" customWidth="1"/>
    <col min="5640" max="5640" width="23.140625" style="1" bestFit="1" customWidth="1"/>
    <col min="5641" max="5641" width="22.42578125" style="1" bestFit="1" customWidth="1"/>
    <col min="5642" max="5642" width="0" style="1" hidden="1" customWidth="1"/>
    <col min="5643" max="5643" width="23.140625" style="1" bestFit="1" customWidth="1"/>
    <col min="5644" max="5644" width="0" style="1" hidden="1" customWidth="1"/>
    <col min="5645" max="5645" width="31.5703125" style="1" bestFit="1" customWidth="1"/>
    <col min="5646" max="5888" width="9.140625" style="1"/>
    <col min="5889" max="5889" width="77" style="1" bestFit="1" customWidth="1"/>
    <col min="5890" max="5891" width="0" style="1" hidden="1" customWidth="1"/>
    <col min="5892" max="5892" width="21.42578125" style="1" bestFit="1" customWidth="1"/>
    <col min="5893" max="5893" width="18.42578125" style="1" bestFit="1" customWidth="1"/>
    <col min="5894" max="5895" width="0" style="1" hidden="1" customWidth="1"/>
    <col min="5896" max="5896" width="23.140625" style="1" bestFit="1" customWidth="1"/>
    <col min="5897" max="5897" width="22.42578125" style="1" bestFit="1" customWidth="1"/>
    <col min="5898" max="5898" width="0" style="1" hidden="1" customWidth="1"/>
    <col min="5899" max="5899" width="23.140625" style="1" bestFit="1" customWidth="1"/>
    <col min="5900" max="5900" width="0" style="1" hidden="1" customWidth="1"/>
    <col min="5901" max="5901" width="31.5703125" style="1" bestFit="1" customWidth="1"/>
    <col min="5902" max="6144" width="9.140625" style="1"/>
    <col min="6145" max="6145" width="77" style="1" bestFit="1" customWidth="1"/>
    <col min="6146" max="6147" width="0" style="1" hidden="1" customWidth="1"/>
    <col min="6148" max="6148" width="21.42578125" style="1" bestFit="1" customWidth="1"/>
    <col min="6149" max="6149" width="18.42578125" style="1" bestFit="1" customWidth="1"/>
    <col min="6150" max="6151" width="0" style="1" hidden="1" customWidth="1"/>
    <col min="6152" max="6152" width="23.140625" style="1" bestFit="1" customWidth="1"/>
    <col min="6153" max="6153" width="22.42578125" style="1" bestFit="1" customWidth="1"/>
    <col min="6154" max="6154" width="0" style="1" hidden="1" customWidth="1"/>
    <col min="6155" max="6155" width="23.140625" style="1" bestFit="1" customWidth="1"/>
    <col min="6156" max="6156" width="0" style="1" hidden="1" customWidth="1"/>
    <col min="6157" max="6157" width="31.5703125" style="1" bestFit="1" customWidth="1"/>
    <col min="6158" max="6400" width="9.140625" style="1"/>
    <col min="6401" max="6401" width="77" style="1" bestFit="1" customWidth="1"/>
    <col min="6402" max="6403" width="0" style="1" hidden="1" customWidth="1"/>
    <col min="6404" max="6404" width="21.42578125" style="1" bestFit="1" customWidth="1"/>
    <col min="6405" max="6405" width="18.42578125" style="1" bestFit="1" customWidth="1"/>
    <col min="6406" max="6407" width="0" style="1" hidden="1" customWidth="1"/>
    <col min="6408" max="6408" width="23.140625" style="1" bestFit="1" customWidth="1"/>
    <col min="6409" max="6409" width="22.42578125" style="1" bestFit="1" customWidth="1"/>
    <col min="6410" max="6410" width="0" style="1" hidden="1" customWidth="1"/>
    <col min="6411" max="6411" width="23.140625" style="1" bestFit="1" customWidth="1"/>
    <col min="6412" max="6412" width="0" style="1" hidden="1" customWidth="1"/>
    <col min="6413" max="6413" width="31.5703125" style="1" bestFit="1" customWidth="1"/>
    <col min="6414" max="6656" width="9.140625" style="1"/>
    <col min="6657" max="6657" width="77" style="1" bestFit="1" customWidth="1"/>
    <col min="6658" max="6659" width="0" style="1" hidden="1" customWidth="1"/>
    <col min="6660" max="6660" width="21.42578125" style="1" bestFit="1" customWidth="1"/>
    <col min="6661" max="6661" width="18.42578125" style="1" bestFit="1" customWidth="1"/>
    <col min="6662" max="6663" width="0" style="1" hidden="1" customWidth="1"/>
    <col min="6664" max="6664" width="23.140625" style="1" bestFit="1" customWidth="1"/>
    <col min="6665" max="6665" width="22.42578125" style="1" bestFit="1" customWidth="1"/>
    <col min="6666" max="6666" width="0" style="1" hidden="1" customWidth="1"/>
    <col min="6667" max="6667" width="23.140625" style="1" bestFit="1" customWidth="1"/>
    <col min="6668" max="6668" width="0" style="1" hidden="1" customWidth="1"/>
    <col min="6669" max="6669" width="31.5703125" style="1" bestFit="1" customWidth="1"/>
    <col min="6670" max="6912" width="9.140625" style="1"/>
    <col min="6913" max="6913" width="77" style="1" bestFit="1" customWidth="1"/>
    <col min="6914" max="6915" width="0" style="1" hidden="1" customWidth="1"/>
    <col min="6916" max="6916" width="21.42578125" style="1" bestFit="1" customWidth="1"/>
    <col min="6917" max="6917" width="18.42578125" style="1" bestFit="1" customWidth="1"/>
    <col min="6918" max="6919" width="0" style="1" hidden="1" customWidth="1"/>
    <col min="6920" max="6920" width="23.140625" style="1" bestFit="1" customWidth="1"/>
    <col min="6921" max="6921" width="22.42578125" style="1" bestFit="1" customWidth="1"/>
    <col min="6922" max="6922" width="0" style="1" hidden="1" customWidth="1"/>
    <col min="6923" max="6923" width="23.140625" style="1" bestFit="1" customWidth="1"/>
    <col min="6924" max="6924" width="0" style="1" hidden="1" customWidth="1"/>
    <col min="6925" max="6925" width="31.5703125" style="1" bestFit="1" customWidth="1"/>
    <col min="6926" max="7168" width="9.140625" style="1"/>
    <col min="7169" max="7169" width="77" style="1" bestFit="1" customWidth="1"/>
    <col min="7170" max="7171" width="0" style="1" hidden="1" customWidth="1"/>
    <col min="7172" max="7172" width="21.42578125" style="1" bestFit="1" customWidth="1"/>
    <col min="7173" max="7173" width="18.42578125" style="1" bestFit="1" customWidth="1"/>
    <col min="7174" max="7175" width="0" style="1" hidden="1" customWidth="1"/>
    <col min="7176" max="7176" width="23.140625" style="1" bestFit="1" customWidth="1"/>
    <col min="7177" max="7177" width="22.42578125" style="1" bestFit="1" customWidth="1"/>
    <col min="7178" max="7178" width="0" style="1" hidden="1" customWidth="1"/>
    <col min="7179" max="7179" width="23.140625" style="1" bestFit="1" customWidth="1"/>
    <col min="7180" max="7180" width="0" style="1" hidden="1" customWidth="1"/>
    <col min="7181" max="7181" width="31.5703125" style="1" bestFit="1" customWidth="1"/>
    <col min="7182" max="7424" width="9.140625" style="1"/>
    <col min="7425" max="7425" width="77" style="1" bestFit="1" customWidth="1"/>
    <col min="7426" max="7427" width="0" style="1" hidden="1" customWidth="1"/>
    <col min="7428" max="7428" width="21.42578125" style="1" bestFit="1" customWidth="1"/>
    <col min="7429" max="7429" width="18.42578125" style="1" bestFit="1" customWidth="1"/>
    <col min="7430" max="7431" width="0" style="1" hidden="1" customWidth="1"/>
    <col min="7432" max="7432" width="23.140625" style="1" bestFit="1" customWidth="1"/>
    <col min="7433" max="7433" width="22.42578125" style="1" bestFit="1" customWidth="1"/>
    <col min="7434" max="7434" width="0" style="1" hidden="1" customWidth="1"/>
    <col min="7435" max="7435" width="23.140625" style="1" bestFit="1" customWidth="1"/>
    <col min="7436" max="7436" width="0" style="1" hidden="1" customWidth="1"/>
    <col min="7437" max="7437" width="31.5703125" style="1" bestFit="1" customWidth="1"/>
    <col min="7438" max="7680" width="9.140625" style="1"/>
    <col min="7681" max="7681" width="77" style="1" bestFit="1" customWidth="1"/>
    <col min="7682" max="7683" width="0" style="1" hidden="1" customWidth="1"/>
    <col min="7684" max="7684" width="21.42578125" style="1" bestFit="1" customWidth="1"/>
    <col min="7685" max="7685" width="18.42578125" style="1" bestFit="1" customWidth="1"/>
    <col min="7686" max="7687" width="0" style="1" hidden="1" customWidth="1"/>
    <col min="7688" max="7688" width="23.140625" style="1" bestFit="1" customWidth="1"/>
    <col min="7689" max="7689" width="22.42578125" style="1" bestFit="1" customWidth="1"/>
    <col min="7690" max="7690" width="0" style="1" hidden="1" customWidth="1"/>
    <col min="7691" max="7691" width="23.140625" style="1" bestFit="1" customWidth="1"/>
    <col min="7692" max="7692" width="0" style="1" hidden="1" customWidth="1"/>
    <col min="7693" max="7693" width="31.5703125" style="1" bestFit="1" customWidth="1"/>
    <col min="7694" max="7936" width="9.140625" style="1"/>
    <col min="7937" max="7937" width="77" style="1" bestFit="1" customWidth="1"/>
    <col min="7938" max="7939" width="0" style="1" hidden="1" customWidth="1"/>
    <col min="7940" max="7940" width="21.42578125" style="1" bestFit="1" customWidth="1"/>
    <col min="7941" max="7941" width="18.42578125" style="1" bestFit="1" customWidth="1"/>
    <col min="7942" max="7943" width="0" style="1" hidden="1" customWidth="1"/>
    <col min="7944" max="7944" width="23.140625" style="1" bestFit="1" customWidth="1"/>
    <col min="7945" max="7945" width="22.42578125" style="1" bestFit="1" customWidth="1"/>
    <col min="7946" max="7946" width="0" style="1" hidden="1" customWidth="1"/>
    <col min="7947" max="7947" width="23.140625" style="1" bestFit="1" customWidth="1"/>
    <col min="7948" max="7948" width="0" style="1" hidden="1" customWidth="1"/>
    <col min="7949" max="7949" width="31.5703125" style="1" bestFit="1" customWidth="1"/>
    <col min="7950" max="8192" width="9.140625" style="1"/>
    <col min="8193" max="8193" width="77" style="1" bestFit="1" customWidth="1"/>
    <col min="8194" max="8195" width="0" style="1" hidden="1" customWidth="1"/>
    <col min="8196" max="8196" width="21.42578125" style="1" bestFit="1" customWidth="1"/>
    <col min="8197" max="8197" width="18.42578125" style="1" bestFit="1" customWidth="1"/>
    <col min="8198" max="8199" width="0" style="1" hidden="1" customWidth="1"/>
    <col min="8200" max="8200" width="23.140625" style="1" bestFit="1" customWidth="1"/>
    <col min="8201" max="8201" width="22.42578125" style="1" bestFit="1" customWidth="1"/>
    <col min="8202" max="8202" width="0" style="1" hidden="1" customWidth="1"/>
    <col min="8203" max="8203" width="23.140625" style="1" bestFit="1" customWidth="1"/>
    <col min="8204" max="8204" width="0" style="1" hidden="1" customWidth="1"/>
    <col min="8205" max="8205" width="31.5703125" style="1" bestFit="1" customWidth="1"/>
    <col min="8206" max="8448" width="9.140625" style="1"/>
    <col min="8449" max="8449" width="77" style="1" bestFit="1" customWidth="1"/>
    <col min="8450" max="8451" width="0" style="1" hidden="1" customWidth="1"/>
    <col min="8452" max="8452" width="21.42578125" style="1" bestFit="1" customWidth="1"/>
    <col min="8453" max="8453" width="18.42578125" style="1" bestFit="1" customWidth="1"/>
    <col min="8454" max="8455" width="0" style="1" hidden="1" customWidth="1"/>
    <col min="8456" max="8456" width="23.140625" style="1" bestFit="1" customWidth="1"/>
    <col min="8457" max="8457" width="22.42578125" style="1" bestFit="1" customWidth="1"/>
    <col min="8458" max="8458" width="0" style="1" hidden="1" customWidth="1"/>
    <col min="8459" max="8459" width="23.140625" style="1" bestFit="1" customWidth="1"/>
    <col min="8460" max="8460" width="0" style="1" hidden="1" customWidth="1"/>
    <col min="8461" max="8461" width="31.5703125" style="1" bestFit="1" customWidth="1"/>
    <col min="8462" max="8704" width="9.140625" style="1"/>
    <col min="8705" max="8705" width="77" style="1" bestFit="1" customWidth="1"/>
    <col min="8706" max="8707" width="0" style="1" hidden="1" customWidth="1"/>
    <col min="8708" max="8708" width="21.42578125" style="1" bestFit="1" customWidth="1"/>
    <col min="8709" max="8709" width="18.42578125" style="1" bestFit="1" customWidth="1"/>
    <col min="8710" max="8711" width="0" style="1" hidden="1" customWidth="1"/>
    <col min="8712" max="8712" width="23.140625" style="1" bestFit="1" customWidth="1"/>
    <col min="8713" max="8713" width="22.42578125" style="1" bestFit="1" customWidth="1"/>
    <col min="8714" max="8714" width="0" style="1" hidden="1" customWidth="1"/>
    <col min="8715" max="8715" width="23.140625" style="1" bestFit="1" customWidth="1"/>
    <col min="8716" max="8716" width="0" style="1" hidden="1" customWidth="1"/>
    <col min="8717" max="8717" width="31.5703125" style="1" bestFit="1" customWidth="1"/>
    <col min="8718" max="8960" width="9.140625" style="1"/>
    <col min="8961" max="8961" width="77" style="1" bestFit="1" customWidth="1"/>
    <col min="8962" max="8963" width="0" style="1" hidden="1" customWidth="1"/>
    <col min="8964" max="8964" width="21.42578125" style="1" bestFit="1" customWidth="1"/>
    <col min="8965" max="8965" width="18.42578125" style="1" bestFit="1" customWidth="1"/>
    <col min="8966" max="8967" width="0" style="1" hidden="1" customWidth="1"/>
    <col min="8968" max="8968" width="23.140625" style="1" bestFit="1" customWidth="1"/>
    <col min="8969" max="8969" width="22.42578125" style="1" bestFit="1" customWidth="1"/>
    <col min="8970" max="8970" width="0" style="1" hidden="1" customWidth="1"/>
    <col min="8971" max="8971" width="23.140625" style="1" bestFit="1" customWidth="1"/>
    <col min="8972" max="8972" width="0" style="1" hidden="1" customWidth="1"/>
    <col min="8973" max="8973" width="31.5703125" style="1" bestFit="1" customWidth="1"/>
    <col min="8974" max="9216" width="9.140625" style="1"/>
    <col min="9217" max="9217" width="77" style="1" bestFit="1" customWidth="1"/>
    <col min="9218" max="9219" width="0" style="1" hidden="1" customWidth="1"/>
    <col min="9220" max="9220" width="21.42578125" style="1" bestFit="1" customWidth="1"/>
    <col min="9221" max="9221" width="18.42578125" style="1" bestFit="1" customWidth="1"/>
    <col min="9222" max="9223" width="0" style="1" hidden="1" customWidth="1"/>
    <col min="9224" max="9224" width="23.140625" style="1" bestFit="1" customWidth="1"/>
    <col min="9225" max="9225" width="22.42578125" style="1" bestFit="1" customWidth="1"/>
    <col min="9226" max="9226" width="0" style="1" hidden="1" customWidth="1"/>
    <col min="9227" max="9227" width="23.140625" style="1" bestFit="1" customWidth="1"/>
    <col min="9228" max="9228" width="0" style="1" hidden="1" customWidth="1"/>
    <col min="9229" max="9229" width="31.5703125" style="1" bestFit="1" customWidth="1"/>
    <col min="9230" max="9472" width="9.140625" style="1"/>
    <col min="9473" max="9473" width="77" style="1" bestFit="1" customWidth="1"/>
    <col min="9474" max="9475" width="0" style="1" hidden="1" customWidth="1"/>
    <col min="9476" max="9476" width="21.42578125" style="1" bestFit="1" customWidth="1"/>
    <col min="9477" max="9477" width="18.42578125" style="1" bestFit="1" customWidth="1"/>
    <col min="9478" max="9479" width="0" style="1" hidden="1" customWidth="1"/>
    <col min="9480" max="9480" width="23.140625" style="1" bestFit="1" customWidth="1"/>
    <col min="9481" max="9481" width="22.42578125" style="1" bestFit="1" customWidth="1"/>
    <col min="9482" max="9482" width="0" style="1" hidden="1" customWidth="1"/>
    <col min="9483" max="9483" width="23.140625" style="1" bestFit="1" customWidth="1"/>
    <col min="9484" max="9484" width="0" style="1" hidden="1" customWidth="1"/>
    <col min="9485" max="9485" width="31.5703125" style="1" bestFit="1" customWidth="1"/>
    <col min="9486" max="9728" width="9.140625" style="1"/>
    <col min="9729" max="9729" width="77" style="1" bestFit="1" customWidth="1"/>
    <col min="9730" max="9731" width="0" style="1" hidden="1" customWidth="1"/>
    <col min="9732" max="9732" width="21.42578125" style="1" bestFit="1" customWidth="1"/>
    <col min="9733" max="9733" width="18.42578125" style="1" bestFit="1" customWidth="1"/>
    <col min="9734" max="9735" width="0" style="1" hidden="1" customWidth="1"/>
    <col min="9736" max="9736" width="23.140625" style="1" bestFit="1" customWidth="1"/>
    <col min="9737" max="9737" width="22.42578125" style="1" bestFit="1" customWidth="1"/>
    <col min="9738" max="9738" width="0" style="1" hidden="1" customWidth="1"/>
    <col min="9739" max="9739" width="23.140625" style="1" bestFit="1" customWidth="1"/>
    <col min="9740" max="9740" width="0" style="1" hidden="1" customWidth="1"/>
    <col min="9741" max="9741" width="31.5703125" style="1" bestFit="1" customWidth="1"/>
    <col min="9742" max="9984" width="9.140625" style="1"/>
    <col min="9985" max="9985" width="77" style="1" bestFit="1" customWidth="1"/>
    <col min="9986" max="9987" width="0" style="1" hidden="1" customWidth="1"/>
    <col min="9988" max="9988" width="21.42578125" style="1" bestFit="1" customWidth="1"/>
    <col min="9989" max="9989" width="18.42578125" style="1" bestFit="1" customWidth="1"/>
    <col min="9990" max="9991" width="0" style="1" hidden="1" customWidth="1"/>
    <col min="9992" max="9992" width="23.140625" style="1" bestFit="1" customWidth="1"/>
    <col min="9993" max="9993" width="22.42578125" style="1" bestFit="1" customWidth="1"/>
    <col min="9994" max="9994" width="0" style="1" hidden="1" customWidth="1"/>
    <col min="9995" max="9995" width="23.140625" style="1" bestFit="1" customWidth="1"/>
    <col min="9996" max="9996" width="0" style="1" hidden="1" customWidth="1"/>
    <col min="9997" max="9997" width="31.5703125" style="1" bestFit="1" customWidth="1"/>
    <col min="9998" max="10240" width="9.140625" style="1"/>
    <col min="10241" max="10241" width="77" style="1" bestFit="1" customWidth="1"/>
    <col min="10242" max="10243" width="0" style="1" hidden="1" customWidth="1"/>
    <col min="10244" max="10244" width="21.42578125" style="1" bestFit="1" customWidth="1"/>
    <col min="10245" max="10245" width="18.42578125" style="1" bestFit="1" customWidth="1"/>
    <col min="10246" max="10247" width="0" style="1" hidden="1" customWidth="1"/>
    <col min="10248" max="10248" width="23.140625" style="1" bestFit="1" customWidth="1"/>
    <col min="10249" max="10249" width="22.42578125" style="1" bestFit="1" customWidth="1"/>
    <col min="10250" max="10250" width="0" style="1" hidden="1" customWidth="1"/>
    <col min="10251" max="10251" width="23.140625" style="1" bestFit="1" customWidth="1"/>
    <col min="10252" max="10252" width="0" style="1" hidden="1" customWidth="1"/>
    <col min="10253" max="10253" width="31.5703125" style="1" bestFit="1" customWidth="1"/>
    <col min="10254" max="10496" width="9.140625" style="1"/>
    <col min="10497" max="10497" width="77" style="1" bestFit="1" customWidth="1"/>
    <col min="10498" max="10499" width="0" style="1" hidden="1" customWidth="1"/>
    <col min="10500" max="10500" width="21.42578125" style="1" bestFit="1" customWidth="1"/>
    <col min="10501" max="10501" width="18.42578125" style="1" bestFit="1" customWidth="1"/>
    <col min="10502" max="10503" width="0" style="1" hidden="1" customWidth="1"/>
    <col min="10504" max="10504" width="23.140625" style="1" bestFit="1" customWidth="1"/>
    <col min="10505" max="10505" width="22.42578125" style="1" bestFit="1" customWidth="1"/>
    <col min="10506" max="10506" width="0" style="1" hidden="1" customWidth="1"/>
    <col min="10507" max="10507" width="23.140625" style="1" bestFit="1" customWidth="1"/>
    <col min="10508" max="10508" width="0" style="1" hidden="1" customWidth="1"/>
    <col min="10509" max="10509" width="31.5703125" style="1" bestFit="1" customWidth="1"/>
    <col min="10510" max="10752" width="9.140625" style="1"/>
    <col min="10753" max="10753" width="77" style="1" bestFit="1" customWidth="1"/>
    <col min="10754" max="10755" width="0" style="1" hidden="1" customWidth="1"/>
    <col min="10756" max="10756" width="21.42578125" style="1" bestFit="1" customWidth="1"/>
    <col min="10757" max="10757" width="18.42578125" style="1" bestFit="1" customWidth="1"/>
    <col min="10758" max="10759" width="0" style="1" hidden="1" customWidth="1"/>
    <col min="10760" max="10760" width="23.140625" style="1" bestFit="1" customWidth="1"/>
    <col min="10761" max="10761" width="22.42578125" style="1" bestFit="1" customWidth="1"/>
    <col min="10762" max="10762" width="0" style="1" hidden="1" customWidth="1"/>
    <col min="10763" max="10763" width="23.140625" style="1" bestFit="1" customWidth="1"/>
    <col min="10764" max="10764" width="0" style="1" hidden="1" customWidth="1"/>
    <col min="10765" max="10765" width="31.5703125" style="1" bestFit="1" customWidth="1"/>
    <col min="10766" max="11008" width="9.140625" style="1"/>
    <col min="11009" max="11009" width="77" style="1" bestFit="1" customWidth="1"/>
    <col min="11010" max="11011" width="0" style="1" hidden="1" customWidth="1"/>
    <col min="11012" max="11012" width="21.42578125" style="1" bestFit="1" customWidth="1"/>
    <col min="11013" max="11013" width="18.42578125" style="1" bestFit="1" customWidth="1"/>
    <col min="11014" max="11015" width="0" style="1" hidden="1" customWidth="1"/>
    <col min="11016" max="11016" width="23.140625" style="1" bestFit="1" customWidth="1"/>
    <col min="11017" max="11017" width="22.42578125" style="1" bestFit="1" customWidth="1"/>
    <col min="11018" max="11018" width="0" style="1" hidden="1" customWidth="1"/>
    <col min="11019" max="11019" width="23.140625" style="1" bestFit="1" customWidth="1"/>
    <col min="11020" max="11020" width="0" style="1" hidden="1" customWidth="1"/>
    <col min="11021" max="11021" width="31.5703125" style="1" bestFit="1" customWidth="1"/>
    <col min="11022" max="11264" width="9.140625" style="1"/>
    <col min="11265" max="11265" width="77" style="1" bestFit="1" customWidth="1"/>
    <col min="11266" max="11267" width="0" style="1" hidden="1" customWidth="1"/>
    <col min="11268" max="11268" width="21.42578125" style="1" bestFit="1" customWidth="1"/>
    <col min="11269" max="11269" width="18.42578125" style="1" bestFit="1" customWidth="1"/>
    <col min="11270" max="11271" width="0" style="1" hidden="1" customWidth="1"/>
    <col min="11272" max="11272" width="23.140625" style="1" bestFit="1" customWidth="1"/>
    <col min="11273" max="11273" width="22.42578125" style="1" bestFit="1" customWidth="1"/>
    <col min="11274" max="11274" width="0" style="1" hidden="1" customWidth="1"/>
    <col min="11275" max="11275" width="23.140625" style="1" bestFit="1" customWidth="1"/>
    <col min="11276" max="11276" width="0" style="1" hidden="1" customWidth="1"/>
    <col min="11277" max="11277" width="31.5703125" style="1" bestFit="1" customWidth="1"/>
    <col min="11278" max="11520" width="9.140625" style="1"/>
    <col min="11521" max="11521" width="77" style="1" bestFit="1" customWidth="1"/>
    <col min="11522" max="11523" width="0" style="1" hidden="1" customWidth="1"/>
    <col min="11524" max="11524" width="21.42578125" style="1" bestFit="1" customWidth="1"/>
    <col min="11525" max="11525" width="18.42578125" style="1" bestFit="1" customWidth="1"/>
    <col min="11526" max="11527" width="0" style="1" hidden="1" customWidth="1"/>
    <col min="11528" max="11528" width="23.140625" style="1" bestFit="1" customWidth="1"/>
    <col min="11529" max="11529" width="22.42578125" style="1" bestFit="1" customWidth="1"/>
    <col min="11530" max="11530" width="0" style="1" hidden="1" customWidth="1"/>
    <col min="11531" max="11531" width="23.140625" style="1" bestFit="1" customWidth="1"/>
    <col min="11532" max="11532" width="0" style="1" hidden="1" customWidth="1"/>
    <col min="11533" max="11533" width="31.5703125" style="1" bestFit="1" customWidth="1"/>
    <col min="11534" max="11776" width="9.140625" style="1"/>
    <col min="11777" max="11777" width="77" style="1" bestFit="1" customWidth="1"/>
    <col min="11778" max="11779" width="0" style="1" hidden="1" customWidth="1"/>
    <col min="11780" max="11780" width="21.42578125" style="1" bestFit="1" customWidth="1"/>
    <col min="11781" max="11781" width="18.42578125" style="1" bestFit="1" customWidth="1"/>
    <col min="11782" max="11783" width="0" style="1" hidden="1" customWidth="1"/>
    <col min="11784" max="11784" width="23.140625" style="1" bestFit="1" customWidth="1"/>
    <col min="11785" max="11785" width="22.42578125" style="1" bestFit="1" customWidth="1"/>
    <col min="11786" max="11786" width="0" style="1" hidden="1" customWidth="1"/>
    <col min="11787" max="11787" width="23.140625" style="1" bestFit="1" customWidth="1"/>
    <col min="11788" max="11788" width="0" style="1" hidden="1" customWidth="1"/>
    <col min="11789" max="11789" width="31.5703125" style="1" bestFit="1" customWidth="1"/>
    <col min="11790" max="12032" width="9.140625" style="1"/>
    <col min="12033" max="12033" width="77" style="1" bestFit="1" customWidth="1"/>
    <col min="12034" max="12035" width="0" style="1" hidden="1" customWidth="1"/>
    <col min="12036" max="12036" width="21.42578125" style="1" bestFit="1" customWidth="1"/>
    <col min="12037" max="12037" width="18.42578125" style="1" bestFit="1" customWidth="1"/>
    <col min="12038" max="12039" width="0" style="1" hidden="1" customWidth="1"/>
    <col min="12040" max="12040" width="23.140625" style="1" bestFit="1" customWidth="1"/>
    <col min="12041" max="12041" width="22.42578125" style="1" bestFit="1" customWidth="1"/>
    <col min="12042" max="12042" width="0" style="1" hidden="1" customWidth="1"/>
    <col min="12043" max="12043" width="23.140625" style="1" bestFit="1" customWidth="1"/>
    <col min="12044" max="12044" width="0" style="1" hidden="1" customWidth="1"/>
    <col min="12045" max="12045" width="31.5703125" style="1" bestFit="1" customWidth="1"/>
    <col min="12046" max="12288" width="9.140625" style="1"/>
    <col min="12289" max="12289" width="77" style="1" bestFit="1" customWidth="1"/>
    <col min="12290" max="12291" width="0" style="1" hidden="1" customWidth="1"/>
    <col min="12292" max="12292" width="21.42578125" style="1" bestFit="1" customWidth="1"/>
    <col min="12293" max="12293" width="18.42578125" style="1" bestFit="1" customWidth="1"/>
    <col min="12294" max="12295" width="0" style="1" hidden="1" customWidth="1"/>
    <col min="12296" max="12296" width="23.140625" style="1" bestFit="1" customWidth="1"/>
    <col min="12297" max="12297" width="22.42578125" style="1" bestFit="1" customWidth="1"/>
    <col min="12298" max="12298" width="0" style="1" hidden="1" customWidth="1"/>
    <col min="12299" max="12299" width="23.140625" style="1" bestFit="1" customWidth="1"/>
    <col min="12300" max="12300" width="0" style="1" hidden="1" customWidth="1"/>
    <col min="12301" max="12301" width="31.5703125" style="1" bestFit="1" customWidth="1"/>
    <col min="12302" max="12544" width="9.140625" style="1"/>
    <col min="12545" max="12545" width="77" style="1" bestFit="1" customWidth="1"/>
    <col min="12546" max="12547" width="0" style="1" hidden="1" customWidth="1"/>
    <col min="12548" max="12548" width="21.42578125" style="1" bestFit="1" customWidth="1"/>
    <col min="12549" max="12549" width="18.42578125" style="1" bestFit="1" customWidth="1"/>
    <col min="12550" max="12551" width="0" style="1" hidden="1" customWidth="1"/>
    <col min="12552" max="12552" width="23.140625" style="1" bestFit="1" customWidth="1"/>
    <col min="12553" max="12553" width="22.42578125" style="1" bestFit="1" customWidth="1"/>
    <col min="12554" max="12554" width="0" style="1" hidden="1" customWidth="1"/>
    <col min="12555" max="12555" width="23.140625" style="1" bestFit="1" customWidth="1"/>
    <col min="12556" max="12556" width="0" style="1" hidden="1" customWidth="1"/>
    <col min="12557" max="12557" width="31.5703125" style="1" bestFit="1" customWidth="1"/>
    <col min="12558" max="12800" width="9.140625" style="1"/>
    <col min="12801" max="12801" width="77" style="1" bestFit="1" customWidth="1"/>
    <col min="12802" max="12803" width="0" style="1" hidden="1" customWidth="1"/>
    <col min="12804" max="12804" width="21.42578125" style="1" bestFit="1" customWidth="1"/>
    <col min="12805" max="12805" width="18.42578125" style="1" bestFit="1" customWidth="1"/>
    <col min="12806" max="12807" width="0" style="1" hidden="1" customWidth="1"/>
    <col min="12808" max="12808" width="23.140625" style="1" bestFit="1" customWidth="1"/>
    <col min="12809" max="12809" width="22.42578125" style="1" bestFit="1" customWidth="1"/>
    <col min="12810" max="12810" width="0" style="1" hidden="1" customWidth="1"/>
    <col min="12811" max="12811" width="23.140625" style="1" bestFit="1" customWidth="1"/>
    <col min="12812" max="12812" width="0" style="1" hidden="1" customWidth="1"/>
    <col min="12813" max="12813" width="31.5703125" style="1" bestFit="1" customWidth="1"/>
    <col min="12814" max="13056" width="9.140625" style="1"/>
    <col min="13057" max="13057" width="77" style="1" bestFit="1" customWidth="1"/>
    <col min="13058" max="13059" width="0" style="1" hidden="1" customWidth="1"/>
    <col min="13060" max="13060" width="21.42578125" style="1" bestFit="1" customWidth="1"/>
    <col min="13061" max="13061" width="18.42578125" style="1" bestFit="1" customWidth="1"/>
    <col min="13062" max="13063" width="0" style="1" hidden="1" customWidth="1"/>
    <col min="13064" max="13064" width="23.140625" style="1" bestFit="1" customWidth="1"/>
    <col min="13065" max="13065" width="22.42578125" style="1" bestFit="1" customWidth="1"/>
    <col min="13066" max="13066" width="0" style="1" hidden="1" customWidth="1"/>
    <col min="13067" max="13067" width="23.140625" style="1" bestFit="1" customWidth="1"/>
    <col min="13068" max="13068" width="0" style="1" hidden="1" customWidth="1"/>
    <col min="13069" max="13069" width="31.5703125" style="1" bestFit="1" customWidth="1"/>
    <col min="13070" max="13312" width="9.140625" style="1"/>
    <col min="13313" max="13313" width="77" style="1" bestFit="1" customWidth="1"/>
    <col min="13314" max="13315" width="0" style="1" hidden="1" customWidth="1"/>
    <col min="13316" max="13316" width="21.42578125" style="1" bestFit="1" customWidth="1"/>
    <col min="13317" max="13317" width="18.42578125" style="1" bestFit="1" customWidth="1"/>
    <col min="13318" max="13319" width="0" style="1" hidden="1" customWidth="1"/>
    <col min="13320" max="13320" width="23.140625" style="1" bestFit="1" customWidth="1"/>
    <col min="13321" max="13321" width="22.42578125" style="1" bestFit="1" customWidth="1"/>
    <col min="13322" max="13322" width="0" style="1" hidden="1" customWidth="1"/>
    <col min="13323" max="13323" width="23.140625" style="1" bestFit="1" customWidth="1"/>
    <col min="13324" max="13324" width="0" style="1" hidden="1" customWidth="1"/>
    <col min="13325" max="13325" width="31.5703125" style="1" bestFit="1" customWidth="1"/>
    <col min="13326" max="13568" width="9.140625" style="1"/>
    <col min="13569" max="13569" width="77" style="1" bestFit="1" customWidth="1"/>
    <col min="13570" max="13571" width="0" style="1" hidden="1" customWidth="1"/>
    <col min="13572" max="13572" width="21.42578125" style="1" bestFit="1" customWidth="1"/>
    <col min="13573" max="13573" width="18.42578125" style="1" bestFit="1" customWidth="1"/>
    <col min="13574" max="13575" width="0" style="1" hidden="1" customWidth="1"/>
    <col min="13576" max="13576" width="23.140625" style="1" bestFit="1" customWidth="1"/>
    <col min="13577" max="13577" width="22.42578125" style="1" bestFit="1" customWidth="1"/>
    <col min="13578" max="13578" width="0" style="1" hidden="1" customWidth="1"/>
    <col min="13579" max="13579" width="23.140625" style="1" bestFit="1" customWidth="1"/>
    <col min="13580" max="13580" width="0" style="1" hidden="1" customWidth="1"/>
    <col min="13581" max="13581" width="31.5703125" style="1" bestFit="1" customWidth="1"/>
    <col min="13582" max="13824" width="9.140625" style="1"/>
    <col min="13825" max="13825" width="77" style="1" bestFit="1" customWidth="1"/>
    <col min="13826" max="13827" width="0" style="1" hidden="1" customWidth="1"/>
    <col min="13828" max="13828" width="21.42578125" style="1" bestFit="1" customWidth="1"/>
    <col min="13829" max="13829" width="18.42578125" style="1" bestFit="1" customWidth="1"/>
    <col min="13830" max="13831" width="0" style="1" hidden="1" customWidth="1"/>
    <col min="13832" max="13832" width="23.140625" style="1" bestFit="1" customWidth="1"/>
    <col min="13833" max="13833" width="22.42578125" style="1" bestFit="1" customWidth="1"/>
    <col min="13834" max="13834" width="0" style="1" hidden="1" customWidth="1"/>
    <col min="13835" max="13835" width="23.140625" style="1" bestFit="1" customWidth="1"/>
    <col min="13836" max="13836" width="0" style="1" hidden="1" customWidth="1"/>
    <col min="13837" max="13837" width="31.5703125" style="1" bestFit="1" customWidth="1"/>
    <col min="13838" max="14080" width="9.140625" style="1"/>
    <col min="14081" max="14081" width="77" style="1" bestFit="1" customWidth="1"/>
    <col min="14082" max="14083" width="0" style="1" hidden="1" customWidth="1"/>
    <col min="14084" max="14084" width="21.42578125" style="1" bestFit="1" customWidth="1"/>
    <col min="14085" max="14085" width="18.42578125" style="1" bestFit="1" customWidth="1"/>
    <col min="14086" max="14087" width="0" style="1" hidden="1" customWidth="1"/>
    <col min="14088" max="14088" width="23.140625" style="1" bestFit="1" customWidth="1"/>
    <col min="14089" max="14089" width="22.42578125" style="1" bestFit="1" customWidth="1"/>
    <col min="14090" max="14090" width="0" style="1" hidden="1" customWidth="1"/>
    <col min="14091" max="14091" width="23.140625" style="1" bestFit="1" customWidth="1"/>
    <col min="14092" max="14092" width="0" style="1" hidden="1" customWidth="1"/>
    <col min="14093" max="14093" width="31.5703125" style="1" bestFit="1" customWidth="1"/>
    <col min="14094" max="14336" width="9.140625" style="1"/>
    <col min="14337" max="14337" width="77" style="1" bestFit="1" customWidth="1"/>
    <col min="14338" max="14339" width="0" style="1" hidden="1" customWidth="1"/>
    <col min="14340" max="14340" width="21.42578125" style="1" bestFit="1" customWidth="1"/>
    <col min="14341" max="14341" width="18.42578125" style="1" bestFit="1" customWidth="1"/>
    <col min="14342" max="14343" width="0" style="1" hidden="1" customWidth="1"/>
    <col min="14344" max="14344" width="23.140625" style="1" bestFit="1" customWidth="1"/>
    <col min="14345" max="14345" width="22.42578125" style="1" bestFit="1" customWidth="1"/>
    <col min="14346" max="14346" width="0" style="1" hidden="1" customWidth="1"/>
    <col min="14347" max="14347" width="23.140625" style="1" bestFit="1" customWidth="1"/>
    <col min="14348" max="14348" width="0" style="1" hidden="1" customWidth="1"/>
    <col min="14349" max="14349" width="31.5703125" style="1" bestFit="1" customWidth="1"/>
    <col min="14350" max="14592" width="9.140625" style="1"/>
    <col min="14593" max="14593" width="77" style="1" bestFit="1" customWidth="1"/>
    <col min="14594" max="14595" width="0" style="1" hidden="1" customWidth="1"/>
    <col min="14596" max="14596" width="21.42578125" style="1" bestFit="1" customWidth="1"/>
    <col min="14597" max="14597" width="18.42578125" style="1" bestFit="1" customWidth="1"/>
    <col min="14598" max="14599" width="0" style="1" hidden="1" customWidth="1"/>
    <col min="14600" max="14600" width="23.140625" style="1" bestFit="1" customWidth="1"/>
    <col min="14601" max="14601" width="22.42578125" style="1" bestFit="1" customWidth="1"/>
    <col min="14602" max="14602" width="0" style="1" hidden="1" customWidth="1"/>
    <col min="14603" max="14603" width="23.140625" style="1" bestFit="1" customWidth="1"/>
    <col min="14604" max="14604" width="0" style="1" hidden="1" customWidth="1"/>
    <col min="14605" max="14605" width="31.5703125" style="1" bestFit="1" customWidth="1"/>
    <col min="14606" max="14848" width="9.140625" style="1"/>
    <col min="14849" max="14849" width="77" style="1" bestFit="1" customWidth="1"/>
    <col min="14850" max="14851" width="0" style="1" hidden="1" customWidth="1"/>
    <col min="14852" max="14852" width="21.42578125" style="1" bestFit="1" customWidth="1"/>
    <col min="14853" max="14853" width="18.42578125" style="1" bestFit="1" customWidth="1"/>
    <col min="14854" max="14855" width="0" style="1" hidden="1" customWidth="1"/>
    <col min="14856" max="14856" width="23.140625" style="1" bestFit="1" customWidth="1"/>
    <col min="14857" max="14857" width="22.42578125" style="1" bestFit="1" customWidth="1"/>
    <col min="14858" max="14858" width="0" style="1" hidden="1" customWidth="1"/>
    <col min="14859" max="14859" width="23.140625" style="1" bestFit="1" customWidth="1"/>
    <col min="14860" max="14860" width="0" style="1" hidden="1" customWidth="1"/>
    <col min="14861" max="14861" width="31.5703125" style="1" bestFit="1" customWidth="1"/>
    <col min="14862" max="15104" width="9.140625" style="1"/>
    <col min="15105" max="15105" width="77" style="1" bestFit="1" customWidth="1"/>
    <col min="15106" max="15107" width="0" style="1" hidden="1" customWidth="1"/>
    <col min="15108" max="15108" width="21.42578125" style="1" bestFit="1" customWidth="1"/>
    <col min="15109" max="15109" width="18.42578125" style="1" bestFit="1" customWidth="1"/>
    <col min="15110" max="15111" width="0" style="1" hidden="1" customWidth="1"/>
    <col min="15112" max="15112" width="23.140625" style="1" bestFit="1" customWidth="1"/>
    <col min="15113" max="15113" width="22.42578125" style="1" bestFit="1" customWidth="1"/>
    <col min="15114" max="15114" width="0" style="1" hidden="1" customWidth="1"/>
    <col min="15115" max="15115" width="23.140625" style="1" bestFit="1" customWidth="1"/>
    <col min="15116" max="15116" width="0" style="1" hidden="1" customWidth="1"/>
    <col min="15117" max="15117" width="31.5703125" style="1" bestFit="1" customWidth="1"/>
    <col min="15118" max="15360" width="9.140625" style="1"/>
    <col min="15361" max="15361" width="77" style="1" bestFit="1" customWidth="1"/>
    <col min="15362" max="15363" width="0" style="1" hidden="1" customWidth="1"/>
    <col min="15364" max="15364" width="21.42578125" style="1" bestFit="1" customWidth="1"/>
    <col min="15365" max="15365" width="18.42578125" style="1" bestFit="1" customWidth="1"/>
    <col min="15366" max="15367" width="0" style="1" hidden="1" customWidth="1"/>
    <col min="15368" max="15368" width="23.140625" style="1" bestFit="1" customWidth="1"/>
    <col min="15369" max="15369" width="22.42578125" style="1" bestFit="1" customWidth="1"/>
    <col min="15370" max="15370" width="0" style="1" hidden="1" customWidth="1"/>
    <col min="15371" max="15371" width="23.140625" style="1" bestFit="1" customWidth="1"/>
    <col min="15372" max="15372" width="0" style="1" hidden="1" customWidth="1"/>
    <col min="15373" max="15373" width="31.5703125" style="1" bestFit="1" customWidth="1"/>
    <col min="15374" max="15616" width="9.140625" style="1"/>
    <col min="15617" max="15617" width="77" style="1" bestFit="1" customWidth="1"/>
    <col min="15618" max="15619" width="0" style="1" hidden="1" customWidth="1"/>
    <col min="15620" max="15620" width="21.42578125" style="1" bestFit="1" customWidth="1"/>
    <col min="15621" max="15621" width="18.42578125" style="1" bestFit="1" customWidth="1"/>
    <col min="15622" max="15623" width="0" style="1" hidden="1" customWidth="1"/>
    <col min="15624" max="15624" width="23.140625" style="1" bestFit="1" customWidth="1"/>
    <col min="15625" max="15625" width="22.42578125" style="1" bestFit="1" customWidth="1"/>
    <col min="15626" max="15626" width="0" style="1" hidden="1" customWidth="1"/>
    <col min="15627" max="15627" width="23.140625" style="1" bestFit="1" customWidth="1"/>
    <col min="15628" max="15628" width="0" style="1" hidden="1" customWidth="1"/>
    <col min="15629" max="15629" width="31.5703125" style="1" bestFit="1" customWidth="1"/>
    <col min="15630" max="15872" width="9.140625" style="1"/>
    <col min="15873" max="15873" width="77" style="1" bestFit="1" customWidth="1"/>
    <col min="15874" max="15875" width="0" style="1" hidden="1" customWidth="1"/>
    <col min="15876" max="15876" width="21.42578125" style="1" bestFit="1" customWidth="1"/>
    <col min="15877" max="15877" width="18.42578125" style="1" bestFit="1" customWidth="1"/>
    <col min="15878" max="15879" width="0" style="1" hidden="1" customWidth="1"/>
    <col min="15880" max="15880" width="23.140625" style="1" bestFit="1" customWidth="1"/>
    <col min="15881" max="15881" width="22.42578125" style="1" bestFit="1" customWidth="1"/>
    <col min="15882" max="15882" width="0" style="1" hidden="1" customWidth="1"/>
    <col min="15883" max="15883" width="23.140625" style="1" bestFit="1" customWidth="1"/>
    <col min="15884" max="15884" width="0" style="1" hidden="1" customWidth="1"/>
    <col min="15885" max="15885" width="31.5703125" style="1" bestFit="1" customWidth="1"/>
    <col min="15886" max="16128" width="9.140625" style="1"/>
    <col min="16129" max="16129" width="77" style="1" bestFit="1" customWidth="1"/>
    <col min="16130" max="16131" width="0" style="1" hidden="1" customWidth="1"/>
    <col min="16132" max="16132" width="21.42578125" style="1" bestFit="1" customWidth="1"/>
    <col min="16133" max="16133" width="18.42578125" style="1" bestFit="1" customWidth="1"/>
    <col min="16134" max="16135" width="0" style="1" hidden="1" customWidth="1"/>
    <col min="16136" max="16136" width="23.140625" style="1" bestFit="1" customWidth="1"/>
    <col min="16137" max="16137" width="22.42578125" style="1" bestFit="1" customWidth="1"/>
    <col min="16138" max="16138" width="0" style="1" hidden="1" customWidth="1"/>
    <col min="16139" max="16139" width="23.140625" style="1" bestFit="1" customWidth="1"/>
    <col min="16140" max="16140" width="0" style="1" hidden="1" customWidth="1"/>
    <col min="16141" max="16141" width="31.5703125" style="1" bestFit="1" customWidth="1"/>
    <col min="16142" max="16384" width="9.140625" style="1"/>
  </cols>
  <sheetData>
    <row r="1" spans="1:21" s="22" customFormat="1" x14ac:dyDescent="0.25">
      <c r="A1" s="41" t="s">
        <v>97</v>
      </c>
      <c r="B1" s="41"/>
      <c r="C1" s="41"/>
      <c r="D1" s="40" t="s">
        <v>96</v>
      </c>
      <c r="E1" s="39"/>
      <c r="F1" s="39"/>
      <c r="G1" s="39"/>
      <c r="H1" s="39" t="s">
        <v>95</v>
      </c>
      <c r="I1" s="39"/>
      <c r="J1" s="39"/>
      <c r="K1" s="39" t="s">
        <v>94</v>
      </c>
      <c r="L1" s="39"/>
      <c r="M1" s="42"/>
      <c r="N1" s="42"/>
      <c r="O1" s="42"/>
      <c r="P1" s="42"/>
      <c r="Q1" s="42"/>
      <c r="R1" s="42"/>
      <c r="S1" s="42"/>
      <c r="T1" s="42"/>
      <c r="U1" s="42"/>
    </row>
    <row r="2" spans="1:21" s="44" customFormat="1" ht="18.75" thickBot="1" x14ac:dyDescent="0.3">
      <c r="A2" s="38"/>
      <c r="B2" s="38"/>
      <c r="C2" s="38"/>
      <c r="D2" s="37" t="s">
        <v>93</v>
      </c>
      <c r="E2" s="36" t="s">
        <v>92</v>
      </c>
      <c r="F2" s="36"/>
      <c r="G2" s="36"/>
      <c r="H2" s="36" t="s">
        <v>91</v>
      </c>
      <c r="I2" s="35" t="s">
        <v>90</v>
      </c>
      <c r="J2" s="35"/>
      <c r="K2" s="34" t="s">
        <v>89</v>
      </c>
      <c r="L2" s="43"/>
    </row>
    <row r="3" spans="1:21" x14ac:dyDescent="0.25">
      <c r="A3" s="33"/>
      <c r="B3" s="33"/>
      <c r="C3" s="33"/>
      <c r="D3" s="32"/>
    </row>
    <row r="4" spans="1:21" x14ac:dyDescent="0.25">
      <c r="A4" s="31" t="s">
        <v>88</v>
      </c>
      <c r="B4" s="31"/>
      <c r="C4" s="31" t="s">
        <v>87</v>
      </c>
      <c r="D4" s="30"/>
      <c r="G4" s="29" t="s">
        <v>86</v>
      </c>
      <c r="L4" s="45"/>
    </row>
    <row r="5" spans="1:21" x14ac:dyDescent="0.25">
      <c r="A5" s="5" t="s">
        <v>85</v>
      </c>
      <c r="B5" s="5"/>
      <c r="C5" s="5"/>
      <c r="D5" s="10"/>
    </row>
    <row r="6" spans="1:21" x14ac:dyDescent="0.25">
      <c r="A6" s="8" t="s">
        <v>84</v>
      </c>
      <c r="B6" s="8"/>
      <c r="C6" s="8"/>
      <c r="D6" s="9"/>
      <c r="H6" s="2">
        <v>7135206299</v>
      </c>
      <c r="K6" s="1">
        <f>SUM(D6:I6)</f>
        <v>7135206299</v>
      </c>
    </row>
    <row r="7" spans="1:21" x14ac:dyDescent="0.25">
      <c r="A7" s="8" t="s">
        <v>83</v>
      </c>
      <c r="B7" s="8"/>
      <c r="C7" s="8"/>
      <c r="D7" s="9"/>
      <c r="H7" s="2">
        <v>2680067168</v>
      </c>
      <c r="K7" s="1">
        <f>SUM(D7:I7)</f>
        <v>2680067168</v>
      </c>
    </row>
    <row r="8" spans="1:21" x14ac:dyDescent="0.25">
      <c r="A8" s="5" t="s">
        <v>82</v>
      </c>
      <c r="B8" s="5"/>
      <c r="C8" s="5"/>
      <c r="D8" s="10"/>
      <c r="H8" s="2">
        <v>472926149</v>
      </c>
      <c r="K8" s="1">
        <f>SUM(D8:I8)</f>
        <v>472926149</v>
      </c>
    </row>
    <row r="9" spans="1:21" x14ac:dyDescent="0.25">
      <c r="A9" s="5" t="s">
        <v>81</v>
      </c>
      <c r="B9" s="5"/>
      <c r="C9" s="5"/>
      <c r="D9" s="10"/>
      <c r="H9" s="2">
        <v>-1611220994</v>
      </c>
      <c r="K9" s="1">
        <f>SUM(D9:I9)</f>
        <v>-1611220994</v>
      </c>
    </row>
    <row r="10" spans="1:21" x14ac:dyDescent="0.25">
      <c r="A10" s="5" t="s">
        <v>80</v>
      </c>
      <c r="B10" s="24"/>
      <c r="C10" s="24"/>
      <c r="D10" s="28">
        <f>SUM(D6:D9)</f>
        <v>0</v>
      </c>
      <c r="E10" s="6">
        <f>SUM(E6:E9)</f>
        <v>0</v>
      </c>
      <c r="F10" s="6"/>
      <c r="G10" s="6"/>
      <c r="H10" s="7">
        <f>SUM(H5:H9)</f>
        <v>8676978622</v>
      </c>
      <c r="I10" s="6">
        <f>SUM(I6:I9)</f>
        <v>0</v>
      </c>
      <c r="J10" s="6"/>
      <c r="K10" s="6">
        <f>SUM(K6:K9)</f>
        <v>8676978622</v>
      </c>
      <c r="L10" s="46"/>
    </row>
    <row r="11" spans="1:21" x14ac:dyDescent="0.25">
      <c r="A11" s="5"/>
      <c r="B11" s="5"/>
      <c r="C11" s="5"/>
      <c r="D11" s="10"/>
    </row>
    <row r="12" spans="1:21" x14ac:dyDescent="0.25">
      <c r="A12" s="5" t="s">
        <v>79</v>
      </c>
      <c r="B12" s="5"/>
      <c r="C12" s="5"/>
      <c r="D12" s="10"/>
    </row>
    <row r="13" spans="1:21" x14ac:dyDescent="0.25">
      <c r="A13" s="8" t="s">
        <v>78</v>
      </c>
      <c r="B13" s="8"/>
      <c r="C13" s="8"/>
      <c r="D13" s="9"/>
      <c r="H13" s="2">
        <v>1656512951</v>
      </c>
      <c r="K13" s="1">
        <f>SUM(D13:I13)</f>
        <v>1656512951</v>
      </c>
    </row>
    <row r="14" spans="1:21" x14ac:dyDescent="0.25">
      <c r="A14" s="5" t="s">
        <v>77</v>
      </c>
      <c r="B14" s="5"/>
      <c r="C14" s="5"/>
      <c r="D14" s="10"/>
      <c r="H14" s="2">
        <v>0</v>
      </c>
      <c r="K14" s="1">
        <f>SUM(D14:I14)</f>
        <v>0</v>
      </c>
    </row>
    <row r="15" spans="1:21" x14ac:dyDescent="0.25">
      <c r="A15" s="8" t="s">
        <v>76</v>
      </c>
      <c r="B15" s="14" t="s">
        <v>75</v>
      </c>
      <c r="C15" s="14"/>
      <c r="D15" s="13">
        <v>3543327655</v>
      </c>
      <c r="H15" s="2">
        <v>91138521</v>
      </c>
      <c r="I15" s="1">
        <f>I52</f>
        <v>-3543327655</v>
      </c>
      <c r="K15" s="1">
        <f>SUM(D15:I15)</f>
        <v>91138521</v>
      </c>
    </row>
    <row r="16" spans="1:21" x14ac:dyDescent="0.25">
      <c r="A16" s="8" t="s">
        <v>74</v>
      </c>
      <c r="B16" s="24"/>
      <c r="C16" s="24"/>
      <c r="D16" s="27">
        <f>SUM(D13:D14)+SUM(D15:D15)</f>
        <v>3543327655</v>
      </c>
      <c r="E16" s="6">
        <f>SUM(E13:E15)</f>
        <v>0</v>
      </c>
      <c r="F16" s="6"/>
      <c r="G16" s="6"/>
      <c r="H16" s="7">
        <f>SUM(H12:H15)</f>
        <v>1747651472</v>
      </c>
      <c r="I16" s="6">
        <f>SUM(I13:I15)</f>
        <v>-3543327655</v>
      </c>
      <c r="J16" s="6"/>
      <c r="K16" s="6">
        <f>SUM(K13:K15)</f>
        <v>1747651472</v>
      </c>
      <c r="L16" s="46"/>
    </row>
    <row r="17" spans="1:11" x14ac:dyDescent="0.25">
      <c r="A17" s="26" t="s">
        <v>73</v>
      </c>
      <c r="B17" s="26"/>
      <c r="C17" s="26"/>
      <c r="D17" s="25"/>
    </row>
    <row r="18" spans="1:11" x14ac:dyDescent="0.25">
      <c r="A18" s="8" t="s">
        <v>72</v>
      </c>
      <c r="B18" s="14" t="s">
        <v>71</v>
      </c>
      <c r="C18" s="14"/>
      <c r="D18" s="13">
        <v>34109</v>
      </c>
      <c r="H18" s="2">
        <v>37527440</v>
      </c>
      <c r="K18" s="1">
        <f>SUM(D18:I18)</f>
        <v>37561549</v>
      </c>
    </row>
    <row r="19" spans="1:11" x14ac:dyDescent="0.25">
      <c r="A19" s="8" t="s">
        <v>70</v>
      </c>
      <c r="B19" s="8"/>
      <c r="C19" s="8"/>
      <c r="D19" s="9"/>
      <c r="H19" s="2">
        <v>32863491</v>
      </c>
      <c r="K19" s="1">
        <f>SUM(D19:I19)</f>
        <v>32863491</v>
      </c>
    </row>
    <row r="20" spans="1:11" hidden="1" x14ac:dyDescent="0.25">
      <c r="A20" s="8" t="s">
        <v>69</v>
      </c>
      <c r="B20" s="8"/>
      <c r="C20" s="8"/>
      <c r="D20" s="9"/>
      <c r="H20" s="2">
        <v>0</v>
      </c>
      <c r="K20" s="1">
        <f>SUM(D20:I20)</f>
        <v>0</v>
      </c>
    </row>
    <row r="21" spans="1:11" x14ac:dyDescent="0.25">
      <c r="A21" s="8" t="s">
        <v>68</v>
      </c>
      <c r="B21" s="8"/>
      <c r="C21" s="8"/>
      <c r="D21" s="9"/>
      <c r="H21" s="2">
        <v>314394967</v>
      </c>
      <c r="I21" s="1">
        <f>-D21+I62</f>
        <v>-527</v>
      </c>
      <c r="J21" s="1" t="s">
        <v>26</v>
      </c>
      <c r="K21" s="1">
        <f>SUM(D21:I21)</f>
        <v>314394440</v>
      </c>
    </row>
    <row r="22" spans="1:11" x14ac:dyDescent="0.25">
      <c r="A22" s="8" t="s">
        <v>67</v>
      </c>
      <c r="B22" s="8"/>
      <c r="C22" s="8"/>
      <c r="D22" s="9"/>
      <c r="H22" s="2">
        <v>-7471995</v>
      </c>
      <c r="K22" s="1">
        <f>SUM(D22:I22)</f>
        <v>-7471995</v>
      </c>
    </row>
    <row r="23" spans="1:11" hidden="1" x14ac:dyDescent="0.25">
      <c r="A23" s="8" t="s">
        <v>66</v>
      </c>
      <c r="B23" s="8"/>
      <c r="C23" s="8"/>
      <c r="D23" s="9"/>
      <c r="H23" s="2">
        <v>0</v>
      </c>
      <c r="K23" s="1">
        <f>SUM(D23:I23)</f>
        <v>0</v>
      </c>
    </row>
    <row r="24" spans="1:11" x14ac:dyDescent="0.25">
      <c r="A24" s="8" t="s">
        <v>65</v>
      </c>
      <c r="B24" s="8"/>
      <c r="C24" s="8"/>
      <c r="D24" s="9"/>
      <c r="H24" s="2">
        <v>168038918</v>
      </c>
      <c r="K24" s="1">
        <f>SUM(D24:I24)</f>
        <v>168038918</v>
      </c>
    </row>
    <row r="25" spans="1:11" x14ac:dyDescent="0.25">
      <c r="A25" s="5" t="s">
        <v>54</v>
      </c>
      <c r="B25" s="8"/>
      <c r="C25" s="8"/>
      <c r="D25" s="9"/>
      <c r="H25" s="2">
        <v>21073055</v>
      </c>
      <c r="K25" s="1">
        <f>SUM(D25:I25)</f>
        <v>21073055</v>
      </c>
    </row>
    <row r="26" spans="1:11" x14ac:dyDescent="0.25">
      <c r="A26" s="8" t="s">
        <v>64</v>
      </c>
      <c r="B26" s="8"/>
      <c r="C26" s="8"/>
      <c r="D26" s="9"/>
      <c r="H26" s="2">
        <v>83189281</v>
      </c>
      <c r="K26" s="1">
        <f>SUM(D26:I26)</f>
        <v>83189281</v>
      </c>
    </row>
    <row r="27" spans="1:11" x14ac:dyDescent="0.25">
      <c r="A27" s="8" t="s">
        <v>63</v>
      </c>
      <c r="B27" s="8"/>
      <c r="C27" s="8"/>
      <c r="D27" s="9"/>
      <c r="H27" s="2">
        <v>69433373</v>
      </c>
      <c r="K27" s="1">
        <f>SUM(D27:I27)</f>
        <v>69433373</v>
      </c>
    </row>
    <row r="28" spans="1:11" x14ac:dyDescent="0.25">
      <c r="A28" s="8" t="s">
        <v>62</v>
      </c>
      <c r="B28" s="8"/>
      <c r="C28" s="8"/>
      <c r="D28" s="9"/>
      <c r="H28" s="2">
        <v>21178262</v>
      </c>
      <c r="I28" s="2"/>
      <c r="J28" s="2"/>
      <c r="K28" s="1">
        <f>SUM(D28:I28)</f>
        <v>21178262</v>
      </c>
    </row>
    <row r="29" spans="1:11" x14ac:dyDescent="0.25">
      <c r="A29" s="8" t="s">
        <v>61</v>
      </c>
      <c r="B29" s="8"/>
      <c r="C29" s="8"/>
      <c r="D29" s="9"/>
      <c r="E29" s="1">
        <f>E69</f>
        <v>0</v>
      </c>
      <c r="F29" s="1" t="s">
        <v>18</v>
      </c>
      <c r="H29" s="2">
        <v>301244</v>
      </c>
      <c r="K29" s="1">
        <f>SUM(D29:I29)</f>
        <v>301244</v>
      </c>
    </row>
    <row r="30" spans="1:11" x14ac:dyDescent="0.25">
      <c r="A30" s="8" t="s">
        <v>60</v>
      </c>
      <c r="B30" s="8"/>
      <c r="C30" s="8"/>
      <c r="D30" s="9"/>
      <c r="H30" s="2">
        <v>20904918</v>
      </c>
      <c r="K30" s="1">
        <f>SUM(D30:I30)</f>
        <v>20904918</v>
      </c>
    </row>
    <row r="31" spans="1:11" x14ac:dyDescent="0.25">
      <c r="A31" s="5" t="s">
        <v>47</v>
      </c>
      <c r="B31" s="5"/>
      <c r="C31" s="5"/>
      <c r="D31" s="10"/>
      <c r="H31" s="2">
        <v>43842913</v>
      </c>
      <c r="K31" s="1">
        <f>SUM(D31:I31)</f>
        <v>43842913</v>
      </c>
    </row>
    <row r="32" spans="1:11" x14ac:dyDescent="0.25">
      <c r="A32" s="8" t="s">
        <v>59</v>
      </c>
      <c r="B32" s="8"/>
      <c r="C32" s="8"/>
      <c r="D32" s="9"/>
      <c r="H32" s="2">
        <v>0</v>
      </c>
      <c r="K32" s="1">
        <f>SUM(D32:I32)</f>
        <v>0</v>
      </c>
    </row>
    <row r="33" spans="1:12" x14ac:dyDescent="0.25">
      <c r="A33" s="8" t="s">
        <v>58</v>
      </c>
      <c r="B33" s="8"/>
      <c r="C33" s="8"/>
      <c r="D33" s="9"/>
      <c r="H33" s="2">
        <v>161444676</v>
      </c>
      <c r="K33" s="1">
        <f>SUM(D33:I33)</f>
        <v>161444676</v>
      </c>
    </row>
    <row r="34" spans="1:12" x14ac:dyDescent="0.25">
      <c r="A34" s="8" t="s">
        <v>57</v>
      </c>
      <c r="B34" s="24"/>
      <c r="C34" s="24"/>
      <c r="D34" s="7">
        <f>SUM(D18:D33)</f>
        <v>34109</v>
      </c>
      <c r="E34" s="6">
        <f>SUM(E18:E33)</f>
        <v>0</v>
      </c>
      <c r="F34" s="6"/>
      <c r="G34" s="6"/>
      <c r="H34" s="7">
        <f>SUM(H18:H33)</f>
        <v>966720543</v>
      </c>
      <c r="I34" s="6">
        <f>SUM(I18:I33)</f>
        <v>-527</v>
      </c>
      <c r="J34" s="6"/>
      <c r="K34" s="6">
        <f>SUM(K18:K33)</f>
        <v>966754125</v>
      </c>
      <c r="L34" s="46"/>
    </row>
    <row r="35" spans="1:12" x14ac:dyDescent="0.25">
      <c r="A35" s="26" t="s">
        <v>56</v>
      </c>
      <c r="B35" s="26"/>
      <c r="C35" s="26"/>
      <c r="D35" s="25"/>
    </row>
    <row r="36" spans="1:12" x14ac:dyDescent="0.25">
      <c r="A36" s="8" t="s">
        <v>55</v>
      </c>
      <c r="B36" s="8"/>
      <c r="C36" s="8"/>
      <c r="D36" s="9"/>
      <c r="H36" s="2">
        <v>0</v>
      </c>
      <c r="K36" s="1">
        <f>SUM(D36:I36)</f>
        <v>0</v>
      </c>
    </row>
    <row r="37" spans="1:12" hidden="1" x14ac:dyDescent="0.25">
      <c r="A37" s="8" t="s">
        <v>54</v>
      </c>
      <c r="B37" s="8"/>
      <c r="C37" s="8"/>
      <c r="D37" s="9"/>
      <c r="K37" s="1">
        <f>SUM(D37:I37)</f>
        <v>0</v>
      </c>
    </row>
    <row r="38" spans="1:12" x14ac:dyDescent="0.25">
      <c r="A38" s="8" t="s">
        <v>53</v>
      </c>
      <c r="B38" s="8"/>
      <c r="C38" s="8"/>
      <c r="D38" s="9"/>
      <c r="H38" s="2">
        <v>95431679</v>
      </c>
      <c r="K38" s="1">
        <f>SUM(D38:I38)</f>
        <v>95431679</v>
      </c>
    </row>
    <row r="39" spans="1:12" x14ac:dyDescent="0.25">
      <c r="A39" s="8" t="s">
        <v>52</v>
      </c>
      <c r="B39" s="8"/>
      <c r="C39" s="8"/>
      <c r="D39" s="9"/>
      <c r="H39" s="2">
        <v>0</v>
      </c>
      <c r="K39" s="1">
        <f>SUM(D39:I39)</f>
        <v>0</v>
      </c>
    </row>
    <row r="40" spans="1:12" x14ac:dyDescent="0.25">
      <c r="A40" s="8" t="s">
        <v>51</v>
      </c>
      <c r="B40" s="8"/>
      <c r="C40" s="8"/>
      <c r="D40" s="9"/>
      <c r="H40" s="2">
        <v>4623329</v>
      </c>
      <c r="K40" s="1">
        <f>SUM(D40:I40)</f>
        <v>4623329</v>
      </c>
    </row>
    <row r="41" spans="1:12" x14ac:dyDescent="0.25">
      <c r="A41" s="5" t="s">
        <v>50</v>
      </c>
      <c r="B41" s="8"/>
      <c r="C41" s="8"/>
      <c r="D41" s="9"/>
      <c r="H41" s="2">
        <v>29815885</v>
      </c>
      <c r="K41" s="1">
        <f>SUM(D41:I41)</f>
        <v>29815885</v>
      </c>
    </row>
    <row r="42" spans="1:12" x14ac:dyDescent="0.25">
      <c r="A42" s="8" t="s">
        <v>49</v>
      </c>
      <c r="B42" s="8"/>
      <c r="C42" s="8"/>
      <c r="D42" s="9"/>
      <c r="H42" s="2">
        <v>866835384</v>
      </c>
      <c r="I42" s="2"/>
      <c r="J42" s="2"/>
      <c r="K42" s="1">
        <f>SUM(D42:I42)</f>
        <v>866835384</v>
      </c>
    </row>
    <row r="43" spans="1:12" x14ac:dyDescent="0.25">
      <c r="A43" s="8" t="s">
        <v>48</v>
      </c>
      <c r="B43" s="8"/>
      <c r="C43" s="8"/>
      <c r="D43" s="9"/>
      <c r="H43" s="2">
        <v>3170484</v>
      </c>
      <c r="I43" s="2"/>
      <c r="J43" s="2"/>
      <c r="K43" s="1">
        <f>SUM(D43:I43)</f>
        <v>3170484</v>
      </c>
    </row>
    <row r="44" spans="1:12" x14ac:dyDescent="0.25">
      <c r="A44" s="5" t="s">
        <v>47</v>
      </c>
      <c r="B44" s="14"/>
      <c r="C44" s="14"/>
      <c r="D44" s="10"/>
      <c r="H44" s="2">
        <v>347546535</v>
      </c>
      <c r="I44" s="2"/>
      <c r="J44" s="2"/>
      <c r="K44" s="1">
        <f>SUM(D44:I44)</f>
        <v>347546535</v>
      </c>
    </row>
    <row r="45" spans="1:12" x14ac:dyDescent="0.25">
      <c r="A45" s="5" t="s">
        <v>46</v>
      </c>
      <c r="B45" s="14"/>
      <c r="C45" s="14"/>
      <c r="E45" s="1">
        <f>-D45</f>
        <v>0</v>
      </c>
      <c r="F45" s="1" t="s">
        <v>8</v>
      </c>
      <c r="H45" s="2">
        <v>0</v>
      </c>
      <c r="I45" s="2"/>
      <c r="J45" s="2"/>
      <c r="K45" s="1">
        <f>SUM(D45:I45)</f>
        <v>0</v>
      </c>
    </row>
    <row r="46" spans="1:12" x14ac:dyDescent="0.25">
      <c r="A46" s="8" t="s">
        <v>45</v>
      </c>
      <c r="B46" s="8"/>
      <c r="C46" s="8"/>
      <c r="D46" s="9"/>
      <c r="H46" s="2">
        <v>96274067</v>
      </c>
      <c r="K46" s="1">
        <f>SUM(D46:I46)</f>
        <v>96274067</v>
      </c>
    </row>
    <row r="47" spans="1:12" x14ac:dyDescent="0.25">
      <c r="A47" s="8" t="s">
        <v>44</v>
      </c>
      <c r="B47" s="24"/>
      <c r="C47" s="24"/>
      <c r="D47" s="6">
        <f>SUM(D36:D46)</f>
        <v>0</v>
      </c>
      <c r="E47" s="6">
        <f>SUM(E36:E46)</f>
        <v>0</v>
      </c>
      <c r="F47" s="6"/>
      <c r="G47" s="6"/>
      <c r="H47" s="7">
        <f>SUM(H36:H46)</f>
        <v>1443697363</v>
      </c>
      <c r="I47" s="6">
        <f>SUM(I36:I46)</f>
        <v>0</v>
      </c>
      <c r="J47" s="6"/>
      <c r="K47" s="6">
        <f>SUM(K36:K46)</f>
        <v>1443697363</v>
      </c>
      <c r="L47" s="46"/>
    </row>
    <row r="48" spans="1:12" ht="18.75" thickBot="1" x14ac:dyDescent="0.3">
      <c r="A48" s="5" t="s">
        <v>43</v>
      </c>
      <c r="B48" s="23"/>
      <c r="C48" s="23"/>
      <c r="D48" s="4">
        <f>SUM(D10+D16+D34+D47)</f>
        <v>3543361764</v>
      </c>
      <c r="E48" s="3">
        <f>SUM(E10+E16+E34+E47)</f>
        <v>0</v>
      </c>
      <c r="F48" s="3"/>
      <c r="G48" s="3"/>
      <c r="H48" s="4">
        <f>SUM(H10+H16+H34+H47)</f>
        <v>12835048000</v>
      </c>
      <c r="I48" s="3">
        <f>SUM(I10+I16+I34+I47)</f>
        <v>-3543328182</v>
      </c>
      <c r="J48" s="3"/>
      <c r="K48" s="3">
        <f>SUM(K10+K16+K34+K47)</f>
        <v>12835081582</v>
      </c>
      <c r="L48" s="46"/>
    </row>
    <row r="49" spans="1:12" ht="18.75" thickTop="1" x14ac:dyDescent="0.25">
      <c r="A49" s="5" t="s">
        <v>42</v>
      </c>
      <c r="B49" s="5"/>
      <c r="C49" s="5"/>
      <c r="D49" s="10"/>
    </row>
    <row r="50" spans="1:12" x14ac:dyDescent="0.25">
      <c r="A50" s="5" t="s">
        <v>41</v>
      </c>
      <c r="B50" s="5"/>
      <c r="C50" s="5"/>
      <c r="D50" s="10"/>
    </row>
    <row r="51" spans="1:12" x14ac:dyDescent="0.25">
      <c r="A51" s="22"/>
      <c r="B51" s="22"/>
      <c r="C51" s="22"/>
      <c r="D51" s="21"/>
    </row>
    <row r="52" spans="1:12" x14ac:dyDescent="0.25">
      <c r="A52" s="16" t="s">
        <v>40</v>
      </c>
      <c r="B52" s="14" t="s">
        <v>39</v>
      </c>
      <c r="C52" s="20"/>
      <c r="D52" s="19">
        <v>3543442857</v>
      </c>
      <c r="E52" s="17"/>
      <c r="F52" s="17"/>
      <c r="G52" s="17"/>
      <c r="H52" s="18">
        <v>3543327655</v>
      </c>
      <c r="I52" s="17">
        <f>-H52</f>
        <v>-3543327655</v>
      </c>
      <c r="J52" s="17" t="s">
        <v>38</v>
      </c>
      <c r="K52" s="17">
        <f>SUM(D52:I52)</f>
        <v>3543442857</v>
      </c>
      <c r="L52" s="46"/>
    </row>
    <row r="53" spans="1:12" hidden="1" x14ac:dyDescent="0.25">
      <c r="A53" s="16" t="s">
        <v>37</v>
      </c>
      <c r="B53" s="17"/>
      <c r="C53" s="17"/>
      <c r="D53" s="19"/>
      <c r="E53" s="17"/>
      <c r="F53" s="17"/>
      <c r="G53" s="17"/>
      <c r="H53" s="18">
        <v>0</v>
      </c>
      <c r="I53" s="17"/>
      <c r="J53" s="17"/>
      <c r="K53" s="17">
        <f>SUM(D53:I53)</f>
        <v>0</v>
      </c>
      <c r="L53" s="46"/>
    </row>
    <row r="54" spans="1:12" x14ac:dyDescent="0.25">
      <c r="A54" s="12" t="s">
        <v>36</v>
      </c>
      <c r="B54" s="12"/>
      <c r="C54" s="12"/>
      <c r="D54" s="1">
        <f>SUM(D52:D53)</f>
        <v>3543442857</v>
      </c>
      <c r="E54" s="1">
        <f>SUM(E52:E53)</f>
        <v>0</v>
      </c>
      <c r="H54" s="2">
        <f>SUM(H52:H53)</f>
        <v>3543327655</v>
      </c>
      <c r="I54" s="1">
        <f>SUM(I52:I53)</f>
        <v>-3543327655</v>
      </c>
      <c r="K54" s="1">
        <f>SUM(K52:K53)</f>
        <v>3543442857</v>
      </c>
    </row>
    <row r="55" spans="1:12" hidden="1" x14ac:dyDescent="0.25">
      <c r="A55" s="16" t="s">
        <v>35</v>
      </c>
      <c r="B55" s="16"/>
      <c r="C55" s="16"/>
      <c r="D55" s="15"/>
      <c r="H55" s="2">
        <v>0</v>
      </c>
      <c r="K55" s="1">
        <f>SUM(D55:I55)</f>
        <v>0</v>
      </c>
    </row>
    <row r="56" spans="1:12" x14ac:dyDescent="0.25">
      <c r="A56" s="16" t="s">
        <v>34</v>
      </c>
      <c r="B56" s="16"/>
      <c r="C56" s="16"/>
      <c r="D56" s="15"/>
      <c r="H56" s="2">
        <v>250000000</v>
      </c>
      <c r="K56" s="1">
        <f>SUM(D56:I56)</f>
        <v>250000000</v>
      </c>
    </row>
    <row r="57" spans="1:12" x14ac:dyDescent="0.25">
      <c r="A57" s="16" t="s">
        <v>33</v>
      </c>
      <c r="B57" s="16"/>
      <c r="C57" s="16"/>
      <c r="D57" s="15"/>
      <c r="H57" s="2">
        <v>4831607872</v>
      </c>
      <c r="K57" s="1">
        <f>SUM(D57:I57)</f>
        <v>4831607872</v>
      </c>
    </row>
    <row r="58" spans="1:12" x14ac:dyDescent="0.25">
      <c r="A58" s="12" t="s">
        <v>32</v>
      </c>
      <c r="B58" s="6"/>
      <c r="C58" s="6"/>
      <c r="D58" s="6">
        <f>SUM(D55:D56)</f>
        <v>0</v>
      </c>
      <c r="E58" s="6">
        <f>SUM(E55:E56)</f>
        <v>0</v>
      </c>
      <c r="F58" s="6"/>
      <c r="G58" s="6"/>
      <c r="H58" s="7">
        <f>SUM(H55:H57)</f>
        <v>5081607872</v>
      </c>
      <c r="I58" s="6">
        <f>SUM(I55:I56)</f>
        <v>0</v>
      </c>
      <c r="J58" s="6"/>
      <c r="K58" s="6">
        <f>SUM(K55:K57)</f>
        <v>5081607872</v>
      </c>
      <c r="L58" s="46"/>
    </row>
    <row r="59" spans="1:12" x14ac:dyDescent="0.25">
      <c r="A59" s="12" t="s">
        <v>31</v>
      </c>
      <c r="B59" s="7"/>
      <c r="C59" s="7"/>
      <c r="D59" s="7">
        <f>SUM(D54+D58)</f>
        <v>3543442857</v>
      </c>
      <c r="E59" s="6">
        <f>SUM(E54+E58)</f>
        <v>0</v>
      </c>
      <c r="F59" s="6"/>
      <c r="G59" s="6"/>
      <c r="H59" s="7">
        <f>SUM(H54+H58)</f>
        <v>8624935527</v>
      </c>
      <c r="I59" s="6">
        <f>SUM(I54+I58)</f>
        <v>-3543327655</v>
      </c>
      <c r="J59" s="6"/>
      <c r="K59" s="6">
        <f>SUM(K54+K58)</f>
        <v>8625050729</v>
      </c>
      <c r="L59" s="46"/>
    </row>
    <row r="60" spans="1:12" hidden="1" x14ac:dyDescent="0.25">
      <c r="A60" s="5" t="s">
        <v>30</v>
      </c>
      <c r="B60" s="5"/>
      <c r="C60" s="5"/>
      <c r="D60" s="10"/>
      <c r="H60" s="2" t="e">
        <v>#REF!</v>
      </c>
      <c r="I60" s="1">
        <v>0</v>
      </c>
      <c r="K60" s="1" t="e">
        <f>SUM(D60:I60)</f>
        <v>#REF!</v>
      </c>
    </row>
    <row r="61" spans="1:12" x14ac:dyDescent="0.25">
      <c r="A61" s="5" t="s">
        <v>29</v>
      </c>
      <c r="B61" s="5"/>
      <c r="C61" s="5"/>
      <c r="D61" s="10"/>
    </row>
    <row r="62" spans="1:12" x14ac:dyDescent="0.25">
      <c r="A62" s="8" t="s">
        <v>28</v>
      </c>
      <c r="B62" s="14" t="s">
        <v>27</v>
      </c>
      <c r="C62" s="14"/>
      <c r="D62" s="13">
        <v>527</v>
      </c>
      <c r="H62" s="2">
        <v>307578128</v>
      </c>
      <c r="I62" s="1">
        <f>-D62</f>
        <v>-527</v>
      </c>
      <c r="J62" s="1" t="s">
        <v>26</v>
      </c>
      <c r="K62" s="1">
        <f>SUM(D62:I62)</f>
        <v>307578128</v>
      </c>
    </row>
    <row r="63" spans="1:12" x14ac:dyDescent="0.25">
      <c r="A63" s="5" t="s">
        <v>25</v>
      </c>
      <c r="B63" s="5"/>
      <c r="C63" s="5"/>
      <c r="D63" s="10"/>
      <c r="H63" s="2">
        <v>0</v>
      </c>
      <c r="I63" s="1">
        <v>0</v>
      </c>
      <c r="K63" s="1">
        <f>SUM(D63:I63)</f>
        <v>0</v>
      </c>
    </row>
    <row r="64" spans="1:12" x14ac:dyDescent="0.25">
      <c r="A64" s="8" t="s">
        <v>24</v>
      </c>
      <c r="B64" s="8"/>
      <c r="C64" s="8"/>
      <c r="D64" s="9"/>
      <c r="H64" s="2">
        <v>0</v>
      </c>
      <c r="K64" s="1">
        <f>SUM(D64:I64)</f>
        <v>0</v>
      </c>
    </row>
    <row r="65" spans="1:12" x14ac:dyDescent="0.25">
      <c r="A65" s="8" t="s">
        <v>23</v>
      </c>
      <c r="B65" s="8"/>
      <c r="C65" s="8"/>
      <c r="D65" s="9"/>
      <c r="H65" s="2">
        <v>85000000</v>
      </c>
      <c r="K65" s="1">
        <f>SUM(D65:I65)</f>
        <v>85000000</v>
      </c>
    </row>
    <row r="66" spans="1:12" x14ac:dyDescent="0.25">
      <c r="A66" s="8" t="s">
        <v>22</v>
      </c>
      <c r="B66" s="8"/>
      <c r="C66" s="8"/>
      <c r="D66" s="9"/>
      <c r="H66" s="2">
        <v>0</v>
      </c>
      <c r="K66" s="2">
        <f>SUM(D66:I66)</f>
        <v>0</v>
      </c>
      <c r="L66" s="2"/>
    </row>
    <row r="67" spans="1:12" x14ac:dyDescent="0.25">
      <c r="A67" s="8" t="s">
        <v>21</v>
      </c>
      <c r="B67" s="8"/>
      <c r="C67" s="8"/>
      <c r="D67" s="9"/>
      <c r="H67" s="2">
        <v>162000000</v>
      </c>
      <c r="K67" s="1">
        <f>SUM(D67:I67)</f>
        <v>162000000</v>
      </c>
    </row>
    <row r="68" spans="1:12" x14ac:dyDescent="0.25">
      <c r="A68" s="8" t="s">
        <v>20</v>
      </c>
      <c r="B68" s="8"/>
      <c r="C68" s="8"/>
      <c r="D68" s="9"/>
      <c r="E68" s="2"/>
      <c r="F68" s="2"/>
      <c r="G68" s="2"/>
      <c r="H68" s="2">
        <v>0</v>
      </c>
      <c r="K68" s="1">
        <f>SUM(D68:I68)</f>
        <v>0</v>
      </c>
    </row>
    <row r="69" spans="1:12" x14ac:dyDescent="0.25">
      <c r="A69" s="8" t="s">
        <v>19</v>
      </c>
      <c r="E69" s="2">
        <f>IF(D69&lt;0,-D69,0)</f>
        <v>0</v>
      </c>
      <c r="F69" s="2" t="s">
        <v>18</v>
      </c>
      <c r="G69" s="2"/>
      <c r="H69" s="2">
        <v>107782442</v>
      </c>
      <c r="K69" s="1">
        <f>SUM(D69:I69)</f>
        <v>107782442</v>
      </c>
    </row>
    <row r="70" spans="1:12" x14ac:dyDescent="0.25">
      <c r="A70" s="8" t="s">
        <v>17</v>
      </c>
      <c r="B70" s="8"/>
      <c r="C70" s="8"/>
      <c r="D70" s="9"/>
      <c r="E70" s="2"/>
      <c r="F70" s="2"/>
      <c r="G70" s="2"/>
      <c r="H70" s="2">
        <v>40970048</v>
      </c>
      <c r="K70" s="1">
        <f>SUM(D70:I70)</f>
        <v>40970048</v>
      </c>
    </row>
    <row r="71" spans="1:12" x14ac:dyDescent="0.25">
      <c r="A71" s="8" t="s">
        <v>16</v>
      </c>
      <c r="B71" s="8"/>
      <c r="C71" s="8"/>
      <c r="D71" s="9"/>
      <c r="H71" s="2">
        <v>78913574</v>
      </c>
      <c r="K71" s="1">
        <f>SUM(D71:I71)</f>
        <v>78913574</v>
      </c>
    </row>
    <row r="72" spans="1:12" x14ac:dyDescent="0.25">
      <c r="A72" s="5" t="s">
        <v>15</v>
      </c>
      <c r="B72" s="5"/>
      <c r="C72" s="5"/>
      <c r="D72" s="10"/>
      <c r="H72" s="2">
        <v>142195204</v>
      </c>
      <c r="K72" s="1">
        <f>SUM(D72:I72)</f>
        <v>142195204</v>
      </c>
    </row>
    <row r="73" spans="1:12" hidden="1" x14ac:dyDescent="0.25">
      <c r="A73" s="8" t="s">
        <v>14</v>
      </c>
      <c r="B73" s="8"/>
      <c r="C73" s="8"/>
      <c r="D73" s="9"/>
      <c r="H73" s="2">
        <v>0</v>
      </c>
      <c r="K73" s="1">
        <f>SUM(D73:I73)</f>
        <v>0</v>
      </c>
    </row>
    <row r="74" spans="1:12" x14ac:dyDescent="0.25">
      <c r="A74" s="5" t="s">
        <v>3</v>
      </c>
      <c r="B74" s="5"/>
      <c r="C74" s="5"/>
      <c r="D74" s="10"/>
      <c r="H74" s="2">
        <v>3592500</v>
      </c>
      <c r="K74" s="1">
        <f>SUM(D74:I74)</f>
        <v>3592500</v>
      </c>
    </row>
    <row r="75" spans="1:12" x14ac:dyDescent="0.25">
      <c r="A75" s="8" t="s">
        <v>13</v>
      </c>
      <c r="B75" s="8"/>
      <c r="C75" s="8"/>
      <c r="D75" s="9"/>
      <c r="H75" s="2">
        <v>62464793</v>
      </c>
      <c r="I75" s="1">
        <v>0</v>
      </c>
      <c r="K75" s="1">
        <f>SUM(D75:I75)</f>
        <v>62464793</v>
      </c>
    </row>
    <row r="76" spans="1:12" x14ac:dyDescent="0.25">
      <c r="A76" s="8" t="s">
        <v>12</v>
      </c>
      <c r="B76" s="6"/>
      <c r="C76" s="6"/>
      <c r="D76" s="6">
        <f>SUM(D62:D75)</f>
        <v>527</v>
      </c>
      <c r="E76" s="6">
        <f>SUM(E62:E75)</f>
        <v>0</v>
      </c>
      <c r="F76" s="6"/>
      <c r="G76" s="6"/>
      <c r="H76" s="7">
        <f>SUM(H62:H75)</f>
        <v>990496689</v>
      </c>
      <c r="I76" s="6">
        <f>SUM(I62:I75)</f>
        <v>-527</v>
      </c>
      <c r="J76" s="6"/>
      <c r="K76" s="6">
        <f>SUM(K62:K75)</f>
        <v>990496689</v>
      </c>
      <c r="L76" s="46"/>
    </row>
    <row r="77" spans="1:12" x14ac:dyDescent="0.25">
      <c r="A77" s="5" t="s">
        <v>11</v>
      </c>
      <c r="B77" s="5"/>
      <c r="C77" s="5"/>
      <c r="D77" s="10"/>
    </row>
    <row r="78" spans="1:12" x14ac:dyDescent="0.25">
      <c r="A78" s="8" t="s">
        <v>10</v>
      </c>
      <c r="B78" s="14" t="s">
        <v>9</v>
      </c>
      <c r="C78" s="14"/>
      <c r="D78" s="13">
        <v>-81620</v>
      </c>
      <c r="E78" s="1">
        <f>+E45</f>
        <v>0</v>
      </c>
      <c r="F78" s="1" t="s">
        <v>8</v>
      </c>
      <c r="H78" s="2">
        <v>1522355896</v>
      </c>
      <c r="I78" s="2"/>
      <c r="J78" s="2"/>
      <c r="K78" s="1">
        <f>SUM(D78:I78)</f>
        <v>1522274276</v>
      </c>
    </row>
    <row r="79" spans="1:12" x14ac:dyDescent="0.25">
      <c r="A79" s="8" t="s">
        <v>7</v>
      </c>
      <c r="B79" s="8"/>
      <c r="C79" s="8"/>
      <c r="D79" s="9"/>
      <c r="H79" s="2">
        <v>62912935</v>
      </c>
      <c r="I79" s="2"/>
      <c r="J79" s="2"/>
      <c r="K79" s="1">
        <f>SUM(D79:I79)</f>
        <v>62912935</v>
      </c>
    </row>
    <row r="80" spans="1:12" x14ac:dyDescent="0.25">
      <c r="A80" s="12" t="s">
        <v>6</v>
      </c>
      <c r="B80" s="12"/>
      <c r="C80" s="12"/>
      <c r="D80" s="11"/>
      <c r="H80" s="2">
        <v>0</v>
      </c>
      <c r="I80" s="2"/>
      <c r="J80" s="2"/>
      <c r="K80" s="1">
        <f>SUM(D80:I80)</f>
        <v>0</v>
      </c>
    </row>
    <row r="81" spans="1:12" x14ac:dyDescent="0.25">
      <c r="A81" s="8" t="s">
        <v>5</v>
      </c>
      <c r="B81" s="8"/>
      <c r="C81" s="8"/>
      <c r="D81" s="9"/>
      <c r="H81" s="2">
        <v>633470683</v>
      </c>
      <c r="K81" s="1">
        <f>SUM(D81:I81)</f>
        <v>633470683</v>
      </c>
    </row>
    <row r="82" spans="1:12" x14ac:dyDescent="0.25">
      <c r="A82" s="5" t="s">
        <v>4</v>
      </c>
      <c r="B82" s="5"/>
      <c r="C82" s="5"/>
      <c r="D82" s="10"/>
      <c r="H82" s="2">
        <v>391389448</v>
      </c>
      <c r="K82" s="1">
        <f>SUM(D82:I82)</f>
        <v>391389448</v>
      </c>
    </row>
    <row r="83" spans="1:12" x14ac:dyDescent="0.25">
      <c r="A83" s="5" t="s">
        <v>3</v>
      </c>
      <c r="B83" s="5"/>
      <c r="C83" s="5"/>
      <c r="D83" s="10"/>
      <c r="H83" s="2">
        <v>26223385</v>
      </c>
      <c r="K83" s="1">
        <f>SUM(D83:I83)</f>
        <v>26223385</v>
      </c>
    </row>
    <row r="84" spans="1:12" x14ac:dyDescent="0.25">
      <c r="A84" s="8" t="s">
        <v>2</v>
      </c>
      <c r="B84" s="8"/>
      <c r="C84" s="8"/>
      <c r="D84" s="9"/>
      <c r="H84" s="2">
        <v>583263437</v>
      </c>
      <c r="K84" s="1">
        <f>SUM(D84:I84)</f>
        <v>583263437</v>
      </c>
    </row>
    <row r="85" spans="1:12" x14ac:dyDescent="0.25">
      <c r="A85" s="8" t="s">
        <v>1</v>
      </c>
      <c r="B85" s="6"/>
      <c r="C85" s="6"/>
      <c r="D85" s="6">
        <f>SUM(D78:D84)</f>
        <v>-81620</v>
      </c>
      <c r="E85" s="6">
        <f>SUM(E77:E84)</f>
        <v>0</v>
      </c>
      <c r="F85" s="6"/>
      <c r="G85" s="6"/>
      <c r="H85" s="7">
        <f>SUM(H77:H84)</f>
        <v>3219615784</v>
      </c>
      <c r="I85" s="6">
        <f>SUM(I77:I81)</f>
        <v>0</v>
      </c>
      <c r="J85" s="6"/>
      <c r="K85" s="6">
        <f>SUM(K78:K84)</f>
        <v>3219534164</v>
      </c>
      <c r="L85" s="46"/>
    </row>
    <row r="86" spans="1:12" ht="18.75" thickBot="1" x14ac:dyDescent="0.3">
      <c r="A86" s="5" t="s">
        <v>0</v>
      </c>
      <c r="B86" s="3"/>
      <c r="C86" s="3"/>
      <c r="D86" s="3">
        <f>D59+D60+D76+D85</f>
        <v>3543361764</v>
      </c>
      <c r="E86" s="3">
        <f>E59+E60+E76+E85</f>
        <v>0</v>
      </c>
      <c r="F86" s="3"/>
      <c r="G86" s="3"/>
      <c r="H86" s="4">
        <f>H59+H76+H85</f>
        <v>12835048000</v>
      </c>
      <c r="I86" s="3">
        <f>I59+I76</f>
        <v>-3543328182</v>
      </c>
      <c r="J86" s="3"/>
      <c r="K86" s="3">
        <f>K59+K76+K85</f>
        <v>12835081582</v>
      </c>
      <c r="L86" s="46"/>
    </row>
    <row r="87" spans="1:12" ht="18.75" thickTop="1" x14ac:dyDescent="0.25">
      <c r="D87" s="1">
        <f>D48-D86</f>
        <v>0</v>
      </c>
      <c r="E87" s="1">
        <f>E86-E48</f>
        <v>0</v>
      </c>
      <c r="H87" s="2">
        <f>H86-H48</f>
        <v>0</v>
      </c>
      <c r="I87" s="1">
        <f>I86-I48</f>
        <v>0</v>
      </c>
      <c r="K87" s="1">
        <f>K48-K86</f>
        <v>0</v>
      </c>
    </row>
  </sheetData>
  <pageMargins left="0.25" right="0.25" top="0.75" bottom="0.75" header="0.3" footer="0.3"/>
  <pageSetup scale="4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Initial Filing</DocumentSetType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150</IndustryCode>
    <CaseStatus xmlns="dc463f71-b30c-4ab2-9473-d307f9d35888">Closed</CaseStatus>
    <OpenedDate xmlns="dc463f71-b30c-4ab2-9473-d307f9d35888">2015-04-30T07:00:00+00:00</OpenedDate>
    <Date1 xmlns="dc463f71-b30c-4ab2-9473-d307f9d35888">2015-04-30T07:00:00+00:00</Date1>
    <IsDocumentOrder xmlns="dc463f71-b30c-4ab2-9473-d307f9d35888" xsi:nil="true"/>
    <IsHighlyConfidential xmlns="dc463f71-b30c-4ab2-9473-d307f9d35888">false</IsHighlyConfidential>
    <CaseCompanyNames xmlns="dc463f71-b30c-4ab2-9473-d307f9d35888">Puget Sound Energy</CaseCompanyNames>
    <DocketNumber xmlns="dc463f71-b30c-4ab2-9473-d307f9d35888">150710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29015B1D6CD2AB48885CED783CBBD345" ma:contentTypeVersion="119" ma:contentTypeDescription="" ma:contentTypeScope="" ma:versionID="d3acf2ddd8cf79c9e74b80562cd085da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6923879-DB86-4066-9772-DB2EC43E8B0B}"/>
</file>

<file path=customXml/itemProps2.xml><?xml version="1.0" encoding="utf-8"?>
<ds:datastoreItem xmlns:ds="http://schemas.openxmlformats.org/officeDocument/2006/customXml" ds:itemID="{04F3BBB9-E431-4B1B-8A33-137F977E1A97}"/>
</file>

<file path=customXml/itemProps3.xml><?xml version="1.0" encoding="utf-8"?>
<ds:datastoreItem xmlns:ds="http://schemas.openxmlformats.org/officeDocument/2006/customXml" ds:itemID="{7320B7CB-9C8A-4671-A779-D1F58EC36E46}"/>
</file>

<file path=customXml/itemProps4.xml><?xml version="1.0" encoding="utf-8"?>
<ds:datastoreItem xmlns:ds="http://schemas.openxmlformats.org/officeDocument/2006/customXml" ds:itemID="{9026DABE-AFC9-4092-A04D-C0C44AFFED2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Puget Sound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sblaga</dc:creator>
  <cp:lastModifiedBy>sblaga</cp:lastModifiedBy>
  <cp:lastPrinted>2015-04-30T21:12:22Z</cp:lastPrinted>
  <dcterms:created xsi:type="dcterms:W3CDTF">2015-04-30T21:07:25Z</dcterms:created>
  <dcterms:modified xsi:type="dcterms:W3CDTF">2015-04-30T21:13:18Z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0x0101006E56B4D1795A2E4DB2F0B01679ED314A0029015B1D6CD2AB48885CED783CBBD345</vt:lpwstr>
  </property>
  <property fmtid="{D5CDD505-2E9C-101B-9397-08002B2CF9AE}" pid="3" name="_docset_NoMedatataSyncRequired">
    <vt:lpwstr>False</vt:lpwstr>
  </property>
</Properties>
</file>