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65" windowHeight="7470" activeTab="0"/>
  </bookViews>
  <sheets>
    <sheet name="Check Sheet" sheetId="1" r:id="rId1"/>
    <sheet name="Item 55,60, pg 15" sheetId="2" r:id="rId2"/>
    <sheet name="Item 100, pg 20" sheetId="3" r:id="rId3"/>
    <sheet name="Item 100, pg 21" sheetId="4" r:id="rId4"/>
    <sheet name="Item 120,130,150, pg 22" sheetId="5" r:id="rId5"/>
    <sheet name="Item 207, pg 26" sheetId="6" r:id="rId6"/>
    <sheet name="Item 230, pg 28" sheetId="7" r:id="rId7"/>
    <sheet name="Item 240, pg 29" sheetId="8" r:id="rId8"/>
    <sheet name="Item 245, pg 30" sheetId="9" r:id="rId9"/>
  </sheets>
  <definedNames/>
  <calcPr fullCalcOnLoad="1" iterate="1" iterateCount="100" iterateDelta="0"/>
</workbook>
</file>

<file path=xl/sharedStrings.xml><?xml version="1.0" encoding="utf-8"?>
<sst xmlns="http://schemas.openxmlformats.org/spreadsheetml/2006/main" count="514" uniqueCount="241">
  <si>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</si>
  <si>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</si>
  <si>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</si>
  <si>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</si>
  <si>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</si>
  <si>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Harbor Disposal and Eastern Grays Harbor Disposal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</si>
  <si>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</si>
  <si>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</si>
  <si>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</si>
  <si>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"0"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</si>
  <si>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</si>
  <si>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</si>
  <si>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</si>
  <si>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</si>
  <si>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</si>
  <si>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</si>
  <si>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</si>
  <si>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</si>
  <si>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</si>
  <si>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 xml:space="preserve"> </t>
  </si>
  <si>
    <t>Supplements in Effect</t>
  </si>
  <si>
    <t>Issued By: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</si>
  <si>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</si>
  <si>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</si>
  <si>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</si>
  <si>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</si>
  <si>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 xml:space="preserve">        Effective Date:</t>
  </si>
  <si>
    <t>Item 55 -- Over-sized or Over-weight Cans or Units</t>
  </si>
  <si>
    <t xml:space="preserve">The company reserves the right to reject pickup of any residential receptacle (can, unit, bag, mini-can, or </t>
  </si>
  <si>
    <t>or micro-mini-can) which, upon reasonable inspection exceeds the size and weight limits shown in Item 20.</t>
  </si>
  <si>
    <t>If the receptacle exceeds the size and/or limits stated in Item 20, is overfilled,</t>
  </si>
  <si>
    <t>or the top is unable to be closed, but the company transports the materials,</t>
  </si>
  <si>
    <t>the following additional charges will apply: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</si>
  <si>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</si>
  <si>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</si>
  <si>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</si>
  <si>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</si>
  <si>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 xml:space="preserve">New Year's Day </t>
  </si>
  <si>
    <t>Labor Day</t>
  </si>
  <si>
    <t>Memorial Day</t>
  </si>
  <si>
    <t>Thanksgiving Day</t>
  </si>
  <si>
    <t>Independence Day</t>
  </si>
  <si>
    <t xml:space="preserve">Christmas Day </t>
  </si>
  <si>
    <t>Time is to be recorded to the nearest increment of 15 minutes from the time the company's vehicle leaves</t>
  </si>
  <si>
    <t>the terminal until the time it returns to the terminal.</t>
  </si>
  <si>
    <t>No additional charge will be assessed to customers for overtime or holiday work performed solely for the</t>
  </si>
  <si>
    <t>company's convenience.</t>
  </si>
  <si>
    <t>Charge per hour:</t>
  </si>
  <si>
    <t>(A)</t>
  </si>
  <si>
    <t>Minimum charge:</t>
  </si>
  <si>
    <t>Type of receptacle</t>
  </si>
  <si>
    <t>Service</t>
  </si>
  <si>
    <t xml:space="preserve">         Effective Date:</t>
  </si>
  <si>
    <t>Revised Page No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</si>
  <si>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</si>
  <si>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</si>
  <si>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</si>
  <si>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</si>
  <si>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</si>
  <si>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</si>
  <si>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where service is billed</t>
  </si>
  <si>
    <t>to the property owner or manager.</t>
  </si>
  <si>
    <t>Rates below apply in the following service area:</t>
  </si>
  <si>
    <t>Grays Harbor County</t>
  </si>
  <si>
    <t>Garbage</t>
  </si>
  <si>
    <t>Service Rate</t>
  </si>
  <si>
    <t>Number of</t>
  </si>
  <si>
    <t>Frequency</t>
  </si>
  <si>
    <t>for Customers</t>
  </si>
  <si>
    <t>Units or Type</t>
  </si>
  <si>
    <t>of</t>
  </si>
  <si>
    <t>who do not</t>
  </si>
  <si>
    <t>for Recycling</t>
  </si>
  <si>
    <t>of Container</t>
  </si>
  <si>
    <t>Recycle</t>
  </si>
  <si>
    <t>Participants</t>
  </si>
  <si>
    <t>Mini Can</t>
  </si>
  <si>
    <t xml:space="preserve">WG </t>
  </si>
  <si>
    <t>65 Gal **</t>
  </si>
  <si>
    <t xml:space="preserve">MG </t>
  </si>
  <si>
    <t>MG</t>
  </si>
  <si>
    <t>EOWG</t>
  </si>
  <si>
    <t>WG</t>
  </si>
  <si>
    <t>95 Gal **</t>
  </si>
  <si>
    <t>** 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</si>
  <si>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</si>
  <si>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</si>
  <si>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</si>
  <si>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</si>
  <si>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</t>
  </si>
  <si>
    <t>Notes for this item are continued on next page</t>
  </si>
  <si>
    <t>Effective Date:</t>
  </si>
  <si>
    <t>Docket No. TG-_________________________  Date: ___________________________  By: ____________________</t>
  </si>
  <si>
    <t>Item 100 -- Residential Service -- Monthly Rates (continued from previous page)</t>
  </si>
  <si>
    <t>Note 3: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</si>
  <si>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</si>
  <si>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</si>
  <si>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</si>
  <si>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</si>
  <si>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</si>
  <si>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Prepaid Bag</t>
  </si>
  <si>
    <t>Note 4: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</si>
  <si>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</si>
  <si>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</si>
  <si>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</si>
  <si>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 xml:space="preserve">Following is a description of the recycling program (type of containers, frequency, etc.).  </t>
  </si>
  <si>
    <t>Single automated 95 gallon cart.  Materials to be collected are newspaper, mixed-paper, tin, aluminum and</t>
  </si>
  <si>
    <t>plastics.</t>
  </si>
  <si>
    <t>Item 120 -- Drums</t>
  </si>
  <si>
    <t>Type of Service</t>
  </si>
  <si>
    <t>Rate Per Drum, Per Pickup</t>
  </si>
  <si>
    <t>Regular Route Service</t>
  </si>
  <si>
    <t xml:space="preserve">   $</t>
  </si>
  <si>
    <t>Special Pickup</t>
  </si>
  <si>
    <t>Item 130 -- Litter Receptacles and Litter Toters</t>
  </si>
  <si>
    <t>Customer-owned Receptacle</t>
  </si>
  <si>
    <t>Rate Per Receptacle, Per Pickup</t>
  </si>
  <si>
    <t>Size or Type:</t>
  </si>
  <si>
    <t xml:space="preserve">    $</t>
  </si>
  <si>
    <t>Company-owned Receptacle:</t>
  </si>
  <si>
    <t>Item 150 -- Loose and Bulky Material</t>
  </si>
  <si>
    <t>Special Trips:  Time rates in Item 160 apply.</t>
  </si>
  <si>
    <t>Regular Route:</t>
  </si>
  <si>
    <t>Additional cubic</t>
  </si>
  <si>
    <t>Carry Charge</t>
  </si>
  <si>
    <t>1 to 4 cubic yards</t>
  </si>
  <si>
    <t>yards</t>
  </si>
  <si>
    <t>Minimum Charge</t>
  </si>
  <si>
    <t>Per each 5 ft. over</t>
  </si>
  <si>
    <t>Rate per yard</t>
  </si>
  <si>
    <t>Per Pickup</t>
  </si>
  <si>
    <t>8 feet</t>
  </si>
  <si>
    <t>Bulky Materials</t>
  </si>
  <si>
    <t>Loose material</t>
  </si>
  <si>
    <t>(customer load)</t>
  </si>
  <si>
    <t>(company load)</t>
  </si>
  <si>
    <t>Item 240 -- Container Service -- Dumped in Company's Vehicle</t>
  </si>
  <si>
    <t>Non-compacted Material (Company-owned container)</t>
  </si>
  <si>
    <t>Rates stated per container, per pickup</t>
  </si>
  <si>
    <t>Service Area: Grays Harbor County</t>
  </si>
  <si>
    <t>Size or Type of Container</t>
  </si>
  <si>
    <t>Permanent Service</t>
  </si>
  <si>
    <t>1 Yard</t>
  </si>
  <si>
    <t>1.5 Yard</t>
  </si>
  <si>
    <t>2 Yard</t>
  </si>
  <si>
    <t>3 Yard</t>
  </si>
  <si>
    <t>4 Yard</t>
  </si>
  <si>
    <t>6 Yard</t>
  </si>
  <si>
    <t>8 Yard</t>
  </si>
  <si>
    <t>Monthly Rent (if applicable)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</si>
  <si>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</si>
  <si>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</si>
  <si>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</si>
  <si>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</si>
  <si>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</si>
  <si>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</si>
  <si>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</si>
  <si>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</si>
  <si>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Note1:</t>
  </si>
  <si>
    <r>
      <t>Permanent Service:</t>
    </r>
    <r>
      <rPr>
        <sz val="10"/>
        <rFont val="Arial"/>
        <family val="0"/>
      </rPr>
      <t xml:space="preserve">  Service is defined as no less than scheduled, every other week pickup,</t>
    </r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</si>
  <si>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</si>
  <si>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</si>
  <si>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</si>
  <si>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</si>
  <si>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be the same.  If rent is not shown, it is to be included in the rate for the first pickup.</t>
  </si>
  <si>
    <t>Accessorial charges assessed (lids, tarping, unlocking, unlatching, etc.):</t>
  </si>
  <si>
    <t>Item 245 -- Container Service -- Dumped in Company's Vehicle</t>
  </si>
  <si>
    <t>Non-compacted Material (Customer-owned container)</t>
  </si>
  <si>
    <t>Includes Commercial Can Service</t>
  </si>
  <si>
    <t>32-gallon</t>
  </si>
  <si>
    <t>65 Gal</t>
  </si>
  <si>
    <t>95 Gal</t>
  </si>
  <si>
    <t>can or unit</t>
  </si>
  <si>
    <t>Toter**</t>
  </si>
  <si>
    <t xml:space="preserve">   First five grouped together</t>
  </si>
  <si>
    <t xml:space="preserve">   Over 5 units grouped together</t>
  </si>
  <si>
    <t xml:space="preserve">   Single cans not grouped</t>
  </si>
  <si>
    <t xml:space="preserve">   Minimum Monthly charge</t>
  </si>
  <si>
    <t xml:space="preserve">   Special Pickups:</t>
  </si>
  <si>
    <t>**company provided</t>
  </si>
  <si>
    <t xml:space="preserve">   One Unit</t>
  </si>
  <si>
    <t xml:space="preserve">   Each Additional Unit</t>
  </si>
  <si>
    <t>Accessorial charges assessed (lids, tarping, unlocking, unlatching, etc.)</t>
  </si>
  <si>
    <r>
      <t>Curbside recycling</t>
    </r>
    <r>
      <rPr>
        <sz val="10"/>
        <rFont val="Arial"/>
        <family val="2"/>
      </rPr>
      <t xml:space="preserve"> provisions shown on this page apply only in the following service area:  Grays Harbor County</t>
    </r>
  </si>
  <si>
    <r>
      <t>Permanent Service:</t>
    </r>
    <r>
      <rPr>
        <sz val="10"/>
        <rFont val="Arial"/>
        <family val="2"/>
      </rPr>
      <t xml:space="preserve">  If rent is shown, the rate for the first pickup and each additional pickup must</t>
    </r>
  </si>
  <si>
    <t>Irmgard R Wilcox</t>
  </si>
  <si>
    <t xml:space="preserve">        Fuel Surcharge Supplement</t>
  </si>
  <si>
    <t>Harold LeMay Enterprises, Inc. G-98</t>
  </si>
  <si>
    <t>Note 2:  Recycling program charge (in addition to garbage rate) is $7.87.  Additionally, these customers</t>
  </si>
  <si>
    <t xml:space="preserve">             is $8.87 adjusted for cpa.</t>
  </si>
  <si>
    <t>65-gallon toter ( C )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</si>
  <si>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</si>
  <si>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</si>
  <si>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</si>
  <si>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</si>
  <si>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</si>
  <si>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Grays Harbor Central Transfer Station</t>
  </si>
  <si>
    <t>Commercial Garbage</t>
  </si>
  <si>
    <t>(A) per ton</t>
  </si>
  <si>
    <t>Asbestos</t>
  </si>
  <si>
    <t>per yard</t>
  </si>
  <si>
    <t>Minimum</t>
  </si>
  <si>
    <t>per load</t>
  </si>
  <si>
    <t>In addition to above charges, the following may apply:</t>
  </si>
  <si>
    <t>Refrigerated Appliances</t>
  </si>
  <si>
    <t>per unit</t>
  </si>
  <si>
    <t>Passenger Tires</t>
  </si>
  <si>
    <t>Truck Tires</t>
  </si>
  <si>
    <t>Tire Rim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</si>
  <si>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</si>
  <si>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</si>
  <si>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</si>
  <si>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</si>
  <si>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</si>
  <si>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</si>
  <si>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overloaded;</t>
  </si>
  <si>
    <t>(2) Would cause applicable vehicle load limitations to be exceeded;</t>
  </si>
  <si>
    <t>(3) Would cause the company to violate load limitations or result in unsafe vehicle operation; and/or</t>
  </si>
  <si>
    <t>(4) Would negatively impact or otherwise damage road surface integrity.</t>
  </si>
  <si>
    <t>For the purposes of this tariff, the following maximum weights apply:</t>
  </si>
  <si>
    <t>Type/Size of</t>
  </si>
  <si>
    <t>Maximum Weight</t>
  </si>
  <si>
    <t>Container, Drop Box,</t>
  </si>
  <si>
    <t>Allowance per</t>
  </si>
  <si>
    <t>Toter, or Cart</t>
  </si>
  <si>
    <r>
      <t>Receptacle</t>
    </r>
    <r>
      <rPr>
        <sz val="8"/>
        <rFont val="Arial"/>
        <family val="2"/>
      </rPr>
      <t xml:space="preserve"> (in pounds)</t>
    </r>
  </si>
  <si>
    <t>Loose Drop Box</t>
  </si>
  <si>
    <t>Compacted Drop Box</t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</si>
  <si>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</si>
  <si>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</si>
  <si>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apply:</t>
  </si>
  <si>
    <t>Charge</t>
  </si>
  <si>
    <t>All Containers</t>
  </si>
  <si>
    <t>$          Per</t>
  </si>
  <si>
    <t>Unlocking, Unlatching $2.00 per occurrence</t>
  </si>
  <si>
    <t>95-gallon toter ( C)</t>
  </si>
  <si>
    <t xml:space="preserve">$6.70(A) per unit. </t>
  </si>
  <si>
    <t xml:space="preserve">             will receive a commodity price adjustment (cpa) of ($1.65) credit per month.  Recycle only service </t>
  </si>
  <si>
    <t>Recycling service rates on this page expire on: July 1, 2013</t>
  </si>
  <si>
    <t>$7.24(A) per can/unit.  Service will be rendered on the normal scheduled pickup day for the</t>
  </si>
  <si>
    <t xml:space="preserve">$ 0.13(A) per pound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</si>
</sst>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2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/>
    </xf>
    <xf numFmtId="167" fontId="0" fillId="0" borderId="15" xfId="0" applyNumberForma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ont="1" applyBorder="1" applyAlignment="1">
      <alignment/>
    </xf>
    <xf numFmtId="167" fontId="0" fillId="0" borderId="14" xfId="0" applyNumberFormat="1" applyBorder="1" applyAlignment="1">
      <alignment horizontal="left"/>
    </xf>
    <xf numFmtId="0" fontId="20" fillId="0" borderId="13" xfId="0" applyFont="1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8" fontId="0" fillId="0" borderId="0" xfId="0" applyNumberFormat="1" applyBorder="1" applyAlignment="1">
      <alignment/>
    </xf>
    <xf numFmtId="0" fontId="20" fillId="0" borderId="0" xfId="0" applyFont="1" applyBorder="1" applyAlignment="1" quotePrefix="1">
      <alignment horizontal="left"/>
    </xf>
    <xf numFmtId="0" fontId="2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23" fillId="0" borderId="18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7" xfId="0" applyFont="1" applyBorder="1" applyAlignment="1">
      <alignment horizontal="left"/>
    </xf>
    <xf numFmtId="0" fontId="23" fillId="0" borderId="15" xfId="0" applyFont="1" applyBorder="1" applyAlignment="1">
      <alignment horizontal="center"/>
    </xf>
    <xf numFmtId="44" fontId="0" fillId="0" borderId="22" xfId="45" applyFont="1" applyBorder="1" applyAlignment="1">
      <alignment/>
    </xf>
    <xf numFmtId="44" fontId="0" fillId="0" borderId="23" xfId="45" applyFont="1" applyBorder="1" applyAlignment="1">
      <alignment horizontal="center"/>
    </xf>
    <xf numFmtId="0" fontId="0" fillId="0" borderId="21" xfId="0" applyBorder="1" applyAlignment="1">
      <alignment/>
    </xf>
    <xf numFmtId="44" fontId="0" fillId="0" borderId="24" xfId="45" applyFont="1" applyBorder="1" applyAlignment="1">
      <alignment horizontal="center"/>
    </xf>
    <xf numFmtId="0" fontId="0" fillId="0" borderId="22" xfId="0" applyBorder="1" applyAlignment="1">
      <alignment/>
    </xf>
    <xf numFmtId="44" fontId="0" fillId="0" borderId="22" xfId="45" applyFont="1" applyBorder="1" applyAlignment="1">
      <alignment horizontal="center"/>
    </xf>
    <xf numFmtId="0" fontId="0" fillId="0" borderId="23" xfId="0" applyBorder="1" applyAlignment="1">
      <alignment/>
    </xf>
    <xf numFmtId="44" fontId="0" fillId="0" borderId="23" xfId="45" applyFont="1" applyBorder="1" applyAlignment="1">
      <alignment horizontal="left"/>
    </xf>
    <xf numFmtId="44" fontId="0" fillId="0" borderId="24" xfId="45" applyFont="1" applyBorder="1" applyAlignment="1">
      <alignment horizontal="left"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167" fontId="0" fillId="0" borderId="14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4" xfId="0" applyBorder="1" applyAlignment="1">
      <alignment/>
    </xf>
    <xf numFmtId="44" fontId="0" fillId="0" borderId="22" xfId="45" applyFont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2" xfId="0" applyBorder="1" applyAlignment="1">
      <alignment horizontal="left" indent="1"/>
    </xf>
    <xf numFmtId="44" fontId="0" fillId="0" borderId="24" xfId="45" applyFont="1" applyBorder="1" applyAlignment="1">
      <alignment/>
    </xf>
    <xf numFmtId="0" fontId="0" fillId="0" borderId="23" xfId="0" applyBorder="1" applyAlignment="1">
      <alignment horizontal="left" indent="1"/>
    </xf>
    <xf numFmtId="44" fontId="0" fillId="0" borderId="10" xfId="45" applyFont="1" applyBorder="1" applyAlignment="1">
      <alignment/>
    </xf>
    <xf numFmtId="44" fontId="0" fillId="0" borderId="12" xfId="45" applyFont="1" applyBorder="1" applyAlignment="1">
      <alignment/>
    </xf>
    <xf numFmtId="0" fontId="0" fillId="0" borderId="17" xfId="0" applyBorder="1" applyAlignment="1">
      <alignment horizontal="left" indent="1"/>
    </xf>
    <xf numFmtId="44" fontId="0" fillId="0" borderId="0" xfId="0" applyNumberFormat="1" applyBorder="1" applyAlignment="1">
      <alignment/>
    </xf>
    <xf numFmtId="44" fontId="0" fillId="0" borderId="17" xfId="45" applyFont="1" applyBorder="1" applyAlignment="1">
      <alignment/>
    </xf>
    <xf numFmtId="44" fontId="0" fillId="0" borderId="23" xfId="45" applyFont="1" applyBorder="1" applyAlignment="1">
      <alignment/>
    </xf>
    <xf numFmtId="0" fontId="21" fillId="0" borderId="22" xfId="0" applyFont="1" applyBorder="1" applyAlignment="1" quotePrefix="1">
      <alignment horizontal="left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44" fontId="0" fillId="0" borderId="22" xfId="45" applyBorder="1" applyAlignment="1">
      <alignment/>
    </xf>
    <xf numFmtId="44" fontId="0" fillId="0" borderId="23" xfId="45" applyBorder="1" applyAlignment="1">
      <alignment/>
    </xf>
    <xf numFmtId="44" fontId="0" fillId="0" borderId="24" xfId="45" applyBorder="1" applyAlignment="1">
      <alignment/>
    </xf>
    <xf numFmtId="0" fontId="0" fillId="0" borderId="22" xfId="0" applyFont="1" applyFill="1" applyBorder="1" applyAlignment="1">
      <alignment horizontal="left" indent="1"/>
    </xf>
    <xf numFmtId="0" fontId="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44" fontId="0" fillId="0" borderId="22" xfId="45" applyFill="1" applyBorder="1" applyAlignment="1">
      <alignment/>
    </xf>
    <xf numFmtId="44" fontId="0" fillId="0" borderId="24" xfId="45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22" xfId="0" applyFont="1" applyBorder="1" applyAlignment="1">
      <alignment/>
    </xf>
    <xf numFmtId="0" fontId="0" fillId="20" borderId="0" xfId="0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13" xfId="0" applyFill="1" applyBorder="1" applyAlignment="1">
      <alignment/>
    </xf>
    <xf numFmtId="44" fontId="0" fillId="0" borderId="15" xfId="45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13" xfId="0" applyFont="1" applyBorder="1" applyAlignment="1" quotePrefix="1">
      <alignment horizontal="left"/>
    </xf>
    <xf numFmtId="167" fontId="0" fillId="0" borderId="0" xfId="0" applyNumberFormat="1" applyBorder="1" applyAlignment="1">
      <alignment horizontal="left"/>
    </xf>
    <xf numFmtId="0" fontId="21" fillId="0" borderId="23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24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5" fontId="0" fillId="0" borderId="14" xfId="0" applyNumberFormat="1" applyBorder="1" applyAlignment="1">
      <alignment/>
    </xf>
    <xf numFmtId="167" fontId="0" fillId="0" borderId="15" xfId="0" applyNumberForma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23" xfId="0" applyFont="1" applyBorder="1" applyAlignment="1">
      <alignment/>
    </xf>
    <xf numFmtId="44" fontId="0" fillId="0" borderId="22" xfId="47" applyFont="1" applyBorder="1" applyAlignment="1">
      <alignment/>
    </xf>
    <xf numFmtId="44" fontId="0" fillId="0" borderId="17" xfId="47" applyFont="1" applyBorder="1" applyAlignment="1">
      <alignment/>
    </xf>
    <xf numFmtId="44" fontId="0" fillId="0" borderId="22" xfId="47" applyFont="1" applyBorder="1" applyAlignment="1">
      <alignment/>
    </xf>
    <xf numFmtId="0" fontId="0" fillId="0" borderId="11" xfId="0" applyBorder="1" applyAlignment="1">
      <alignment horizontal="left"/>
    </xf>
    <xf numFmtId="0" fontId="22" fillId="0" borderId="10" xfId="0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75" fontId="0" fillId="0" borderId="22" xfId="44" applyNumberFormat="1" applyFont="1" applyBorder="1" applyAlignment="1">
      <alignment/>
    </xf>
    <xf numFmtId="0" fontId="0" fillId="0" borderId="22" xfId="0" applyFont="1" applyBorder="1" applyAlignment="1">
      <alignment/>
    </xf>
    <xf numFmtId="44" fontId="0" fillId="0" borderId="22" xfId="45" applyFont="1" applyFill="1" applyBorder="1" applyAlignment="1">
      <alignment/>
    </xf>
    <xf numFmtId="44" fontId="0" fillId="0" borderId="10" xfId="45" applyFont="1" applyFill="1" applyBorder="1" applyAlignment="1">
      <alignment/>
    </xf>
    <xf numFmtId="44" fontId="0" fillId="0" borderId="24" xfId="45" applyFont="1" applyFill="1" applyBorder="1" applyAlignment="1">
      <alignment/>
    </xf>
    <xf numFmtId="44" fontId="0" fillId="0" borderId="10" xfId="45" applyNumberFormat="1" applyFont="1" applyFill="1" applyBorder="1" applyAlignment="1">
      <alignment/>
    </xf>
    <xf numFmtId="44" fontId="0" fillId="0" borderId="12" xfId="45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44" fontId="0" fillId="0" borderId="22" xfId="45" applyNumberFormat="1" applyFont="1" applyFill="1" applyBorder="1" applyAlignment="1">
      <alignment/>
    </xf>
    <xf numFmtId="0" fontId="21" fillId="0" borderId="0" xfId="59" applyFont="1" applyBorder="1">
      <alignment/>
      <protection/>
    </xf>
    <xf numFmtId="0" fontId="0" fillId="0" borderId="0" xfId="59" applyBorder="1">
      <alignment/>
      <protection/>
    </xf>
    <xf numFmtId="0" fontId="0" fillId="0" borderId="0" xfId="59" applyFill="1" applyBorder="1" applyAlignment="1">
      <alignment horizontal="center"/>
      <protection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Border="1" applyAlignment="1" quotePrefix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 quotePrefix="1">
      <alignment horizontal="center"/>
    </xf>
    <xf numFmtId="0" fontId="25" fillId="0" borderId="17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Check Shee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B44" sqref="B44:E44"/>
    </sheetView>
  </sheetViews>
  <sheetFormatPr defaultColWidth="9.140625" defaultRowHeight="12.75"/>
  <cols>
    <col min="1" max="1" width="10.421875" style="0" customWidth="1"/>
    <col min="2" max="2" width="16.7109375" style="0" customWidth="1"/>
    <col min="3" max="3" width="10.00390625" style="0" customWidth="1"/>
    <col min="4" max="4" width="3.28125" style="0" customWidth="1"/>
    <col min="7" max="7" width="3.421875" style="0" customWidth="1"/>
    <col min="8" max="8" width="11.28125" style="0" customWidth="1"/>
    <col min="9" max="9" width="7.8515625" style="0" customWidth="1"/>
    <col min="10" max="10" width="14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12</v>
      </c>
      <c r="C2" s="6"/>
      <c r="D2" s="6"/>
      <c r="E2" s="6"/>
      <c r="F2" s="6"/>
      <c r="G2" s="152">
        <v>18</v>
      </c>
      <c r="H2" s="165" t="s">
        <v>1</v>
      </c>
      <c r="I2" s="165"/>
      <c r="J2" s="9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3</v>
      </c>
      <c r="D4" s="11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165" t="s">
        <v>6</v>
      </c>
      <c r="D7" s="165"/>
      <c r="E7" s="165"/>
      <c r="F7" s="165"/>
      <c r="G7" s="165"/>
      <c r="H7" s="165"/>
      <c r="I7" s="6"/>
      <c r="J7" s="10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4" t="s">
        <v>10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5" t="s">
        <v>11</v>
      </c>
      <c r="C13" s="16" t="s">
        <v>12</v>
      </c>
      <c r="D13" s="6"/>
      <c r="E13" s="15" t="s">
        <v>11</v>
      </c>
      <c r="F13" s="16" t="s">
        <v>12</v>
      </c>
      <c r="G13" s="6"/>
      <c r="H13" s="15" t="s">
        <v>11</v>
      </c>
      <c r="I13" s="16" t="s">
        <v>12</v>
      </c>
      <c r="J13" s="10"/>
    </row>
    <row r="14" spans="1:10" ht="12.75">
      <c r="A14" s="4"/>
      <c r="B14" s="17" t="s">
        <v>13</v>
      </c>
      <c r="C14" s="18" t="s">
        <v>14</v>
      </c>
      <c r="D14" s="6"/>
      <c r="E14" s="17" t="s">
        <v>13</v>
      </c>
      <c r="F14" s="18" t="s">
        <v>14</v>
      </c>
      <c r="G14" s="6"/>
      <c r="H14" s="17" t="s">
        <v>13</v>
      </c>
      <c r="I14" s="18" t="s">
        <v>14</v>
      </c>
      <c r="J14" s="10"/>
    </row>
    <row r="15" spans="1:10" ht="12.75">
      <c r="A15" s="4"/>
      <c r="B15" s="19" t="s">
        <v>15</v>
      </c>
      <c r="C15" s="20">
        <v>0</v>
      </c>
      <c r="D15" s="6"/>
      <c r="E15" s="19">
        <v>12</v>
      </c>
      <c r="F15" s="20">
        <v>0</v>
      </c>
      <c r="G15" s="6"/>
      <c r="H15" s="19">
        <v>23</v>
      </c>
      <c r="I15" s="20">
        <v>1</v>
      </c>
      <c r="J15" s="10"/>
    </row>
    <row r="16" spans="1:10" ht="12.75">
      <c r="A16" s="4"/>
      <c r="B16" s="19" t="s">
        <v>16</v>
      </c>
      <c r="C16" s="153">
        <v>18</v>
      </c>
      <c r="D16" s="6"/>
      <c r="E16" s="19">
        <f aca="true" t="shared" si="0" ref="E16:E25">E15+1</f>
        <v>13</v>
      </c>
      <c r="F16" s="20">
        <v>1</v>
      </c>
      <c r="G16" s="6"/>
      <c r="H16" s="19">
        <f aca="true" t="shared" si="1" ref="H16:H26">H15+1</f>
        <v>24</v>
      </c>
      <c r="I16" s="20">
        <v>0</v>
      </c>
      <c r="J16" s="10"/>
    </row>
    <row r="17" spans="1:10" ht="12.75">
      <c r="A17" s="4"/>
      <c r="B17" s="19" t="s">
        <v>17</v>
      </c>
      <c r="C17" s="20">
        <v>0</v>
      </c>
      <c r="D17" s="6"/>
      <c r="E17" s="19">
        <f t="shared" si="0"/>
        <v>14</v>
      </c>
      <c r="F17" s="20">
        <v>1</v>
      </c>
      <c r="G17" s="6"/>
      <c r="H17" s="19">
        <f t="shared" si="1"/>
        <v>25</v>
      </c>
      <c r="I17" s="20">
        <v>1</v>
      </c>
      <c r="J17" s="10"/>
    </row>
    <row r="18" spans="1:10" ht="12.75">
      <c r="A18" s="4"/>
      <c r="B18" s="19" t="s">
        <v>18</v>
      </c>
      <c r="C18" s="20">
        <v>0</v>
      </c>
      <c r="D18" s="6"/>
      <c r="E18" s="19">
        <f t="shared" si="0"/>
        <v>15</v>
      </c>
      <c r="F18" s="20">
        <v>3</v>
      </c>
      <c r="G18" s="6"/>
      <c r="H18" s="19">
        <f t="shared" si="1"/>
        <v>26</v>
      </c>
      <c r="I18" s="20">
        <v>2</v>
      </c>
      <c r="J18" s="10"/>
    </row>
    <row r="19" spans="1:10" ht="12.75">
      <c r="A19" s="4"/>
      <c r="B19" s="19">
        <v>5</v>
      </c>
      <c r="C19" s="20">
        <v>0</v>
      </c>
      <c r="D19" s="6"/>
      <c r="E19" s="19">
        <f t="shared" si="0"/>
        <v>16</v>
      </c>
      <c r="F19" s="20">
        <v>1</v>
      </c>
      <c r="G19" s="6"/>
      <c r="H19" s="19">
        <f t="shared" si="1"/>
        <v>27</v>
      </c>
      <c r="I19" s="20">
        <v>1</v>
      </c>
      <c r="J19" s="10"/>
    </row>
    <row r="20" spans="1:10" ht="12.75">
      <c r="A20" s="4"/>
      <c r="B20" s="19">
        <f aca="true" t="shared" si="2" ref="B20:B25">+B19+1</f>
        <v>6</v>
      </c>
      <c r="C20" s="20">
        <v>0</v>
      </c>
      <c r="D20" s="6"/>
      <c r="E20" s="19">
        <f t="shared" si="0"/>
        <v>17</v>
      </c>
      <c r="F20" s="20">
        <v>0</v>
      </c>
      <c r="G20" s="6"/>
      <c r="H20" s="19">
        <f t="shared" si="1"/>
        <v>28</v>
      </c>
      <c r="I20" s="20">
        <v>2</v>
      </c>
      <c r="J20" s="10"/>
    </row>
    <row r="21" spans="1:10" ht="12.75">
      <c r="A21" s="4"/>
      <c r="B21" s="19">
        <f t="shared" si="2"/>
        <v>7</v>
      </c>
      <c r="C21" s="20">
        <v>0</v>
      </c>
      <c r="D21" s="6"/>
      <c r="E21" s="19">
        <f t="shared" si="0"/>
        <v>18</v>
      </c>
      <c r="F21" s="20">
        <v>1</v>
      </c>
      <c r="G21" s="6"/>
      <c r="H21" s="19">
        <f t="shared" si="1"/>
        <v>29</v>
      </c>
      <c r="I21" s="20">
        <v>4</v>
      </c>
      <c r="J21" s="10"/>
    </row>
    <row r="22" spans="1:10" ht="12.75">
      <c r="A22" s="4"/>
      <c r="B22" s="19">
        <f t="shared" si="2"/>
        <v>8</v>
      </c>
      <c r="C22" s="20">
        <v>0</v>
      </c>
      <c r="D22" s="6"/>
      <c r="E22" s="19">
        <f t="shared" si="0"/>
        <v>19</v>
      </c>
      <c r="F22" s="20">
        <v>1</v>
      </c>
      <c r="G22" s="6"/>
      <c r="H22" s="19">
        <f t="shared" si="1"/>
        <v>30</v>
      </c>
      <c r="I22" s="20">
        <v>3</v>
      </c>
      <c r="J22" s="10"/>
    </row>
    <row r="23" spans="1:10" ht="12.75">
      <c r="A23" s="4"/>
      <c r="B23" s="19">
        <f t="shared" si="2"/>
        <v>9</v>
      </c>
      <c r="C23" s="20">
        <v>0</v>
      </c>
      <c r="D23" s="6"/>
      <c r="E23" s="19">
        <f t="shared" si="0"/>
        <v>20</v>
      </c>
      <c r="F23" s="20">
        <v>7</v>
      </c>
      <c r="G23" s="6"/>
      <c r="H23" s="19">
        <f t="shared" si="1"/>
        <v>31</v>
      </c>
      <c r="I23" s="20">
        <v>1</v>
      </c>
      <c r="J23" s="10"/>
    </row>
    <row r="24" spans="1:10" ht="12.75">
      <c r="A24" s="4"/>
      <c r="B24" s="19">
        <f t="shared" si="2"/>
        <v>10</v>
      </c>
      <c r="C24" s="20">
        <v>0</v>
      </c>
      <c r="D24" s="6"/>
      <c r="E24" s="19">
        <f t="shared" si="0"/>
        <v>21</v>
      </c>
      <c r="F24" s="20">
        <v>3</v>
      </c>
      <c r="G24" s="6"/>
      <c r="H24" s="19">
        <f t="shared" si="1"/>
        <v>32</v>
      </c>
      <c r="I24" s="20">
        <v>0</v>
      </c>
      <c r="J24" s="10"/>
    </row>
    <row r="25" spans="1:10" ht="12.75">
      <c r="A25" s="4"/>
      <c r="B25" s="19">
        <f t="shared" si="2"/>
        <v>11</v>
      </c>
      <c r="C25" s="20">
        <v>0</v>
      </c>
      <c r="D25" s="6"/>
      <c r="E25" s="19">
        <f t="shared" si="0"/>
        <v>22</v>
      </c>
      <c r="F25" s="20">
        <v>3</v>
      </c>
      <c r="G25" s="6"/>
      <c r="H25" s="19">
        <f t="shared" si="1"/>
        <v>33</v>
      </c>
      <c r="I25" s="20">
        <v>1</v>
      </c>
      <c r="J25" s="10"/>
    </row>
    <row r="26" spans="1:10" ht="12.75">
      <c r="A26" s="4"/>
      <c r="B26" s="19"/>
      <c r="C26" s="20"/>
      <c r="D26" s="6"/>
      <c r="E26" s="19"/>
      <c r="F26" s="20"/>
      <c r="G26" s="6"/>
      <c r="H26" s="19">
        <f t="shared" si="1"/>
        <v>34</v>
      </c>
      <c r="I26" s="20">
        <v>1</v>
      </c>
      <c r="J26" s="10"/>
    </row>
    <row r="27" spans="1:10" ht="12.75">
      <c r="A27" s="4"/>
      <c r="B27" s="19" t="s">
        <v>19</v>
      </c>
      <c r="C27" s="20" t="s">
        <v>19</v>
      </c>
      <c r="D27" s="6"/>
      <c r="E27" s="19" t="s">
        <v>19</v>
      </c>
      <c r="F27" s="20" t="s">
        <v>19</v>
      </c>
      <c r="G27" s="6"/>
      <c r="H27" s="19"/>
      <c r="I27" s="20"/>
      <c r="J27" s="10"/>
    </row>
    <row r="28" spans="1:10" ht="12.75">
      <c r="A28" s="4"/>
      <c r="B28" s="20"/>
      <c r="C28" s="20"/>
      <c r="D28" s="6"/>
      <c r="E28" s="20"/>
      <c r="F28" s="20"/>
      <c r="G28" s="6"/>
      <c r="H28" s="20"/>
      <c r="I28" s="20"/>
      <c r="J28" s="10"/>
    </row>
    <row r="29" spans="1:10" ht="12.75">
      <c r="A29" s="4"/>
      <c r="B29" s="20"/>
      <c r="C29" s="20"/>
      <c r="D29" s="6"/>
      <c r="E29" s="21"/>
      <c r="F29" s="20"/>
      <c r="G29" s="6"/>
      <c r="H29" s="20"/>
      <c r="I29" s="20"/>
      <c r="J29" s="10"/>
    </row>
    <row r="30" spans="1:10" ht="12.75">
      <c r="A30" s="4"/>
      <c r="B30" s="20"/>
      <c r="C30" s="20"/>
      <c r="D30" s="6"/>
      <c r="E30" s="20"/>
      <c r="F30" s="20"/>
      <c r="G30" s="6"/>
      <c r="H30" s="20"/>
      <c r="I30" s="20"/>
      <c r="J30" s="10"/>
    </row>
    <row r="31" spans="1:10" ht="12.75">
      <c r="A31" s="4"/>
      <c r="B31" s="21"/>
      <c r="C31" s="20"/>
      <c r="D31" s="6"/>
      <c r="E31" s="21"/>
      <c r="F31" s="20"/>
      <c r="G31" s="6"/>
      <c r="H31" s="20"/>
      <c r="I31" s="20"/>
      <c r="J31" s="10"/>
    </row>
    <row r="32" spans="1:10" ht="12.75">
      <c r="A32" s="4"/>
      <c r="B32" s="20"/>
      <c r="C32" s="20"/>
      <c r="D32" s="6"/>
      <c r="E32" s="20"/>
      <c r="F32" s="20"/>
      <c r="G32" s="6"/>
      <c r="H32" s="20"/>
      <c r="I32" s="20"/>
      <c r="J32" s="10"/>
    </row>
    <row r="33" spans="1:10" ht="12.75">
      <c r="A33" s="4"/>
      <c r="B33" s="20"/>
      <c r="C33" s="20"/>
      <c r="D33" s="6"/>
      <c r="E33" s="20"/>
      <c r="F33" s="20"/>
      <c r="G33" s="6"/>
      <c r="H33" s="20"/>
      <c r="I33" s="20"/>
      <c r="J33" s="10"/>
    </row>
    <row r="34" spans="1:10" ht="12.75">
      <c r="A34" s="4"/>
      <c r="B34" s="20"/>
      <c r="C34" s="20"/>
      <c r="D34" s="6"/>
      <c r="E34" s="20"/>
      <c r="F34" s="20"/>
      <c r="G34" s="6"/>
      <c r="H34" s="20"/>
      <c r="I34" s="20"/>
      <c r="J34" s="10"/>
    </row>
    <row r="35" spans="1:10" ht="12.75">
      <c r="A35" s="4"/>
      <c r="B35" s="20"/>
      <c r="C35" s="20"/>
      <c r="D35" s="6"/>
      <c r="E35" s="20"/>
      <c r="F35" s="20"/>
      <c r="G35" s="6"/>
      <c r="H35" s="20"/>
      <c r="I35" s="20"/>
      <c r="J35" s="10"/>
    </row>
    <row r="36" spans="1:10" ht="12.75">
      <c r="A36" s="4"/>
      <c r="B36" s="20"/>
      <c r="C36" s="20"/>
      <c r="D36" s="6"/>
      <c r="E36" s="20"/>
      <c r="F36" s="20"/>
      <c r="G36" s="6"/>
      <c r="H36" s="20"/>
      <c r="I36" s="20"/>
      <c r="J36" s="10"/>
    </row>
    <row r="37" spans="1:10" ht="12.75">
      <c r="A37" s="4"/>
      <c r="B37" s="21"/>
      <c r="C37" s="20"/>
      <c r="D37" s="6"/>
      <c r="E37" s="20"/>
      <c r="F37" s="20"/>
      <c r="G37" s="6"/>
      <c r="H37" s="20"/>
      <c r="I37" s="20"/>
      <c r="J37" s="10"/>
    </row>
    <row r="38" spans="1:10" ht="12.75">
      <c r="A38" s="4"/>
      <c r="B38" s="20"/>
      <c r="C38" s="20"/>
      <c r="D38" s="6"/>
      <c r="E38" s="20"/>
      <c r="F38" s="20"/>
      <c r="G38" s="6"/>
      <c r="H38" s="20"/>
      <c r="I38" s="20"/>
      <c r="J38" s="10"/>
    </row>
    <row r="39" spans="1:10" ht="12.75">
      <c r="A39" s="4"/>
      <c r="B39" s="21"/>
      <c r="C39" s="20"/>
      <c r="D39" s="6"/>
      <c r="E39" s="20"/>
      <c r="F39" s="20"/>
      <c r="G39" s="6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169" t="s">
        <v>20</v>
      </c>
      <c r="E42" s="169"/>
      <c r="F42" s="169"/>
      <c r="G42" s="169"/>
      <c r="H42" s="6"/>
      <c r="I42" s="6"/>
      <c r="J42" s="10"/>
    </row>
    <row r="43" spans="1:10" ht="12.75">
      <c r="A43" s="4"/>
      <c r="B43" s="6" t="s">
        <v>186</v>
      </c>
      <c r="C43" s="149"/>
      <c r="D43" s="150"/>
      <c r="E43" s="151">
        <v>10</v>
      </c>
      <c r="F43" s="6"/>
      <c r="G43" s="6"/>
      <c r="H43" s="6"/>
      <c r="I43" s="6"/>
      <c r="J43" s="10"/>
    </row>
    <row r="44" spans="1:10" ht="12.75">
      <c r="A44" s="4"/>
      <c r="B44" s="6"/>
      <c r="C44" s="149"/>
      <c r="D44" s="150"/>
      <c r="E44" s="151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12"/>
      <c r="B49" s="7"/>
      <c r="C49" s="7"/>
      <c r="D49" s="7"/>
      <c r="E49" s="7"/>
      <c r="F49" s="7"/>
      <c r="G49" s="7"/>
      <c r="H49" s="7"/>
      <c r="I49" s="7"/>
      <c r="J49" s="13"/>
    </row>
    <row r="50" spans="1:10" ht="12.75">
      <c r="A50" s="4" t="s">
        <v>21</v>
      </c>
      <c r="B50" s="24" t="s">
        <v>185</v>
      </c>
      <c r="C50" s="6"/>
      <c r="D50" s="6"/>
      <c r="E50" s="6"/>
      <c r="F50" s="6"/>
      <c r="G50" s="6"/>
      <c r="H50" s="6"/>
      <c r="I50" s="6"/>
      <c r="J50" s="10"/>
    </row>
    <row r="51" spans="1:10" ht="12.75">
      <c r="A51" s="4"/>
      <c r="B51" s="6"/>
      <c r="C51" s="6"/>
      <c r="D51" s="6"/>
      <c r="E51" s="6"/>
      <c r="F51" s="6"/>
      <c r="G51" s="6"/>
      <c r="H51" s="6"/>
      <c r="I51" s="6"/>
      <c r="J51" s="10"/>
    </row>
    <row r="52" spans="1:10" ht="12.75">
      <c r="A52" s="12" t="s">
        <v>22</v>
      </c>
      <c r="B52" s="25">
        <v>41222</v>
      </c>
      <c r="C52" s="26"/>
      <c r="D52" s="7"/>
      <c r="E52" s="7"/>
      <c r="F52" s="7"/>
      <c r="G52" s="7"/>
      <c r="H52" s="7" t="s">
        <v>23</v>
      </c>
      <c r="I52" s="7"/>
      <c r="J52" s="122">
        <v>41275</v>
      </c>
    </row>
    <row r="53" spans="1:10" ht="12.75">
      <c r="A53" s="166" t="s">
        <v>24</v>
      </c>
      <c r="B53" s="167"/>
      <c r="C53" s="167"/>
      <c r="D53" s="167"/>
      <c r="E53" s="167"/>
      <c r="F53" s="167"/>
      <c r="G53" s="167"/>
      <c r="H53" s="167"/>
      <c r="I53" s="167"/>
      <c r="J53" s="168"/>
    </row>
    <row r="54" spans="1:10" ht="12.75">
      <c r="A54" s="4"/>
      <c r="B54" s="6"/>
      <c r="C54" s="6"/>
      <c r="D54" s="6"/>
      <c r="E54" s="6"/>
      <c r="F54" s="6"/>
      <c r="G54" s="6"/>
      <c r="H54" s="6"/>
      <c r="I54" s="6"/>
      <c r="J54" s="10"/>
    </row>
    <row r="55" spans="1:10" ht="12.75">
      <c r="A55" s="4" t="s">
        <v>25</v>
      </c>
      <c r="B55" s="6"/>
      <c r="C55" s="6"/>
      <c r="D55" s="6"/>
      <c r="E55" s="6"/>
      <c r="F55" s="6"/>
      <c r="G55" s="6"/>
      <c r="H55" s="6"/>
      <c r="I55" s="6"/>
      <c r="J55" s="10"/>
    </row>
    <row r="56" spans="1:10" ht="12.75">
      <c r="A56" s="12"/>
      <c r="B56" s="7"/>
      <c r="C56" s="7"/>
      <c r="D56" s="7"/>
      <c r="E56" s="7"/>
      <c r="F56" s="7"/>
      <c r="G56" s="7"/>
      <c r="H56" s="7"/>
      <c r="I56" s="7"/>
      <c r="J56" s="13"/>
    </row>
  </sheetData>
  <sheetProtection/>
  <mergeCells count="4">
    <mergeCell ref="H2:I2"/>
    <mergeCell ref="A53:J53"/>
    <mergeCell ref="C7:H7"/>
    <mergeCell ref="D42:G42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17.421875" style="0" customWidth="1"/>
    <col min="5" max="5" width="9.7109375" style="0" bestFit="1" customWidth="1"/>
    <col min="10" max="10" width="14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12</v>
      </c>
      <c r="C2" s="6"/>
      <c r="D2" s="6"/>
      <c r="E2" s="6"/>
      <c r="F2" s="6"/>
      <c r="G2" s="28">
        <v>3</v>
      </c>
      <c r="H2" s="165" t="s">
        <v>1</v>
      </c>
      <c r="I2" s="165"/>
      <c r="J2" s="29">
        <v>15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187</v>
      </c>
      <c r="D4" s="6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6"/>
      <c r="D7" s="6"/>
      <c r="E7" s="6"/>
      <c r="F7" s="6"/>
      <c r="G7" s="6"/>
      <c r="H7" s="6"/>
      <c r="I7" s="6"/>
      <c r="J7" s="10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173" t="s">
        <v>27</v>
      </c>
      <c r="B9" s="174"/>
      <c r="C9" s="174"/>
      <c r="D9" s="174"/>
      <c r="E9" s="174"/>
      <c r="F9" s="174"/>
      <c r="G9" s="174"/>
      <c r="H9" s="174"/>
      <c r="I9" s="174"/>
      <c r="J9" s="175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36" t="s">
        <v>28</v>
      </c>
      <c r="B11" s="6"/>
      <c r="C11" s="6"/>
      <c r="D11" s="6"/>
      <c r="E11" s="6"/>
      <c r="F11" s="6"/>
      <c r="G11" s="6"/>
      <c r="H11" s="6"/>
      <c r="I11" s="6"/>
      <c r="J11" s="10"/>
    </row>
    <row r="12" spans="1:10" ht="12.75">
      <c r="A12" s="4" t="s">
        <v>29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4"/>
      <c r="C13" s="6"/>
      <c r="D13" s="6"/>
      <c r="E13" s="6"/>
      <c r="F13" s="6"/>
      <c r="G13" s="6"/>
      <c r="H13" s="6"/>
      <c r="I13" s="6"/>
      <c r="J13" s="10"/>
    </row>
    <row r="14" spans="1:10" ht="12.75">
      <c r="A14" s="4"/>
      <c r="B14" s="6" t="s">
        <v>30</v>
      </c>
      <c r="C14" s="6"/>
      <c r="D14" s="6"/>
      <c r="E14" s="6"/>
      <c r="F14" s="6"/>
      <c r="G14" s="6"/>
      <c r="H14" s="6"/>
      <c r="I14" s="6"/>
      <c r="J14" s="10"/>
    </row>
    <row r="15" spans="1:10" ht="12.75">
      <c r="A15" s="4"/>
      <c r="B15" s="37" t="s">
        <v>31</v>
      </c>
      <c r="C15" s="8"/>
      <c r="D15" s="6"/>
      <c r="E15" s="32"/>
      <c r="F15" s="8"/>
      <c r="G15" s="6"/>
      <c r="H15" s="32"/>
      <c r="I15" s="8"/>
      <c r="J15" s="10"/>
    </row>
    <row r="16" spans="1:10" ht="12.75">
      <c r="A16" s="4"/>
      <c r="B16" s="38" t="s">
        <v>32</v>
      </c>
      <c r="C16" s="8"/>
      <c r="D16" s="6"/>
      <c r="E16" s="32"/>
      <c r="F16" s="8"/>
      <c r="G16" s="6"/>
      <c r="H16" s="32"/>
      <c r="I16" s="8"/>
      <c r="J16" s="10"/>
    </row>
    <row r="17" spans="1:10" ht="12.75">
      <c r="A17" s="4"/>
      <c r="B17" s="6"/>
      <c r="C17" s="6"/>
      <c r="D17" s="6"/>
      <c r="E17" s="6"/>
      <c r="F17" s="6"/>
      <c r="G17" s="6"/>
      <c r="H17" s="6"/>
      <c r="I17" s="6"/>
      <c r="J17" s="10"/>
    </row>
    <row r="18" spans="1:10" ht="12.75">
      <c r="A18" s="4"/>
      <c r="B18" s="6"/>
      <c r="C18" s="6"/>
      <c r="D18" s="126" t="s">
        <v>236</v>
      </c>
      <c r="E18" s="14"/>
      <c r="F18" s="6"/>
      <c r="G18" s="6"/>
      <c r="H18" s="6"/>
      <c r="I18" s="6"/>
      <c r="J18" s="10"/>
    </row>
    <row r="19" spans="1:10" ht="12.75">
      <c r="A19" s="4"/>
      <c r="B19" s="6"/>
      <c r="C19" s="6"/>
      <c r="D19" s="6"/>
      <c r="E19" s="6"/>
      <c r="F19" s="6"/>
      <c r="G19" s="6"/>
      <c r="H19" s="6"/>
      <c r="I19" s="6"/>
      <c r="J19" s="10"/>
    </row>
    <row r="20" spans="1:10" ht="12.75">
      <c r="A20" s="39" t="s">
        <v>33</v>
      </c>
      <c r="B20" s="40"/>
      <c r="C20" s="40"/>
      <c r="D20" s="40"/>
      <c r="E20" s="40"/>
      <c r="F20" s="40"/>
      <c r="G20" s="40"/>
      <c r="H20" s="40"/>
      <c r="I20" s="40"/>
      <c r="J20" s="41"/>
    </row>
    <row r="21" spans="1:10" ht="12.75">
      <c r="A21" s="4"/>
      <c r="B21" s="6"/>
      <c r="C21" s="6"/>
      <c r="D21" s="6"/>
      <c r="E21" s="6"/>
      <c r="F21" s="6"/>
      <c r="G21" s="6"/>
      <c r="H21" s="6"/>
      <c r="I21" s="6"/>
      <c r="J21" s="10"/>
    </row>
    <row r="22" spans="1:10" ht="12.75">
      <c r="A22" s="176" t="s">
        <v>34</v>
      </c>
      <c r="B22" s="169"/>
      <c r="C22" s="169"/>
      <c r="D22" s="169"/>
      <c r="E22" s="169"/>
      <c r="F22" s="169"/>
      <c r="G22" s="169"/>
      <c r="H22" s="169"/>
      <c r="I22" s="169"/>
      <c r="J22" s="177"/>
    </row>
    <row r="23" spans="1:10" ht="12.75">
      <c r="A23" s="4"/>
      <c r="B23" s="6"/>
      <c r="C23" s="6"/>
      <c r="D23" s="6"/>
      <c r="E23" s="6"/>
      <c r="F23" s="6"/>
      <c r="G23" s="6"/>
      <c r="H23" s="6"/>
      <c r="I23" s="6"/>
      <c r="J23" s="10"/>
    </row>
    <row r="24" spans="1:10" ht="12.75">
      <c r="A24" s="42" t="s">
        <v>35</v>
      </c>
      <c r="B24" s="6"/>
      <c r="C24" s="6"/>
      <c r="D24" s="6"/>
      <c r="E24" s="6"/>
      <c r="F24" s="6"/>
      <c r="G24" s="6"/>
      <c r="H24" s="6"/>
      <c r="I24" s="6"/>
      <c r="J24" s="10"/>
    </row>
    <row r="25" spans="1:10" ht="12.75">
      <c r="A25" s="42" t="s">
        <v>36</v>
      </c>
      <c r="B25" s="6"/>
      <c r="C25" s="6"/>
      <c r="D25" s="6"/>
      <c r="E25" s="6"/>
      <c r="F25" s="6"/>
      <c r="G25" s="6"/>
      <c r="H25" s="6"/>
      <c r="I25" s="6"/>
      <c r="J25" s="10"/>
    </row>
    <row r="26" spans="1:10" ht="12.75">
      <c r="A26" s="4"/>
      <c r="B26" s="6"/>
      <c r="C26" s="6"/>
      <c r="D26" s="6"/>
      <c r="E26" s="6"/>
      <c r="F26" s="6"/>
      <c r="G26" s="6"/>
      <c r="H26" s="6"/>
      <c r="I26" s="6"/>
      <c r="J26" s="10"/>
    </row>
    <row r="27" spans="1:10" ht="12.75">
      <c r="A27" s="4" t="s">
        <v>19</v>
      </c>
      <c r="B27" s="6" t="s">
        <v>37</v>
      </c>
      <c r="C27" s="6"/>
      <c r="D27" s="6"/>
      <c r="E27" s="6" t="s">
        <v>38</v>
      </c>
      <c r="F27" s="6"/>
      <c r="G27" s="6"/>
      <c r="H27" s="6"/>
      <c r="I27" s="6"/>
      <c r="J27" s="10"/>
    </row>
    <row r="28" spans="1:10" ht="12.75">
      <c r="A28" s="4" t="s">
        <v>19</v>
      </c>
      <c r="B28" s="6" t="s">
        <v>39</v>
      </c>
      <c r="C28" s="6"/>
      <c r="D28" s="6"/>
      <c r="E28" s="6" t="s">
        <v>40</v>
      </c>
      <c r="F28" s="6"/>
      <c r="G28" s="6"/>
      <c r="H28" s="6"/>
      <c r="I28" s="6"/>
      <c r="J28" s="10"/>
    </row>
    <row r="29" spans="1:10" ht="12.75">
      <c r="A29" s="4" t="s">
        <v>19</v>
      </c>
      <c r="B29" s="6" t="s">
        <v>41</v>
      </c>
      <c r="C29" s="6"/>
      <c r="D29" s="6"/>
      <c r="E29" s="6" t="s">
        <v>42</v>
      </c>
      <c r="F29" s="6"/>
      <c r="G29" s="6"/>
      <c r="H29" s="6"/>
      <c r="I29" s="6"/>
      <c r="J29" s="10"/>
    </row>
    <row r="30" spans="1:10" ht="12.75">
      <c r="A30" s="4"/>
      <c r="B30" s="6"/>
      <c r="C30" s="6"/>
      <c r="D30" s="6"/>
      <c r="E30" s="6"/>
      <c r="F30" s="6"/>
      <c r="G30" s="6"/>
      <c r="H30" s="6"/>
      <c r="I30" s="6"/>
      <c r="J30" s="10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10"/>
    </row>
    <row r="32" spans="1:10" ht="12.75">
      <c r="A32" s="43" t="s">
        <v>43</v>
      </c>
      <c r="B32" s="22"/>
      <c r="C32" s="22"/>
      <c r="D32" s="22"/>
      <c r="E32" s="22"/>
      <c r="F32" s="22"/>
      <c r="G32" s="22"/>
      <c r="H32" s="22"/>
      <c r="I32" s="22"/>
      <c r="J32" s="31"/>
    </row>
    <row r="33" spans="1:10" ht="12.75">
      <c r="A33" s="42" t="s">
        <v>44</v>
      </c>
      <c r="B33" s="6"/>
      <c r="C33" s="6"/>
      <c r="D33" s="6"/>
      <c r="E33" s="6"/>
      <c r="F33" s="6"/>
      <c r="G33" s="6"/>
      <c r="H33" s="6"/>
      <c r="I33" s="6"/>
      <c r="J33" s="10"/>
    </row>
    <row r="34" spans="1:10" ht="12.75">
      <c r="A34" s="44"/>
      <c r="B34" s="6"/>
      <c r="C34" s="6"/>
      <c r="D34" s="6"/>
      <c r="E34" s="6"/>
      <c r="F34" s="6"/>
      <c r="G34" s="6"/>
      <c r="H34" s="6"/>
      <c r="I34" s="6"/>
      <c r="J34" s="10"/>
    </row>
    <row r="35" spans="1:10" ht="12.75">
      <c r="A35" s="42" t="s">
        <v>45</v>
      </c>
      <c r="B35" s="6"/>
      <c r="C35" s="6"/>
      <c r="D35" s="6"/>
      <c r="E35" s="6"/>
      <c r="F35" s="6"/>
      <c r="G35" s="6"/>
      <c r="H35" s="6"/>
      <c r="I35" s="6"/>
      <c r="J35" s="10"/>
    </row>
    <row r="36" spans="1:10" ht="12.75">
      <c r="A36" s="42" t="s">
        <v>46</v>
      </c>
      <c r="B36" s="6"/>
      <c r="C36" s="6"/>
      <c r="D36" s="6"/>
      <c r="E36" s="6"/>
      <c r="F36" s="6"/>
      <c r="G36" s="6"/>
      <c r="H36" s="6"/>
      <c r="I36" s="6"/>
      <c r="J36" s="10"/>
    </row>
    <row r="37" spans="1:10" ht="12.75">
      <c r="A37" s="42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6"/>
      <c r="E38" s="6"/>
      <c r="F38" s="6"/>
      <c r="G38" s="6"/>
      <c r="H38" s="6"/>
      <c r="I38" s="6"/>
      <c r="J38" s="10"/>
    </row>
    <row r="39" spans="1:10" ht="12.75">
      <c r="A39" s="4"/>
      <c r="B39" s="6"/>
      <c r="C39" s="6" t="s">
        <v>47</v>
      </c>
      <c r="D39" s="6"/>
      <c r="E39" s="45">
        <v>55</v>
      </c>
      <c r="F39" s="45"/>
      <c r="G39" s="6"/>
      <c r="H39" s="6"/>
      <c r="I39" s="6"/>
      <c r="J39" s="10"/>
    </row>
    <row r="40" spans="1:10" ht="12.75">
      <c r="A40" s="4"/>
      <c r="B40" s="6"/>
      <c r="C40" s="6"/>
      <c r="D40" s="6"/>
      <c r="E40" s="45"/>
      <c r="F40" s="6"/>
      <c r="G40" s="6"/>
      <c r="H40" s="6"/>
      <c r="I40" s="6"/>
      <c r="J40" s="10"/>
    </row>
    <row r="41" spans="1:10" ht="12.75">
      <c r="A41" s="4"/>
      <c r="B41" s="6"/>
      <c r="C41" s="6" t="s">
        <v>49</v>
      </c>
      <c r="D41" s="6"/>
      <c r="E41" s="45">
        <v>220</v>
      </c>
      <c r="F41" s="45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12"/>
      <c r="B48" s="7"/>
      <c r="C48" s="7"/>
      <c r="D48" s="7"/>
      <c r="E48" s="7"/>
      <c r="F48" s="7"/>
      <c r="G48" s="7"/>
      <c r="H48" s="7"/>
      <c r="I48" s="7"/>
      <c r="J48" s="13"/>
    </row>
    <row r="49" spans="1:10" ht="12.75">
      <c r="A49" s="4" t="s">
        <v>21</v>
      </c>
      <c r="B49" s="24" t="str">
        <f>'Check Sheet'!B50</f>
        <v>Irmgard R Wilcox</v>
      </c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2" t="s">
        <v>22</v>
      </c>
      <c r="B51" s="34">
        <f>'Check Sheet'!B52</f>
        <v>41222</v>
      </c>
      <c r="C51" s="7"/>
      <c r="D51" s="7"/>
      <c r="E51" s="7"/>
      <c r="F51" s="7"/>
      <c r="G51" s="7"/>
      <c r="H51" s="7" t="s">
        <v>26</v>
      </c>
      <c r="I51" s="7"/>
      <c r="J51" s="27">
        <f>'Check Sheet'!J52</f>
        <v>41275</v>
      </c>
    </row>
    <row r="52" spans="1:10" ht="12.75">
      <c r="A52" s="170" t="s">
        <v>24</v>
      </c>
      <c r="B52" s="171"/>
      <c r="C52" s="171"/>
      <c r="D52" s="171"/>
      <c r="E52" s="171"/>
      <c r="F52" s="171"/>
      <c r="G52" s="171"/>
      <c r="H52" s="171"/>
      <c r="I52" s="171"/>
      <c r="J52" s="172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25</v>
      </c>
      <c r="B54" s="6"/>
      <c r="C54" s="6"/>
      <c r="D54" s="6"/>
      <c r="E54" s="6"/>
      <c r="F54" s="6"/>
      <c r="G54" s="6"/>
      <c r="H54" s="6"/>
      <c r="I54" s="6"/>
      <c r="J54" s="10"/>
    </row>
    <row r="55" spans="1:10" ht="12.75">
      <c r="A55" s="12"/>
      <c r="B55" s="7"/>
      <c r="C55" s="7"/>
      <c r="D55" s="7"/>
      <c r="E55" s="7"/>
      <c r="F55" s="7"/>
      <c r="G55" s="7"/>
      <c r="H55" s="7"/>
      <c r="I55" s="7"/>
      <c r="J55" s="13"/>
    </row>
  </sheetData>
  <sheetProtection/>
  <mergeCells count="4">
    <mergeCell ref="H2:I2"/>
    <mergeCell ref="A52:J52"/>
    <mergeCell ref="A9:J9"/>
    <mergeCell ref="A22:J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7109375" style="0" customWidth="1"/>
    <col min="3" max="3" width="10.57421875" style="0" customWidth="1"/>
    <col min="4" max="4" width="2.7109375" style="0" customWidth="1"/>
    <col min="5" max="5" width="8.140625" style="0" customWidth="1"/>
    <col min="6" max="6" width="4.28125" style="0" customWidth="1"/>
    <col min="7" max="7" width="2.00390625" style="0" customWidth="1"/>
    <col min="8" max="8" width="9.8515625" style="0" customWidth="1"/>
    <col min="10" max="10" width="10.8515625" style="0" customWidth="1"/>
    <col min="11" max="11" width="3.7109375" style="0" customWidth="1"/>
    <col min="12" max="12" width="14.00390625" style="0" customWidth="1"/>
    <col min="13" max="13" width="5.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tr">
        <f>'Item 55,60, pg 15'!A2</f>
        <v>Tariff No.</v>
      </c>
      <c r="B2" s="5">
        <v>12</v>
      </c>
      <c r="C2" s="6"/>
      <c r="D2" s="6"/>
      <c r="E2" s="6"/>
      <c r="F2" s="6"/>
      <c r="G2" s="6"/>
      <c r="H2" s="6"/>
      <c r="I2" s="6"/>
      <c r="J2" s="28">
        <v>7</v>
      </c>
      <c r="K2" s="6" t="s">
        <v>53</v>
      </c>
      <c r="L2" s="6"/>
      <c r="M2" s="29">
        <v>20</v>
      </c>
    </row>
    <row r="3" spans="1:13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"/>
    </row>
    <row r="4" spans="1:13" ht="12.75">
      <c r="A4" s="4" t="s">
        <v>2</v>
      </c>
      <c r="B4" s="6"/>
      <c r="C4" s="6" t="str">
        <f>'Item 55,60, pg 15'!C4</f>
        <v>Harold LeMay Enterprises, Inc. G-98</v>
      </c>
      <c r="D4" s="6"/>
      <c r="E4" s="6"/>
      <c r="F4" s="6"/>
      <c r="G4" s="6"/>
      <c r="H4" s="6"/>
      <c r="I4" s="6"/>
      <c r="J4" s="6"/>
      <c r="K4" s="6"/>
      <c r="L4" s="6"/>
      <c r="M4" s="10"/>
    </row>
    <row r="5" spans="1:13" ht="12.75">
      <c r="A5" s="12" t="s">
        <v>4</v>
      </c>
      <c r="B5" s="7"/>
      <c r="C5" s="6" t="str">
        <f>'Item 55,60, pg 15'!C5</f>
        <v>Harbor Disposal and Eastern Grays Harbor Disposal</v>
      </c>
      <c r="D5" s="7"/>
      <c r="E5" s="7"/>
      <c r="F5" s="7"/>
      <c r="G5" s="7"/>
      <c r="H5" s="7"/>
      <c r="I5" s="7"/>
      <c r="J5" s="7"/>
      <c r="K5" s="7"/>
      <c r="L5" s="7"/>
      <c r="M5" s="13"/>
    </row>
    <row r="6" spans="1:13" ht="12.75">
      <c r="A6" s="178" t="s">
        <v>54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80"/>
    </row>
    <row r="7" spans="1:13" ht="12.75">
      <c r="A7" s="43" t="s">
        <v>55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31"/>
    </row>
    <row r="8" spans="1:13" ht="12.7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0"/>
    </row>
    <row r="9" spans="1:13" ht="12.75">
      <c r="A9" s="42" t="s">
        <v>56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0"/>
    </row>
    <row r="10" spans="1:13" ht="12.75">
      <c r="A10" s="53" t="s">
        <v>57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0"/>
    </row>
    <row r="11" spans="1:13" ht="12.75">
      <c r="A11" s="53" t="s">
        <v>58</v>
      </c>
      <c r="B11" s="14"/>
      <c r="C11" s="6"/>
      <c r="D11" s="6"/>
      <c r="E11" s="6"/>
      <c r="F11" s="6"/>
      <c r="G11" s="6"/>
      <c r="H11" s="6"/>
      <c r="I11" s="6"/>
      <c r="J11" s="6"/>
      <c r="K11" s="6"/>
      <c r="L11" s="6"/>
      <c r="M11" s="10"/>
    </row>
    <row r="12" spans="1:13" ht="12.75">
      <c r="A12" s="36" t="s">
        <v>59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0"/>
    </row>
    <row r="13" spans="1:13" ht="12.75">
      <c r="A13" s="54" t="s">
        <v>60</v>
      </c>
      <c r="B13" s="32"/>
      <c r="C13" s="8"/>
      <c r="D13" s="8"/>
      <c r="E13" s="6"/>
      <c r="F13" s="6"/>
      <c r="G13" s="32"/>
      <c r="H13" s="8"/>
      <c r="I13" s="6"/>
      <c r="J13" s="32"/>
      <c r="K13" s="32"/>
      <c r="L13" s="32"/>
      <c r="M13" s="50"/>
    </row>
    <row r="14" spans="1:13" ht="12.75">
      <c r="A14" s="54" t="s">
        <v>61</v>
      </c>
      <c r="B14" s="32"/>
      <c r="C14" s="8"/>
      <c r="D14" s="8"/>
      <c r="E14" s="6"/>
      <c r="F14" s="6"/>
      <c r="G14" s="32"/>
      <c r="H14" s="8"/>
      <c r="I14" s="6"/>
      <c r="J14" s="32"/>
      <c r="K14" s="32"/>
      <c r="L14" s="32"/>
      <c r="M14" s="50"/>
    </row>
    <row r="15" spans="1:13" ht="12.75">
      <c r="A15" s="4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"/>
    </row>
    <row r="16" spans="1:13" ht="12.75">
      <c r="A16" s="4" t="s">
        <v>62</v>
      </c>
      <c r="B16" s="6"/>
      <c r="C16" s="6"/>
      <c r="D16" s="6"/>
      <c r="E16" s="6"/>
      <c r="F16" s="6" t="s">
        <v>63</v>
      </c>
      <c r="G16" s="6"/>
      <c r="H16" s="6"/>
      <c r="I16" s="6"/>
      <c r="J16" s="6"/>
      <c r="K16" s="6"/>
      <c r="L16" s="6"/>
      <c r="M16" s="10"/>
    </row>
    <row r="17" spans="1:13" ht="12.75">
      <c r="A17" s="30"/>
      <c r="B17" s="22"/>
      <c r="C17" s="22"/>
      <c r="D17" s="40"/>
      <c r="E17" s="22"/>
      <c r="F17" s="40"/>
      <c r="G17" s="22"/>
      <c r="H17" s="22"/>
      <c r="I17" s="22"/>
      <c r="J17" s="22"/>
      <c r="K17" s="40"/>
      <c r="L17" s="40"/>
      <c r="M17" s="41"/>
    </row>
    <row r="18" spans="1:14" ht="12.75">
      <c r="A18" s="55"/>
      <c r="B18" s="55"/>
      <c r="C18" s="56" t="s">
        <v>64</v>
      </c>
      <c r="D18" s="57"/>
      <c r="E18" s="56"/>
      <c r="F18" s="57"/>
      <c r="G18" s="58"/>
      <c r="H18" s="55"/>
      <c r="I18" s="55"/>
      <c r="J18" s="56" t="s">
        <v>64</v>
      </c>
      <c r="K18" s="57"/>
      <c r="L18" s="56"/>
      <c r="M18" s="59"/>
      <c r="N18" s="6"/>
    </row>
    <row r="19" spans="1:14" ht="12.75">
      <c r="A19" s="60"/>
      <c r="B19" s="60"/>
      <c r="C19" s="60" t="s">
        <v>65</v>
      </c>
      <c r="D19" s="57"/>
      <c r="E19" s="60" t="s">
        <v>64</v>
      </c>
      <c r="F19" s="57"/>
      <c r="G19" s="58"/>
      <c r="H19" s="58"/>
      <c r="I19" s="58"/>
      <c r="J19" s="60" t="s">
        <v>65</v>
      </c>
      <c r="K19" s="57"/>
      <c r="L19" s="60" t="s">
        <v>64</v>
      </c>
      <c r="M19" s="59"/>
      <c r="N19" s="6"/>
    </row>
    <row r="20" spans="1:14" ht="12.75">
      <c r="A20" s="58" t="s">
        <v>66</v>
      </c>
      <c r="B20" s="58" t="s">
        <v>67</v>
      </c>
      <c r="C20" s="60" t="s">
        <v>68</v>
      </c>
      <c r="D20" s="57"/>
      <c r="E20" s="61" t="s">
        <v>65</v>
      </c>
      <c r="F20" s="57"/>
      <c r="G20" s="58"/>
      <c r="H20" s="58" t="s">
        <v>66</v>
      </c>
      <c r="I20" s="58" t="s">
        <v>67</v>
      </c>
      <c r="J20" s="60" t="s">
        <v>68</v>
      </c>
      <c r="K20" s="57"/>
      <c r="L20" s="60" t="s">
        <v>65</v>
      </c>
      <c r="M20" s="59"/>
      <c r="N20" s="6"/>
    </row>
    <row r="21" spans="1:14" ht="12.75">
      <c r="A21" s="58" t="s">
        <v>69</v>
      </c>
      <c r="B21" s="58" t="s">
        <v>70</v>
      </c>
      <c r="C21" s="60" t="s">
        <v>71</v>
      </c>
      <c r="D21" s="57"/>
      <c r="E21" s="61" t="s">
        <v>72</v>
      </c>
      <c r="F21" s="57"/>
      <c r="G21" s="58"/>
      <c r="H21" s="58" t="s">
        <v>69</v>
      </c>
      <c r="I21" s="58" t="s">
        <v>70</v>
      </c>
      <c r="J21" s="60" t="s">
        <v>71</v>
      </c>
      <c r="K21" s="57"/>
      <c r="L21" s="60" t="s">
        <v>72</v>
      </c>
      <c r="M21" s="59"/>
      <c r="N21" s="6"/>
    </row>
    <row r="22" spans="1:14" ht="12.75">
      <c r="A22" s="62" t="s">
        <v>73</v>
      </c>
      <c r="B22" s="62" t="s">
        <v>51</v>
      </c>
      <c r="C22" s="63" t="s">
        <v>74</v>
      </c>
      <c r="D22" s="64"/>
      <c r="E22" s="65" t="s">
        <v>75</v>
      </c>
      <c r="F22" s="57"/>
      <c r="G22" s="58"/>
      <c r="H22" s="62" t="s">
        <v>73</v>
      </c>
      <c r="I22" s="62" t="s">
        <v>51</v>
      </c>
      <c r="J22" s="63" t="s">
        <v>74</v>
      </c>
      <c r="K22" s="66"/>
      <c r="L22" s="63" t="s">
        <v>75</v>
      </c>
      <c r="M22" s="66"/>
      <c r="N22" s="6"/>
    </row>
    <row r="23" spans="1:14" ht="12.75">
      <c r="A23" s="19" t="s">
        <v>76</v>
      </c>
      <c r="B23" s="19" t="s">
        <v>77</v>
      </c>
      <c r="C23" s="67">
        <f aca="true" t="shared" si="0" ref="C23:C30">E23+2</f>
        <v>12.98</v>
      </c>
      <c r="D23" s="68" t="s">
        <v>48</v>
      </c>
      <c r="E23" s="67">
        <v>10.98</v>
      </c>
      <c r="F23" s="68" t="s">
        <v>48</v>
      </c>
      <c r="G23" s="69"/>
      <c r="H23" s="19" t="s">
        <v>78</v>
      </c>
      <c r="I23" s="20" t="s">
        <v>79</v>
      </c>
      <c r="J23" s="67">
        <f aca="true" t="shared" si="1" ref="J23:J28">L23+2</f>
        <v>11.4</v>
      </c>
      <c r="K23" s="68" t="s">
        <v>48</v>
      </c>
      <c r="L23" s="67">
        <v>9.4</v>
      </c>
      <c r="M23" s="70" t="s">
        <v>48</v>
      </c>
      <c r="N23" s="6"/>
    </row>
    <row r="24" spans="1:14" ht="12.75">
      <c r="A24" s="19">
        <v>1</v>
      </c>
      <c r="B24" s="19" t="s">
        <v>80</v>
      </c>
      <c r="C24" s="67">
        <f t="shared" si="0"/>
        <v>8.26</v>
      </c>
      <c r="D24" s="68" t="s">
        <v>48</v>
      </c>
      <c r="E24" s="67">
        <v>6.26</v>
      </c>
      <c r="F24" s="68" t="s">
        <v>48</v>
      </c>
      <c r="G24" s="69"/>
      <c r="H24" s="19" t="s">
        <v>78</v>
      </c>
      <c r="I24" s="20" t="s">
        <v>81</v>
      </c>
      <c r="J24" s="67">
        <f t="shared" si="1"/>
        <v>18.12</v>
      </c>
      <c r="K24" s="68" t="s">
        <v>48</v>
      </c>
      <c r="L24" s="67">
        <v>16.12</v>
      </c>
      <c r="M24" s="70" t="s">
        <v>48</v>
      </c>
      <c r="N24" s="6"/>
    </row>
    <row r="25" spans="1:14" ht="12.75">
      <c r="A25" s="19">
        <v>1</v>
      </c>
      <c r="B25" s="19" t="s">
        <v>77</v>
      </c>
      <c r="C25" s="67">
        <f t="shared" si="0"/>
        <v>17.7</v>
      </c>
      <c r="D25" s="68" t="s">
        <v>48</v>
      </c>
      <c r="E25" s="67">
        <v>15.7</v>
      </c>
      <c r="F25" s="68" t="s">
        <v>48</v>
      </c>
      <c r="G25" s="69"/>
      <c r="H25" s="19" t="s">
        <v>78</v>
      </c>
      <c r="I25" s="20" t="s">
        <v>82</v>
      </c>
      <c r="J25" s="67">
        <f t="shared" si="1"/>
        <v>26.82</v>
      </c>
      <c r="K25" s="68" t="s">
        <v>48</v>
      </c>
      <c r="L25" s="67">
        <v>24.82</v>
      </c>
      <c r="M25" s="70" t="s">
        <v>48</v>
      </c>
      <c r="N25" s="6"/>
    </row>
    <row r="26" spans="1:14" ht="12.75">
      <c r="A26" s="19">
        <v>2</v>
      </c>
      <c r="B26" s="19" t="s">
        <v>77</v>
      </c>
      <c r="C26" s="67">
        <f t="shared" si="0"/>
        <v>26.19</v>
      </c>
      <c r="D26" s="68" t="s">
        <v>48</v>
      </c>
      <c r="E26" s="67">
        <v>24.19</v>
      </c>
      <c r="F26" s="68" t="s">
        <v>48</v>
      </c>
      <c r="G26" s="69"/>
      <c r="H26" s="19" t="s">
        <v>83</v>
      </c>
      <c r="I26" s="20" t="s">
        <v>79</v>
      </c>
      <c r="J26" s="67">
        <f t="shared" si="1"/>
        <v>14.55</v>
      </c>
      <c r="K26" s="68" t="s">
        <v>48</v>
      </c>
      <c r="L26" s="67">
        <v>12.55</v>
      </c>
      <c r="M26" s="70" t="s">
        <v>48</v>
      </c>
      <c r="N26" s="14"/>
    </row>
    <row r="27" spans="1:14" ht="12.75">
      <c r="A27" s="19">
        <v>3</v>
      </c>
      <c r="B27" s="19" t="s">
        <v>77</v>
      </c>
      <c r="C27" s="67">
        <f t="shared" si="0"/>
        <v>34.69</v>
      </c>
      <c r="D27" s="68" t="s">
        <v>48</v>
      </c>
      <c r="E27" s="67">
        <v>32.69</v>
      </c>
      <c r="F27" s="68" t="s">
        <v>48</v>
      </c>
      <c r="G27" s="69"/>
      <c r="H27" s="19" t="s">
        <v>83</v>
      </c>
      <c r="I27" s="20" t="s">
        <v>81</v>
      </c>
      <c r="J27" s="67">
        <f t="shared" si="1"/>
        <v>22.91</v>
      </c>
      <c r="K27" s="68" t="s">
        <v>48</v>
      </c>
      <c r="L27" s="67">
        <v>20.91</v>
      </c>
      <c r="M27" s="70" t="s">
        <v>48</v>
      </c>
      <c r="N27" s="6"/>
    </row>
    <row r="28" spans="1:14" ht="12.75">
      <c r="A28" s="19">
        <v>4</v>
      </c>
      <c r="B28" s="19" t="s">
        <v>77</v>
      </c>
      <c r="C28" s="67">
        <f t="shared" si="0"/>
        <v>43.01</v>
      </c>
      <c r="D28" s="68" t="s">
        <v>48</v>
      </c>
      <c r="E28" s="67">
        <v>41.01</v>
      </c>
      <c r="F28" s="68" t="s">
        <v>48</v>
      </c>
      <c r="G28" s="69"/>
      <c r="H28" s="19" t="s">
        <v>83</v>
      </c>
      <c r="I28" s="20" t="s">
        <v>82</v>
      </c>
      <c r="J28" s="67">
        <f t="shared" si="1"/>
        <v>36.18</v>
      </c>
      <c r="K28" s="68" t="s">
        <v>48</v>
      </c>
      <c r="L28" s="67">
        <v>34.18</v>
      </c>
      <c r="M28" s="70" t="s">
        <v>48</v>
      </c>
      <c r="N28" s="6"/>
    </row>
    <row r="29" spans="1:13" ht="12.75">
      <c r="A29" s="19">
        <v>5</v>
      </c>
      <c r="B29" s="19" t="s">
        <v>77</v>
      </c>
      <c r="C29" s="67">
        <f t="shared" si="0"/>
        <v>51.330000000000005</v>
      </c>
      <c r="D29" s="68" t="s">
        <v>48</v>
      </c>
      <c r="E29" s="141">
        <f>47.77+1.56</f>
        <v>49.330000000000005</v>
      </c>
      <c r="F29" s="68" t="s">
        <v>48</v>
      </c>
      <c r="G29" s="69"/>
      <c r="H29" s="19" t="s">
        <v>19</v>
      </c>
      <c r="I29" s="20"/>
      <c r="J29" s="71"/>
      <c r="K29" s="68" t="s">
        <v>19</v>
      </c>
      <c r="L29" s="72"/>
      <c r="M29" s="70" t="s">
        <v>19</v>
      </c>
    </row>
    <row r="30" spans="1:13" ht="12.75">
      <c r="A30" s="19">
        <v>1</v>
      </c>
      <c r="B30" s="19" t="s">
        <v>81</v>
      </c>
      <c r="C30" s="67">
        <f t="shared" si="0"/>
        <v>13.34</v>
      </c>
      <c r="D30" s="68" t="s">
        <v>48</v>
      </c>
      <c r="E30" s="67">
        <v>11.34</v>
      </c>
      <c r="F30" s="68" t="s">
        <v>48</v>
      </c>
      <c r="G30" s="69"/>
      <c r="H30" s="20"/>
      <c r="I30" s="20"/>
      <c r="J30" s="71"/>
      <c r="K30" s="68" t="s">
        <v>19</v>
      </c>
      <c r="L30" s="72"/>
      <c r="M30" s="70" t="s">
        <v>19</v>
      </c>
    </row>
    <row r="31" spans="1:13" ht="12.75">
      <c r="A31" s="20"/>
      <c r="B31" s="20"/>
      <c r="C31" s="71"/>
      <c r="D31" s="7"/>
      <c r="E31" s="71"/>
      <c r="F31" s="73"/>
      <c r="G31" s="69"/>
      <c r="H31" s="20" t="s">
        <v>84</v>
      </c>
      <c r="I31" s="20"/>
      <c r="J31" s="71"/>
      <c r="K31" s="74" t="s">
        <v>19</v>
      </c>
      <c r="L31" s="71"/>
      <c r="M31" s="75" t="s">
        <v>19</v>
      </c>
    </row>
    <row r="32" spans="1:13" ht="12.75">
      <c r="A32" s="76" t="s">
        <v>85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0"/>
    </row>
    <row r="33" spans="1:13" ht="12.75">
      <c r="A33" s="4"/>
      <c r="B33" s="6"/>
      <c r="C33" s="77" t="s">
        <v>86</v>
      </c>
      <c r="D33" s="77"/>
      <c r="E33" s="6"/>
      <c r="F33" s="6"/>
      <c r="G33" s="6"/>
      <c r="H33" s="6"/>
      <c r="I33" s="6"/>
      <c r="J33" s="6"/>
      <c r="K33" s="6"/>
      <c r="L33" s="6"/>
      <c r="M33" s="10"/>
    </row>
    <row r="34" spans="1:13" ht="12.7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0"/>
    </row>
    <row r="35" spans="1:13" ht="12.7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0"/>
    </row>
    <row r="36" spans="1:13" ht="12.75">
      <c r="A36" s="4" t="s">
        <v>87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0"/>
    </row>
    <row r="37" spans="1:13" ht="12.75">
      <c r="A37" s="4" t="s">
        <v>88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0"/>
    </row>
    <row r="38" spans="1:13" ht="12.75">
      <c r="A38" s="4" t="s">
        <v>89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0"/>
    </row>
    <row r="39" spans="1:13" ht="12.75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0"/>
    </row>
    <row r="40" spans="1:13" ht="12.75">
      <c r="A40" s="36" t="s">
        <v>188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10"/>
    </row>
    <row r="41" spans="1:13" ht="12.75">
      <c r="A41" s="43" t="s">
        <v>237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0"/>
    </row>
    <row r="42" spans="1:13" ht="12.75">
      <c r="A42" s="42" t="s">
        <v>189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0"/>
    </row>
    <row r="43" spans="1:13" ht="12.75">
      <c r="A43" s="4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0"/>
    </row>
    <row r="44" spans="1:13" ht="12.7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0"/>
    </row>
    <row r="45" spans="1:13" ht="12.75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10"/>
    </row>
    <row r="46" spans="1:13" ht="12.75">
      <c r="A46" s="4" t="s">
        <v>90</v>
      </c>
      <c r="B46" s="6"/>
      <c r="C46" s="6"/>
      <c r="D46" s="6"/>
      <c r="E46" s="22"/>
      <c r="F46" s="22"/>
      <c r="G46" s="22"/>
      <c r="H46" s="22"/>
      <c r="I46" s="22"/>
      <c r="J46" s="6"/>
      <c r="K46" s="6"/>
      <c r="L46" s="6"/>
      <c r="M46" s="10"/>
    </row>
    <row r="47" spans="1:13" ht="12.75">
      <c r="A47" s="4"/>
      <c r="B47" s="6"/>
      <c r="C47" s="6"/>
      <c r="D47" s="6"/>
      <c r="E47" s="22"/>
      <c r="F47" s="22"/>
      <c r="G47" s="22"/>
      <c r="H47" s="22"/>
      <c r="I47" s="22"/>
      <c r="J47" s="6"/>
      <c r="K47" s="6"/>
      <c r="L47" s="6"/>
      <c r="M47" s="10"/>
    </row>
    <row r="48" spans="1:13" ht="12.75">
      <c r="A48" s="4"/>
      <c r="B48" s="6"/>
      <c r="C48" s="6"/>
      <c r="D48" s="6"/>
      <c r="E48" s="22"/>
      <c r="F48" s="22"/>
      <c r="G48" s="22"/>
      <c r="H48" s="22"/>
      <c r="I48" s="22"/>
      <c r="J48" s="6"/>
      <c r="K48" s="6"/>
      <c r="L48" s="6"/>
      <c r="M48" s="10"/>
    </row>
    <row r="49" spans="1:13" ht="12.75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10"/>
    </row>
    <row r="50" spans="1:13" ht="12.75">
      <c r="A50" s="4"/>
      <c r="B50" s="6"/>
      <c r="C50" s="6"/>
      <c r="D50" s="6"/>
      <c r="E50" s="6"/>
      <c r="F50" s="23" t="s">
        <v>238</v>
      </c>
      <c r="G50" s="6"/>
      <c r="H50" s="6"/>
      <c r="I50" s="6"/>
      <c r="J50" s="6"/>
      <c r="K50" s="6"/>
      <c r="L50" s="6"/>
      <c r="M50" s="10"/>
    </row>
    <row r="51" spans="1:13" ht="12.75">
      <c r="A51" s="1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13"/>
    </row>
    <row r="52" spans="1:13" ht="12.75">
      <c r="A52" s="4" t="s">
        <v>21</v>
      </c>
      <c r="B52" s="24" t="s">
        <v>185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10"/>
    </row>
    <row r="53" spans="1:13" ht="12.75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10"/>
    </row>
    <row r="54" spans="1:13" ht="12.75">
      <c r="A54" s="12" t="s">
        <v>22</v>
      </c>
      <c r="B54" s="34">
        <f>'Item 55,60, pg 15'!B51</f>
        <v>41222</v>
      </c>
      <c r="C54" s="7"/>
      <c r="D54" s="7"/>
      <c r="E54" s="7"/>
      <c r="F54" s="7"/>
      <c r="G54" s="7"/>
      <c r="H54" s="7"/>
      <c r="I54" s="7"/>
      <c r="J54" s="7" t="s">
        <v>91</v>
      </c>
      <c r="K54" s="7"/>
      <c r="L54" s="78">
        <f>'Item 55,60, pg 15'!J51</f>
        <v>41275</v>
      </c>
      <c r="M54" s="13"/>
    </row>
    <row r="55" spans="1:13" ht="12.75">
      <c r="A55" s="170" t="s">
        <v>24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68"/>
    </row>
    <row r="56" spans="1:13" ht="12.75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10"/>
    </row>
    <row r="57" spans="1:13" ht="12.75">
      <c r="A57" s="4" t="s">
        <v>92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0"/>
    </row>
    <row r="58" spans="1:13" ht="12.75">
      <c r="A58" s="1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13"/>
    </row>
  </sheetData>
  <sheetProtection/>
  <mergeCells count="2">
    <mergeCell ref="A55:M55"/>
    <mergeCell ref="A6:M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7.421875" style="0" customWidth="1"/>
    <col min="10" max="10" width="13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tr">
        <f>'Item 100, pg 20'!A2</f>
        <v>Tariff No.</v>
      </c>
      <c r="B2" s="5">
        <f>'Item 100, pg 20'!B2</f>
        <v>12</v>
      </c>
      <c r="C2" s="6"/>
      <c r="D2" s="6"/>
      <c r="E2" s="6"/>
      <c r="F2" s="6"/>
      <c r="G2" s="28">
        <v>3</v>
      </c>
      <c r="H2" s="165" t="s">
        <v>1</v>
      </c>
      <c r="I2" s="165"/>
      <c r="J2" s="29">
        <v>21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tr">
        <f>'Item 100, pg 20'!C4</f>
        <v>Harold LeMay Enterprises, Inc. G-98</v>
      </c>
      <c r="D4" s="6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7" t="str">
        <f>'Item 100, pg 20'!C5</f>
        <v>Harbor Disposal and Eastern Grays Harbor Disposal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76" t="s">
        <v>93</v>
      </c>
      <c r="B7" s="169"/>
      <c r="C7" s="169"/>
      <c r="D7" s="169"/>
      <c r="E7" s="169"/>
      <c r="F7" s="169"/>
      <c r="G7" s="169"/>
      <c r="H7" s="169"/>
      <c r="I7" s="169"/>
      <c r="J7" s="177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24"/>
      <c r="C9" s="6"/>
      <c r="D9" s="6"/>
      <c r="E9" s="6"/>
      <c r="F9" s="6"/>
      <c r="G9" s="6"/>
      <c r="H9" s="6"/>
      <c r="I9" s="6"/>
      <c r="J9" s="10"/>
    </row>
    <row r="10" spans="1:10" ht="12.75">
      <c r="A10" s="43" t="s">
        <v>94</v>
      </c>
      <c r="B10" s="79" t="s">
        <v>95</v>
      </c>
      <c r="C10" s="22"/>
      <c r="D10" s="22"/>
      <c r="E10" s="22"/>
      <c r="F10" s="22"/>
      <c r="G10" s="22"/>
      <c r="H10" s="22"/>
      <c r="I10" s="22"/>
      <c r="J10" s="31"/>
    </row>
    <row r="11" spans="1:10" ht="12.75">
      <c r="A11" s="4"/>
      <c r="B11" s="24" t="s">
        <v>96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24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24"/>
      <c r="C13" s="1"/>
      <c r="D13" s="3"/>
      <c r="E13" s="183" t="s">
        <v>97</v>
      </c>
      <c r="F13" s="184"/>
      <c r="G13" s="6"/>
      <c r="H13" s="6"/>
      <c r="I13" s="6"/>
      <c r="J13" s="10"/>
    </row>
    <row r="14" spans="1:10" ht="12.75">
      <c r="A14" s="4"/>
      <c r="B14" s="24"/>
      <c r="C14" s="181" t="s">
        <v>50</v>
      </c>
      <c r="D14" s="182"/>
      <c r="E14" s="181" t="s">
        <v>98</v>
      </c>
      <c r="F14" s="182"/>
      <c r="G14" s="6"/>
      <c r="H14" s="6"/>
      <c r="I14" s="6"/>
      <c r="J14" s="10"/>
    </row>
    <row r="15" spans="1:10" ht="12.75">
      <c r="A15" s="4"/>
      <c r="B15" s="24"/>
      <c r="C15" s="71" t="s">
        <v>99</v>
      </c>
      <c r="D15" s="80"/>
      <c r="E15" s="81">
        <v>4.46</v>
      </c>
      <c r="F15" s="80" t="s">
        <v>48</v>
      </c>
      <c r="G15" s="6"/>
      <c r="H15" s="6"/>
      <c r="I15" s="6"/>
      <c r="J15" s="10"/>
    </row>
    <row r="16" spans="1:10" ht="12.75">
      <c r="A16" s="4"/>
      <c r="B16" s="6"/>
      <c r="C16" s="82" t="s">
        <v>190</v>
      </c>
      <c r="D16" s="80"/>
      <c r="E16" s="141">
        <v>8.85</v>
      </c>
      <c r="F16" s="80" t="s">
        <v>48</v>
      </c>
      <c r="G16" s="6"/>
      <c r="H16" s="6"/>
      <c r="I16" s="6"/>
      <c r="J16" s="10"/>
    </row>
    <row r="17" spans="1:10" ht="12.75">
      <c r="A17" s="4"/>
      <c r="B17" s="6"/>
      <c r="C17" s="82" t="s">
        <v>235</v>
      </c>
      <c r="D17" s="80"/>
      <c r="E17" s="141">
        <v>13.26</v>
      </c>
      <c r="F17" s="80" t="s">
        <v>48</v>
      </c>
      <c r="G17" s="6"/>
      <c r="H17" s="6"/>
      <c r="I17" s="6"/>
      <c r="J17" s="10"/>
    </row>
    <row r="18" spans="1:10" ht="12.75">
      <c r="A18" s="4"/>
      <c r="B18" s="6"/>
      <c r="C18" s="82" t="s">
        <v>100</v>
      </c>
      <c r="D18" s="80"/>
      <c r="E18" s="141">
        <f>4.9+0.03+0.08</f>
        <v>5.010000000000001</v>
      </c>
      <c r="F18" s="80" t="s">
        <v>48</v>
      </c>
      <c r="G18" s="6"/>
      <c r="H18" s="6"/>
      <c r="I18" s="6"/>
      <c r="J18" s="10"/>
    </row>
    <row r="19" spans="1:10" ht="12.75">
      <c r="A19" s="4"/>
      <c r="B19" s="6"/>
      <c r="C19" s="82"/>
      <c r="D19" s="80"/>
      <c r="E19" s="67" t="s">
        <v>19</v>
      </c>
      <c r="F19" s="80"/>
      <c r="G19" s="6"/>
      <c r="H19" s="6"/>
      <c r="I19" s="6"/>
      <c r="J19" s="10"/>
    </row>
    <row r="20" spans="1:10" ht="12.75">
      <c r="A20" s="4"/>
      <c r="B20" s="6"/>
      <c r="C20" s="82"/>
      <c r="D20" s="80"/>
      <c r="E20" s="67"/>
      <c r="F20" s="80"/>
      <c r="G20" s="6"/>
      <c r="H20" s="6"/>
      <c r="I20" s="6"/>
      <c r="J20" s="10"/>
    </row>
    <row r="21" spans="1:10" ht="12.75">
      <c r="A21" s="4"/>
      <c r="B21" s="6"/>
      <c r="C21" s="82" t="s">
        <v>19</v>
      </c>
      <c r="D21" s="80"/>
      <c r="E21" s="71" t="s">
        <v>19</v>
      </c>
      <c r="F21" s="80"/>
      <c r="G21" s="6"/>
      <c r="H21" s="6"/>
      <c r="I21" s="6"/>
      <c r="J21" s="10"/>
    </row>
    <row r="22" spans="1:10" ht="12.75">
      <c r="A22" s="4"/>
      <c r="B22" s="6"/>
      <c r="C22" s="82" t="s">
        <v>19</v>
      </c>
      <c r="D22" s="80"/>
      <c r="E22" s="71" t="s">
        <v>19</v>
      </c>
      <c r="F22" s="80"/>
      <c r="G22" s="6"/>
      <c r="H22" s="6"/>
      <c r="I22" s="6"/>
      <c r="J22" s="10"/>
    </row>
    <row r="23" spans="1:10" ht="12.75">
      <c r="A23" s="30"/>
      <c r="B23" s="22"/>
      <c r="C23" s="22"/>
      <c r="D23" s="22"/>
      <c r="E23" s="22"/>
      <c r="F23" s="22"/>
      <c r="G23" s="22"/>
      <c r="H23" s="22"/>
      <c r="I23" s="22"/>
      <c r="J23" s="31"/>
    </row>
    <row r="24" spans="1:10" ht="12.75">
      <c r="A24" s="4" t="s">
        <v>101</v>
      </c>
      <c r="B24" s="24" t="s">
        <v>102</v>
      </c>
      <c r="C24" s="6"/>
      <c r="D24" s="6"/>
      <c r="E24" s="6"/>
      <c r="F24" s="6"/>
      <c r="G24" s="6"/>
      <c r="H24" s="6"/>
      <c r="I24" s="6"/>
      <c r="J24" s="10"/>
    </row>
    <row r="25" spans="1:10" ht="12.75">
      <c r="A25" s="47"/>
      <c r="B25" s="38" t="s">
        <v>239</v>
      </c>
      <c r="C25" s="6"/>
      <c r="D25" s="6"/>
      <c r="E25" s="6"/>
      <c r="F25" s="6"/>
      <c r="G25" s="6"/>
      <c r="H25" s="6"/>
      <c r="I25" s="6"/>
      <c r="J25" s="10"/>
    </row>
    <row r="26" spans="1:10" ht="12.75">
      <c r="A26" s="4"/>
      <c r="B26" s="24" t="s">
        <v>103</v>
      </c>
      <c r="C26" s="6"/>
      <c r="D26" s="6"/>
      <c r="E26" s="6"/>
      <c r="F26" s="6"/>
      <c r="G26" s="6"/>
      <c r="H26" s="6"/>
      <c r="I26" s="6"/>
      <c r="J26" s="10"/>
    </row>
    <row r="27" spans="1:10" ht="12.75">
      <c r="A27" s="4"/>
      <c r="B27" s="24" t="s">
        <v>104</v>
      </c>
      <c r="C27" s="6"/>
      <c r="D27" s="6"/>
      <c r="E27" s="6"/>
      <c r="F27" s="6"/>
      <c r="G27" s="6"/>
      <c r="H27" s="6"/>
      <c r="I27" s="6"/>
      <c r="J27" s="10"/>
    </row>
    <row r="28" spans="1:10" ht="12.75">
      <c r="A28" s="4"/>
      <c r="B28" s="24"/>
      <c r="C28" s="6"/>
      <c r="D28" s="6"/>
      <c r="E28" s="6"/>
      <c r="F28" s="6"/>
      <c r="G28" s="6"/>
      <c r="H28" s="6"/>
      <c r="I28" s="6"/>
      <c r="J28" s="10"/>
    </row>
    <row r="29" spans="1:10" ht="12.75">
      <c r="A29" s="4"/>
      <c r="B29" s="83"/>
      <c r="C29" s="8"/>
      <c r="D29" s="6"/>
      <c r="E29" s="32"/>
      <c r="F29" s="8"/>
      <c r="G29" s="6"/>
      <c r="H29" s="32"/>
      <c r="I29" s="8"/>
      <c r="J29" s="10"/>
    </row>
    <row r="30" spans="1:10" ht="12.75">
      <c r="A30" s="47" t="s">
        <v>183</v>
      </c>
      <c r="B30" s="6"/>
      <c r="C30" s="6"/>
      <c r="D30" s="6"/>
      <c r="E30" s="6"/>
      <c r="F30" s="6"/>
      <c r="G30" s="6"/>
      <c r="H30" s="6"/>
      <c r="I30" s="6"/>
      <c r="J30" s="10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10"/>
    </row>
    <row r="32" spans="1:10" ht="12.75">
      <c r="A32" s="4" t="s">
        <v>105</v>
      </c>
      <c r="B32" s="32"/>
      <c r="C32" s="8"/>
      <c r="D32" s="6"/>
      <c r="E32" s="32"/>
      <c r="F32" s="8"/>
      <c r="G32" s="6"/>
      <c r="H32" s="32"/>
      <c r="I32" s="8"/>
      <c r="J32" s="10"/>
    </row>
    <row r="33" spans="1:10" ht="12.75">
      <c r="A33" s="42"/>
      <c r="B33" s="32"/>
      <c r="C33" s="8"/>
      <c r="D33" s="6"/>
      <c r="E33" s="32"/>
      <c r="F33" s="8"/>
      <c r="G33" s="6"/>
      <c r="H33" s="32"/>
      <c r="I33" s="8"/>
      <c r="J33" s="10"/>
    </row>
    <row r="34" spans="1:10" ht="12.75">
      <c r="A34" s="4" t="s">
        <v>106</v>
      </c>
      <c r="B34" s="24"/>
      <c r="C34" s="6"/>
      <c r="D34" s="6"/>
      <c r="E34" s="6"/>
      <c r="F34" s="6"/>
      <c r="G34" s="6"/>
      <c r="H34" s="6"/>
      <c r="I34" s="6"/>
      <c r="J34" s="10"/>
    </row>
    <row r="35" spans="1:10" ht="12.75">
      <c r="A35" s="4" t="s">
        <v>107</v>
      </c>
      <c r="B35" s="24"/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24"/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6"/>
      <c r="E38" s="6"/>
      <c r="F38" s="6"/>
      <c r="G38" s="6"/>
      <c r="H38" s="6"/>
      <c r="I38" s="6"/>
      <c r="J38" s="10"/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12"/>
      <c r="B43" s="7"/>
      <c r="C43" s="7"/>
      <c r="D43" s="7"/>
      <c r="E43" s="7"/>
      <c r="F43" s="7"/>
      <c r="G43" s="7"/>
      <c r="H43" s="7"/>
      <c r="I43" s="7"/>
      <c r="J43" s="13"/>
    </row>
    <row r="44" spans="1:10" ht="12.75">
      <c r="A44" s="4" t="s">
        <v>21</v>
      </c>
      <c r="B44" s="24" t="s">
        <v>185</v>
      </c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24"/>
      <c r="C45" s="6"/>
      <c r="D45" s="6"/>
      <c r="E45" s="6"/>
      <c r="F45" s="6"/>
      <c r="G45" s="6"/>
      <c r="H45" s="6"/>
      <c r="I45" s="6"/>
      <c r="J45" s="10"/>
    </row>
    <row r="46" spans="1:11" ht="12.75">
      <c r="A46" s="12" t="s">
        <v>22</v>
      </c>
      <c r="B46" s="34">
        <f>'Item 100, pg 20'!B54</f>
        <v>41222</v>
      </c>
      <c r="C46" s="7"/>
      <c r="D46" s="7"/>
      <c r="E46" s="7"/>
      <c r="F46" s="7"/>
      <c r="G46" s="7"/>
      <c r="H46" s="7" t="s">
        <v>23</v>
      </c>
      <c r="I46" s="7"/>
      <c r="J46" s="34">
        <f>'Item 100, pg 20'!L54</f>
        <v>41275</v>
      </c>
      <c r="K46" s="4"/>
    </row>
    <row r="47" spans="1:10" ht="12.75">
      <c r="A47" s="170" t="s">
        <v>24</v>
      </c>
      <c r="B47" s="171"/>
      <c r="C47" s="171"/>
      <c r="D47" s="171"/>
      <c r="E47" s="171"/>
      <c r="F47" s="171"/>
      <c r="G47" s="171"/>
      <c r="H47" s="171"/>
      <c r="I47" s="171"/>
      <c r="J47" s="172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 t="s">
        <v>25</v>
      </c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12"/>
      <c r="B50" s="7"/>
      <c r="C50" s="7"/>
      <c r="D50" s="7"/>
      <c r="E50" s="7"/>
      <c r="F50" s="7"/>
      <c r="G50" s="7"/>
      <c r="H50" s="7"/>
      <c r="I50" s="7"/>
      <c r="J50" s="13"/>
    </row>
  </sheetData>
  <sheetProtection/>
  <mergeCells count="6">
    <mergeCell ref="H2:I2"/>
    <mergeCell ref="A47:J47"/>
    <mergeCell ref="A7:J7"/>
    <mergeCell ref="C14:D14"/>
    <mergeCell ref="E13:F13"/>
    <mergeCell ref="E14:F1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8.140625" style="0" customWidth="1"/>
    <col min="7" max="7" width="11.421875" style="0" customWidth="1"/>
    <col min="8" max="8" width="9.8515625" style="0" customWidth="1"/>
    <col min="10" max="10" width="14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f>'Item 100, pg 20'!B2</f>
        <v>12</v>
      </c>
      <c r="C2" s="6"/>
      <c r="D2" s="6"/>
      <c r="E2" s="6"/>
      <c r="F2" s="6"/>
      <c r="G2" s="28">
        <v>3</v>
      </c>
      <c r="H2" s="165" t="s">
        <v>1</v>
      </c>
      <c r="I2" s="165"/>
      <c r="J2" s="9">
        <v>22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tr">
        <f>'Item 55,60, pg 15'!C4</f>
        <v>Harold LeMay Enterprises, Inc. G-98</v>
      </c>
      <c r="D4" s="6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6" t="str">
        <f>'Item 55,60, pg 15'!C5</f>
        <v>Harbor Disposal and Eastern Grays Harbor Disposal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6"/>
      <c r="D7" s="6"/>
      <c r="E7" s="6"/>
      <c r="F7" s="6"/>
      <c r="G7" s="6"/>
      <c r="H7" s="6"/>
      <c r="I7" s="6"/>
      <c r="J7" s="10"/>
    </row>
    <row r="8" spans="1:10" ht="12.75">
      <c r="A8" s="176" t="s">
        <v>108</v>
      </c>
      <c r="B8" s="169"/>
      <c r="C8" s="169"/>
      <c r="D8" s="169"/>
      <c r="E8" s="169"/>
      <c r="F8" s="169"/>
      <c r="G8" s="169"/>
      <c r="H8" s="169"/>
      <c r="I8" s="169"/>
      <c r="J8" s="177"/>
    </row>
    <row r="9" spans="1:10" ht="12.75">
      <c r="A9" s="4"/>
      <c r="B9" s="6"/>
      <c r="C9" s="6"/>
      <c r="D9" s="6"/>
      <c r="E9" s="6"/>
      <c r="F9" s="6"/>
      <c r="G9" s="6"/>
      <c r="H9" s="6"/>
      <c r="I9" s="6"/>
      <c r="J9" s="10"/>
    </row>
    <row r="10" spans="1:10" ht="12.75">
      <c r="A10" s="4" t="s">
        <v>19</v>
      </c>
      <c r="B10" s="8"/>
      <c r="C10" s="157" t="s">
        <v>109</v>
      </c>
      <c r="D10" s="155"/>
      <c r="E10" s="156"/>
      <c r="F10" s="157" t="s">
        <v>110</v>
      </c>
      <c r="G10" s="155"/>
      <c r="H10" s="156"/>
      <c r="I10" s="6"/>
      <c r="J10" s="10"/>
    </row>
    <row r="11" spans="1:10" ht="12.75">
      <c r="A11" s="4"/>
      <c r="B11" s="6"/>
      <c r="C11" s="71" t="s">
        <v>111</v>
      </c>
      <c r="D11" s="73"/>
      <c r="E11" s="80"/>
      <c r="F11" s="67" t="s">
        <v>112</v>
      </c>
      <c r="G11" s="73"/>
      <c r="H11" s="80"/>
      <c r="I11" s="6"/>
      <c r="J11" s="10"/>
    </row>
    <row r="12" spans="1:10" ht="12.75">
      <c r="A12" s="4"/>
      <c r="B12" s="14"/>
      <c r="C12" s="71" t="s">
        <v>113</v>
      </c>
      <c r="D12" s="73"/>
      <c r="E12" s="80"/>
      <c r="F12" s="67" t="s">
        <v>112</v>
      </c>
      <c r="G12" s="73"/>
      <c r="H12" s="80"/>
      <c r="I12" s="6"/>
      <c r="J12" s="10"/>
    </row>
    <row r="13" spans="1:10" ht="12.75">
      <c r="A13" s="4"/>
      <c r="B13" s="6"/>
      <c r="C13" s="6"/>
      <c r="D13" s="6"/>
      <c r="E13" s="6"/>
      <c r="F13" s="6"/>
      <c r="G13" s="6"/>
      <c r="H13" s="6"/>
      <c r="I13" s="6"/>
      <c r="J13" s="10"/>
    </row>
    <row r="14" spans="1:10" ht="12.75">
      <c r="A14" s="12"/>
      <c r="B14" s="49"/>
      <c r="C14" s="48"/>
      <c r="D14" s="7"/>
      <c r="E14" s="49"/>
      <c r="F14" s="48"/>
      <c r="G14" s="7"/>
      <c r="H14" s="49"/>
      <c r="I14" s="48"/>
      <c r="J14" s="13"/>
    </row>
    <row r="15" spans="1:10" ht="12.75">
      <c r="A15" s="4"/>
      <c r="B15" s="32"/>
      <c r="C15" s="8"/>
      <c r="D15" s="6"/>
      <c r="E15" s="32"/>
      <c r="F15" s="8"/>
      <c r="G15" s="6"/>
      <c r="H15" s="32"/>
      <c r="I15" s="8"/>
      <c r="J15" s="10"/>
    </row>
    <row r="16" spans="1:10" ht="12.75">
      <c r="A16" s="176" t="s">
        <v>114</v>
      </c>
      <c r="B16" s="169"/>
      <c r="C16" s="169"/>
      <c r="D16" s="169"/>
      <c r="E16" s="169"/>
      <c r="F16" s="169"/>
      <c r="G16" s="169"/>
      <c r="H16" s="169"/>
      <c r="I16" s="169"/>
      <c r="J16" s="177"/>
    </row>
    <row r="17" spans="1:10" ht="12.75">
      <c r="A17" s="4"/>
      <c r="B17" s="6"/>
      <c r="C17" s="6"/>
      <c r="D17" s="6"/>
      <c r="E17" s="6"/>
      <c r="F17" s="6"/>
      <c r="G17" s="6"/>
      <c r="H17" s="6"/>
      <c r="I17" s="6"/>
      <c r="J17" s="10"/>
    </row>
    <row r="18" spans="1:10" ht="12.75">
      <c r="A18" s="4"/>
      <c r="B18" s="6"/>
      <c r="C18" s="187" t="s">
        <v>115</v>
      </c>
      <c r="D18" s="188"/>
      <c r="E18" s="189"/>
      <c r="F18" s="154" t="s">
        <v>116</v>
      </c>
      <c r="G18" s="155"/>
      <c r="H18" s="156"/>
      <c r="I18" s="6"/>
      <c r="J18" s="10"/>
    </row>
    <row r="19" spans="1:10" ht="12.75">
      <c r="A19" s="30"/>
      <c r="B19" s="22"/>
      <c r="C19" s="84" t="s">
        <v>117</v>
      </c>
      <c r="D19" s="73"/>
      <c r="E19" s="80"/>
      <c r="F19" s="67" t="s">
        <v>112</v>
      </c>
      <c r="G19" s="73"/>
      <c r="H19" s="85"/>
      <c r="I19" s="22"/>
      <c r="J19" s="31"/>
    </row>
    <row r="20" spans="1:10" ht="12.75">
      <c r="A20" s="4"/>
      <c r="B20" s="6"/>
      <c r="C20" s="84" t="s">
        <v>117</v>
      </c>
      <c r="D20" s="73"/>
      <c r="E20" s="80"/>
      <c r="F20" s="71" t="s">
        <v>118</v>
      </c>
      <c r="G20" s="73"/>
      <c r="H20" s="80"/>
      <c r="I20" s="6"/>
      <c r="J20" s="10"/>
    </row>
    <row r="21" spans="1:10" ht="12.75">
      <c r="A21" s="4"/>
      <c r="B21" s="6"/>
      <c r="C21" s="86"/>
      <c r="D21" s="73"/>
      <c r="E21" s="73"/>
      <c r="F21" s="73"/>
      <c r="G21" s="73"/>
      <c r="H21" s="73"/>
      <c r="I21" s="6"/>
      <c r="J21" s="10"/>
    </row>
    <row r="22" spans="1:10" ht="12.75">
      <c r="A22" s="4"/>
      <c r="B22" s="6"/>
      <c r="C22" s="162" t="s">
        <v>119</v>
      </c>
      <c r="D22" s="163"/>
      <c r="E22" s="164"/>
      <c r="F22" s="185" t="s">
        <v>116</v>
      </c>
      <c r="G22" s="186"/>
      <c r="H22" s="182"/>
      <c r="I22" s="6"/>
      <c r="J22" s="10"/>
    </row>
    <row r="23" spans="1:10" ht="12.75">
      <c r="A23" s="4"/>
      <c r="B23" s="6"/>
      <c r="C23" s="84" t="s">
        <v>117</v>
      </c>
      <c r="D23" s="73"/>
      <c r="E23" s="80"/>
      <c r="F23" s="67" t="s">
        <v>112</v>
      </c>
      <c r="G23" s="73"/>
      <c r="H23" s="80"/>
      <c r="I23" s="6"/>
      <c r="J23" s="10"/>
    </row>
    <row r="24" spans="1:10" ht="12.75">
      <c r="A24" s="4"/>
      <c r="B24" s="6"/>
      <c r="C24" s="84" t="s">
        <v>117</v>
      </c>
      <c r="D24" s="73"/>
      <c r="E24" s="80"/>
      <c r="F24" s="71" t="s">
        <v>118</v>
      </c>
      <c r="G24" s="73"/>
      <c r="H24" s="80"/>
      <c r="I24" s="6"/>
      <c r="J24" s="10"/>
    </row>
    <row r="25" spans="1:10" ht="12.75">
      <c r="A25" s="4"/>
      <c r="B25" s="6"/>
      <c r="C25" s="6"/>
      <c r="D25" s="6"/>
      <c r="E25" s="6"/>
      <c r="F25" s="6"/>
      <c r="G25" s="6"/>
      <c r="H25" s="6"/>
      <c r="I25" s="6"/>
      <c r="J25" s="10"/>
    </row>
    <row r="26" spans="1:10" ht="12.75">
      <c r="A26" s="12"/>
      <c r="B26" s="7"/>
      <c r="C26" s="7"/>
      <c r="D26" s="7"/>
      <c r="E26" s="7"/>
      <c r="F26" s="7"/>
      <c r="G26" s="7"/>
      <c r="H26" s="7"/>
      <c r="I26" s="7"/>
      <c r="J26" s="13"/>
    </row>
    <row r="27" spans="1:10" ht="12.75">
      <c r="A27" s="4"/>
      <c r="B27" s="6"/>
      <c r="C27" s="6"/>
      <c r="D27" s="6"/>
      <c r="E27" s="6"/>
      <c r="F27" s="6"/>
      <c r="G27" s="6"/>
      <c r="H27" s="6"/>
      <c r="I27" s="6"/>
      <c r="J27" s="10"/>
    </row>
    <row r="28" spans="1:10" ht="12.75">
      <c r="A28" s="176" t="s">
        <v>120</v>
      </c>
      <c r="B28" s="169"/>
      <c r="C28" s="169"/>
      <c r="D28" s="169"/>
      <c r="E28" s="169"/>
      <c r="F28" s="169"/>
      <c r="G28" s="169"/>
      <c r="H28" s="169"/>
      <c r="I28" s="169"/>
      <c r="J28" s="177"/>
    </row>
    <row r="29" spans="1:10" ht="12.75">
      <c r="A29" s="4"/>
      <c r="B29" s="6"/>
      <c r="C29" s="6"/>
      <c r="D29" s="6"/>
      <c r="E29" s="6"/>
      <c r="F29" s="6"/>
      <c r="G29" s="6"/>
      <c r="H29" s="6"/>
      <c r="I29" s="6"/>
      <c r="J29" s="10"/>
    </row>
    <row r="30" spans="1:10" ht="12.75">
      <c r="A30" s="4" t="s">
        <v>121</v>
      </c>
      <c r="B30" s="6"/>
      <c r="C30" s="6"/>
      <c r="D30" s="6"/>
      <c r="E30" s="6"/>
      <c r="F30" s="6"/>
      <c r="G30" s="6"/>
      <c r="H30" s="6"/>
      <c r="I30" s="6"/>
      <c r="J30" s="10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10"/>
    </row>
    <row r="32" spans="1:10" ht="12.75">
      <c r="A32" s="35" t="s">
        <v>122</v>
      </c>
      <c r="B32" s="6"/>
      <c r="C32" s="6"/>
      <c r="D32" s="6"/>
      <c r="E32" s="6"/>
      <c r="F32" s="6"/>
      <c r="G32" s="6"/>
      <c r="H32" s="6"/>
      <c r="I32" s="6"/>
      <c r="J32" s="10"/>
    </row>
    <row r="33" spans="1:10" ht="12.75">
      <c r="A33" s="30"/>
      <c r="B33" s="22"/>
      <c r="C33" s="51"/>
      <c r="D33" s="52"/>
      <c r="E33" s="160" t="s">
        <v>123</v>
      </c>
      <c r="F33" s="161"/>
      <c r="G33" s="51"/>
      <c r="H33" s="52"/>
      <c r="I33" s="160" t="s">
        <v>124</v>
      </c>
      <c r="J33" s="161"/>
    </row>
    <row r="34" spans="1:10" ht="12.75">
      <c r="A34" s="4"/>
      <c r="B34" s="6"/>
      <c r="C34" s="158" t="s">
        <v>125</v>
      </c>
      <c r="D34" s="159"/>
      <c r="E34" s="158" t="s">
        <v>126</v>
      </c>
      <c r="F34" s="159"/>
      <c r="G34" s="158" t="s">
        <v>127</v>
      </c>
      <c r="H34" s="159"/>
      <c r="I34" s="158" t="s">
        <v>128</v>
      </c>
      <c r="J34" s="159"/>
    </row>
    <row r="35" spans="1:10" ht="12.75">
      <c r="A35" s="47"/>
      <c r="B35" s="6"/>
      <c r="C35" s="181" t="s">
        <v>129</v>
      </c>
      <c r="D35" s="182"/>
      <c r="E35" s="181" t="s">
        <v>129</v>
      </c>
      <c r="F35" s="182"/>
      <c r="G35" s="181" t="s">
        <v>130</v>
      </c>
      <c r="H35" s="182"/>
      <c r="I35" s="181" t="s">
        <v>131</v>
      </c>
      <c r="J35" s="182"/>
    </row>
    <row r="36" spans="1:10" ht="19.5" customHeight="1">
      <c r="A36" s="71" t="s">
        <v>132</v>
      </c>
      <c r="B36" s="80"/>
      <c r="C36" s="142">
        <f>12.2+0.19+0.49</f>
        <v>12.879999999999999</v>
      </c>
      <c r="D36" s="143" t="s">
        <v>48</v>
      </c>
      <c r="E36" s="142">
        <f>8.3+0.19+0.49</f>
        <v>8.98</v>
      </c>
      <c r="F36" s="143" t="s">
        <v>48</v>
      </c>
      <c r="G36" s="142">
        <f>C36</f>
        <v>12.879999999999999</v>
      </c>
      <c r="H36" s="143" t="s">
        <v>48</v>
      </c>
      <c r="I36" s="67">
        <v>4.96</v>
      </c>
      <c r="J36" s="85"/>
    </row>
    <row r="37" spans="1:10" ht="12.75">
      <c r="A37" s="1" t="s">
        <v>133</v>
      </c>
      <c r="B37" s="3"/>
      <c r="C37" s="144"/>
      <c r="D37" s="145"/>
      <c r="E37" s="142"/>
      <c r="F37" s="145"/>
      <c r="G37" s="142"/>
      <c r="H37" s="145"/>
      <c r="I37" s="87"/>
      <c r="J37" s="88"/>
    </row>
    <row r="38" spans="1:10" ht="12.75">
      <c r="A38" s="89" t="s">
        <v>134</v>
      </c>
      <c r="B38" s="13"/>
      <c r="C38" s="146"/>
      <c r="D38" s="147"/>
      <c r="E38" s="146"/>
      <c r="F38" s="147"/>
      <c r="G38" s="146"/>
      <c r="H38" s="147"/>
      <c r="I38" s="12"/>
      <c r="J38" s="13"/>
    </row>
    <row r="39" spans="1:10" ht="12.75">
      <c r="A39" s="1" t="s">
        <v>133</v>
      </c>
      <c r="B39" s="3"/>
      <c r="C39" s="148">
        <v>23.79</v>
      </c>
      <c r="D39" s="143" t="s">
        <v>48</v>
      </c>
      <c r="E39" s="141">
        <f>16.57+0.19+0.49</f>
        <v>17.25</v>
      </c>
      <c r="F39" s="143" t="s">
        <v>48</v>
      </c>
      <c r="G39" s="141">
        <f>C39</f>
        <v>23.79</v>
      </c>
      <c r="H39" s="143" t="s">
        <v>48</v>
      </c>
      <c r="I39" s="67">
        <v>10.36</v>
      </c>
      <c r="J39" s="85"/>
    </row>
    <row r="40" spans="1:10" ht="12.75">
      <c r="A40" s="89" t="s">
        <v>135</v>
      </c>
      <c r="B40" s="13"/>
      <c r="C40" s="12"/>
      <c r="D40" s="13"/>
      <c r="E40" s="12"/>
      <c r="F40" s="13"/>
      <c r="G40" s="12"/>
      <c r="H40" s="13"/>
      <c r="I40" s="12"/>
      <c r="J40" s="13"/>
    </row>
    <row r="41" spans="1:10" ht="12.75">
      <c r="A41" s="4"/>
      <c r="B41" s="6"/>
      <c r="C41" s="6"/>
      <c r="D41" s="22"/>
      <c r="E41" s="22"/>
      <c r="F41" s="22"/>
      <c r="G41" s="22"/>
      <c r="H41" s="6"/>
      <c r="I41" s="6"/>
      <c r="J41" s="10"/>
    </row>
    <row r="42" spans="1:10" ht="12.75">
      <c r="A42" s="4"/>
      <c r="B42" s="6"/>
      <c r="C42" s="90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12"/>
      <c r="B48" s="7"/>
      <c r="C48" s="7"/>
      <c r="D48" s="7"/>
      <c r="E48" s="7"/>
      <c r="F48" s="7"/>
      <c r="G48" s="7"/>
      <c r="H48" s="7"/>
      <c r="I48" s="7"/>
      <c r="J48" s="13"/>
    </row>
    <row r="49" spans="1:10" ht="12.75">
      <c r="A49" s="4" t="s">
        <v>21</v>
      </c>
      <c r="B49" s="24" t="s">
        <v>185</v>
      </c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24"/>
      <c r="C50" s="6"/>
      <c r="D50" s="6"/>
      <c r="E50" s="6"/>
      <c r="F50" s="6"/>
      <c r="G50" s="6"/>
      <c r="H50" s="6"/>
      <c r="I50" s="6"/>
      <c r="J50" s="10"/>
    </row>
    <row r="51" spans="1:10" ht="12.75">
      <c r="A51" s="12" t="s">
        <v>22</v>
      </c>
      <c r="B51" s="34">
        <f>'Item 100, pg 21'!B46</f>
        <v>41222</v>
      </c>
      <c r="C51" s="7"/>
      <c r="D51" s="7"/>
      <c r="E51" s="7"/>
      <c r="F51" s="7"/>
      <c r="G51" s="7"/>
      <c r="H51" s="7" t="s">
        <v>52</v>
      </c>
      <c r="I51" s="7"/>
      <c r="J51" s="27">
        <f>'Item 100, pg 21'!J46</f>
        <v>41275</v>
      </c>
    </row>
    <row r="52" spans="1:10" ht="12.75">
      <c r="A52" s="170" t="s">
        <v>24</v>
      </c>
      <c r="B52" s="171"/>
      <c r="C52" s="171"/>
      <c r="D52" s="171"/>
      <c r="E52" s="171"/>
      <c r="F52" s="171"/>
      <c r="G52" s="171"/>
      <c r="H52" s="171"/>
      <c r="I52" s="171"/>
      <c r="J52" s="172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25</v>
      </c>
      <c r="B54" s="6"/>
      <c r="C54" s="6"/>
      <c r="D54" s="6"/>
      <c r="E54" s="6"/>
      <c r="F54" s="6"/>
      <c r="G54" s="6"/>
      <c r="H54" s="6"/>
      <c r="I54" s="6"/>
      <c r="J54" s="10"/>
    </row>
    <row r="55" spans="1:10" ht="12.75">
      <c r="A55" s="12"/>
      <c r="B55" s="7"/>
      <c r="C55" s="7"/>
      <c r="D55" s="7"/>
      <c r="E55" s="7"/>
      <c r="F55" s="7"/>
      <c r="G55" s="7"/>
      <c r="H55" s="7"/>
      <c r="I55" s="7"/>
      <c r="J55" s="13"/>
    </row>
    <row r="59" ht="12.75">
      <c r="G59" s="6"/>
    </row>
  </sheetData>
  <sheetProtection/>
  <mergeCells count="21">
    <mergeCell ref="H2:I2"/>
    <mergeCell ref="I33:J33"/>
    <mergeCell ref="I34:J34"/>
    <mergeCell ref="C22:E22"/>
    <mergeCell ref="F22:H22"/>
    <mergeCell ref="A28:J28"/>
    <mergeCell ref="C18:E18"/>
    <mergeCell ref="A52:J52"/>
    <mergeCell ref="G34:H34"/>
    <mergeCell ref="C35:D35"/>
    <mergeCell ref="C34:D34"/>
    <mergeCell ref="E35:F35"/>
    <mergeCell ref="G35:H35"/>
    <mergeCell ref="E34:F34"/>
    <mergeCell ref="I35:J35"/>
    <mergeCell ref="F18:H18"/>
    <mergeCell ref="A8:J8"/>
    <mergeCell ref="C10:E10"/>
    <mergeCell ref="E33:F33"/>
    <mergeCell ref="F10:H10"/>
    <mergeCell ref="A16:J1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8.140625" style="0" customWidth="1"/>
    <col min="3" max="3" width="8.421875" style="0" customWidth="1"/>
    <col min="10" max="10" width="14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12</v>
      </c>
      <c r="C2" s="6"/>
      <c r="D2" s="6"/>
      <c r="E2" s="6"/>
      <c r="F2" s="6"/>
      <c r="G2" s="7">
        <v>2</v>
      </c>
      <c r="H2" s="165" t="s">
        <v>1</v>
      </c>
      <c r="I2" s="165"/>
      <c r="J2" s="29">
        <v>26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3</v>
      </c>
      <c r="D4" s="6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76" t="s">
        <v>212</v>
      </c>
      <c r="B7" s="169"/>
      <c r="C7" s="169"/>
      <c r="D7" s="169"/>
      <c r="E7" s="169"/>
      <c r="F7" s="169"/>
      <c r="G7" s="169"/>
      <c r="H7" s="169"/>
      <c r="I7" s="169"/>
      <c r="J7" s="177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42" t="s">
        <v>213</v>
      </c>
      <c r="B9" s="6"/>
      <c r="C9" s="6"/>
      <c r="D9" s="6"/>
      <c r="E9" s="6"/>
      <c r="F9" s="6"/>
      <c r="G9" s="6"/>
      <c r="H9" s="6"/>
      <c r="I9" s="6"/>
      <c r="J9" s="10"/>
    </row>
    <row r="10" spans="1:10" ht="12.75">
      <c r="A10" s="42" t="s">
        <v>214</v>
      </c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42"/>
      <c r="B11" s="133" t="s">
        <v>215</v>
      </c>
      <c r="C11" s="134"/>
      <c r="D11" s="134"/>
      <c r="E11" s="134"/>
      <c r="F11" s="134"/>
      <c r="G11" s="134"/>
      <c r="H11" s="134"/>
      <c r="I11" s="6"/>
      <c r="J11" s="10"/>
    </row>
    <row r="12" spans="1:10" ht="12.75">
      <c r="A12" s="42"/>
      <c r="B12" s="135" t="s">
        <v>216</v>
      </c>
      <c r="C12" s="134"/>
      <c r="D12" s="134"/>
      <c r="E12" s="134"/>
      <c r="F12" s="134"/>
      <c r="G12" s="134"/>
      <c r="H12" s="134"/>
      <c r="I12" s="6"/>
      <c r="J12" s="10"/>
    </row>
    <row r="13" spans="1:10" ht="12.75">
      <c r="A13" s="42"/>
      <c r="B13" s="136" t="s">
        <v>217</v>
      </c>
      <c r="C13" s="137"/>
      <c r="D13" s="134"/>
      <c r="E13" s="138"/>
      <c r="F13" s="137"/>
      <c r="G13" s="134"/>
      <c r="H13" s="138"/>
      <c r="I13" s="8"/>
      <c r="J13" s="10"/>
    </row>
    <row r="14" spans="1:10" ht="12.75">
      <c r="A14" s="42"/>
      <c r="B14" s="136" t="s">
        <v>218</v>
      </c>
      <c r="C14" s="137"/>
      <c r="D14" s="134"/>
      <c r="E14" s="138"/>
      <c r="F14" s="137"/>
      <c r="G14" s="134"/>
      <c r="H14" s="138"/>
      <c r="I14" s="8"/>
      <c r="J14" s="10"/>
    </row>
    <row r="15" spans="1:10" ht="12.75">
      <c r="A15" s="42"/>
      <c r="B15" s="135"/>
      <c r="C15" s="134"/>
      <c r="D15" s="134"/>
      <c r="E15" s="134"/>
      <c r="F15" s="134"/>
      <c r="G15" s="134"/>
      <c r="H15" s="134"/>
      <c r="I15" s="6"/>
      <c r="J15" s="10"/>
    </row>
    <row r="16" spans="1:10" ht="12.75">
      <c r="A16" s="42" t="s">
        <v>219</v>
      </c>
      <c r="B16" s="24"/>
      <c r="C16" s="6"/>
      <c r="D16" s="6"/>
      <c r="E16" s="6"/>
      <c r="F16" s="6"/>
      <c r="G16" s="6"/>
      <c r="H16" s="6"/>
      <c r="I16" s="6"/>
      <c r="J16" s="10"/>
    </row>
    <row r="17" spans="1:10" ht="12.75">
      <c r="A17" s="42"/>
      <c r="B17" s="24"/>
      <c r="C17" s="6"/>
      <c r="D17" s="6"/>
      <c r="E17" s="6"/>
      <c r="F17" s="6"/>
      <c r="G17" s="6"/>
      <c r="H17" s="6"/>
      <c r="I17" s="6"/>
      <c r="J17" s="10"/>
    </row>
    <row r="18" spans="1:10" ht="12.75">
      <c r="A18" s="190" t="s">
        <v>220</v>
      </c>
      <c r="B18" s="191"/>
      <c r="C18" s="190" t="s">
        <v>221</v>
      </c>
      <c r="D18" s="192"/>
      <c r="E18" s="22"/>
      <c r="F18" s="22"/>
      <c r="G18" s="190" t="s">
        <v>220</v>
      </c>
      <c r="H18" s="191"/>
      <c r="I18" s="190" t="s">
        <v>221</v>
      </c>
      <c r="J18" s="192"/>
    </row>
    <row r="19" spans="1:10" ht="12.75">
      <c r="A19" s="193" t="s">
        <v>222</v>
      </c>
      <c r="B19" s="194"/>
      <c r="C19" s="193" t="s">
        <v>223</v>
      </c>
      <c r="D19" s="194"/>
      <c r="E19" s="6"/>
      <c r="F19" s="6"/>
      <c r="G19" s="193" t="s">
        <v>222</v>
      </c>
      <c r="H19" s="194"/>
      <c r="I19" s="193" t="s">
        <v>223</v>
      </c>
      <c r="J19" s="194"/>
    </row>
    <row r="20" spans="1:10" ht="12.75">
      <c r="A20" s="195" t="s">
        <v>224</v>
      </c>
      <c r="B20" s="196"/>
      <c r="C20" s="198" t="s">
        <v>225</v>
      </c>
      <c r="D20" s="196"/>
      <c r="E20" s="6"/>
      <c r="F20" s="6"/>
      <c r="G20" s="195" t="s">
        <v>224</v>
      </c>
      <c r="H20" s="196"/>
      <c r="I20" s="198" t="s">
        <v>225</v>
      </c>
      <c r="J20" s="196"/>
    </row>
    <row r="21" spans="1:10" ht="12.75">
      <c r="A21" s="71" t="s">
        <v>226</v>
      </c>
      <c r="B21" s="80"/>
      <c r="C21" s="139">
        <v>23000</v>
      </c>
      <c r="D21" s="80"/>
      <c r="E21" s="6"/>
      <c r="F21" s="6"/>
      <c r="G21" s="71"/>
      <c r="H21" s="80"/>
      <c r="I21" s="71"/>
      <c r="J21" s="80"/>
    </row>
    <row r="22" spans="1:10" ht="12.75">
      <c r="A22" s="71" t="s">
        <v>227</v>
      </c>
      <c r="B22" s="80"/>
      <c r="C22" s="139">
        <v>18500</v>
      </c>
      <c r="D22" s="80"/>
      <c r="E22" s="6"/>
      <c r="F22" s="6"/>
      <c r="G22" s="71"/>
      <c r="H22" s="80"/>
      <c r="I22" s="71"/>
      <c r="J22" s="80"/>
    </row>
    <row r="23" spans="1:10" ht="12.75">
      <c r="A23" s="71"/>
      <c r="B23" s="80"/>
      <c r="C23" s="71"/>
      <c r="D23" s="80"/>
      <c r="E23" s="6"/>
      <c r="F23" s="6"/>
      <c r="G23" s="71"/>
      <c r="H23" s="80"/>
      <c r="I23" s="71"/>
      <c r="J23" s="80"/>
    </row>
    <row r="24" spans="1:10" ht="12.75">
      <c r="A24" s="71"/>
      <c r="B24" s="80"/>
      <c r="C24" s="71"/>
      <c r="D24" s="80"/>
      <c r="E24" s="6"/>
      <c r="F24" s="6"/>
      <c r="G24" s="71"/>
      <c r="H24" s="80"/>
      <c r="I24" s="71"/>
      <c r="J24" s="80"/>
    </row>
    <row r="25" spans="1:10" ht="12.75">
      <c r="A25" s="71"/>
      <c r="B25" s="80"/>
      <c r="C25" s="71"/>
      <c r="D25" s="80"/>
      <c r="E25" s="6"/>
      <c r="F25" s="6"/>
      <c r="G25" s="71"/>
      <c r="H25" s="80"/>
      <c r="I25" s="71"/>
      <c r="J25" s="80"/>
    </row>
    <row r="26" spans="1:10" ht="12.75">
      <c r="A26" s="71"/>
      <c r="B26" s="80"/>
      <c r="C26" s="71"/>
      <c r="D26" s="80"/>
      <c r="E26" s="6"/>
      <c r="F26" s="6"/>
      <c r="G26" s="71"/>
      <c r="H26" s="80"/>
      <c r="I26" s="71"/>
      <c r="J26" s="80"/>
    </row>
    <row r="27" spans="1:10" ht="12.75">
      <c r="A27" s="4"/>
      <c r="B27" s="6"/>
      <c r="C27" s="6"/>
      <c r="D27" s="6"/>
      <c r="E27" s="6"/>
      <c r="F27" s="6"/>
      <c r="G27" s="6"/>
      <c r="H27" s="6"/>
      <c r="I27" s="6"/>
      <c r="J27" s="10"/>
    </row>
    <row r="28" spans="1:10" ht="12.75">
      <c r="A28" s="47" t="s">
        <v>228</v>
      </c>
      <c r="B28" s="6"/>
      <c r="C28" s="6"/>
      <c r="D28" s="6"/>
      <c r="E28" s="6"/>
      <c r="F28" s="6"/>
      <c r="G28" s="6"/>
      <c r="H28" s="6"/>
      <c r="I28" s="6"/>
      <c r="J28" s="10"/>
    </row>
    <row r="29" spans="1:10" ht="12.75">
      <c r="A29" s="4" t="s">
        <v>229</v>
      </c>
      <c r="B29" s="6"/>
      <c r="C29" s="6"/>
      <c r="D29" s="6"/>
      <c r="E29" s="6"/>
      <c r="F29" s="6"/>
      <c r="G29" s="6"/>
      <c r="H29" s="6"/>
      <c r="I29" s="6"/>
      <c r="J29" s="10"/>
    </row>
    <row r="30" spans="1:10" ht="12.75">
      <c r="A30" s="43" t="s">
        <v>230</v>
      </c>
      <c r="B30" s="22"/>
      <c r="C30" s="22"/>
      <c r="D30" s="22"/>
      <c r="E30" s="22"/>
      <c r="F30" s="22"/>
      <c r="G30" s="22"/>
      <c r="H30" s="22"/>
      <c r="I30" s="22"/>
      <c r="J30" s="31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10"/>
    </row>
    <row r="32" spans="1:10" ht="12.75">
      <c r="A32" s="190" t="s">
        <v>220</v>
      </c>
      <c r="B32" s="191"/>
      <c r="C32" s="190" t="s">
        <v>19</v>
      </c>
      <c r="D32" s="192"/>
      <c r="E32" s="22"/>
      <c r="F32" s="22"/>
      <c r="G32" s="190" t="s">
        <v>220</v>
      </c>
      <c r="H32" s="191"/>
      <c r="I32" s="190" t="s">
        <v>19</v>
      </c>
      <c r="J32" s="192"/>
    </row>
    <row r="33" spans="1:10" ht="12.75">
      <c r="A33" s="193" t="s">
        <v>222</v>
      </c>
      <c r="B33" s="194"/>
      <c r="C33" s="193" t="s">
        <v>19</v>
      </c>
      <c r="D33" s="194"/>
      <c r="E33" s="6"/>
      <c r="F33" s="6"/>
      <c r="G33" s="193" t="s">
        <v>222</v>
      </c>
      <c r="H33" s="194"/>
      <c r="I33" s="193" t="s">
        <v>19</v>
      </c>
      <c r="J33" s="194"/>
    </row>
    <row r="34" spans="1:10" ht="12.75">
      <c r="A34" s="195" t="s">
        <v>224</v>
      </c>
      <c r="B34" s="196"/>
      <c r="C34" s="195" t="s">
        <v>231</v>
      </c>
      <c r="D34" s="197"/>
      <c r="E34" s="6"/>
      <c r="F34" s="6"/>
      <c r="G34" s="195" t="s">
        <v>224</v>
      </c>
      <c r="H34" s="196"/>
      <c r="I34" s="195" t="s">
        <v>231</v>
      </c>
      <c r="J34" s="196"/>
    </row>
    <row r="35" spans="1:10" ht="12.75">
      <c r="A35" s="71" t="s">
        <v>232</v>
      </c>
      <c r="B35" s="80"/>
      <c r="C35" s="140" t="s">
        <v>240</v>
      </c>
      <c r="D35" s="80"/>
      <c r="E35" s="6"/>
      <c r="F35" s="6"/>
      <c r="G35" s="71"/>
      <c r="H35" s="80"/>
      <c r="I35" s="71" t="s">
        <v>233</v>
      </c>
      <c r="J35" s="80"/>
    </row>
    <row r="36" spans="1:10" ht="12.75">
      <c r="A36" s="71"/>
      <c r="B36" s="80"/>
      <c r="C36" s="71" t="s">
        <v>233</v>
      </c>
      <c r="D36" s="80"/>
      <c r="E36" s="6"/>
      <c r="F36" s="6"/>
      <c r="G36" s="71"/>
      <c r="H36" s="80"/>
      <c r="I36" s="71" t="s">
        <v>233</v>
      </c>
      <c r="J36" s="80"/>
    </row>
    <row r="37" spans="1:10" ht="12.75">
      <c r="A37" s="71"/>
      <c r="B37" s="80"/>
      <c r="C37" s="71" t="s">
        <v>233</v>
      </c>
      <c r="D37" s="80"/>
      <c r="E37" s="6"/>
      <c r="F37" s="6"/>
      <c r="G37" s="71"/>
      <c r="H37" s="80"/>
      <c r="I37" s="71" t="s">
        <v>233</v>
      </c>
      <c r="J37" s="80"/>
    </row>
    <row r="38" spans="1:10" ht="12.75">
      <c r="A38" s="71"/>
      <c r="B38" s="80"/>
      <c r="C38" s="71" t="s">
        <v>233</v>
      </c>
      <c r="D38" s="80"/>
      <c r="E38" s="6"/>
      <c r="F38" s="6"/>
      <c r="G38" s="71"/>
      <c r="H38" s="80"/>
      <c r="I38" s="71" t="s">
        <v>233</v>
      </c>
      <c r="J38" s="80"/>
    </row>
    <row r="39" spans="1:10" ht="12.75">
      <c r="A39" s="71"/>
      <c r="B39" s="80"/>
      <c r="C39" s="71" t="s">
        <v>233</v>
      </c>
      <c r="D39" s="80"/>
      <c r="E39" s="6"/>
      <c r="F39" s="6"/>
      <c r="G39" s="71"/>
      <c r="H39" s="80"/>
      <c r="I39" s="71" t="s">
        <v>233</v>
      </c>
      <c r="J39" s="80"/>
    </row>
    <row r="40" spans="1:10" ht="12.75">
      <c r="A40" s="71"/>
      <c r="B40" s="80"/>
      <c r="C40" s="71" t="s">
        <v>233</v>
      </c>
      <c r="D40" s="80"/>
      <c r="E40" s="6"/>
      <c r="F40" s="6"/>
      <c r="G40" s="71"/>
      <c r="H40" s="80"/>
      <c r="I40" s="71" t="s">
        <v>233</v>
      </c>
      <c r="J40" s="8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22"/>
      <c r="E42" s="22"/>
      <c r="F42" s="22"/>
      <c r="G42" s="22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12"/>
      <c r="B48" s="7"/>
      <c r="C48" s="7"/>
      <c r="D48" s="7"/>
      <c r="E48" s="7"/>
      <c r="F48" s="7"/>
      <c r="G48" s="7"/>
      <c r="H48" s="7"/>
      <c r="I48" s="7"/>
      <c r="J48" s="13"/>
    </row>
    <row r="49" spans="1:10" ht="12.75">
      <c r="A49" s="4" t="s">
        <v>21</v>
      </c>
      <c r="B49" s="24" t="s">
        <v>185</v>
      </c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24"/>
      <c r="C50" s="6"/>
      <c r="D50" s="6"/>
      <c r="E50" s="6"/>
      <c r="F50" s="6"/>
      <c r="G50" s="6"/>
      <c r="H50" s="6"/>
      <c r="I50" s="6"/>
      <c r="J50" s="10"/>
    </row>
    <row r="51" spans="1:10" ht="12.75">
      <c r="A51" s="12" t="s">
        <v>22</v>
      </c>
      <c r="B51" s="34">
        <f>'Item 120,130,150, pg 22'!B51</f>
        <v>41222</v>
      </c>
      <c r="C51" s="7"/>
      <c r="D51" s="7"/>
      <c r="E51" s="7"/>
      <c r="F51" s="7"/>
      <c r="G51" s="7"/>
      <c r="H51" s="7" t="s">
        <v>52</v>
      </c>
      <c r="I51" s="7"/>
      <c r="J51" s="27">
        <f>'Item 120,130,150, pg 22'!J51</f>
        <v>41275</v>
      </c>
    </row>
    <row r="52" spans="1:10" ht="12.75">
      <c r="A52" s="170" t="s">
        <v>24</v>
      </c>
      <c r="B52" s="171"/>
      <c r="C52" s="171"/>
      <c r="D52" s="171"/>
      <c r="E52" s="171"/>
      <c r="F52" s="171"/>
      <c r="G52" s="171"/>
      <c r="H52" s="171"/>
      <c r="I52" s="171"/>
      <c r="J52" s="172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4" t="s">
        <v>25</v>
      </c>
      <c r="B54" s="6"/>
      <c r="C54" s="6"/>
      <c r="D54" s="6"/>
      <c r="E54" s="6"/>
      <c r="F54" s="6"/>
      <c r="G54" s="6"/>
      <c r="H54" s="6"/>
      <c r="I54" s="6"/>
      <c r="J54" s="10"/>
    </row>
    <row r="55" spans="1:10" ht="12.75">
      <c r="A55" s="12"/>
      <c r="B55" s="7"/>
      <c r="C55" s="7"/>
      <c r="D55" s="7"/>
      <c r="E55" s="7"/>
      <c r="F55" s="7"/>
      <c r="G55" s="7"/>
      <c r="H55" s="7"/>
      <c r="I55" s="7"/>
      <c r="J55" s="13"/>
    </row>
  </sheetData>
  <sheetProtection/>
  <mergeCells count="27">
    <mergeCell ref="I20:J20"/>
    <mergeCell ref="H2:I2"/>
    <mergeCell ref="A7:J7"/>
    <mergeCell ref="A18:B18"/>
    <mergeCell ref="C18:D18"/>
    <mergeCell ref="G18:H18"/>
    <mergeCell ref="I18:J18"/>
    <mergeCell ref="C33:D33"/>
    <mergeCell ref="G33:H33"/>
    <mergeCell ref="I33:J33"/>
    <mergeCell ref="A19:B19"/>
    <mergeCell ref="C19:D19"/>
    <mergeCell ref="G19:H19"/>
    <mergeCell ref="I19:J19"/>
    <mergeCell ref="A20:B20"/>
    <mergeCell ref="C20:D20"/>
    <mergeCell ref="G20:H20"/>
    <mergeCell ref="A52:J52"/>
    <mergeCell ref="A32:B32"/>
    <mergeCell ref="C32:D32"/>
    <mergeCell ref="G32:H32"/>
    <mergeCell ref="I32:J32"/>
    <mergeCell ref="A33:B33"/>
    <mergeCell ref="A34:B34"/>
    <mergeCell ref="C34:D34"/>
    <mergeCell ref="G34:H34"/>
    <mergeCell ref="I34:J3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8.140625" style="0" customWidth="1"/>
    <col min="3" max="3" width="6.57421875" style="0" customWidth="1"/>
    <col min="6" max="6" width="10.8515625" style="0" customWidth="1"/>
    <col min="7" max="7" width="16.140625" style="0" customWidth="1"/>
    <col min="10" max="10" width="14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12</v>
      </c>
      <c r="C2" s="6"/>
      <c r="D2" s="6"/>
      <c r="E2" s="6"/>
      <c r="F2" s="6"/>
      <c r="G2" s="7">
        <v>2</v>
      </c>
      <c r="H2" s="165" t="s">
        <v>1</v>
      </c>
      <c r="I2" s="165"/>
      <c r="J2" s="29">
        <v>28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3</v>
      </c>
      <c r="D4" s="6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76" t="s">
        <v>191</v>
      </c>
      <c r="B7" s="169"/>
      <c r="C7" s="169"/>
      <c r="D7" s="169"/>
      <c r="E7" s="169"/>
      <c r="F7" s="169"/>
      <c r="G7" s="169"/>
      <c r="H7" s="169"/>
      <c r="I7" s="169"/>
      <c r="J7" s="177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4" t="s">
        <v>192</v>
      </c>
      <c r="B9" s="6"/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157" t="s">
        <v>193</v>
      </c>
      <c r="B11" s="155"/>
      <c r="C11" s="155"/>
      <c r="D11" s="155"/>
      <c r="E11" s="156"/>
      <c r="F11" s="157" t="s">
        <v>194</v>
      </c>
      <c r="G11" s="156"/>
      <c r="H11" s="157" t="s">
        <v>195</v>
      </c>
      <c r="I11" s="155"/>
      <c r="J11" s="156"/>
    </row>
    <row r="12" spans="1:10" ht="15.75">
      <c r="A12" s="71"/>
      <c r="B12" s="127" t="s">
        <v>196</v>
      </c>
      <c r="C12" s="73"/>
      <c r="D12" s="73"/>
      <c r="E12" s="80"/>
      <c r="F12" s="71"/>
      <c r="G12" s="80"/>
      <c r="H12" s="71"/>
      <c r="I12" s="73"/>
      <c r="J12" s="80"/>
    </row>
    <row r="13" spans="1:10" ht="12.75">
      <c r="A13" s="71"/>
      <c r="B13" s="73"/>
      <c r="C13" s="73"/>
      <c r="D13" s="73"/>
      <c r="E13" s="80"/>
      <c r="F13" s="71" t="s">
        <v>197</v>
      </c>
      <c r="G13" s="80"/>
      <c r="H13" s="128">
        <v>93.25</v>
      </c>
      <c r="I13" s="73" t="s">
        <v>198</v>
      </c>
      <c r="J13" s="80"/>
    </row>
    <row r="14" spans="1:10" ht="12.75">
      <c r="A14" s="12"/>
      <c r="B14" s="7"/>
      <c r="C14" s="7"/>
      <c r="D14" s="7"/>
      <c r="E14" s="13"/>
      <c r="F14" s="71" t="s">
        <v>199</v>
      </c>
      <c r="G14" s="80"/>
      <c r="H14" s="129">
        <v>78</v>
      </c>
      <c r="I14" s="7" t="s">
        <v>200</v>
      </c>
      <c r="J14" s="13"/>
    </row>
    <row r="15" spans="1:10" ht="12.75">
      <c r="A15" s="71"/>
      <c r="B15" s="73"/>
      <c r="C15" s="73"/>
      <c r="D15" s="73"/>
      <c r="E15" s="80"/>
      <c r="F15" s="71" t="s">
        <v>201</v>
      </c>
      <c r="G15" s="80"/>
      <c r="H15" s="129">
        <v>7.5</v>
      </c>
      <c r="I15" s="7" t="s">
        <v>202</v>
      </c>
      <c r="J15" s="13"/>
    </row>
    <row r="16" spans="1:10" ht="12.75">
      <c r="A16" s="71"/>
      <c r="B16" s="73"/>
      <c r="C16" s="73"/>
      <c r="D16" s="73"/>
      <c r="E16" s="80"/>
      <c r="F16" s="71" t="s">
        <v>203</v>
      </c>
      <c r="G16" s="80"/>
      <c r="H16" s="130"/>
      <c r="I16" s="73"/>
      <c r="J16" s="80"/>
    </row>
    <row r="17" spans="1:10" ht="12.75">
      <c r="A17" s="71"/>
      <c r="B17" s="73"/>
      <c r="C17" s="73"/>
      <c r="D17" s="73"/>
      <c r="E17" s="80"/>
      <c r="F17" s="71" t="s">
        <v>204</v>
      </c>
      <c r="G17" s="80"/>
      <c r="H17" s="130">
        <v>30</v>
      </c>
      <c r="I17" s="73" t="s">
        <v>205</v>
      </c>
      <c r="J17" s="80"/>
    </row>
    <row r="18" spans="1:10" ht="12.75">
      <c r="A18" s="71"/>
      <c r="B18" s="73"/>
      <c r="C18" s="73"/>
      <c r="D18" s="73"/>
      <c r="E18" s="80"/>
      <c r="F18" s="71" t="s">
        <v>206</v>
      </c>
      <c r="G18" s="80"/>
      <c r="H18" s="130">
        <v>2.5</v>
      </c>
      <c r="I18" s="73" t="s">
        <v>205</v>
      </c>
      <c r="J18" s="80"/>
    </row>
    <row r="19" spans="1:10" ht="12.75">
      <c r="A19" s="71"/>
      <c r="B19" s="73"/>
      <c r="C19" s="73"/>
      <c r="D19" s="73"/>
      <c r="E19" s="80"/>
      <c r="F19" s="71" t="s">
        <v>207</v>
      </c>
      <c r="G19" s="80"/>
      <c r="H19" s="130">
        <v>10.5</v>
      </c>
      <c r="I19" s="73" t="s">
        <v>205</v>
      </c>
      <c r="J19" s="80"/>
    </row>
    <row r="20" spans="1:10" ht="12.75">
      <c r="A20" s="71"/>
      <c r="B20" s="73"/>
      <c r="C20" s="73"/>
      <c r="D20" s="73"/>
      <c r="E20" s="80"/>
      <c r="F20" s="71" t="s">
        <v>208</v>
      </c>
      <c r="G20" s="80"/>
      <c r="H20" s="130">
        <v>1.5</v>
      </c>
      <c r="I20" s="73" t="s">
        <v>205</v>
      </c>
      <c r="J20" s="80"/>
    </row>
    <row r="21" spans="1:10" ht="12.75">
      <c r="A21" s="71"/>
      <c r="B21" s="73"/>
      <c r="C21" s="73"/>
      <c r="D21" s="73"/>
      <c r="E21" s="80"/>
      <c r="F21" s="71"/>
      <c r="G21" s="80"/>
      <c r="H21" s="71"/>
      <c r="I21" s="73"/>
      <c r="J21" s="80"/>
    </row>
    <row r="22" spans="1:10" ht="12.75">
      <c r="A22" s="71"/>
      <c r="B22" s="73"/>
      <c r="C22" s="73"/>
      <c r="D22" s="73"/>
      <c r="E22" s="80"/>
      <c r="F22" s="71"/>
      <c r="G22" s="80"/>
      <c r="H22" s="71"/>
      <c r="I22" s="73"/>
      <c r="J22" s="80"/>
    </row>
    <row r="23" spans="1:10" ht="12.75">
      <c r="A23" s="71"/>
      <c r="B23" s="73"/>
      <c r="C23" s="73"/>
      <c r="D23" s="73"/>
      <c r="E23" s="80"/>
      <c r="F23" s="71"/>
      <c r="G23" s="80"/>
      <c r="H23" s="71"/>
      <c r="I23" s="73"/>
      <c r="J23" s="80"/>
    </row>
    <row r="24" spans="1:10" ht="12.75">
      <c r="A24" s="71"/>
      <c r="B24" s="73"/>
      <c r="C24" s="73"/>
      <c r="D24" s="73"/>
      <c r="E24" s="80"/>
      <c r="F24" s="71"/>
      <c r="G24" s="80"/>
      <c r="H24" s="71"/>
      <c r="I24" s="73"/>
      <c r="J24" s="80"/>
    </row>
    <row r="25" spans="1:10" ht="12.75">
      <c r="A25" s="71"/>
      <c r="B25" s="73"/>
      <c r="C25" s="73"/>
      <c r="D25" s="73"/>
      <c r="E25" s="80"/>
      <c r="F25" s="71"/>
      <c r="G25" s="80"/>
      <c r="H25" s="71"/>
      <c r="I25" s="73"/>
      <c r="J25" s="80"/>
    </row>
    <row r="26" spans="1:10" ht="12.75">
      <c r="A26" s="71"/>
      <c r="B26" s="73"/>
      <c r="C26" s="73"/>
      <c r="D26" s="73"/>
      <c r="E26" s="80"/>
      <c r="F26" s="71"/>
      <c r="G26" s="80"/>
      <c r="H26" s="71"/>
      <c r="I26" s="73"/>
      <c r="J26" s="80"/>
    </row>
    <row r="27" spans="1:10" ht="12.75">
      <c r="A27" s="71"/>
      <c r="B27" s="73"/>
      <c r="C27" s="73"/>
      <c r="D27" s="73"/>
      <c r="E27" s="80"/>
      <c r="F27" s="71"/>
      <c r="G27" s="80"/>
      <c r="H27" s="71"/>
      <c r="I27" s="73"/>
      <c r="J27" s="80"/>
    </row>
    <row r="28" spans="1:10" ht="12.75">
      <c r="A28" s="71"/>
      <c r="B28" s="73"/>
      <c r="C28" s="73"/>
      <c r="D28" s="73"/>
      <c r="E28" s="80"/>
      <c r="F28" s="71"/>
      <c r="G28" s="80"/>
      <c r="H28" s="71"/>
      <c r="I28" s="73"/>
      <c r="J28" s="80"/>
    </row>
    <row r="29" spans="1:10" ht="12.75">
      <c r="A29" s="71"/>
      <c r="B29" s="73"/>
      <c r="C29" s="73"/>
      <c r="D29" s="73"/>
      <c r="E29" s="80"/>
      <c r="F29" s="71"/>
      <c r="G29" s="80"/>
      <c r="H29" s="71"/>
      <c r="I29" s="73"/>
      <c r="J29" s="80"/>
    </row>
    <row r="30" spans="1:10" ht="12.75">
      <c r="A30" s="71"/>
      <c r="B30" s="73"/>
      <c r="C30" s="73"/>
      <c r="D30" s="73"/>
      <c r="E30" s="80"/>
      <c r="F30" s="71"/>
      <c r="G30" s="80"/>
      <c r="H30" s="71"/>
      <c r="I30" s="73"/>
      <c r="J30" s="80"/>
    </row>
    <row r="31" spans="1:10" ht="12.75">
      <c r="A31" s="71"/>
      <c r="B31" s="73"/>
      <c r="C31" s="73"/>
      <c r="D31" s="73"/>
      <c r="E31" s="80"/>
      <c r="F31" s="71"/>
      <c r="G31" s="80"/>
      <c r="H31" s="71"/>
      <c r="I31" s="73"/>
      <c r="J31" s="80"/>
    </row>
    <row r="32" spans="1:10" ht="12.75">
      <c r="A32" s="71"/>
      <c r="B32" s="73"/>
      <c r="C32" s="73"/>
      <c r="D32" s="73"/>
      <c r="E32" s="80"/>
      <c r="F32" s="71"/>
      <c r="G32" s="80"/>
      <c r="H32" s="71"/>
      <c r="I32" s="73"/>
      <c r="J32" s="80"/>
    </row>
    <row r="33" spans="1:10" ht="12.75">
      <c r="A33" s="71"/>
      <c r="B33" s="73"/>
      <c r="C33" s="73"/>
      <c r="D33" s="73"/>
      <c r="E33" s="80"/>
      <c r="F33" s="71"/>
      <c r="G33" s="80"/>
      <c r="H33" s="71"/>
      <c r="I33" s="73"/>
      <c r="J33" s="80"/>
    </row>
    <row r="34" spans="1:10" ht="12.75">
      <c r="A34" s="71"/>
      <c r="B34" s="73"/>
      <c r="C34" s="73"/>
      <c r="D34" s="73"/>
      <c r="E34" s="80"/>
      <c r="F34" s="71"/>
      <c r="G34" s="80"/>
      <c r="H34" s="71"/>
      <c r="I34" s="73"/>
      <c r="J34" s="80"/>
    </row>
    <row r="35" spans="1:10" ht="12.75">
      <c r="A35" s="71"/>
      <c r="B35" s="73"/>
      <c r="C35" s="73"/>
      <c r="D35" s="73"/>
      <c r="E35" s="80"/>
      <c r="F35" s="71"/>
      <c r="G35" s="80"/>
      <c r="H35" s="71"/>
      <c r="I35" s="73"/>
      <c r="J35" s="80"/>
    </row>
    <row r="36" spans="1:10" ht="12.75">
      <c r="A36" s="71"/>
      <c r="B36" s="73"/>
      <c r="C36" s="73"/>
      <c r="D36" s="73"/>
      <c r="E36" s="80"/>
      <c r="F36" s="71"/>
      <c r="G36" s="80"/>
      <c r="H36" s="71"/>
      <c r="I36" s="73"/>
      <c r="J36" s="80"/>
    </row>
    <row r="37" spans="1:10" ht="12.75">
      <c r="A37" s="71"/>
      <c r="B37" s="73"/>
      <c r="C37" s="73"/>
      <c r="D37" s="73"/>
      <c r="E37" s="80"/>
      <c r="F37" s="71"/>
      <c r="G37" s="80"/>
      <c r="H37" s="71"/>
      <c r="I37" s="73"/>
      <c r="J37" s="80"/>
    </row>
    <row r="38" spans="1:10" ht="12.75">
      <c r="A38" s="71"/>
      <c r="B38" s="73"/>
      <c r="C38" s="73"/>
      <c r="D38" s="73"/>
      <c r="E38" s="80"/>
      <c r="F38" s="71"/>
      <c r="G38" s="80"/>
      <c r="H38" s="71"/>
      <c r="I38" s="73"/>
      <c r="J38" s="80"/>
    </row>
    <row r="39" spans="1:10" ht="12.75">
      <c r="A39" s="71"/>
      <c r="B39" s="73"/>
      <c r="C39" s="73"/>
      <c r="D39" s="73"/>
      <c r="E39" s="80"/>
      <c r="F39" s="71"/>
      <c r="G39" s="80"/>
      <c r="H39" s="71"/>
      <c r="I39" s="73"/>
      <c r="J39" s="8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 t="s">
        <v>209</v>
      </c>
      <c r="B43" s="6"/>
      <c r="C43" s="6"/>
      <c r="D43" s="22"/>
      <c r="E43" s="22"/>
      <c r="F43" s="22"/>
      <c r="G43" s="22"/>
      <c r="H43" s="6"/>
      <c r="I43" s="6"/>
      <c r="J43" s="10"/>
    </row>
    <row r="44" spans="1:10" ht="12.75">
      <c r="A44" s="42" t="s">
        <v>210</v>
      </c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36" t="s">
        <v>211</v>
      </c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4"/>
      <c r="B51" s="6"/>
      <c r="C51" s="6"/>
      <c r="D51" s="6"/>
      <c r="E51" s="6"/>
      <c r="F51" s="6"/>
      <c r="G51" s="6"/>
      <c r="H51" s="6"/>
      <c r="I51" s="6"/>
      <c r="J51" s="10"/>
    </row>
    <row r="52" spans="1:10" ht="12.75">
      <c r="A52" s="1" t="s">
        <v>21</v>
      </c>
      <c r="B52" s="131" t="s">
        <v>185</v>
      </c>
      <c r="C52" s="2"/>
      <c r="D52" s="2"/>
      <c r="E52" s="2"/>
      <c r="F52" s="2"/>
      <c r="G52" s="2"/>
      <c r="H52" s="2"/>
      <c r="I52" s="2"/>
      <c r="J52" s="3"/>
    </row>
    <row r="53" spans="1:10" ht="12.75">
      <c r="A53" s="4"/>
      <c r="B53" s="24"/>
      <c r="C53" s="6"/>
      <c r="D53" s="6"/>
      <c r="E53" s="6"/>
      <c r="F53" s="6"/>
      <c r="G53" s="6"/>
      <c r="H53" s="6"/>
      <c r="I53" s="6"/>
      <c r="J53" s="10"/>
    </row>
    <row r="54" spans="1:10" ht="12.75">
      <c r="A54" s="12" t="s">
        <v>22</v>
      </c>
      <c r="B54" s="34">
        <f>'Item 207, pg 26'!B51</f>
        <v>41222</v>
      </c>
      <c r="C54" s="7"/>
      <c r="D54" s="7"/>
      <c r="E54" s="7"/>
      <c r="F54" s="7"/>
      <c r="G54" s="7"/>
      <c r="H54" s="7" t="s">
        <v>26</v>
      </c>
      <c r="I54" s="7"/>
      <c r="J54" s="27">
        <f>'Item 207, pg 26'!J51</f>
        <v>41275</v>
      </c>
    </row>
    <row r="55" spans="1:10" ht="12.75">
      <c r="A55" s="132"/>
      <c r="B55" s="6"/>
      <c r="C55" s="124"/>
      <c r="D55" s="132" t="s">
        <v>24</v>
      </c>
      <c r="E55" s="124"/>
      <c r="F55" s="124"/>
      <c r="G55" s="124"/>
      <c r="H55" s="124"/>
      <c r="I55" s="124"/>
      <c r="J55" s="125"/>
    </row>
    <row r="56" spans="1:10" ht="12.75">
      <c r="A56" s="4"/>
      <c r="B56" s="123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25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2"/>
      <c r="B58" s="7"/>
      <c r="C58" s="7"/>
      <c r="D58" s="7"/>
      <c r="E58" s="7"/>
      <c r="F58" s="7"/>
      <c r="G58" s="7"/>
      <c r="H58" s="7"/>
      <c r="I58" s="7"/>
      <c r="J58" s="13"/>
    </row>
    <row r="59" ht="12.75">
      <c r="B59" s="6"/>
    </row>
  </sheetData>
  <sheetProtection/>
  <mergeCells count="5">
    <mergeCell ref="H2:I2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7.7109375" style="0" customWidth="1"/>
    <col min="3" max="3" width="0.71875" style="0" customWidth="1"/>
    <col min="5" max="5" width="3.00390625" style="0" customWidth="1"/>
    <col min="7" max="7" width="3.00390625" style="0" customWidth="1"/>
    <col min="9" max="9" width="3.140625" style="0" customWidth="1"/>
    <col min="11" max="11" width="4.421875" style="0" customWidth="1"/>
    <col min="13" max="13" width="4.28125" style="0" customWidth="1"/>
    <col min="15" max="15" width="3.8515625" style="0" customWidth="1"/>
    <col min="16" max="16" width="16.28125" style="0" customWidth="1"/>
    <col min="17" max="17" width="3.7109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0</v>
      </c>
      <c r="B2" s="5">
        <f>'Item 100, pg 20'!B2</f>
        <v>12</v>
      </c>
      <c r="C2" s="6"/>
      <c r="D2" s="6"/>
      <c r="E2" s="6"/>
      <c r="F2" s="6"/>
      <c r="G2" s="6"/>
      <c r="H2" s="6"/>
      <c r="I2" s="6"/>
      <c r="J2" s="6"/>
      <c r="K2" s="6"/>
      <c r="L2" s="28">
        <v>4</v>
      </c>
      <c r="M2" s="24" t="s">
        <v>1</v>
      </c>
      <c r="N2" s="24"/>
      <c r="P2" s="5">
        <v>29</v>
      </c>
      <c r="Q2" s="10"/>
    </row>
    <row r="3" spans="1:17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0"/>
    </row>
    <row r="4" spans="1:17" ht="12.75">
      <c r="A4" s="4" t="s">
        <v>2</v>
      </c>
      <c r="B4" s="6"/>
      <c r="C4" s="6"/>
      <c r="D4" s="6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0"/>
    </row>
    <row r="5" spans="1:17" ht="12.75">
      <c r="A5" s="12" t="s">
        <v>4</v>
      </c>
      <c r="B5" s="7"/>
      <c r="C5" s="7"/>
      <c r="D5" s="7" t="s">
        <v>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3"/>
    </row>
    <row r="6" spans="1:17" ht="12.7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0"/>
    </row>
    <row r="7" spans="1:17" ht="12.75">
      <c r="A7" s="176" t="s">
        <v>136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77"/>
    </row>
    <row r="8" spans="1:17" ht="12.75">
      <c r="A8" s="158" t="s">
        <v>137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59"/>
    </row>
    <row r="9" spans="1:17" ht="12.75">
      <c r="A9" s="158" t="s">
        <v>138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59"/>
    </row>
    <row r="10" spans="1:17" ht="12.75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0"/>
    </row>
    <row r="11" spans="1:17" ht="12.75">
      <c r="A11" s="4" t="s">
        <v>139</v>
      </c>
      <c r="B11" s="1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0"/>
    </row>
    <row r="12" spans="1:17" ht="12.7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0"/>
    </row>
    <row r="13" spans="1:17" ht="12.75">
      <c r="A13" s="4"/>
      <c r="B13" s="32"/>
      <c r="C13" s="8"/>
      <c r="D13" s="157" t="s">
        <v>140</v>
      </c>
      <c r="E13" s="199"/>
      <c r="F13" s="155"/>
      <c r="G13" s="199"/>
      <c r="H13" s="155"/>
      <c r="I13" s="199"/>
      <c r="J13" s="199"/>
      <c r="K13" s="199"/>
      <c r="L13" s="155"/>
      <c r="M13" s="199"/>
      <c r="N13" s="155"/>
      <c r="O13" s="155"/>
      <c r="P13" s="155"/>
      <c r="Q13" s="156"/>
    </row>
    <row r="14" spans="1:17" ht="12.75">
      <c r="A14" s="93" t="s">
        <v>141</v>
      </c>
      <c r="B14" s="94"/>
      <c r="C14" s="95"/>
      <c r="D14" s="71" t="s">
        <v>142</v>
      </c>
      <c r="E14" s="73"/>
      <c r="F14" s="73" t="s">
        <v>143</v>
      </c>
      <c r="G14" s="73"/>
      <c r="H14" s="73" t="s">
        <v>144</v>
      </c>
      <c r="I14" s="73"/>
      <c r="J14" s="73" t="s">
        <v>145</v>
      </c>
      <c r="K14" s="73"/>
      <c r="L14" s="73" t="s">
        <v>146</v>
      </c>
      <c r="M14" s="73"/>
      <c r="N14" s="73" t="s">
        <v>147</v>
      </c>
      <c r="O14" s="80"/>
      <c r="P14" s="73" t="s">
        <v>148</v>
      </c>
      <c r="Q14" s="80"/>
    </row>
    <row r="15" spans="1:17" ht="12.75">
      <c r="A15" s="84" t="s">
        <v>149</v>
      </c>
      <c r="B15" s="73"/>
      <c r="C15" s="80"/>
      <c r="D15" s="96"/>
      <c r="E15" s="70"/>
      <c r="F15" s="96"/>
      <c r="G15" s="70"/>
      <c r="H15" s="97"/>
      <c r="I15" s="70"/>
      <c r="J15" s="97"/>
      <c r="K15" s="70"/>
      <c r="L15" s="97"/>
      <c r="M15" s="70"/>
      <c r="N15" s="97"/>
      <c r="O15" s="98"/>
      <c r="P15" s="97"/>
      <c r="Q15" s="98"/>
    </row>
    <row r="16" spans="1:17" ht="12.75">
      <c r="A16" s="84" t="s">
        <v>150</v>
      </c>
      <c r="B16" s="73"/>
      <c r="C16" s="80"/>
      <c r="D16" s="96">
        <v>33.17</v>
      </c>
      <c r="E16" s="70" t="s">
        <v>48</v>
      </c>
      <c r="F16" s="96">
        <v>46.8</v>
      </c>
      <c r="G16" s="70" t="s">
        <v>48</v>
      </c>
      <c r="H16" s="97">
        <v>56.98</v>
      </c>
      <c r="I16" s="70" t="s">
        <v>48</v>
      </c>
      <c r="J16" s="97">
        <v>76.81</v>
      </c>
      <c r="K16" s="70" t="s">
        <v>48</v>
      </c>
      <c r="L16" s="97">
        <v>95.26</v>
      </c>
      <c r="M16" s="70" t="s">
        <v>48</v>
      </c>
      <c r="N16" s="97">
        <v>146.68</v>
      </c>
      <c r="O16" s="70" t="s">
        <v>48</v>
      </c>
      <c r="P16" s="97">
        <v>177.47</v>
      </c>
      <c r="Q16" s="70" t="s">
        <v>48</v>
      </c>
    </row>
    <row r="17" spans="1:17" ht="12.75">
      <c r="A17" s="84" t="s">
        <v>151</v>
      </c>
      <c r="B17" s="73"/>
      <c r="C17" s="80"/>
      <c r="D17" s="96">
        <v>18.99</v>
      </c>
      <c r="E17" s="70" t="s">
        <v>48</v>
      </c>
      <c r="F17" s="96">
        <v>26.08</v>
      </c>
      <c r="G17" s="70" t="s">
        <v>48</v>
      </c>
      <c r="H17" s="96">
        <v>34.9</v>
      </c>
      <c r="I17" s="70" t="s">
        <v>48</v>
      </c>
      <c r="J17" s="96">
        <v>50.36</v>
      </c>
      <c r="K17" s="70" t="s">
        <v>48</v>
      </c>
      <c r="L17" s="96">
        <v>62.92</v>
      </c>
      <c r="M17" s="70" t="s">
        <v>48</v>
      </c>
      <c r="N17" s="96">
        <v>88.63</v>
      </c>
      <c r="O17" s="70" t="s">
        <v>48</v>
      </c>
      <c r="P17" s="96">
        <v>109.09</v>
      </c>
      <c r="Q17" s="70" t="s">
        <v>48</v>
      </c>
    </row>
    <row r="18" spans="1:17" s="104" customFormat="1" ht="12.75">
      <c r="A18" s="99" t="s">
        <v>152</v>
      </c>
      <c r="B18" s="100"/>
      <c r="C18" s="101"/>
      <c r="D18" s="102">
        <v>29.05</v>
      </c>
      <c r="E18" s="103" t="s">
        <v>48</v>
      </c>
      <c r="F18" s="102">
        <v>41.16</v>
      </c>
      <c r="G18" s="103" t="s">
        <v>48</v>
      </c>
      <c r="H18" s="102">
        <v>52.96</v>
      </c>
      <c r="I18" s="103" t="s">
        <v>48</v>
      </c>
      <c r="J18" s="102">
        <v>71.16</v>
      </c>
      <c r="K18" s="103" t="s">
        <v>48</v>
      </c>
      <c r="L18" s="102">
        <v>93.75</v>
      </c>
      <c r="M18" s="103" t="s">
        <v>48</v>
      </c>
      <c r="N18" s="102">
        <v>121.96</v>
      </c>
      <c r="O18" s="103" t="s">
        <v>48</v>
      </c>
      <c r="P18" s="102">
        <f>157.89+2.74</f>
        <v>160.63</v>
      </c>
      <c r="Q18" s="103" t="s">
        <v>48</v>
      </c>
    </row>
    <row r="19" spans="1:17" ht="12.75">
      <c r="A19" s="105" t="s">
        <v>153</v>
      </c>
      <c r="B19" s="73"/>
      <c r="C19" s="80"/>
      <c r="D19" s="106"/>
      <c r="E19" s="107"/>
      <c r="F19" s="108"/>
      <c r="G19" s="107"/>
      <c r="H19" s="106"/>
      <c r="I19" s="107"/>
      <c r="J19" s="106"/>
      <c r="K19" s="107"/>
      <c r="L19" s="106"/>
      <c r="M19" s="107"/>
      <c r="N19" s="106"/>
      <c r="O19" s="107"/>
      <c r="P19" s="106"/>
      <c r="Q19" s="107"/>
    </row>
    <row r="20" spans="1:17" ht="12.75">
      <c r="A20" s="84" t="s">
        <v>154</v>
      </c>
      <c r="B20" s="73"/>
      <c r="C20" s="80"/>
      <c r="D20" s="96">
        <v>45.8</v>
      </c>
      <c r="E20" s="103"/>
      <c r="F20" s="96">
        <f>+D20</f>
        <v>45.8</v>
      </c>
      <c r="G20" s="103"/>
      <c r="H20" s="97">
        <f>+D20</f>
        <v>45.8</v>
      </c>
      <c r="I20" s="103"/>
      <c r="J20" s="97">
        <v>54.5</v>
      </c>
      <c r="K20" s="103"/>
      <c r="L20" s="97">
        <f>+J20</f>
        <v>54.5</v>
      </c>
      <c r="M20" s="103"/>
      <c r="N20" s="97">
        <f>+J20</f>
        <v>54.5</v>
      </c>
      <c r="O20" s="103"/>
      <c r="P20" s="97">
        <f>+J20</f>
        <v>54.5</v>
      </c>
      <c r="Q20" s="103"/>
    </row>
    <row r="21" spans="1:17" ht="12.75">
      <c r="A21" s="84" t="s">
        <v>155</v>
      </c>
      <c r="B21" s="73"/>
      <c r="C21" s="80"/>
      <c r="D21" s="96">
        <v>29.05</v>
      </c>
      <c r="E21" s="70" t="s">
        <v>48</v>
      </c>
      <c r="F21" s="96">
        <v>41.16</v>
      </c>
      <c r="G21" s="70" t="s">
        <v>48</v>
      </c>
      <c r="H21" s="96">
        <v>52.96</v>
      </c>
      <c r="I21" s="70" t="s">
        <v>48</v>
      </c>
      <c r="J21" s="96">
        <f>69.84+1.32</f>
        <v>71.16</v>
      </c>
      <c r="K21" s="70" t="s">
        <v>48</v>
      </c>
      <c r="L21" s="96">
        <v>93.75</v>
      </c>
      <c r="M21" s="70" t="s">
        <v>48</v>
      </c>
      <c r="N21" s="96">
        <f>119.61+2.35</f>
        <v>121.96</v>
      </c>
      <c r="O21" s="70" t="s">
        <v>48</v>
      </c>
      <c r="P21" s="97">
        <f>157.89+2.74</f>
        <v>160.63</v>
      </c>
      <c r="Q21" s="70" t="s">
        <v>48</v>
      </c>
    </row>
    <row r="22" spans="1:17" ht="12.75">
      <c r="A22" s="84" t="s">
        <v>156</v>
      </c>
      <c r="B22" s="73"/>
      <c r="C22" s="80"/>
      <c r="D22" s="96">
        <v>0.49</v>
      </c>
      <c r="E22" s="70"/>
      <c r="F22" s="96">
        <v>0.6</v>
      </c>
      <c r="G22" s="70"/>
      <c r="H22" s="97">
        <v>0.6</v>
      </c>
      <c r="I22" s="70"/>
      <c r="J22" s="97">
        <v>0.93</v>
      </c>
      <c r="K22" s="70"/>
      <c r="L22" s="97">
        <v>1.09</v>
      </c>
      <c r="M22" s="70"/>
      <c r="N22" s="97">
        <v>1.64</v>
      </c>
      <c r="O22" s="70"/>
      <c r="P22" s="97">
        <v>1.91</v>
      </c>
      <c r="Q22" s="70"/>
    </row>
    <row r="23" spans="1:17" ht="12.75">
      <c r="A23" s="84" t="s">
        <v>157</v>
      </c>
      <c r="B23" s="73"/>
      <c r="C23" s="80"/>
      <c r="D23" s="96"/>
      <c r="E23" s="70"/>
      <c r="F23" s="96"/>
      <c r="G23" s="70"/>
      <c r="H23" s="97"/>
      <c r="I23" s="70"/>
      <c r="J23" s="97"/>
      <c r="K23" s="70"/>
      <c r="L23" s="96"/>
      <c r="M23" s="70"/>
      <c r="N23" s="97"/>
      <c r="O23" s="109"/>
      <c r="P23" s="97"/>
      <c r="Q23" s="109"/>
    </row>
    <row r="24" spans="1:17" ht="12.7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0"/>
    </row>
    <row r="25" spans="1:17" ht="12.75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0"/>
    </row>
    <row r="26" spans="1:17" ht="12.75">
      <c r="A26" s="42" t="s">
        <v>158</v>
      </c>
      <c r="B26" s="110" t="s">
        <v>159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0"/>
    </row>
    <row r="27" spans="1:17" ht="12.75">
      <c r="A27" s="42"/>
      <c r="B27" s="24" t="s">
        <v>160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0"/>
    </row>
    <row r="28" spans="1:17" ht="12.75">
      <c r="A28" s="42"/>
      <c r="B28" s="24" t="s">
        <v>161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0"/>
    </row>
    <row r="29" spans="1:17" ht="12.75">
      <c r="A29" s="42"/>
      <c r="B29" s="24" t="s">
        <v>162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0"/>
    </row>
    <row r="30" spans="1:17" ht="12.75">
      <c r="A30" s="42"/>
      <c r="B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0"/>
    </row>
    <row r="31" spans="1:17" ht="12.75">
      <c r="A31" s="111" t="s">
        <v>163</v>
      </c>
      <c r="B31" s="46" t="s">
        <v>184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31"/>
    </row>
    <row r="32" spans="1:17" ht="12.75">
      <c r="A32" s="42"/>
      <c r="B32" s="24" t="s">
        <v>164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0"/>
    </row>
    <row r="33" spans="1:17" ht="12.75">
      <c r="A33" s="44"/>
      <c r="B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0"/>
    </row>
    <row r="34" spans="1:17" ht="12.75">
      <c r="A34" s="43" t="s">
        <v>165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0"/>
    </row>
    <row r="35" spans="1:17" ht="12.75">
      <c r="A35" s="42"/>
      <c r="B35" s="2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0"/>
    </row>
    <row r="36" spans="1:17" ht="12.75">
      <c r="A36" s="42"/>
      <c r="B36" s="24" t="s">
        <v>234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0"/>
    </row>
    <row r="37" spans="1:17" ht="12.75">
      <c r="A37" s="42"/>
      <c r="B37" s="2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0"/>
    </row>
    <row r="38" spans="1:17" ht="12.75">
      <c r="A38" s="42"/>
      <c r="B38" s="2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0"/>
    </row>
    <row r="39" spans="1:17" ht="12.75">
      <c r="A39" s="42"/>
      <c r="B39" s="2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0"/>
    </row>
    <row r="40" spans="1:17" ht="12.75">
      <c r="A40" s="42"/>
      <c r="B40" s="2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0"/>
    </row>
    <row r="41" spans="1:17" ht="12.75">
      <c r="A41" s="42"/>
      <c r="B41" s="2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0"/>
    </row>
    <row r="42" spans="1:17" ht="12.75">
      <c r="A42" s="4"/>
      <c r="B42" s="2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0"/>
    </row>
    <row r="43" spans="1:17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0"/>
    </row>
    <row r="44" spans="1:17" ht="12.75">
      <c r="A44" s="4"/>
      <c r="B44" s="83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"/>
    </row>
    <row r="45" spans="1:17" ht="12.75">
      <c r="A45" s="4"/>
      <c r="B45" s="6"/>
      <c r="C45" s="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6"/>
      <c r="O45" s="6"/>
      <c r="P45" s="6"/>
      <c r="Q45" s="10"/>
    </row>
    <row r="46" spans="1:17" ht="12.75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0"/>
    </row>
    <row r="47" spans="1:17" ht="12.75">
      <c r="A47" s="1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3"/>
    </row>
    <row r="48" spans="1:17" ht="12.75">
      <c r="A48" s="4" t="s">
        <v>21</v>
      </c>
      <c r="B48" s="112" t="s">
        <v>185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0"/>
    </row>
    <row r="49" spans="1:17" ht="12.75">
      <c r="A49" s="4"/>
      <c r="B49" s="2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0"/>
    </row>
    <row r="50" spans="1:17" ht="12.75">
      <c r="A50" s="12" t="s">
        <v>22</v>
      </c>
      <c r="B50" s="34">
        <f>'Item 120,130,150, pg 22'!B51</f>
        <v>41222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 t="s">
        <v>91</v>
      </c>
      <c r="O50" s="7"/>
      <c r="P50" s="78">
        <f>'Item 120,130,150, pg 22'!J51</f>
        <v>41275</v>
      </c>
      <c r="Q50" s="13"/>
    </row>
    <row r="51" spans="1:17" ht="12.75">
      <c r="A51" s="170" t="s">
        <v>24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67"/>
      <c r="Q51" s="172"/>
    </row>
    <row r="52" spans="1:17" ht="12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0"/>
    </row>
    <row r="53" spans="1:17" ht="12.75">
      <c r="A53" s="4" t="s">
        <v>25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0"/>
    </row>
    <row r="54" spans="1:17" ht="12.75">
      <c r="A54" s="1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3"/>
    </row>
  </sheetData>
  <sheetProtection/>
  <mergeCells count="5">
    <mergeCell ref="A51:Q51"/>
    <mergeCell ref="A7:Q7"/>
    <mergeCell ref="A8:Q8"/>
    <mergeCell ref="A9:Q9"/>
    <mergeCell ref="D13:Q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8.421875" style="0" customWidth="1"/>
    <col min="3" max="3" width="6.140625" style="0" customWidth="1"/>
    <col min="5" max="5" width="4.140625" style="0" customWidth="1"/>
    <col min="7" max="7" width="4.57421875" style="0" customWidth="1"/>
    <col min="8" max="8" width="8.28125" style="0" customWidth="1"/>
    <col min="9" max="9" width="4.57421875" style="0" customWidth="1"/>
    <col min="11" max="11" width="4.140625" style="0" customWidth="1"/>
    <col min="12" max="12" width="7.57421875" style="0" customWidth="1"/>
    <col min="13" max="13" width="5.140625" style="0" customWidth="1"/>
    <col min="14" max="14" width="4.57421875" style="0" customWidth="1"/>
    <col min="15" max="15" width="14.1406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tr">
        <f>'Item 240, pg 29'!A2</f>
        <v>Tariff No.</v>
      </c>
      <c r="B2" s="5">
        <f>'Item 100, pg 20'!B2</f>
        <v>12</v>
      </c>
      <c r="C2" s="6"/>
      <c r="D2" s="6"/>
      <c r="E2" s="6"/>
      <c r="F2" s="6"/>
      <c r="G2" s="6"/>
      <c r="H2" s="6"/>
      <c r="I2" s="6"/>
      <c r="J2" s="6"/>
      <c r="K2" s="7">
        <v>3</v>
      </c>
      <c r="L2" s="165" t="s">
        <v>1</v>
      </c>
      <c r="M2" s="165"/>
      <c r="N2" s="165"/>
      <c r="O2" s="29">
        <v>30</v>
      </c>
    </row>
    <row r="3" spans="1:15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0"/>
    </row>
    <row r="4" spans="1:15" ht="12.75">
      <c r="A4" s="4" t="s">
        <v>2</v>
      </c>
      <c r="B4" s="6"/>
      <c r="C4" s="6" t="str">
        <f>'Item 240, pg 29'!D4</f>
        <v>Harold LeMay Enterprises Inc. G-98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0"/>
    </row>
    <row r="5" spans="1:15" ht="12.75">
      <c r="A5" s="12" t="s">
        <v>4</v>
      </c>
      <c r="B5" s="7"/>
      <c r="C5" s="7" t="str">
        <f>'Item 240, pg 29'!D5</f>
        <v>Harbor Disposal and Eastern Grays Harbor Disposal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3"/>
    </row>
    <row r="6" spans="1:15" ht="12.7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0"/>
    </row>
    <row r="7" spans="1:15" ht="12.75">
      <c r="A7" s="173" t="s">
        <v>166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77"/>
    </row>
    <row r="8" spans="1:15" ht="12.75">
      <c r="A8" s="200" t="s">
        <v>167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59"/>
    </row>
    <row r="9" spans="1:15" ht="12.75">
      <c r="A9" s="158" t="s">
        <v>168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2"/>
    </row>
    <row r="10" spans="1:15" ht="12.75">
      <c r="A10" s="158" t="s">
        <v>138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59"/>
    </row>
    <row r="11" spans="1:15" ht="12.7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</row>
    <row r="12" spans="1:15" ht="12.75">
      <c r="A12" s="4" t="s">
        <v>139</v>
      </c>
      <c r="B12" s="1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0"/>
    </row>
    <row r="13" spans="1:15" ht="12.75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0"/>
    </row>
    <row r="14" spans="1:15" ht="12.75">
      <c r="A14" s="4"/>
      <c r="B14" s="32"/>
      <c r="C14" s="8"/>
      <c r="D14" s="157" t="s">
        <v>140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6"/>
    </row>
    <row r="15" spans="1:16" ht="12.75">
      <c r="A15" s="93" t="s">
        <v>141</v>
      </c>
      <c r="B15" s="94"/>
      <c r="C15" s="113"/>
      <c r="D15" s="4" t="s">
        <v>169</v>
      </c>
      <c r="E15" s="114"/>
      <c r="F15" s="8" t="s">
        <v>170</v>
      </c>
      <c r="G15" s="114"/>
      <c r="H15" s="8" t="s">
        <v>171</v>
      </c>
      <c r="I15" s="114"/>
      <c r="J15" s="8"/>
      <c r="K15" s="114"/>
      <c r="L15" s="7"/>
      <c r="M15" s="115"/>
      <c r="N15" s="7"/>
      <c r="O15" s="115"/>
      <c r="P15" s="6"/>
    </row>
    <row r="16" spans="1:16" ht="12.75">
      <c r="A16" s="93"/>
      <c r="B16" s="94"/>
      <c r="C16" s="95"/>
      <c r="D16" s="7" t="s">
        <v>172</v>
      </c>
      <c r="E16" s="115"/>
      <c r="F16" s="48" t="s">
        <v>173</v>
      </c>
      <c r="G16" s="115"/>
      <c r="H16" s="48" t="s">
        <v>173</v>
      </c>
      <c r="I16" s="115"/>
      <c r="J16" s="48"/>
      <c r="K16" s="115"/>
      <c r="L16" s="73"/>
      <c r="M16" s="116"/>
      <c r="N16" s="73"/>
      <c r="O16" s="116"/>
      <c r="P16" s="6"/>
    </row>
    <row r="17" spans="1:16" ht="12.75">
      <c r="A17" s="117" t="s">
        <v>174</v>
      </c>
      <c r="B17" s="73"/>
      <c r="C17" s="80"/>
      <c r="D17" s="67">
        <v>3.14</v>
      </c>
      <c r="E17" s="74" t="s">
        <v>48</v>
      </c>
      <c r="F17" s="67">
        <v>6.45</v>
      </c>
      <c r="G17" s="74" t="s">
        <v>48</v>
      </c>
      <c r="H17" s="67">
        <v>9.28</v>
      </c>
      <c r="I17" s="74" t="s">
        <v>48</v>
      </c>
      <c r="J17" s="67"/>
      <c r="K17" s="75"/>
      <c r="L17" s="92"/>
      <c r="M17" s="85"/>
      <c r="N17" s="92"/>
      <c r="O17" s="85"/>
      <c r="P17" s="6"/>
    </row>
    <row r="18" spans="1:16" ht="12.75">
      <c r="A18" s="118" t="s">
        <v>175</v>
      </c>
      <c r="B18" s="119"/>
      <c r="C18" s="120"/>
      <c r="D18" s="67">
        <f>2.81+0.03+0.08</f>
        <v>2.92</v>
      </c>
      <c r="E18" s="74" t="s">
        <v>48</v>
      </c>
      <c r="F18" s="67">
        <f>+F17</f>
        <v>6.45</v>
      </c>
      <c r="G18" s="74" t="s">
        <v>48</v>
      </c>
      <c r="H18" s="67">
        <f>+H17</f>
        <v>9.28</v>
      </c>
      <c r="I18" s="74" t="s">
        <v>48</v>
      </c>
      <c r="J18" s="67"/>
      <c r="K18" s="75"/>
      <c r="L18" s="67"/>
      <c r="M18" s="92"/>
      <c r="N18" s="67"/>
      <c r="O18" s="85"/>
      <c r="P18" s="6"/>
    </row>
    <row r="19" spans="1:16" ht="12.75">
      <c r="A19" s="118" t="s">
        <v>176</v>
      </c>
      <c r="B19" s="119"/>
      <c r="C19" s="120"/>
      <c r="D19" s="67">
        <f>+D17</f>
        <v>3.14</v>
      </c>
      <c r="E19" s="74" t="s">
        <v>48</v>
      </c>
      <c r="F19" s="67"/>
      <c r="G19" s="74"/>
      <c r="H19" s="67"/>
      <c r="I19" s="74"/>
      <c r="J19" s="67"/>
      <c r="K19" s="75"/>
      <c r="L19" s="67"/>
      <c r="M19" s="92"/>
      <c r="N19" s="67"/>
      <c r="O19" s="85"/>
      <c r="P19" s="6"/>
    </row>
    <row r="20" spans="1:16" ht="12.75">
      <c r="A20" s="118" t="s">
        <v>177</v>
      </c>
      <c r="B20" s="119"/>
      <c r="C20" s="120"/>
      <c r="D20" s="67">
        <v>14.29</v>
      </c>
      <c r="E20" s="74" t="s">
        <v>48</v>
      </c>
      <c r="F20" s="67"/>
      <c r="G20" s="74"/>
      <c r="H20" s="67" t="s">
        <v>19</v>
      </c>
      <c r="I20" s="74" t="s">
        <v>19</v>
      </c>
      <c r="J20" s="67"/>
      <c r="K20" s="74"/>
      <c r="L20" s="67"/>
      <c r="M20" s="92"/>
      <c r="N20" s="67"/>
      <c r="O20" s="85"/>
      <c r="P20" s="6"/>
    </row>
    <row r="21" spans="1:16" ht="12.75">
      <c r="A21" s="118" t="s">
        <v>178</v>
      </c>
      <c r="B21" s="119"/>
      <c r="C21" s="120"/>
      <c r="D21" s="67"/>
      <c r="E21" s="92"/>
      <c r="F21" s="67" t="s">
        <v>19</v>
      </c>
      <c r="G21" s="92"/>
      <c r="H21" s="67" t="s">
        <v>19</v>
      </c>
      <c r="I21" s="92" t="s">
        <v>179</v>
      </c>
      <c r="J21" s="92"/>
      <c r="K21" s="92"/>
      <c r="L21" s="67"/>
      <c r="M21" s="92"/>
      <c r="N21" s="67"/>
      <c r="O21" s="85"/>
      <c r="P21" s="6"/>
    </row>
    <row r="22" spans="1:16" ht="12.75">
      <c r="A22" s="118" t="s">
        <v>180</v>
      </c>
      <c r="B22" s="119"/>
      <c r="C22" s="120"/>
      <c r="D22" s="67">
        <f>12.36+0.03+0.08</f>
        <v>12.469999999999999</v>
      </c>
      <c r="E22" s="74" t="s">
        <v>48</v>
      </c>
      <c r="F22" s="67"/>
      <c r="G22" s="92"/>
      <c r="H22" s="67"/>
      <c r="I22" s="92"/>
      <c r="J22" s="91"/>
      <c r="K22" s="92"/>
      <c r="L22" s="67"/>
      <c r="M22" s="92"/>
      <c r="N22" s="67"/>
      <c r="O22" s="85"/>
      <c r="P22" s="6"/>
    </row>
    <row r="23" spans="1:16" ht="12.75">
      <c r="A23" s="118" t="s">
        <v>181</v>
      </c>
      <c r="B23" s="119"/>
      <c r="C23" s="120"/>
      <c r="D23" s="67">
        <f>4.5+0.03+0.08</f>
        <v>4.61</v>
      </c>
      <c r="E23" s="74" t="s">
        <v>48</v>
      </c>
      <c r="F23" s="67"/>
      <c r="G23" s="92"/>
      <c r="H23" s="67"/>
      <c r="I23" s="92"/>
      <c r="J23" s="67"/>
      <c r="K23" s="92"/>
      <c r="L23" s="67"/>
      <c r="M23" s="92"/>
      <c r="N23" s="67"/>
      <c r="O23" s="85"/>
      <c r="P23" s="6"/>
    </row>
    <row r="24" spans="1:16" ht="12.75">
      <c r="A24" s="117" t="s">
        <v>19</v>
      </c>
      <c r="B24" s="73"/>
      <c r="C24" s="80"/>
      <c r="D24" s="67" t="s">
        <v>19</v>
      </c>
      <c r="E24" s="92" t="s">
        <v>19</v>
      </c>
      <c r="F24" s="67" t="s">
        <v>19</v>
      </c>
      <c r="G24" s="92" t="s">
        <v>19</v>
      </c>
      <c r="H24" s="67" t="s">
        <v>19</v>
      </c>
      <c r="I24" s="92"/>
      <c r="J24" s="67" t="s">
        <v>19</v>
      </c>
      <c r="K24" s="92" t="s">
        <v>19</v>
      </c>
      <c r="L24" s="67"/>
      <c r="M24" s="92"/>
      <c r="N24" s="67"/>
      <c r="O24" s="92"/>
      <c r="P24" s="4"/>
    </row>
    <row r="25" spans="1:15" ht="12.75">
      <c r="A25" s="4"/>
      <c r="B25" s="6"/>
      <c r="C25" s="6"/>
      <c r="D25" s="90"/>
      <c r="E25" s="6"/>
      <c r="F25" s="6"/>
      <c r="G25" s="6"/>
      <c r="H25" s="6"/>
      <c r="I25" s="6"/>
      <c r="J25" s="6"/>
      <c r="K25" s="6"/>
      <c r="L25" s="6"/>
      <c r="M25" s="6"/>
      <c r="N25" s="6"/>
      <c r="O25" s="10"/>
    </row>
    <row r="26" spans="1:15" ht="12.75">
      <c r="A26" s="4"/>
      <c r="B26" s="6"/>
      <c r="C26" s="6"/>
      <c r="D26" s="90"/>
      <c r="E26" s="6"/>
      <c r="F26" s="6"/>
      <c r="G26" s="6"/>
      <c r="H26" s="6"/>
      <c r="I26" s="6"/>
      <c r="J26" s="6"/>
      <c r="K26" s="6"/>
      <c r="L26" s="6"/>
      <c r="M26" s="6"/>
      <c r="N26" s="6"/>
      <c r="O26" s="10"/>
    </row>
    <row r="27" spans="1:15" ht="12.75">
      <c r="A27" s="42" t="s">
        <v>158</v>
      </c>
      <c r="B27" s="110" t="s">
        <v>159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0"/>
    </row>
    <row r="28" spans="1:15" ht="12.75">
      <c r="A28" s="42"/>
      <c r="B28" s="24" t="s">
        <v>160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0"/>
    </row>
    <row r="29" spans="1:15" ht="12.75">
      <c r="A29" s="42"/>
      <c r="B29" s="24" t="s">
        <v>161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0"/>
    </row>
    <row r="30" spans="1:15" ht="12.75">
      <c r="A30" s="42"/>
      <c r="B30" s="24" t="s">
        <v>162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0"/>
    </row>
    <row r="31" spans="1:15" ht="12.75">
      <c r="A31" s="42"/>
      <c r="B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0"/>
    </row>
    <row r="32" spans="1:15" ht="12.75">
      <c r="A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0"/>
    </row>
    <row r="33" spans="1:15" ht="12.75">
      <c r="A33" s="42" t="s">
        <v>182</v>
      </c>
      <c r="B33" s="2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0"/>
    </row>
    <row r="34" spans="1:15" ht="12.75">
      <c r="A34" s="42"/>
      <c r="B34" s="2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0"/>
    </row>
    <row r="35" spans="1:15" ht="12.75">
      <c r="A35" s="43"/>
      <c r="B35" s="24" t="s">
        <v>234</v>
      </c>
      <c r="C35" s="6"/>
      <c r="D35" s="6"/>
      <c r="E35" s="22"/>
      <c r="F35" s="22"/>
      <c r="G35" s="22"/>
      <c r="H35" s="22"/>
      <c r="I35" s="22"/>
      <c r="J35" s="22"/>
      <c r="K35" s="22"/>
      <c r="L35" s="6"/>
      <c r="M35" s="6"/>
      <c r="N35" s="6"/>
      <c r="O35" s="10"/>
    </row>
    <row r="36" spans="2:15" ht="12.75">
      <c r="B36" s="7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0"/>
    </row>
    <row r="37" spans="1:15" ht="12.75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0"/>
    </row>
    <row r="38" spans="1:15" ht="12.7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0"/>
    </row>
    <row r="39" spans="1:15" ht="12.75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0"/>
    </row>
    <row r="40" spans="1:15" ht="12.75">
      <c r="A40" s="3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0"/>
    </row>
    <row r="41" spans="1:15" ht="12.75">
      <c r="A41" s="4"/>
      <c r="B41" s="1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0"/>
    </row>
    <row r="42" spans="1:15" ht="12.75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0"/>
    </row>
    <row r="43" spans="1:15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0"/>
    </row>
    <row r="44" spans="1:15" ht="12.7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0"/>
    </row>
    <row r="45" spans="1:15" ht="12.75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0"/>
    </row>
    <row r="46" spans="1:15" ht="12.75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0"/>
    </row>
    <row r="47" spans="1:15" ht="12.75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0"/>
    </row>
    <row r="48" spans="1:15" ht="12.75">
      <c r="A48" s="1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3"/>
    </row>
    <row r="49" spans="1:15" ht="12.75">
      <c r="A49" s="4" t="s">
        <v>21</v>
      </c>
      <c r="B49" s="24" t="s">
        <v>185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10"/>
    </row>
    <row r="50" spans="1:15" ht="12.75">
      <c r="A50" s="4"/>
      <c r="B50" s="2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0"/>
    </row>
    <row r="51" spans="1:15" ht="12.75">
      <c r="A51" s="12" t="s">
        <v>22</v>
      </c>
      <c r="B51" s="34">
        <f>'Item 240, pg 29'!B50</f>
        <v>41222</v>
      </c>
      <c r="C51" s="7"/>
      <c r="D51" s="7"/>
      <c r="E51" s="7"/>
      <c r="F51" s="7"/>
      <c r="G51" s="7"/>
      <c r="H51" s="7"/>
      <c r="I51" s="7"/>
      <c r="J51" s="7"/>
      <c r="K51" s="7"/>
      <c r="L51" s="7" t="s">
        <v>23</v>
      </c>
      <c r="M51" s="7"/>
      <c r="N51" s="121"/>
      <c r="O51" s="27">
        <f>'Item 240, pg 29'!P50</f>
        <v>41275</v>
      </c>
    </row>
    <row r="52" spans="1:15" ht="12.75">
      <c r="A52" s="170" t="s">
        <v>24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2"/>
    </row>
    <row r="53" spans="1:15" ht="12.75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0"/>
    </row>
    <row r="54" spans="1:15" ht="12.75">
      <c r="A54" s="4" t="s">
        <v>25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0"/>
    </row>
    <row r="55" spans="1:15" ht="12.75">
      <c r="A55" s="1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3"/>
    </row>
  </sheetData>
  <sheetProtection/>
  <mergeCells count="7">
    <mergeCell ref="L2:N2"/>
    <mergeCell ref="A52:O52"/>
    <mergeCell ref="A7:O7"/>
    <mergeCell ref="A8:O8"/>
    <mergeCell ref="A10:O10"/>
    <mergeCell ref="D14:O14"/>
    <mergeCell ref="A9:O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Wilcox</cp:lastModifiedBy>
  <cp:lastPrinted>2011-11-02T17:40:34Z</cp:lastPrinted>
  <dcterms:created xsi:type="dcterms:W3CDTF">2010-11-13T02:45:12Z</dcterms:created>
  <dcterms:modified xsi:type="dcterms:W3CDTF">2012-11-09T21:41:50Z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121782</vt:lpwstr>
  </property>
  <property fmtid="{D5CDD505-2E9C-101B-9397-08002B2CF9AE}" pid="6" name="IsConfidenti">
    <vt:lpwstr>0</vt:lpwstr>
  </property>
  <property fmtid="{D5CDD505-2E9C-101B-9397-08002B2CF9AE}" pid="7" name="Dat">
    <vt:lpwstr>2012-11-09T00:00:00Z</vt:lpwstr>
  </property>
  <property fmtid="{D5CDD505-2E9C-101B-9397-08002B2CF9AE}" pid="8" name="CaseTy">
    <vt:lpwstr>Tariff Revision</vt:lpwstr>
  </property>
  <property fmtid="{D5CDD505-2E9C-101B-9397-08002B2CF9AE}" pid="9" name="OpenedDa">
    <vt:lpwstr>2012-11-09T00:00:00Z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