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firstSheet="1" activeTab="1"/>
  </bookViews>
  <sheets>
    <sheet name="Title Page" sheetId="1" r:id="rId1"/>
    <sheet name="Check Sheet" sheetId="2" r:id="rId2"/>
    <sheet name="Item 55,60, pg 15" sheetId="3" r:id="rId3"/>
    <sheet name="Item 100, pg 20" sheetId="4" r:id="rId4"/>
    <sheet name="Item 100, pg 21" sheetId="5" r:id="rId5"/>
    <sheet name="Item 120,130,150, pg 24" sheetId="6" r:id="rId6"/>
    <sheet name="Item 207, pg 28" sheetId="7" r:id="rId7"/>
    <sheet name="Item 230, pg 30" sheetId="8" r:id="rId8"/>
    <sheet name="Item 240, pg 31" sheetId="9" r:id="rId9"/>
    <sheet name="Item 245, pg 32" sheetId="10" r:id="rId10"/>
    <sheet name="Item 255, pg 33" sheetId="11" r:id="rId11"/>
  </sheets>
  <externalReferences>
    <externalReference r:id="rId14"/>
  </externalReferences>
  <definedNames>
    <definedName name="_xlnm.Print_Area" localSheetId="0">'Title Page'!$A$1:$J$55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<sst xmlns="http://schemas.openxmlformats.org/spreadsheetml/2006/main" count="620" uniqueCount="283">
  <si>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</si>
  <si>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</si>
  <si>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</si>
  <si>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</si>
  <si>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</si>
  <si>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</si>
  <si>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</si>
  <si>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</si>
  <si>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</si>
  <si>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</si>
  <si>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</si>
  <si>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</si>
  <si>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</si>
  <si>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</si>
  <si>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</si>
  <si>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</si>
  <si>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</si>
  <si>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</si>
  <si>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</si>
  <si>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</si>
  <si>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</si>
  <si>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</si>
  <si>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</si>
  <si>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</si>
  <si>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</si>
  <si>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</si>
  <si>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</si>
  <si>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</si>
  <si>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</si>
  <si>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Service Area: </t>
  </si>
  <si>
    <t>Thurston County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</si>
  <si>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</si>
  <si>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</si>
  <si>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</si>
  <si>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</si>
  <si>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</si>
  <si>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</si>
  <si>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per unit.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</si>
  <si>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</si>
  <si>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</si>
  <si>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</si>
  <si>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</si>
  <si>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Year's Day </t>
  </si>
  <si>
    <t>Thanksgiving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</si>
  <si>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</si>
  <si>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</si>
  <si>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</si>
  <si>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</si>
  <si>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</si>
  <si>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</si>
  <si>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(A)</t>
  </si>
  <si>
    <t>Minimum charge:</t>
  </si>
  <si>
    <t xml:space="preserve">        Effective Date: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</si>
  <si>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</si>
  <si>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</si>
  <si>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</si>
  <si>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</si>
  <si>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</si>
  <si>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</si>
  <si>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</si>
  <si>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</si>
  <si>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</si>
  <si>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</si>
  <si>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</si>
  <si>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</si>
  <si>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</si>
  <si>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</si>
  <si>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</si>
  <si>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</si>
  <si>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</si>
  <si>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</si>
  <si>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</si>
  <si>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</si>
  <si>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</si>
  <si>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</si>
  <si>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</si>
  <si>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</si>
  <si>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</si>
  <si>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</si>
  <si>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</si>
  <si>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</si>
  <si>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</si>
  <si>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</si>
  <si>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</si>
  <si>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</si>
  <si>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</si>
  <si>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</si>
  <si>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</si>
  <si>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</si>
  <si>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</si>
  <si>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</si>
  <si>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</si>
  <si>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</si>
  <si>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</si>
  <si>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3: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</si>
  <si>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</si>
  <si>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</si>
  <si>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</si>
  <si>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</si>
  <si>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</si>
  <si>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</si>
  <si>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Prepaid Bag</t>
  </si>
  <si>
    <t>Note 4: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</si>
  <si>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</si>
  <si>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</si>
  <si>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</si>
  <si>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5: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</si>
  <si>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</si>
  <si>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</si>
  <si>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</si>
  <si>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</si>
  <si>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</si>
  <si>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</si>
  <si>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</si>
  <si>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</si>
  <si>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</si>
  <si>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</si>
  <si>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</si>
  <si>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</si>
  <si>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</si>
  <si>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</si>
  <si>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</si>
  <si>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</si>
  <si>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</si>
  <si>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</si>
  <si>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</si>
  <si>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</si>
  <si>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</si>
  <si>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</si>
  <si>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</si>
  <si>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</si>
  <si>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</si>
  <si>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</si>
  <si>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(company load)</t>
  </si>
  <si>
    <t xml:space="preserve">         Effective Date:</t>
  </si>
  <si>
    <t>Item 240 -- Container Service -- Dumped in Company's Vehicle</t>
  </si>
  <si>
    <t>Non-compacted Material (Company-owned container)</t>
  </si>
  <si>
    <t>Rates stated per container, per pickup</t>
  </si>
  <si>
    <t>Service Area: See Appendix A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</si>
  <si>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</si>
  <si>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</si>
  <si>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</si>
  <si>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</si>
  <si>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</si>
  <si>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</si>
  <si>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</si>
  <si>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</si>
  <si>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</si>
  <si>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</si>
  <si>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</si>
  <si>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</si>
  <si>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</si>
  <si>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</si>
  <si>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</si>
  <si>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</si>
  <si>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</si>
  <si>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</si>
  <si>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r>
      <t>Permanent Service:</t>
    </r>
    <r>
      <rPr>
        <sz val="10"/>
        <rFont val="Arial"/>
        <family val="2"/>
      </rPr>
      <t xml:space="preserve">  Service is defined as no less than scheduled, every other week pickup,</t>
    </r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</si>
  <si>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</si>
  <si>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</si>
  <si>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</si>
  <si>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</si>
  <si>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</si>
  <si>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be the same.  If rent is not shown, it is to be included in the rate for the first pickup.</t>
  </si>
  <si>
    <t>Accessorial charges assessed (lids, tarping, unlocking, unlatching, etc.):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</si>
  <si>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</si>
  <si>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</si>
  <si>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</si>
  <si>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</si>
  <si>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35 Gal</t>
  </si>
  <si>
    <t>65 Gal</t>
  </si>
  <si>
    <t>95 Gal</t>
  </si>
  <si>
    <t>can or unit</t>
  </si>
  <si>
    <t>Toter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</si>
  <si>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</si>
  <si>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</si>
  <si>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</si>
  <si>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</si>
  <si>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</si>
  <si>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 xml:space="preserve">   One Unit</t>
  </si>
  <si>
    <t xml:space="preserve">   Each Additional Unit</t>
  </si>
  <si>
    <t>Accessorial charges assessed (lids, tarping, unlocking, unlatching, etc.)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</si>
  <si>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</si>
  <si>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</si>
  <si>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</si>
  <si>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</si>
  <si>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</si>
  <si>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</si>
  <si>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</si>
  <si>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</si>
  <si>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</si>
  <si>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</si>
  <si>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</si>
  <si>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</si>
  <si>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</si>
  <si>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</si>
  <si>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Loose Drop Box</t>
  </si>
  <si>
    <t>Compacted Drop Box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</si>
  <si>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</si>
  <si>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</si>
  <si>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 for each pound over the maximum allowable weight:</t>
  </si>
  <si>
    <t>Charge</t>
  </si>
  <si>
    <t>Drop Box</t>
  </si>
  <si>
    <t>$          Per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</si>
  <si>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</si>
  <si>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</si>
  <si>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</si>
  <si>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</si>
  <si>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</si>
  <si>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Hawks Prairie Transfer Station</t>
  </si>
  <si>
    <t>Municiple Solid Waste</t>
  </si>
  <si>
    <t>per ton</t>
  </si>
  <si>
    <t>Construction/Demolition Debris</t>
  </si>
  <si>
    <t>Sheetrock and Roofing</t>
  </si>
  <si>
    <t>Asbestos</t>
  </si>
  <si>
    <t>Tires</t>
  </si>
  <si>
    <t>per unit</t>
  </si>
  <si>
    <t>Refrigerated Appliances</t>
  </si>
  <si>
    <t>Yard &amp; Garden more than 10-yds</t>
  </si>
  <si>
    <t>Yard &amp; Garden less than 10-yds</t>
  </si>
  <si>
    <t>State whether fees are per yard, per ton, etc.  Include charges assessed for special commodities (tires,</t>
  </si>
  <si>
    <t>appliances, asbestos, etc.) or special conditions at each specific disposal site.  Attach additional sheets</t>
  </si>
  <si>
    <t>as necessary.</t>
  </si>
  <si>
    <t>Note 2:  Recycling program charge (in addition to garbage rate) is $7.49.  Additionally, these customers</t>
  </si>
  <si>
    <t xml:space="preserve">             is $8.49 adjusted for cpa.</t>
  </si>
  <si>
    <t>Recycling service rates on this page expire on: July 1, 2012</t>
  </si>
  <si>
    <t xml:space="preserve">$ 0.14 (A) per pound </t>
  </si>
  <si>
    <t>$5.51 (A)</t>
  </si>
  <si>
    <t xml:space="preserve">             will receive a commodity price adjustment (cpa) of ($2.43) credit per month.  Recycling only service </t>
  </si>
  <si>
    <t>Irmgard R Wilcox</t>
  </si>
  <si>
    <t>Item 255 -- Container Service -- Dumped in Company's Vehicle</t>
  </si>
  <si>
    <t>Compacted Material (Customer-owned container)</t>
  </si>
  <si>
    <t>____ Yard</t>
  </si>
  <si>
    <t>Each Scheduled Pickup</t>
  </si>
  <si>
    <t>$</t>
  </si>
  <si>
    <r>
      <t>Permanent Service:</t>
    </r>
    <r>
      <rPr>
        <sz val="10"/>
        <rFont val="Arial"/>
        <family val="0"/>
      </rPr>
      <t xml:space="preserve">  Service is defined as no less than scheduled, every other week pickup,</t>
    </r>
  </si>
  <si>
    <t>3rd</t>
  </si>
  <si>
    <t>Tariff No. 13</t>
  </si>
  <si>
    <t>Cancels</t>
  </si>
  <si>
    <t>(Name/Certificate Number of Solid Waste Collection Company)</t>
  </si>
  <si>
    <t xml:space="preserve">         Rural Garbage Service</t>
  </si>
  <si>
    <t>(Registered trade name of Solid Waste Collection Company)</t>
  </si>
  <si>
    <t xml:space="preserve">                                    Certificate Number G - 98</t>
  </si>
  <si>
    <t>NAMING RATES FOR THE COLLECTION, TRANSPORTATION, AND DISPOSAL OF</t>
  </si>
  <si>
    <t>SOLID WASTE, AND IF NOTED, RECYCLING AND YARD WASTE</t>
  </si>
  <si>
    <t>IN THE FOLLOWING DESCRIBED TERRITORY: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</si>
  <si>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</si>
  <si>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</si>
  <si>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</si>
  <si>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</si>
  <si>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</si>
  <si>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</si>
  <si>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</si>
  <si>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</si>
  <si>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t>Title:</t>
  </si>
  <si>
    <t>District Manager</t>
  </si>
  <si>
    <t>Phone:</t>
  </si>
  <si>
    <t>FAX number, if any</t>
  </si>
  <si>
    <t>E-mail:</t>
  </si>
  <si>
    <t>Fax:</t>
  </si>
  <si>
    <t>E-mail address, if any:</t>
  </si>
  <si>
    <t>irmgardw@wcnx.org</t>
  </si>
  <si>
    <t>Issued by:</t>
  </si>
  <si>
    <t>Issue date:</t>
  </si>
  <si>
    <t>Docket No.____________________  Date:_________________________  By:__________________________</t>
  </si>
  <si>
    <r>
      <t xml:space="preserve">Telephone Number, </t>
    </r>
    <r>
      <rPr>
        <sz val="6"/>
        <rFont val="Arial"/>
        <family val="2"/>
      </rPr>
      <t xml:space="preserve">including area code  </t>
    </r>
  </si>
  <si>
    <t>Jeffrey O Harwood</t>
  </si>
  <si>
    <t>(360) 292-7280</t>
  </si>
  <si>
    <t>(360) 736-8599</t>
  </si>
  <si>
    <t>(360) 832-8749</t>
  </si>
  <si>
    <t>(360) 832-2897</t>
  </si>
  <si>
    <t>Olympia, WA  98516 (C)</t>
  </si>
  <si>
    <t>2910 Hogum Bay Road NE (C)</t>
  </si>
  <si>
    <t>(C)</t>
  </si>
  <si>
    <t>jeffh@wcnx.org (C)</t>
  </si>
  <si>
    <t>1 Revised Title Page</t>
  </si>
  <si>
    <t>Tariff No. 12.2</t>
  </si>
  <si>
    <t xml:space="preserve">          Harold LeMay Enterprises, Inc.</t>
  </si>
  <si>
    <t xml:space="preserve">                          a map accurately depicting the area in which the tariff applies must be attached  to the tariff)</t>
  </si>
  <si>
    <t xml:space="preserve">                 See Appentix A</t>
  </si>
  <si>
    <t xml:space="preserve">                 (NOTE:  If this tariff applies in only a portion of a company's certificate authority,</t>
  </si>
  <si>
    <t>$7.60 (A) per can/unit.  Service will be rendered on the normal scheduled pickup day for the</t>
  </si>
  <si>
    <t>***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</si>
</sst>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8" fontId="0" fillId="0" borderId="0" xfId="0" applyNumberForma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0" fillId="0" borderId="15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44" fontId="0" fillId="0" borderId="23" xfId="47" applyBorder="1" applyAlignment="1">
      <alignment/>
    </xf>
    <xf numFmtId="44" fontId="0" fillId="0" borderId="22" xfId="47" applyFont="1" applyBorder="1" applyAlignment="1">
      <alignment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44" fontId="0" fillId="0" borderId="22" xfId="47" applyBorder="1" applyAlignment="1">
      <alignment horizontal="left"/>
    </xf>
    <xf numFmtId="0" fontId="0" fillId="0" borderId="22" xfId="0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 indent="1"/>
    </xf>
    <xf numFmtId="44" fontId="0" fillId="0" borderId="24" xfId="47" applyBorder="1" applyAlignment="1">
      <alignment/>
    </xf>
    <xf numFmtId="0" fontId="0" fillId="0" borderId="23" xfId="0" applyBorder="1" applyAlignment="1">
      <alignment horizontal="left" inden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0" fillId="0" borderId="10" xfId="47" applyFont="1" applyBorder="1" applyAlignment="1">
      <alignment/>
    </xf>
    <xf numFmtId="44" fontId="0" fillId="0" borderId="24" xfId="47" applyFont="1" applyBorder="1" applyAlignment="1">
      <alignment/>
    </xf>
    <xf numFmtId="0" fontId="0" fillId="0" borderId="16" xfId="0" applyBorder="1" applyAlignment="1">
      <alignment horizontal="left" indent="1"/>
    </xf>
    <xf numFmtId="44" fontId="0" fillId="0" borderId="0" xfId="0" applyNumberFormat="1" applyBorder="1" applyAlignment="1">
      <alignment/>
    </xf>
    <xf numFmtId="0" fontId="0" fillId="0" borderId="14" xfId="0" applyBorder="1" applyAlignment="1">
      <alignment horizontal="left"/>
    </xf>
    <xf numFmtId="0" fontId="4" fillId="0" borderId="22" xfId="0" applyFont="1" applyBorder="1" applyAlignment="1" quotePrefix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32" borderId="0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13" xfId="0" applyFill="1" applyBorder="1" applyAlignment="1">
      <alignment/>
    </xf>
    <xf numFmtId="44" fontId="0" fillId="0" borderId="17" xfId="47" applyBorder="1" applyAlignment="1">
      <alignment/>
    </xf>
    <xf numFmtId="0" fontId="0" fillId="0" borderId="1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5" fontId="0" fillId="0" borderId="0" xfId="0" applyNumberForma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44" fontId="0" fillId="0" borderId="23" xfId="47" applyFont="1" applyBorder="1" applyAlignment="1">
      <alignment/>
    </xf>
    <xf numFmtId="0" fontId="0" fillId="0" borderId="13" xfId="0" applyFont="1" applyBorder="1" applyAlignment="1">
      <alignment/>
    </xf>
    <xf numFmtId="15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6" fontId="0" fillId="0" borderId="22" xfId="44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8" fillId="0" borderId="23" xfId="0" applyFont="1" applyBorder="1" applyAlignment="1">
      <alignment/>
    </xf>
    <xf numFmtId="44" fontId="0" fillId="0" borderId="22" xfId="47" applyFont="1" applyBorder="1" applyAlignment="1">
      <alignment/>
    </xf>
    <xf numFmtId="44" fontId="0" fillId="0" borderId="16" xfId="47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44" fontId="0" fillId="0" borderId="23" xfId="47" applyFont="1" applyBorder="1" applyAlignment="1">
      <alignment horizontal="center"/>
    </xf>
    <xf numFmtId="44" fontId="0" fillId="0" borderId="24" xfId="47" applyFont="1" applyBorder="1" applyAlignment="1">
      <alignment horizontal="center"/>
    </xf>
    <xf numFmtId="44" fontId="0" fillId="0" borderId="24" xfId="47" applyFont="1" applyBorder="1" applyAlignment="1">
      <alignment horizontal="left"/>
    </xf>
    <xf numFmtId="44" fontId="0" fillId="0" borderId="23" xfId="47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0" xfId="47" applyFont="1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20" xfId="0" applyFill="1" applyBorder="1" applyAlignment="1">
      <alignment horizontal="center"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16" xfId="47" applyFont="1" applyFill="1" applyBorder="1" applyAlignment="1">
      <alignment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2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0" xfId="59" applyBorder="1" applyAlignment="1">
      <alignment horizontal="center"/>
      <protection/>
    </xf>
    <xf numFmtId="0" fontId="0" fillId="0" borderId="17" xfId="59" applyBorder="1" applyAlignment="1">
      <alignment horizontal="left"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0" borderId="22" xfId="59" applyBorder="1" applyAlignment="1">
      <alignment horizontal="center"/>
      <protection/>
    </xf>
    <xf numFmtId="0" fontId="0" fillId="0" borderId="24" xfId="59" applyBorder="1" applyAlignment="1">
      <alignment horizontal="center"/>
      <protection/>
    </xf>
    <xf numFmtId="0" fontId="4" fillId="0" borderId="22" xfId="59" applyFont="1" applyBorder="1" applyAlignment="1" quotePrefix="1">
      <alignment horizontal="left"/>
      <protection/>
    </xf>
    <xf numFmtId="0" fontId="4" fillId="0" borderId="23" xfId="59" applyFont="1" applyFill="1" applyBorder="1" applyAlignment="1">
      <alignment horizontal="center"/>
      <protection/>
    </xf>
    <xf numFmtId="0" fontId="4" fillId="0" borderId="24" xfId="59" applyFont="1" applyBorder="1" applyAlignment="1">
      <alignment horizontal="center"/>
      <protection/>
    </xf>
    <xf numFmtId="0" fontId="0" fillId="0" borderId="24" xfId="59" applyBorder="1">
      <alignment/>
      <protection/>
    </xf>
    <xf numFmtId="0" fontId="0" fillId="0" borderId="20" xfId="59" applyBorder="1">
      <alignment/>
      <protection/>
    </xf>
    <xf numFmtId="0" fontId="0" fillId="0" borderId="22" xfId="59" applyBorder="1" applyAlignment="1" quotePrefix="1">
      <alignment horizontal="left" indent="1"/>
      <protection/>
    </xf>
    <xf numFmtId="0" fontId="0" fillId="0" borderId="23" xfId="59" applyBorder="1">
      <alignment/>
      <protection/>
    </xf>
    <xf numFmtId="177" fontId="0" fillId="0" borderId="22" xfId="59" applyNumberFormat="1" applyBorder="1">
      <alignment/>
      <protection/>
    </xf>
    <xf numFmtId="0" fontId="0" fillId="0" borderId="22" xfId="59" applyFont="1" applyBorder="1" applyAlignment="1">
      <alignment horizontal="left" indent="1"/>
      <protection/>
    </xf>
    <xf numFmtId="0" fontId="0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4" fillId="0" borderId="22" xfId="59" applyFont="1" applyBorder="1">
      <alignment/>
      <protection/>
    </xf>
    <xf numFmtId="0" fontId="0" fillId="32" borderId="0" xfId="59" applyFill="1" applyBorder="1">
      <alignment/>
      <protection/>
    </xf>
    <xf numFmtId="0" fontId="0" fillId="32" borderId="15" xfId="59" applyFill="1" applyBorder="1">
      <alignment/>
      <protection/>
    </xf>
    <xf numFmtId="0" fontId="0" fillId="0" borderId="22" xfId="59" applyBorder="1" applyAlignment="1">
      <alignment horizontal="left" indent="1"/>
      <protection/>
    </xf>
    <xf numFmtId="0" fontId="0" fillId="0" borderId="13" xfId="59" applyBorder="1" applyAlignment="1">
      <alignment horizontal="left"/>
      <protection/>
    </xf>
    <xf numFmtId="0" fontId="0" fillId="0" borderId="0" xfId="59" applyBorder="1" applyAlignment="1">
      <alignment horizontal="left"/>
      <protection/>
    </xf>
    <xf numFmtId="0" fontId="4" fillId="0" borderId="13" xfId="59" applyFont="1" applyBorder="1" applyAlignment="1">
      <alignment horizontal="left"/>
      <protection/>
    </xf>
    <xf numFmtId="165" fontId="0" fillId="0" borderId="0" xfId="59" applyNumberForma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0" fillId="0" borderId="14" xfId="59" applyFont="1" applyBorder="1" applyAlignment="1">
      <alignment horizontal="right"/>
      <protection/>
    </xf>
    <xf numFmtId="164" fontId="0" fillId="0" borderId="14" xfId="0" applyNumberFormat="1" applyFill="1" applyBorder="1" applyAlignment="1">
      <alignment horizontal="left"/>
    </xf>
    <xf numFmtId="0" fontId="0" fillId="0" borderId="15" xfId="59" applyBorder="1" applyAlignment="1">
      <alignment horizontal="right"/>
      <protection/>
    </xf>
    <xf numFmtId="0" fontId="0" fillId="0" borderId="14" xfId="59" applyBorder="1" applyAlignment="1">
      <alignment horizontal="centerContinuous"/>
      <protection/>
    </xf>
    <xf numFmtId="0" fontId="6" fillId="0" borderId="0" xfId="59" applyFont="1" applyBorder="1" applyAlignment="1">
      <alignment horizontal="center"/>
      <protection/>
    </xf>
    <xf numFmtId="0" fontId="11" fillId="0" borderId="13" xfId="59" applyFont="1" applyBorder="1" applyAlignment="1" quotePrefix="1">
      <alignment horizontal="center"/>
      <protection/>
    </xf>
    <xf numFmtId="0" fontId="4" fillId="0" borderId="0" xfId="59" applyFont="1" applyBorder="1" applyAlignment="1">
      <alignment horizontal="centerContinuous"/>
      <protection/>
    </xf>
    <xf numFmtId="0" fontId="6" fillId="0" borderId="13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14" xfId="59" applyFont="1" applyBorder="1">
      <alignment/>
      <protection/>
    </xf>
    <xf numFmtId="0" fontId="6" fillId="0" borderId="13" xfId="59" applyFont="1" applyBorder="1" applyAlignment="1">
      <alignment horizontal="right"/>
      <protection/>
    </xf>
    <xf numFmtId="0" fontId="6" fillId="0" borderId="14" xfId="59" applyFont="1" applyBorder="1" applyAlignment="1">
      <alignment horizontal="left"/>
      <protection/>
    </xf>
    <xf numFmtId="0" fontId="6" fillId="0" borderId="15" xfId="59" applyFont="1" applyBorder="1">
      <alignment/>
      <protection/>
    </xf>
    <xf numFmtId="0" fontId="6" fillId="0" borderId="13" xfId="59" applyFont="1" applyBorder="1" applyAlignment="1" quotePrefix="1">
      <alignment horizontal="left"/>
      <protection/>
    </xf>
    <xf numFmtId="0" fontId="6" fillId="0" borderId="0" xfId="59" applyFont="1" applyBorder="1" applyAlignment="1" quotePrefix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23" xfId="59" applyFont="1" applyBorder="1" applyAlignment="1">
      <alignment horizontal="left"/>
      <protection/>
    </xf>
    <xf numFmtId="0" fontId="6" fillId="0" borderId="23" xfId="59" applyFont="1" applyBorder="1">
      <alignment/>
      <protection/>
    </xf>
    <xf numFmtId="0" fontId="6" fillId="0" borderId="17" xfId="59" applyFont="1" applyBorder="1">
      <alignment/>
      <protection/>
    </xf>
    <xf numFmtId="0" fontId="10" fillId="0" borderId="23" xfId="55" applyBorder="1" applyAlignment="1" applyProtection="1">
      <alignment horizontal="left"/>
      <protection/>
    </xf>
    <xf numFmtId="0" fontId="6" fillId="0" borderId="24" xfId="59" applyFont="1" applyBorder="1">
      <alignment/>
      <protection/>
    </xf>
    <xf numFmtId="0" fontId="0" fillId="33" borderId="0" xfId="59" applyFill="1" applyBorder="1">
      <alignment/>
      <protection/>
    </xf>
    <xf numFmtId="0" fontId="10" fillId="0" borderId="14" xfId="55" applyBorder="1" applyAlignment="1" applyProtection="1">
      <alignment horizontal="left"/>
      <protection/>
    </xf>
    <xf numFmtId="0" fontId="6" fillId="0" borderId="16" xfId="59" applyFont="1" applyBorder="1" applyAlignment="1">
      <alignment horizontal="right"/>
      <protection/>
    </xf>
    <xf numFmtId="0" fontId="6" fillId="0" borderId="14" xfId="59" applyFont="1" applyBorder="1" applyAlignment="1">
      <alignment horizontal="right"/>
      <protection/>
    </xf>
    <xf numFmtId="15" fontId="0" fillId="0" borderId="0" xfId="59" applyNumberFormat="1" applyBorder="1">
      <alignment/>
      <protection/>
    </xf>
    <xf numFmtId="165" fontId="0" fillId="0" borderId="17" xfId="59" applyNumberFormat="1" applyBorder="1" applyAlignment="1">
      <alignment horizontal="left"/>
      <protection/>
    </xf>
    <xf numFmtId="0" fontId="3" fillId="0" borderId="0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164" fontId="0" fillId="0" borderId="14" xfId="59" applyNumberFormat="1" applyFont="1" applyBorder="1" applyAlignment="1">
      <alignment horizontal="left"/>
      <protection/>
    </xf>
    <xf numFmtId="165" fontId="0" fillId="0" borderId="14" xfId="59" applyNumberFormat="1" applyBorder="1" applyAlignment="1">
      <alignment horizontal="left"/>
      <protection/>
    </xf>
    <xf numFmtId="0" fontId="0" fillId="0" borderId="0" xfId="59" applyFont="1" applyBorder="1">
      <alignment/>
      <protection/>
    </xf>
    <xf numFmtId="0" fontId="0" fillId="0" borderId="14" xfId="59" applyFont="1" applyBorder="1" applyAlignment="1">
      <alignment horizontal="centerContinuous"/>
      <protection/>
    </xf>
    <xf numFmtId="0" fontId="5" fillId="0" borderId="0" xfId="59" applyFont="1" applyBorder="1" applyAlignment="1">
      <alignment horizontal="left"/>
      <protection/>
    </xf>
    <xf numFmtId="0" fontId="6" fillId="0" borderId="13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15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 applyAlignment="1">
      <alignment horizontal="center"/>
      <protection/>
    </xf>
    <xf numFmtId="0" fontId="11" fillId="0" borderId="13" xfId="59" applyFont="1" applyBorder="1" applyAlignment="1" quotePrefix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15" xfId="59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6" fillId="0" borderId="0" xfId="59" applyFont="1" applyBorder="1" applyAlignment="1" quotePrefix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5" xfId="59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3" fillId="0" borderId="10" xfId="59" applyFont="1" applyBorder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2" fillId="0" borderId="13" xfId="59" applyFont="1" applyBorder="1" applyAlignment="1" quotePrefix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0" fillId="0" borderId="13" xfId="59" applyBorder="1" applyAlignment="1" quotePrefix="1">
      <alignment horizontal="center"/>
      <protection/>
    </xf>
    <xf numFmtId="0" fontId="0" fillId="0" borderId="13" xfId="59" applyBorder="1" applyAlignment="1">
      <alignment horizontal="center"/>
      <protection/>
    </xf>
    <xf numFmtId="0" fontId="0" fillId="0" borderId="22" xfId="59" applyBorder="1" applyAlignment="1">
      <alignment horizontal="center"/>
      <protection/>
    </xf>
    <xf numFmtId="0" fontId="0" fillId="0" borderId="23" xfId="59" applyBorder="1" applyAlignment="1">
      <alignment horizontal="center"/>
      <protection/>
    </xf>
    <xf numFmtId="0" fontId="0" fillId="0" borderId="11" xfId="59" applyBorder="1" applyAlignment="1">
      <alignment horizontal="center"/>
      <protection/>
    </xf>
    <xf numFmtId="0" fontId="0" fillId="0" borderId="24" xfId="59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Rural Garbage Tariff #13 (Heather 7-20-10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3%20Rural%20Garb%20Serv-Yelm\Tariffs\Rural%20Garbage%20Tariff%20#13%20(Heather%207-20-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10,15,16. pg 5"/>
      <sheetName val="Item 17, pg 6"/>
      <sheetName val="Item 18, pg 7"/>
      <sheetName val="Item 20, pg 8"/>
      <sheetName val="Item 20, pg 9"/>
      <sheetName val="Item 20, pg 10"/>
      <sheetName val="Item 20, pg 11"/>
      <sheetName val="Item 30, pg 12"/>
      <sheetName val="Item 40,45,50, pg 13"/>
      <sheetName val="Item 51,52, pg 14"/>
      <sheetName val="Item 55,60, pg 15"/>
      <sheetName val="Item 70, pg 16"/>
      <sheetName val="Item 75, pg 17"/>
      <sheetName val="Item 80, pg 18"/>
      <sheetName val="Item 90, pg 19"/>
      <sheetName val="Item 100, pg 20"/>
      <sheetName val="Item 100, pg 21"/>
      <sheetName val="Item 100, pg 22"/>
      <sheetName val="Item 100, pg 22A"/>
      <sheetName val="Item 105, pg 23"/>
      <sheetName val="Item 120,130,150, pg 24"/>
      <sheetName val="Item 160, pg 25"/>
      <sheetName val="Item 200, pg 26"/>
      <sheetName val="Item 205, pg 27"/>
      <sheetName val="Item 207, pg 28"/>
      <sheetName val="Item 210,220, pg 29"/>
      <sheetName val="Item 230, pg 30"/>
      <sheetName val="Item 240, pg 31"/>
      <sheetName val="Item 245, pg 32"/>
      <sheetName val="Item 255, pg 33"/>
      <sheetName val="Item 260, pg 34"/>
      <sheetName val="Item 275, pg 35"/>
      <sheetName val="Item 300, pg 36"/>
    </sheetNames>
    <sheetDataSet>
      <sheetData sheetId="23">
        <row r="2">
          <cell r="B2">
            <v>13</v>
          </cell>
        </row>
      </sheetData>
      <sheetData sheetId="34">
        <row r="2">
          <cell r="A2" t="str">
            <v>Tariff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gardw@wcnx.org" TargetMode="External" /><Relationship Id="rId2" Type="http://schemas.openxmlformats.org/officeDocument/2006/relationships/hyperlink" Target="mailto:jeffh@wcnx.org%20(C)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SheetLayoutView="100" zoomScalePageLayoutView="0" workbookViewId="0" topLeftCell="A35">
      <selection activeCell="C23" sqref="C23"/>
    </sheetView>
  </sheetViews>
  <sheetFormatPr defaultColWidth="9.140625" defaultRowHeight="12.75"/>
  <cols>
    <col min="1" max="1" width="10.28125" style="147" customWidth="1"/>
    <col min="2" max="2" width="18.00390625" style="147" bestFit="1" customWidth="1"/>
    <col min="3" max="7" width="9.140625" style="147" customWidth="1"/>
    <col min="8" max="8" width="15.28125" style="147" customWidth="1"/>
    <col min="9" max="9" width="18.00390625" style="147" bestFit="1" customWidth="1"/>
    <col min="10" max="10" width="5.8515625" style="147" customWidth="1"/>
    <col min="11" max="16384" width="9.140625" style="147" customWidth="1"/>
  </cols>
  <sheetData>
    <row r="1" spans="1:10" ht="12.75">
      <c r="A1" s="144"/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8"/>
      <c r="B2" s="150"/>
      <c r="C2" s="150"/>
      <c r="D2" s="150"/>
      <c r="E2" s="150"/>
      <c r="F2" s="150"/>
      <c r="G2" s="150"/>
      <c r="H2" s="150"/>
      <c r="I2" s="214" t="s">
        <v>275</v>
      </c>
      <c r="J2" s="184"/>
    </row>
    <row r="3" spans="1:10" ht="12.75">
      <c r="A3" s="148"/>
      <c r="B3" s="150"/>
      <c r="C3" s="150"/>
      <c r="D3" s="150"/>
      <c r="E3" s="150"/>
      <c r="F3" s="150"/>
      <c r="G3" s="150"/>
      <c r="H3" s="150"/>
      <c r="I3" s="150"/>
      <c r="J3" s="153"/>
    </row>
    <row r="4" spans="1:10" ht="12.75">
      <c r="A4" s="148"/>
      <c r="B4" s="150"/>
      <c r="C4" s="150"/>
      <c r="D4" s="150"/>
      <c r="E4" s="150"/>
      <c r="F4" s="150"/>
      <c r="G4" s="150"/>
      <c r="H4" s="150"/>
      <c r="I4" s="150"/>
      <c r="J4" s="153"/>
    </row>
    <row r="5" spans="1:10" ht="12.75">
      <c r="A5" s="148"/>
      <c r="B5" s="226" t="s">
        <v>237</v>
      </c>
      <c r="C5" s="226"/>
      <c r="D5" s="226"/>
      <c r="E5" s="226"/>
      <c r="F5" s="226"/>
      <c r="G5" s="226"/>
      <c r="H5" s="226"/>
      <c r="I5" s="226"/>
      <c r="J5" s="227"/>
    </row>
    <row r="6" spans="1:10" ht="12.75">
      <c r="A6" s="148"/>
      <c r="B6" s="150"/>
      <c r="C6" s="150"/>
      <c r="D6" s="150"/>
      <c r="E6" s="150"/>
      <c r="F6" s="150"/>
      <c r="G6" s="150"/>
      <c r="H6" s="150"/>
      <c r="I6" s="150"/>
      <c r="J6" s="153"/>
    </row>
    <row r="7" spans="1:10" ht="12.75">
      <c r="A7" s="148"/>
      <c r="B7" s="226" t="s">
        <v>238</v>
      </c>
      <c r="C7" s="226"/>
      <c r="D7" s="226"/>
      <c r="E7" s="226"/>
      <c r="F7" s="226"/>
      <c r="G7" s="226"/>
      <c r="H7" s="226"/>
      <c r="I7" s="226"/>
      <c r="J7" s="227"/>
    </row>
    <row r="8" spans="1:10" ht="12.75">
      <c r="A8" s="148"/>
      <c r="B8" s="178"/>
      <c r="C8" s="150"/>
      <c r="D8" s="150"/>
      <c r="E8" s="150"/>
      <c r="F8" s="150"/>
      <c r="G8" s="150"/>
      <c r="H8" s="150"/>
      <c r="I8" s="150"/>
      <c r="J8" s="153"/>
    </row>
    <row r="9" spans="1:10" ht="15.75" customHeight="1">
      <c r="A9" s="148"/>
      <c r="B9" s="228" t="s">
        <v>276</v>
      </c>
      <c r="C9" s="226"/>
      <c r="D9" s="226"/>
      <c r="E9" s="226"/>
      <c r="F9" s="226"/>
      <c r="G9" s="226"/>
      <c r="H9" s="226"/>
      <c r="I9" s="226"/>
      <c r="J9" s="227"/>
    </row>
    <row r="10" spans="1:10" ht="16.5" customHeight="1">
      <c r="A10" s="148"/>
      <c r="B10" s="226" t="s">
        <v>69</v>
      </c>
      <c r="C10" s="226"/>
      <c r="D10" s="226"/>
      <c r="E10" s="226"/>
      <c r="F10" s="226"/>
      <c r="G10" s="226"/>
      <c r="H10" s="226"/>
      <c r="I10" s="226"/>
      <c r="J10" s="227"/>
    </row>
    <row r="11" spans="1:10" ht="12.75">
      <c r="A11" s="148"/>
      <c r="B11" s="150"/>
      <c r="C11" s="150"/>
      <c r="D11" s="150"/>
      <c r="E11" s="150"/>
      <c r="F11" s="150"/>
      <c r="G11" s="150"/>
      <c r="H11" s="150"/>
      <c r="I11" s="150"/>
      <c r="J11" s="153"/>
    </row>
    <row r="12" spans="1:10" ht="12.75">
      <c r="A12" s="148"/>
      <c r="B12" s="215" t="s">
        <v>277</v>
      </c>
      <c r="C12" s="185"/>
      <c r="D12" s="185"/>
      <c r="E12" s="185"/>
      <c r="F12" s="185"/>
      <c r="G12" s="185"/>
      <c r="H12" s="185"/>
      <c r="I12" s="185"/>
      <c r="J12" s="153"/>
    </row>
    <row r="13" spans="1:10" ht="12.75">
      <c r="A13" s="148"/>
      <c r="B13" s="229" t="s">
        <v>239</v>
      </c>
      <c r="C13" s="226"/>
      <c r="D13" s="226"/>
      <c r="E13" s="226"/>
      <c r="F13" s="226"/>
      <c r="G13" s="226"/>
      <c r="H13" s="226"/>
      <c r="I13" s="226"/>
      <c r="J13" s="227"/>
    </row>
    <row r="14" spans="1:10" ht="9.75" customHeight="1">
      <c r="A14" s="148"/>
      <c r="B14" s="150"/>
      <c r="C14" s="150"/>
      <c r="D14" s="150"/>
      <c r="E14" s="150"/>
      <c r="F14" s="150"/>
      <c r="G14" s="150"/>
      <c r="H14" s="150"/>
      <c r="I14" s="150"/>
      <c r="J14" s="153"/>
    </row>
    <row r="15" spans="1:10" ht="12.75">
      <c r="A15" s="148"/>
      <c r="B15" s="185" t="s">
        <v>240</v>
      </c>
      <c r="C15" s="185"/>
      <c r="D15" s="185"/>
      <c r="E15" s="185"/>
      <c r="F15" s="185"/>
      <c r="G15" s="185"/>
      <c r="H15" s="185"/>
      <c r="I15" s="185"/>
      <c r="J15" s="153"/>
    </row>
    <row r="16" spans="1:10" ht="12.75">
      <c r="A16" s="148"/>
      <c r="B16" s="218" t="s">
        <v>241</v>
      </c>
      <c r="C16" s="218"/>
      <c r="D16" s="218"/>
      <c r="E16" s="218"/>
      <c r="F16" s="218"/>
      <c r="G16" s="218"/>
      <c r="H16" s="218"/>
      <c r="I16" s="218"/>
      <c r="J16" s="219"/>
    </row>
    <row r="17" spans="1:10" ht="12.75">
      <c r="A17" s="148"/>
      <c r="B17" s="150"/>
      <c r="C17" s="186"/>
      <c r="D17" s="186"/>
      <c r="E17" s="186"/>
      <c r="F17" s="186"/>
      <c r="G17" s="186"/>
      <c r="H17" s="186"/>
      <c r="I17" s="186"/>
      <c r="J17" s="153"/>
    </row>
    <row r="18" spans="1:10" ht="12.75">
      <c r="A18" s="148"/>
      <c r="B18" s="150"/>
      <c r="C18" s="186"/>
      <c r="D18" s="186"/>
      <c r="E18" s="186" t="s">
        <v>242</v>
      </c>
      <c r="F18" s="186"/>
      <c r="G18" s="186"/>
      <c r="H18" s="186"/>
      <c r="I18" s="186"/>
      <c r="J18" s="153"/>
    </row>
    <row r="19" spans="1:10" ht="12.75">
      <c r="A19" s="148"/>
      <c r="B19" s="150"/>
      <c r="C19" s="150"/>
      <c r="D19" s="150"/>
      <c r="E19" s="150"/>
      <c r="F19" s="150"/>
      <c r="G19" s="150"/>
      <c r="H19" s="150"/>
      <c r="I19" s="150"/>
      <c r="J19" s="153"/>
    </row>
    <row r="20" spans="1:10" ht="12.75">
      <c r="A20" s="230" t="s">
        <v>243</v>
      </c>
      <c r="B20" s="231"/>
      <c r="C20" s="231"/>
      <c r="D20" s="231"/>
      <c r="E20" s="231"/>
      <c r="F20" s="231"/>
      <c r="G20" s="231"/>
      <c r="H20" s="231"/>
      <c r="I20" s="231"/>
      <c r="J20" s="232"/>
    </row>
    <row r="21" spans="1:10" ht="12.75">
      <c r="A21" s="230" t="s">
        <v>244</v>
      </c>
      <c r="B21" s="231"/>
      <c r="C21" s="231"/>
      <c r="D21" s="231"/>
      <c r="E21" s="231"/>
      <c r="F21" s="231"/>
      <c r="G21" s="231"/>
      <c r="H21" s="231"/>
      <c r="I21" s="231"/>
      <c r="J21" s="232"/>
    </row>
    <row r="22" spans="1:10" ht="12.75">
      <c r="A22" s="217" t="s">
        <v>245</v>
      </c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 ht="12.75">
      <c r="A23" s="148"/>
      <c r="B23" s="150"/>
      <c r="C23" s="216" t="s">
        <v>280</v>
      </c>
      <c r="D23" s="188"/>
      <c r="E23" s="188"/>
      <c r="F23" s="188"/>
      <c r="G23" s="188"/>
      <c r="H23" s="188"/>
      <c r="I23" s="150"/>
      <c r="J23" s="153"/>
    </row>
    <row r="24" spans="1:10" ht="12.75">
      <c r="A24" s="148"/>
      <c r="B24" s="214" t="s">
        <v>278</v>
      </c>
      <c r="C24" s="150"/>
      <c r="D24" s="150"/>
      <c r="E24" s="150"/>
      <c r="F24" s="150"/>
      <c r="G24" s="150"/>
      <c r="H24" s="150"/>
      <c r="I24" s="150"/>
      <c r="J24" s="153"/>
    </row>
    <row r="25" spans="1:10" ht="12.75">
      <c r="A25" s="148"/>
      <c r="B25" s="150"/>
      <c r="C25" s="188" t="s">
        <v>22</v>
      </c>
      <c r="D25" s="188" t="s">
        <v>22</v>
      </c>
      <c r="E25" s="188"/>
      <c r="F25" s="188"/>
      <c r="G25" s="188"/>
      <c r="H25" s="188"/>
      <c r="I25" s="150"/>
      <c r="J25" s="153"/>
    </row>
    <row r="26" spans="1:10" ht="12.75">
      <c r="A26" s="148"/>
      <c r="B26" s="150"/>
      <c r="C26" s="150"/>
      <c r="D26" s="150"/>
      <c r="E26" s="214" t="s">
        <v>279</v>
      </c>
      <c r="F26" s="150"/>
      <c r="G26" s="150"/>
      <c r="H26" s="150"/>
      <c r="I26" s="150"/>
      <c r="J26" s="153"/>
    </row>
    <row r="27" spans="1:10" ht="12.75">
      <c r="A27" s="148"/>
      <c r="B27" s="150"/>
      <c r="C27" s="150"/>
      <c r="D27" s="150"/>
      <c r="E27" s="150"/>
      <c r="F27" s="150"/>
      <c r="G27" s="150"/>
      <c r="H27" s="150"/>
      <c r="I27" s="150"/>
      <c r="J27" s="153"/>
    </row>
    <row r="28" spans="1:10" ht="12.75">
      <c r="A28" s="148"/>
      <c r="B28" s="150"/>
      <c r="C28" s="150"/>
      <c r="D28" s="150"/>
      <c r="E28" s="150"/>
      <c r="F28" s="150"/>
      <c r="G28" s="150"/>
      <c r="H28" s="150"/>
      <c r="I28" s="150"/>
      <c r="J28" s="153"/>
    </row>
    <row r="29" spans="1:10" ht="12.75">
      <c r="A29" s="148"/>
      <c r="B29" s="150"/>
      <c r="C29" s="150"/>
      <c r="D29" s="150"/>
      <c r="E29" s="150"/>
      <c r="F29" s="150"/>
      <c r="G29" s="150"/>
      <c r="H29" s="150"/>
      <c r="I29" s="150"/>
      <c r="J29" s="153"/>
    </row>
    <row r="30" spans="1:10" ht="12.75">
      <c r="A30" s="148"/>
      <c r="B30" s="150"/>
      <c r="C30" s="150"/>
      <c r="D30" s="150"/>
      <c r="E30" s="150"/>
      <c r="F30" s="150"/>
      <c r="G30" s="150"/>
      <c r="H30" s="150"/>
      <c r="I30" s="150"/>
      <c r="J30" s="153"/>
    </row>
    <row r="31" spans="1:10" ht="12.75">
      <c r="A31" s="148"/>
      <c r="B31" s="150"/>
      <c r="C31" s="150"/>
      <c r="D31" s="150"/>
      <c r="E31" s="150"/>
      <c r="F31" s="150"/>
      <c r="G31" s="150"/>
      <c r="H31" s="150"/>
      <c r="I31" s="150"/>
      <c r="J31" s="153"/>
    </row>
    <row r="32" spans="1:10" ht="12.75">
      <c r="A32" s="148"/>
      <c r="B32" s="150"/>
      <c r="C32" s="150"/>
      <c r="D32" s="150"/>
      <c r="E32" s="150"/>
      <c r="F32" s="150"/>
      <c r="G32" s="150"/>
      <c r="H32" s="150"/>
      <c r="I32" s="150"/>
      <c r="J32" s="153"/>
    </row>
    <row r="33" spans="1:10" ht="12.75">
      <c r="A33" s="148"/>
      <c r="B33" s="150"/>
      <c r="C33" s="150"/>
      <c r="D33" s="150"/>
      <c r="E33" s="150"/>
      <c r="F33" s="150"/>
      <c r="G33" s="150"/>
      <c r="H33" s="150"/>
      <c r="I33" s="150"/>
      <c r="J33" s="153"/>
    </row>
    <row r="34" spans="1:10" ht="12.75">
      <c r="A34" s="189"/>
      <c r="B34" s="190"/>
      <c r="C34" s="191" t="s">
        <v>246</v>
      </c>
      <c r="D34" s="192" t="s">
        <v>229</v>
      </c>
      <c r="E34" s="155"/>
      <c r="F34" s="156"/>
      <c r="G34" s="220" t="s">
        <v>247</v>
      </c>
      <c r="H34" s="221"/>
      <c r="I34" s="221"/>
      <c r="J34" s="222"/>
    </row>
    <row r="35" spans="1:10" ht="12.75">
      <c r="A35" s="148"/>
      <c r="B35" s="150"/>
      <c r="C35" s="150"/>
      <c r="D35" s="150"/>
      <c r="E35" s="150"/>
      <c r="F35" s="150"/>
      <c r="G35" s="217" t="s">
        <v>248</v>
      </c>
      <c r="H35" s="218"/>
      <c r="I35" s="218"/>
      <c r="J35" s="219"/>
    </row>
    <row r="36" spans="1:10" ht="12.75">
      <c r="A36" s="189"/>
      <c r="B36" s="190"/>
      <c r="C36" s="191" t="s">
        <v>249</v>
      </c>
      <c r="D36" s="192" t="s">
        <v>272</v>
      </c>
      <c r="E36" s="155"/>
      <c r="F36" s="156"/>
      <c r="G36" s="217" t="s">
        <v>250</v>
      </c>
      <c r="H36" s="218"/>
      <c r="I36" s="218"/>
      <c r="J36" s="219"/>
    </row>
    <row r="37" spans="1:10" ht="12.75">
      <c r="A37" s="148"/>
      <c r="B37" s="150"/>
      <c r="C37" s="150"/>
      <c r="D37" s="150"/>
      <c r="E37" s="150"/>
      <c r="F37" s="150"/>
      <c r="G37" s="217" t="s">
        <v>251</v>
      </c>
      <c r="H37" s="218"/>
      <c r="I37" s="218"/>
      <c r="J37" s="219"/>
    </row>
    <row r="38" spans="1:10" ht="12.75">
      <c r="A38" s="189"/>
      <c r="B38" s="190"/>
      <c r="C38" s="191" t="s">
        <v>252</v>
      </c>
      <c r="D38" s="192" t="s">
        <v>271</v>
      </c>
      <c r="E38" s="155"/>
      <c r="F38" s="156"/>
      <c r="G38" s="148"/>
      <c r="H38" s="150"/>
      <c r="I38" s="150"/>
      <c r="J38" s="153"/>
    </row>
    <row r="39" spans="1:10" ht="12.75">
      <c r="A39" s="148"/>
      <c r="B39" s="150"/>
      <c r="C39" s="150"/>
      <c r="D39" s="150"/>
      <c r="E39" s="150"/>
      <c r="F39" s="150"/>
      <c r="G39" s="193" t="s">
        <v>253</v>
      </c>
      <c r="H39" s="194" t="s">
        <v>266</v>
      </c>
      <c r="I39" s="192" t="s">
        <v>273</v>
      </c>
      <c r="J39" s="195"/>
    </row>
    <row r="40" spans="1:10" ht="12.75">
      <c r="A40" s="196"/>
      <c r="B40" s="190"/>
      <c r="C40" s="197" t="s">
        <v>265</v>
      </c>
      <c r="D40" s="192" t="s">
        <v>269</v>
      </c>
      <c r="E40" s="155"/>
      <c r="F40" s="156"/>
      <c r="G40" s="198" t="s">
        <v>254</v>
      </c>
      <c r="H40" s="181" t="s">
        <v>255</v>
      </c>
      <c r="I40" s="192" t="s">
        <v>273</v>
      </c>
      <c r="J40" s="153"/>
    </row>
    <row r="41" spans="1:10" ht="12.75">
      <c r="A41" s="148"/>
      <c r="B41" s="150"/>
      <c r="C41" s="150"/>
      <c r="D41" s="150"/>
      <c r="E41" s="150"/>
      <c r="F41" s="150"/>
      <c r="G41" s="193" t="s">
        <v>256</v>
      </c>
      <c r="H41" s="199" t="s">
        <v>267</v>
      </c>
      <c r="I41" s="192" t="s">
        <v>273</v>
      </c>
      <c r="J41" s="201"/>
    </row>
    <row r="42" spans="1:10" ht="12.75">
      <c r="A42" s="189"/>
      <c r="B42" s="190"/>
      <c r="C42" s="191" t="s">
        <v>257</v>
      </c>
      <c r="D42" s="192" t="s">
        <v>270</v>
      </c>
      <c r="E42" s="155"/>
      <c r="F42" s="156"/>
      <c r="G42" s="193" t="s">
        <v>258</v>
      </c>
      <c r="H42" s="202" t="s">
        <v>274</v>
      </c>
      <c r="I42" s="200"/>
      <c r="J42" s="203"/>
    </row>
    <row r="43" spans="1:10" ht="12.75">
      <c r="A43" s="148"/>
      <c r="B43" s="150"/>
      <c r="C43" s="150"/>
      <c r="D43" s="204"/>
      <c r="E43" s="150"/>
      <c r="F43" s="150"/>
      <c r="G43" s="193" t="s">
        <v>259</v>
      </c>
      <c r="H43" s="199" t="s">
        <v>268</v>
      </c>
      <c r="I43" s="192" t="s">
        <v>273</v>
      </c>
      <c r="J43" s="203"/>
    </row>
    <row r="44" spans="1:10" ht="12.75">
      <c r="A44" s="189"/>
      <c r="B44" s="190"/>
      <c r="C44" s="191" t="s">
        <v>260</v>
      </c>
      <c r="D44" s="205" t="s">
        <v>261</v>
      </c>
      <c r="E44" s="155"/>
      <c r="F44" s="156"/>
      <c r="G44" s="206"/>
      <c r="H44" s="207"/>
      <c r="I44" s="192"/>
      <c r="J44" s="201"/>
    </row>
    <row r="45" spans="1:10" ht="12.75">
      <c r="A45" s="148"/>
      <c r="B45" s="150"/>
      <c r="C45" s="150"/>
      <c r="D45" s="150"/>
      <c r="E45" s="150"/>
      <c r="F45" s="150"/>
      <c r="G45" s="150"/>
      <c r="H45" s="150"/>
      <c r="I45" s="150"/>
      <c r="J45" s="153"/>
    </row>
    <row r="46" spans="1:10" ht="12.75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10" ht="12.75">
      <c r="A47" s="148" t="s">
        <v>262</v>
      </c>
      <c r="B47" s="150" t="str">
        <f>+D34</f>
        <v>Irmgard R Wilcox</v>
      </c>
      <c r="C47" s="150"/>
      <c r="D47" s="150"/>
      <c r="E47" s="150"/>
      <c r="F47" s="150"/>
      <c r="G47" s="150"/>
      <c r="H47" s="150"/>
      <c r="I47" s="150"/>
      <c r="J47" s="153"/>
    </row>
    <row r="48" spans="1:10" ht="12.75">
      <c r="A48" s="148"/>
      <c r="B48" s="150"/>
      <c r="C48" s="150"/>
      <c r="D48" s="150"/>
      <c r="E48" s="150"/>
      <c r="F48" s="150"/>
      <c r="G48" s="150"/>
      <c r="H48" s="150"/>
      <c r="I48" s="150"/>
      <c r="J48" s="153"/>
    </row>
    <row r="49" spans="1:10" ht="12.75">
      <c r="A49" s="148" t="s">
        <v>263</v>
      </c>
      <c r="B49" s="212">
        <v>40861</v>
      </c>
      <c r="C49" s="208"/>
      <c r="D49" s="150"/>
      <c r="E49" s="150"/>
      <c r="F49" s="150"/>
      <c r="G49" s="150"/>
      <c r="H49" s="155" t="s">
        <v>91</v>
      </c>
      <c r="I49" s="213">
        <v>40909</v>
      </c>
      <c r="J49" s="209"/>
    </row>
    <row r="50" spans="1:10" ht="0.75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6"/>
    </row>
    <row r="51" spans="1:10" ht="0.75" customHeight="1">
      <c r="A51" s="148"/>
      <c r="B51" s="150"/>
      <c r="C51" s="150"/>
      <c r="D51" s="150"/>
      <c r="E51" s="150"/>
      <c r="F51" s="150"/>
      <c r="G51" s="150"/>
      <c r="H51" s="150"/>
      <c r="I51" s="150"/>
      <c r="J51" s="153"/>
    </row>
    <row r="52" spans="1:10" ht="10.5" customHeight="1">
      <c r="A52" s="223" t="s">
        <v>27</v>
      </c>
      <c r="B52" s="224"/>
      <c r="C52" s="224"/>
      <c r="D52" s="224"/>
      <c r="E52" s="224"/>
      <c r="F52" s="224"/>
      <c r="G52" s="224"/>
      <c r="H52" s="224"/>
      <c r="I52" s="224"/>
      <c r="J52" s="225"/>
    </row>
    <row r="53" spans="1:10" ht="10.5" customHeight="1">
      <c r="A53" s="187"/>
      <c r="B53" s="210"/>
      <c r="C53" s="210"/>
      <c r="D53" s="210"/>
      <c r="E53" s="210"/>
      <c r="F53" s="210"/>
      <c r="G53" s="210"/>
      <c r="H53" s="210"/>
      <c r="I53" s="210"/>
      <c r="J53" s="211"/>
    </row>
    <row r="54" spans="1:10" ht="12.75">
      <c r="A54" s="148" t="s">
        <v>264</v>
      </c>
      <c r="B54" s="150"/>
      <c r="C54" s="150"/>
      <c r="D54" s="150"/>
      <c r="E54" s="150"/>
      <c r="F54" s="150"/>
      <c r="G54" s="150"/>
      <c r="H54" s="150"/>
      <c r="I54" s="150"/>
      <c r="J54" s="153"/>
    </row>
    <row r="55" spans="1:10" ht="12.75">
      <c r="A55" s="154"/>
      <c r="B55" s="155"/>
      <c r="C55" s="155"/>
      <c r="D55" s="155"/>
      <c r="E55" s="155"/>
      <c r="F55" s="155"/>
      <c r="G55" s="155"/>
      <c r="H55" s="155"/>
      <c r="I55" s="155"/>
      <c r="J55" s="156"/>
    </row>
  </sheetData>
  <sheetProtection/>
  <mergeCells count="14">
    <mergeCell ref="A20:J20"/>
    <mergeCell ref="A21:J21"/>
    <mergeCell ref="B16:J16"/>
    <mergeCell ref="G35:J35"/>
    <mergeCell ref="G36:J36"/>
    <mergeCell ref="G37:J37"/>
    <mergeCell ref="A22:J22"/>
    <mergeCell ref="G34:J34"/>
    <mergeCell ref="A52:J52"/>
    <mergeCell ref="B5:J5"/>
    <mergeCell ref="B7:J7"/>
    <mergeCell ref="B9:J9"/>
    <mergeCell ref="B10:J10"/>
    <mergeCell ref="B13:J13"/>
  </mergeCells>
  <hyperlinks>
    <hyperlink ref="D44" r:id="rId1" display="irmgardw@wcnx.org"/>
    <hyperlink ref="H42" r:id="rId2" display="jeffh@wcnx.org (C)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0.57421875" style="0" customWidth="1"/>
    <col min="2" max="2" width="18.421875" style="0" customWidth="1"/>
    <col min="3" max="3" width="6.140625" style="0" customWidth="1"/>
    <col min="5" max="5" width="4.140625" style="0" customWidth="1"/>
    <col min="6" max="6" width="9.8515625" style="0" customWidth="1"/>
    <col min="7" max="7" width="4.57421875" style="0" customWidth="1"/>
    <col min="9" max="9" width="4.57421875" style="0" customWidth="1"/>
    <col min="11" max="11" width="4.140625" style="0" customWidth="1"/>
    <col min="12" max="12" width="7.57421875" style="0" customWidth="1"/>
    <col min="13" max="13" width="5.140625" style="0" customWidth="1"/>
    <col min="14" max="14" width="4.57421875" style="0" customWidth="1"/>
    <col min="15" max="15" width="16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6"/>
      <c r="K2" s="7">
        <v>3</v>
      </c>
      <c r="L2" s="233" t="s">
        <v>1</v>
      </c>
      <c r="M2" s="233"/>
      <c r="N2" s="233"/>
      <c r="O2" s="25">
        <v>32</v>
      </c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ht="12.75">
      <c r="A7" s="238" t="s">
        <v>165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2"/>
    </row>
    <row r="8" spans="1:15" ht="12.75">
      <c r="A8" s="279" t="s">
        <v>166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68"/>
    </row>
    <row r="9" spans="1:15" ht="12.75">
      <c r="A9" s="267" t="s">
        <v>167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1:15" ht="12.75">
      <c r="A10" s="267" t="s">
        <v>137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68"/>
    </row>
    <row r="11" spans="1:15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4" t="s">
        <v>138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5" ht="12.75">
      <c r="A14" s="4"/>
      <c r="B14" s="29"/>
      <c r="C14" s="28"/>
      <c r="D14" s="266" t="s">
        <v>139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60"/>
    </row>
    <row r="15" spans="1:16" ht="12.75">
      <c r="A15" s="87" t="s">
        <v>140</v>
      </c>
      <c r="B15" s="88"/>
      <c r="C15" s="101"/>
      <c r="D15" s="4" t="s">
        <v>168</v>
      </c>
      <c r="E15" s="102"/>
      <c r="F15" s="28" t="s">
        <v>169</v>
      </c>
      <c r="G15" s="102"/>
      <c r="H15" s="28" t="s">
        <v>170</v>
      </c>
      <c r="I15" s="102"/>
      <c r="J15" s="28" t="s">
        <v>171</v>
      </c>
      <c r="K15" s="102"/>
      <c r="L15" s="7"/>
      <c r="M15" s="103"/>
      <c r="N15" s="7"/>
      <c r="O15" s="103"/>
      <c r="P15" s="6"/>
    </row>
    <row r="16" spans="1:16" ht="12.75">
      <c r="A16" s="87"/>
      <c r="B16" s="88"/>
      <c r="C16" s="89"/>
      <c r="D16" s="7" t="s">
        <v>172</v>
      </c>
      <c r="E16" s="103"/>
      <c r="F16" s="75" t="s">
        <v>173</v>
      </c>
      <c r="G16" s="103"/>
      <c r="H16" s="75" t="s">
        <v>173</v>
      </c>
      <c r="I16" s="103"/>
      <c r="J16" s="75" t="s">
        <v>173</v>
      </c>
      <c r="K16" s="103"/>
      <c r="L16" s="63"/>
      <c r="M16" s="104"/>
      <c r="N16" s="63"/>
      <c r="O16" s="104"/>
      <c r="P16" s="6"/>
    </row>
    <row r="17" spans="1:16" ht="12.75">
      <c r="A17" s="105" t="s">
        <v>174</v>
      </c>
      <c r="B17" s="63"/>
      <c r="C17" s="70"/>
      <c r="D17" s="55">
        <v>2.57</v>
      </c>
      <c r="E17" s="129" t="s">
        <v>50</v>
      </c>
      <c r="F17" s="55">
        <f>2.47+0.12</f>
        <v>2.5900000000000003</v>
      </c>
      <c r="G17" s="129" t="s">
        <v>50</v>
      </c>
      <c r="H17" s="55">
        <v>4.67</v>
      </c>
      <c r="I17" s="129" t="s">
        <v>50</v>
      </c>
      <c r="J17" s="55">
        <v>6.23</v>
      </c>
      <c r="K17" s="129" t="s">
        <v>50</v>
      </c>
      <c r="L17" s="59"/>
      <c r="M17" s="83"/>
      <c r="N17" s="59"/>
      <c r="O17" s="83"/>
      <c r="P17" s="6"/>
    </row>
    <row r="18" spans="1:16" ht="12.75">
      <c r="A18" s="106" t="s">
        <v>175</v>
      </c>
      <c r="B18" s="91"/>
      <c r="C18" s="92"/>
      <c r="D18" s="55">
        <v>2.49</v>
      </c>
      <c r="E18" s="129" t="s">
        <v>50</v>
      </c>
      <c r="F18" s="55">
        <f>F17</f>
        <v>2.5900000000000003</v>
      </c>
      <c r="G18" s="129" t="s">
        <v>50</v>
      </c>
      <c r="H18" s="55">
        <f>+H17</f>
        <v>4.67</v>
      </c>
      <c r="I18" s="129" t="s">
        <v>50</v>
      </c>
      <c r="J18" s="55">
        <f>+J17</f>
        <v>6.23</v>
      </c>
      <c r="K18" s="129" t="s">
        <v>50</v>
      </c>
      <c r="L18" s="55"/>
      <c r="M18" s="107"/>
      <c r="N18" s="55"/>
      <c r="O18" s="83"/>
      <c r="P18" s="6"/>
    </row>
    <row r="19" spans="1:16" ht="12.75">
      <c r="A19" s="106" t="s">
        <v>176</v>
      </c>
      <c r="B19" s="91"/>
      <c r="C19" s="92"/>
      <c r="D19" s="55">
        <f>+D17</f>
        <v>2.57</v>
      </c>
      <c r="E19" s="129" t="s">
        <v>50</v>
      </c>
      <c r="F19" s="55">
        <f>+F17</f>
        <v>2.5900000000000003</v>
      </c>
      <c r="G19" s="129" t="s">
        <v>50</v>
      </c>
      <c r="H19" s="55">
        <f>+H17</f>
        <v>4.67</v>
      </c>
      <c r="I19" s="129" t="s">
        <v>50</v>
      </c>
      <c r="J19" s="55">
        <f>+J17</f>
        <v>6.23</v>
      </c>
      <c r="K19" s="129" t="s">
        <v>50</v>
      </c>
      <c r="L19" s="55"/>
      <c r="M19" s="107"/>
      <c r="N19" s="55"/>
      <c r="O19" s="83"/>
      <c r="P19" s="6"/>
    </row>
    <row r="20" spans="1:16" ht="12.75">
      <c r="A20" s="106" t="s">
        <v>177</v>
      </c>
      <c r="B20" s="91"/>
      <c r="C20" s="92"/>
      <c r="D20" s="55">
        <v>12.23</v>
      </c>
      <c r="E20" s="129" t="s">
        <v>50</v>
      </c>
      <c r="F20" s="55">
        <v>13.68</v>
      </c>
      <c r="G20" s="129" t="s">
        <v>50</v>
      </c>
      <c r="H20" s="60" t="s">
        <v>22</v>
      </c>
      <c r="I20" s="64" t="s">
        <v>22</v>
      </c>
      <c r="J20" s="60" t="s">
        <v>22</v>
      </c>
      <c r="K20" s="64"/>
      <c r="L20" s="55"/>
      <c r="M20" s="107"/>
      <c r="N20" s="55"/>
      <c r="O20" s="83"/>
      <c r="P20" s="6"/>
    </row>
    <row r="21" spans="1:16" ht="12.75">
      <c r="A21" s="106"/>
      <c r="B21" s="91"/>
      <c r="C21" s="92"/>
      <c r="D21" s="55"/>
      <c r="E21" s="64"/>
      <c r="F21" s="55"/>
      <c r="G21" s="64"/>
      <c r="H21" s="60"/>
      <c r="I21" s="64"/>
      <c r="J21" s="60"/>
      <c r="K21" s="64"/>
      <c r="L21" s="55"/>
      <c r="M21" s="107"/>
      <c r="N21" s="55"/>
      <c r="O21" s="83"/>
      <c r="P21" s="6"/>
    </row>
    <row r="22" spans="1:16" ht="12.75">
      <c r="A22" s="106" t="s">
        <v>178</v>
      </c>
      <c r="B22" s="91"/>
      <c r="C22" s="92"/>
      <c r="D22" s="55"/>
      <c r="E22" s="107"/>
      <c r="F22" s="60"/>
      <c r="G22" s="107"/>
      <c r="H22" s="60"/>
      <c r="I22" s="107"/>
      <c r="J22" s="60" t="s">
        <v>22</v>
      </c>
      <c r="K22" s="107"/>
      <c r="L22" s="55"/>
      <c r="M22" s="107"/>
      <c r="N22" s="55"/>
      <c r="O22" s="83"/>
      <c r="P22" s="6"/>
    </row>
    <row r="23" spans="1:16" ht="12.75">
      <c r="A23" s="106" t="s">
        <v>179</v>
      </c>
      <c r="B23" s="91"/>
      <c r="C23" s="92"/>
      <c r="D23" s="55">
        <f>8.53+0.12</f>
        <v>8.649999999999999</v>
      </c>
      <c r="E23" s="129" t="s">
        <v>50</v>
      </c>
      <c r="F23" s="55"/>
      <c r="G23" s="107"/>
      <c r="H23" s="55"/>
      <c r="I23" s="107"/>
      <c r="J23" s="55"/>
      <c r="K23" s="107"/>
      <c r="L23" s="55"/>
      <c r="M23" s="107"/>
      <c r="N23" s="55"/>
      <c r="O23" s="83"/>
      <c r="P23" s="6"/>
    </row>
    <row r="24" spans="1:16" ht="12.75">
      <c r="A24" s="106" t="s">
        <v>180</v>
      </c>
      <c r="B24" s="91"/>
      <c r="C24" s="92"/>
      <c r="D24" s="55">
        <f>3.62+0.12</f>
        <v>3.74</v>
      </c>
      <c r="E24" s="129" t="s">
        <v>50</v>
      </c>
      <c r="F24" s="55"/>
      <c r="G24" s="107"/>
      <c r="H24" s="55"/>
      <c r="I24" s="107"/>
      <c r="J24" s="55"/>
      <c r="K24" s="107"/>
      <c r="L24" s="55"/>
      <c r="M24" s="107"/>
      <c r="N24" s="55"/>
      <c r="O24" s="83"/>
      <c r="P24" s="6"/>
    </row>
    <row r="25" spans="1:16" ht="12.75">
      <c r="A25" s="105" t="s">
        <v>22</v>
      </c>
      <c r="B25" s="63"/>
      <c r="C25" s="70"/>
      <c r="D25" s="60" t="s">
        <v>22</v>
      </c>
      <c r="E25" s="107" t="s">
        <v>22</v>
      </c>
      <c r="F25" s="60" t="s">
        <v>22</v>
      </c>
      <c r="G25" s="107" t="s">
        <v>22</v>
      </c>
      <c r="H25" s="60" t="s">
        <v>22</v>
      </c>
      <c r="I25" s="107"/>
      <c r="J25" s="60" t="s">
        <v>22</v>
      </c>
      <c r="K25" s="107" t="s">
        <v>22</v>
      </c>
      <c r="L25" s="55"/>
      <c r="M25" s="107"/>
      <c r="N25" s="55"/>
      <c r="O25" s="107"/>
      <c r="P25" s="4"/>
    </row>
    <row r="26" spans="1:15" ht="12.75">
      <c r="A26" s="4"/>
      <c r="B26" s="6"/>
      <c r="C26" s="6"/>
      <c r="D26" s="85"/>
      <c r="E26" s="6"/>
      <c r="F26" s="85"/>
      <c r="G26" s="6"/>
      <c r="H26" s="85"/>
      <c r="I26" s="6"/>
      <c r="J26" s="6"/>
      <c r="K26" s="6"/>
      <c r="L26" s="6"/>
      <c r="M26" s="6"/>
      <c r="N26" s="6"/>
      <c r="O26" s="9"/>
    </row>
    <row r="27" spans="1:15" ht="12.7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34" t="s">
        <v>156</v>
      </c>
      <c r="B28" s="5" t="s">
        <v>157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34"/>
      <c r="B29" s="21" t="s">
        <v>158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34"/>
      <c r="B30" s="21" t="s">
        <v>159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5" ht="12.75">
      <c r="A31" s="34"/>
      <c r="B31" s="21" t="s">
        <v>160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34"/>
      <c r="B32" s="2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34" t="s">
        <v>181</v>
      </c>
      <c r="B34" s="2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34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35"/>
      <c r="B36" s="21"/>
      <c r="C36" s="6"/>
      <c r="D36" s="36"/>
      <c r="E36" s="36"/>
      <c r="F36" s="36"/>
      <c r="G36" s="36"/>
      <c r="H36" s="36"/>
      <c r="I36" s="36"/>
      <c r="J36" s="36"/>
      <c r="K36" s="36"/>
      <c r="L36" s="6"/>
      <c r="M36" s="6"/>
      <c r="N36" s="6"/>
      <c r="O36" s="9"/>
    </row>
    <row r="37" spans="2:15" ht="12.75">
      <c r="B37" s="6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10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ht="12.75">
      <c r="A42" s="4"/>
      <c r="B42" s="1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 ht="12.7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 ht="12.75">
      <c r="A49" s="1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</row>
    <row r="50" spans="1:15" ht="12.75">
      <c r="A50" s="4" t="s">
        <v>24</v>
      </c>
      <c r="B50" s="21" t="s">
        <v>229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 ht="12.75">
      <c r="A51" s="4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6" ht="12.75">
      <c r="A52" s="11" t="s">
        <v>25</v>
      </c>
      <c r="B52" s="100">
        <f>'Item 240, pg 31'!B44</f>
        <v>40861</v>
      </c>
      <c r="C52" s="7"/>
      <c r="D52" s="7"/>
      <c r="E52" s="7"/>
      <c r="F52" s="7"/>
      <c r="G52" s="7"/>
      <c r="H52" s="7"/>
      <c r="I52" s="7"/>
      <c r="J52" s="7"/>
      <c r="K52" s="7"/>
      <c r="L52" s="7" t="s">
        <v>26</v>
      </c>
      <c r="M52" s="7"/>
      <c r="N52" s="109"/>
      <c r="O52" s="100">
        <f>'Item 240, pg 31'!N44</f>
        <v>40909</v>
      </c>
      <c r="P52" s="4"/>
    </row>
    <row r="53" spans="1:15" ht="12.75">
      <c r="A53" s="243" t="s">
        <v>27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5"/>
    </row>
    <row r="54" spans="1:15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 ht="12.75">
      <c r="A55" s="4" t="s">
        <v>28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9"/>
    </row>
    <row r="56" spans="1:15" ht="12.75">
      <c r="A56" s="1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2"/>
    </row>
  </sheetData>
  <sheetProtection/>
  <mergeCells count="7">
    <mergeCell ref="A53:O53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140625" style="147" customWidth="1"/>
    <col min="2" max="2" width="17.8515625" style="147" customWidth="1"/>
    <col min="3" max="3" width="7.7109375" style="147" customWidth="1"/>
    <col min="4" max="4" width="10.00390625" style="147" customWidth="1"/>
    <col min="5" max="5" width="3.28125" style="147" customWidth="1"/>
    <col min="6" max="6" width="10.57421875" style="147" customWidth="1"/>
    <col min="7" max="7" width="3.57421875" style="147" customWidth="1"/>
    <col min="8" max="11" width="9.140625" style="147" customWidth="1"/>
    <col min="12" max="12" width="18.00390625" style="147" customWidth="1"/>
    <col min="13" max="16384" width="9.140625" style="147" customWidth="1"/>
  </cols>
  <sheetData>
    <row r="1" spans="1:12" ht="12.7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>
      <c r="A2" s="148" t="str">
        <f>'[1]Item 245, pg 32'!A2</f>
        <v>Tariff No.</v>
      </c>
      <c r="B2" s="149">
        <f>'[1]Item 100, pg 22'!B2</f>
        <v>13</v>
      </c>
      <c r="C2" s="150"/>
      <c r="D2" s="150"/>
      <c r="E2" s="150"/>
      <c r="F2" s="150"/>
      <c r="G2" s="150"/>
      <c r="H2" s="150"/>
      <c r="I2" s="182" t="s">
        <v>236</v>
      </c>
      <c r="J2" s="226" t="s">
        <v>1</v>
      </c>
      <c r="K2" s="226"/>
      <c r="L2" s="152">
        <v>33</v>
      </c>
    </row>
    <row r="3" spans="1:12" ht="12.75">
      <c r="A3" s="148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3"/>
    </row>
    <row r="4" spans="1:12" ht="12.75">
      <c r="A4" s="148" t="s">
        <v>2</v>
      </c>
      <c r="B4" s="150"/>
      <c r="C4" s="150" t="str">
        <f>'Item 245, pg 32'!C4</f>
        <v>Harold LeMay Enterprises Inc. G-98</v>
      </c>
      <c r="D4" s="150"/>
      <c r="E4" s="150"/>
      <c r="F4" s="150"/>
      <c r="G4" s="150"/>
      <c r="H4" s="150"/>
      <c r="I4" s="150"/>
      <c r="J4" s="150"/>
      <c r="K4" s="150"/>
      <c r="L4" s="153"/>
    </row>
    <row r="5" spans="1:12" ht="12.75">
      <c r="A5" s="154" t="s">
        <v>4</v>
      </c>
      <c r="B5" s="155"/>
      <c r="C5" s="155" t="str">
        <f>'Item 245, pg 32'!C5</f>
        <v>Rural Garbage Service</v>
      </c>
      <c r="D5" s="155"/>
      <c r="E5" s="155"/>
      <c r="F5" s="155"/>
      <c r="G5" s="155"/>
      <c r="H5" s="155"/>
      <c r="I5" s="155"/>
      <c r="J5" s="155"/>
      <c r="K5" s="155"/>
      <c r="L5" s="156"/>
    </row>
    <row r="6" spans="1:12" ht="12.75">
      <c r="A6" s="148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3"/>
    </row>
    <row r="7" spans="1:12" ht="12.75">
      <c r="A7" s="285" t="s">
        <v>230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7"/>
    </row>
    <row r="8" spans="1:12" ht="12.75">
      <c r="A8" s="288" t="s">
        <v>231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7"/>
    </row>
    <row r="9" spans="1:12" ht="12.75">
      <c r="A9" s="289" t="s">
        <v>137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7"/>
    </row>
    <row r="10" spans="1:12" ht="12.75">
      <c r="A10" s="148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3"/>
    </row>
    <row r="11" spans="1:12" ht="12.75">
      <c r="A11" s="148" t="s">
        <v>138</v>
      </c>
      <c r="B11" s="158"/>
      <c r="C11" s="150"/>
      <c r="D11" s="150"/>
      <c r="E11" s="150"/>
      <c r="F11" s="150"/>
      <c r="G11" s="150"/>
      <c r="H11" s="150"/>
      <c r="I11" s="150"/>
      <c r="J11" s="150"/>
      <c r="K11" s="150"/>
      <c r="L11" s="153"/>
    </row>
    <row r="12" spans="1:12" ht="12.75">
      <c r="A12" s="148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3"/>
    </row>
    <row r="13" spans="1:12" ht="12.75">
      <c r="A13" s="148"/>
      <c r="B13" s="159"/>
      <c r="C13" s="151"/>
      <c r="D13" s="290" t="s">
        <v>139</v>
      </c>
      <c r="E13" s="291"/>
      <c r="F13" s="291"/>
      <c r="G13" s="292"/>
      <c r="H13" s="291"/>
      <c r="I13" s="291"/>
      <c r="J13" s="291"/>
      <c r="K13" s="291"/>
      <c r="L13" s="293"/>
    </row>
    <row r="14" spans="1:12" ht="12.75">
      <c r="A14" s="162" t="s">
        <v>140</v>
      </c>
      <c r="B14" s="163"/>
      <c r="C14" s="164"/>
      <c r="D14" s="160" t="s">
        <v>144</v>
      </c>
      <c r="E14" s="161"/>
      <c r="F14" s="160" t="s">
        <v>145</v>
      </c>
      <c r="G14" s="161"/>
      <c r="H14" s="165" t="s">
        <v>232</v>
      </c>
      <c r="I14" s="166" t="s">
        <v>232</v>
      </c>
      <c r="J14" s="166" t="s">
        <v>232</v>
      </c>
      <c r="K14" s="166" t="s">
        <v>232</v>
      </c>
      <c r="L14" s="166" t="s">
        <v>232</v>
      </c>
    </row>
    <row r="15" spans="1:12" ht="12.75">
      <c r="A15" s="167" t="s">
        <v>233</v>
      </c>
      <c r="B15" s="168"/>
      <c r="C15" s="165"/>
      <c r="D15" s="169">
        <v>113.9</v>
      </c>
      <c r="E15" s="129" t="s">
        <v>50</v>
      </c>
      <c r="F15" s="169">
        <v>139.4</v>
      </c>
      <c r="G15" s="129" t="s">
        <v>50</v>
      </c>
      <c r="H15" s="166" t="s">
        <v>234</v>
      </c>
      <c r="I15" s="166" t="s">
        <v>234</v>
      </c>
      <c r="J15" s="166" t="s">
        <v>234</v>
      </c>
      <c r="K15" s="166" t="s">
        <v>234</v>
      </c>
      <c r="L15" s="166" t="s">
        <v>234</v>
      </c>
    </row>
    <row r="16" spans="1:12" ht="12.75">
      <c r="A16" s="170" t="s">
        <v>150</v>
      </c>
      <c r="B16" s="171"/>
      <c r="C16" s="172"/>
      <c r="D16" s="169">
        <f>+D15</f>
        <v>113.9</v>
      </c>
      <c r="E16" s="129" t="s">
        <v>50</v>
      </c>
      <c r="F16" s="169">
        <f>+F15</f>
        <v>139.4</v>
      </c>
      <c r="G16" s="129" t="s">
        <v>50</v>
      </c>
      <c r="H16" s="166" t="s">
        <v>234</v>
      </c>
      <c r="I16" s="166" t="s">
        <v>234</v>
      </c>
      <c r="J16" s="166" t="s">
        <v>234</v>
      </c>
      <c r="K16" s="166" t="s">
        <v>234</v>
      </c>
      <c r="L16" s="166" t="s">
        <v>234</v>
      </c>
    </row>
    <row r="17" spans="1:12" ht="12.75">
      <c r="A17" s="173" t="s">
        <v>151</v>
      </c>
      <c r="B17" s="168"/>
      <c r="C17" s="165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2.75">
      <c r="A18" s="176" t="s">
        <v>153</v>
      </c>
      <c r="B18" s="168"/>
      <c r="C18" s="165"/>
      <c r="D18" s="166" t="s">
        <v>234</v>
      </c>
      <c r="E18" s="166"/>
      <c r="F18" s="166" t="s">
        <v>234</v>
      </c>
      <c r="G18" s="166"/>
      <c r="H18" s="166" t="s">
        <v>234</v>
      </c>
      <c r="I18" s="166" t="s">
        <v>234</v>
      </c>
      <c r="J18" s="166" t="s">
        <v>234</v>
      </c>
      <c r="K18" s="166" t="s">
        <v>234</v>
      </c>
      <c r="L18" s="166" t="s">
        <v>234</v>
      </c>
    </row>
    <row r="19" spans="1:12" ht="12.75">
      <c r="A19" s="148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3"/>
    </row>
    <row r="20" spans="1:12" ht="12.75">
      <c r="A20" s="148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3"/>
    </row>
    <row r="21" spans="1:12" ht="12.75">
      <c r="A21" s="177" t="s">
        <v>156</v>
      </c>
      <c r="B21" s="149" t="s">
        <v>235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3"/>
    </row>
    <row r="22" spans="1:12" ht="12.75">
      <c r="A22" s="177"/>
      <c r="B22" s="178" t="s">
        <v>158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3"/>
    </row>
    <row r="23" spans="1:12" ht="12.75">
      <c r="A23" s="177"/>
      <c r="B23" s="178" t="s">
        <v>159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3"/>
    </row>
    <row r="24" spans="1:12" ht="12.75">
      <c r="A24" s="177"/>
      <c r="B24" s="178" t="s">
        <v>160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3"/>
    </row>
    <row r="25" spans="1:12" ht="12.75">
      <c r="A25" s="177"/>
      <c r="B25" s="178"/>
      <c r="C25" s="150"/>
      <c r="D25" s="150"/>
      <c r="E25" s="150"/>
      <c r="F25" s="150"/>
      <c r="G25" s="150"/>
      <c r="H25" s="150"/>
      <c r="I25" s="150"/>
      <c r="J25" s="150"/>
      <c r="K25" s="150"/>
      <c r="L25" s="153"/>
    </row>
    <row r="26" spans="1:12" ht="12.75">
      <c r="A26" s="177"/>
      <c r="B26" s="178" t="s">
        <v>22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3"/>
    </row>
    <row r="27" spans="1:12" ht="12.75">
      <c r="A27" s="179"/>
      <c r="B27" s="178"/>
      <c r="C27" s="150"/>
      <c r="D27" s="150"/>
      <c r="E27" s="150"/>
      <c r="F27" s="150" t="s">
        <v>22</v>
      </c>
      <c r="G27" s="150"/>
      <c r="H27" s="150"/>
      <c r="I27" s="150"/>
      <c r="J27" s="150"/>
      <c r="K27" s="150"/>
      <c r="L27" s="153"/>
    </row>
    <row r="28" spans="1:12" ht="12.75">
      <c r="A28" s="177"/>
      <c r="B28" s="178"/>
      <c r="C28" s="150"/>
      <c r="D28" s="150"/>
      <c r="E28" s="150"/>
      <c r="F28" s="150"/>
      <c r="G28" s="150"/>
      <c r="H28" s="150"/>
      <c r="I28" s="150"/>
      <c r="J28" s="150"/>
      <c r="K28" s="150"/>
      <c r="L28" s="153"/>
    </row>
    <row r="29" spans="1:12" ht="12.75">
      <c r="A29" s="177" t="s">
        <v>181</v>
      </c>
      <c r="B29" s="178"/>
      <c r="C29" s="150"/>
      <c r="D29" s="150"/>
      <c r="E29" s="150"/>
      <c r="F29" s="150"/>
      <c r="G29" s="150"/>
      <c r="H29" s="150"/>
      <c r="I29" s="150"/>
      <c r="J29" s="150"/>
      <c r="K29" s="150"/>
      <c r="L29" s="153"/>
    </row>
    <row r="30" spans="1:12" ht="12.75">
      <c r="A30" s="177"/>
      <c r="B30" s="178"/>
      <c r="C30" s="150"/>
      <c r="D30" s="150"/>
      <c r="E30" s="150"/>
      <c r="F30" s="150"/>
      <c r="G30" s="150"/>
      <c r="H30" s="150"/>
      <c r="I30" s="150"/>
      <c r="J30" s="150"/>
      <c r="K30" s="150"/>
      <c r="L30" s="153"/>
    </row>
    <row r="31" spans="1:12" ht="12.75">
      <c r="A31" s="177"/>
      <c r="B31" s="178"/>
      <c r="C31" s="150"/>
      <c r="D31" s="150"/>
      <c r="E31" s="150"/>
      <c r="F31" s="150"/>
      <c r="G31" s="150"/>
      <c r="H31" s="150"/>
      <c r="I31" s="150"/>
      <c r="J31" s="150"/>
      <c r="K31" s="150"/>
      <c r="L31" s="153"/>
    </row>
    <row r="32" spans="1:12" ht="12.75">
      <c r="A32" s="177"/>
      <c r="B32" s="178"/>
      <c r="C32" s="150"/>
      <c r="D32" s="150"/>
      <c r="E32" s="150"/>
      <c r="F32" s="150"/>
      <c r="G32" s="150"/>
      <c r="H32" s="150"/>
      <c r="I32" s="150"/>
      <c r="J32" s="150"/>
      <c r="K32" s="150"/>
      <c r="L32" s="153"/>
    </row>
    <row r="33" spans="1:12" ht="12.75">
      <c r="A33" s="177"/>
      <c r="B33" s="178"/>
      <c r="C33" s="150"/>
      <c r="D33" s="150"/>
      <c r="E33" s="150"/>
      <c r="F33" s="150"/>
      <c r="G33" s="150"/>
      <c r="H33" s="150"/>
      <c r="I33" s="150"/>
      <c r="J33" s="150"/>
      <c r="K33" s="150"/>
      <c r="L33" s="153"/>
    </row>
    <row r="34" spans="1:12" ht="12.75">
      <c r="A34" s="148"/>
      <c r="B34" s="178"/>
      <c r="C34" s="150"/>
      <c r="D34" s="150"/>
      <c r="E34" s="150"/>
      <c r="F34" s="150"/>
      <c r="G34" s="150"/>
      <c r="H34" s="150"/>
      <c r="I34" s="150"/>
      <c r="J34" s="150"/>
      <c r="K34" s="150"/>
      <c r="L34" s="153"/>
    </row>
    <row r="35" spans="1:12" ht="12.75">
      <c r="A35" s="148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3"/>
    </row>
    <row r="36" spans="1:12" ht="12.75">
      <c r="A36" s="148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3"/>
    </row>
    <row r="37" spans="1:12" ht="12.75">
      <c r="A37" s="148"/>
      <c r="B37" s="150"/>
      <c r="C37" s="150"/>
      <c r="D37" s="157"/>
      <c r="E37" s="157"/>
      <c r="F37" s="157"/>
      <c r="G37" s="157"/>
      <c r="H37" s="157"/>
      <c r="I37" s="157"/>
      <c r="J37" s="150"/>
      <c r="K37" s="150"/>
      <c r="L37" s="153"/>
    </row>
    <row r="38" spans="1:12" ht="12.75">
      <c r="A38" s="148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3"/>
    </row>
    <row r="39" spans="1:12" ht="12.75">
      <c r="A39" s="148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3"/>
    </row>
    <row r="40" spans="1:12" ht="12.75">
      <c r="A40" s="148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3"/>
    </row>
    <row r="41" spans="1:12" ht="12.75">
      <c r="A41" s="148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3"/>
    </row>
    <row r="42" spans="1:12" ht="12.75">
      <c r="A42" s="148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3"/>
    </row>
    <row r="43" spans="1:12" ht="12.75">
      <c r="A43" s="148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3"/>
    </row>
    <row r="44" spans="1:12" ht="12.75">
      <c r="A44" s="148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3"/>
    </row>
    <row r="45" spans="1:12" ht="12.75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6"/>
    </row>
    <row r="46" spans="1:12" ht="12.75">
      <c r="A46" s="148" t="s">
        <v>24</v>
      </c>
      <c r="B46" s="181" t="s">
        <v>229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3"/>
    </row>
    <row r="47" spans="1:12" ht="12.75">
      <c r="A47" s="148"/>
      <c r="B47" s="178"/>
      <c r="C47" s="150"/>
      <c r="D47" s="150"/>
      <c r="E47" s="150"/>
      <c r="F47" s="150"/>
      <c r="G47" s="150"/>
      <c r="H47" s="150"/>
      <c r="I47" s="150"/>
      <c r="J47" s="150"/>
      <c r="K47" s="150"/>
      <c r="L47" s="153"/>
    </row>
    <row r="48" spans="1:13" ht="12.75">
      <c r="A48" s="154" t="s">
        <v>25</v>
      </c>
      <c r="B48" s="180">
        <f>'Item 240, pg 31'!B44</f>
        <v>40861</v>
      </c>
      <c r="C48" s="155"/>
      <c r="D48" s="155"/>
      <c r="E48" s="155"/>
      <c r="F48" s="155"/>
      <c r="G48" s="155"/>
      <c r="H48" s="155"/>
      <c r="I48" s="155"/>
      <c r="J48" s="155" t="s">
        <v>26</v>
      </c>
      <c r="K48" s="155"/>
      <c r="L48" s="180">
        <f>'Item 240, pg 31'!N44</f>
        <v>40909</v>
      </c>
      <c r="M48" s="148"/>
    </row>
    <row r="49" spans="1:12" ht="12.75">
      <c r="A49" s="282" t="s">
        <v>27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4"/>
    </row>
    <row r="50" spans="1:12" ht="12.75">
      <c r="A50" s="148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3"/>
    </row>
    <row r="51" spans="1:12" ht="12.75">
      <c r="A51" s="148" t="s">
        <v>28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3"/>
    </row>
    <row r="52" spans="1:12" ht="12.7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6"/>
    </row>
  </sheetData>
  <sheetProtection/>
  <mergeCells count="6">
    <mergeCell ref="J2:K2"/>
    <mergeCell ref="A49:L49"/>
    <mergeCell ref="A7:L7"/>
    <mergeCell ref="A8:L8"/>
    <mergeCell ref="A9:L9"/>
    <mergeCell ref="D13:L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5">
      <selection activeCell="F15" sqref="F15"/>
    </sheetView>
  </sheetViews>
  <sheetFormatPr defaultColWidth="9.140625" defaultRowHeight="12.75"/>
  <cols>
    <col min="1" max="1" width="10.421875" style="0" customWidth="1"/>
    <col min="2" max="2" width="17.710937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6</v>
      </c>
      <c r="H2" s="233" t="s">
        <v>1</v>
      </c>
      <c r="I2" s="233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233" t="s">
        <v>6</v>
      </c>
      <c r="D7" s="233"/>
      <c r="E7" s="233"/>
      <c r="F7" s="233"/>
      <c r="G7" s="233"/>
      <c r="H7" s="233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ht="12.75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ht="12.75">
      <c r="A15" s="4"/>
      <c r="B15" s="18" t="s">
        <v>15</v>
      </c>
      <c r="C15" s="19">
        <v>0</v>
      </c>
      <c r="D15" s="6"/>
      <c r="E15" s="18">
        <v>13</v>
      </c>
      <c r="F15" s="19">
        <v>0</v>
      </c>
      <c r="G15" s="6"/>
      <c r="H15" s="18">
        <v>25</v>
      </c>
      <c r="I15" s="19">
        <v>1</v>
      </c>
      <c r="J15" s="9"/>
    </row>
    <row r="16" spans="1:10" ht="12.75">
      <c r="A16" s="4"/>
      <c r="B16" s="18" t="s">
        <v>16</v>
      </c>
      <c r="C16" s="19">
        <v>6</v>
      </c>
      <c r="D16" s="6"/>
      <c r="E16" s="18">
        <f aca="true" t="shared" si="0" ref="E16:E24">E15+1</f>
        <v>14</v>
      </c>
      <c r="F16" s="19">
        <v>1</v>
      </c>
      <c r="G16" s="6"/>
      <c r="H16" s="18">
        <f aca="true" t="shared" si="1" ref="H16:H26">H15+1</f>
        <v>26</v>
      </c>
      <c r="I16" s="19">
        <v>0</v>
      </c>
      <c r="J16" s="9"/>
    </row>
    <row r="17" spans="1:10" ht="12.75">
      <c r="A17" s="4"/>
      <c r="B17" s="18" t="s">
        <v>17</v>
      </c>
      <c r="C17" s="19">
        <v>0</v>
      </c>
      <c r="D17" s="6"/>
      <c r="E17" s="18">
        <f t="shared" si="0"/>
        <v>15</v>
      </c>
      <c r="F17" s="19">
        <v>3</v>
      </c>
      <c r="G17" s="6"/>
      <c r="H17" s="18">
        <f t="shared" si="1"/>
        <v>27</v>
      </c>
      <c r="I17" s="19">
        <v>0</v>
      </c>
      <c r="J17" s="9"/>
    </row>
    <row r="18" spans="1:10" ht="12.75">
      <c r="A18" s="4"/>
      <c r="B18" s="18" t="s">
        <v>18</v>
      </c>
      <c r="C18" s="19">
        <v>0</v>
      </c>
      <c r="D18" s="6"/>
      <c r="E18" s="18">
        <f t="shared" si="0"/>
        <v>16</v>
      </c>
      <c r="F18" s="19">
        <v>1</v>
      </c>
      <c r="G18" s="6"/>
      <c r="H18" s="18">
        <f t="shared" si="1"/>
        <v>28</v>
      </c>
      <c r="I18" s="19">
        <v>3</v>
      </c>
      <c r="J18" s="9"/>
    </row>
    <row r="19" spans="1:10" ht="12.75">
      <c r="A19" s="4"/>
      <c r="B19" s="18" t="s">
        <v>19</v>
      </c>
      <c r="C19" s="19">
        <v>0</v>
      </c>
      <c r="D19" s="6"/>
      <c r="E19" s="18">
        <f t="shared" si="0"/>
        <v>17</v>
      </c>
      <c r="F19" s="19">
        <v>0</v>
      </c>
      <c r="G19" s="6"/>
      <c r="H19" s="18">
        <f t="shared" si="1"/>
        <v>29</v>
      </c>
      <c r="I19" s="19">
        <v>1</v>
      </c>
      <c r="J19" s="9"/>
    </row>
    <row r="20" spans="1:10" ht="12.75">
      <c r="A20" s="4"/>
      <c r="B20" s="18">
        <v>5</v>
      </c>
      <c r="C20" s="19">
        <v>0</v>
      </c>
      <c r="D20" s="6"/>
      <c r="E20" s="18">
        <f t="shared" si="0"/>
        <v>18</v>
      </c>
      <c r="F20" s="19">
        <v>0</v>
      </c>
      <c r="G20" s="6"/>
      <c r="H20" s="18">
        <f t="shared" si="1"/>
        <v>30</v>
      </c>
      <c r="I20" s="19">
        <v>3</v>
      </c>
      <c r="J20" s="9"/>
    </row>
    <row r="21" spans="1:10" ht="12.75">
      <c r="A21" s="4"/>
      <c r="B21" s="18">
        <f aca="true" t="shared" si="2" ref="B21:B27">+B20+1</f>
        <v>6</v>
      </c>
      <c r="C21" s="19">
        <v>0</v>
      </c>
      <c r="D21" s="6"/>
      <c r="E21" s="18">
        <f t="shared" si="0"/>
        <v>19</v>
      </c>
      <c r="F21" s="19">
        <v>0</v>
      </c>
      <c r="G21" s="6"/>
      <c r="H21" s="18">
        <f t="shared" si="1"/>
        <v>31</v>
      </c>
      <c r="I21" s="19">
        <v>3</v>
      </c>
      <c r="J21" s="9"/>
    </row>
    <row r="22" spans="1:10" ht="12.75">
      <c r="A22" s="4"/>
      <c r="B22" s="18">
        <f t="shared" si="2"/>
        <v>7</v>
      </c>
      <c r="C22" s="19">
        <v>0</v>
      </c>
      <c r="D22" s="6"/>
      <c r="E22" s="18">
        <f t="shared" si="0"/>
        <v>20</v>
      </c>
      <c r="F22" s="19">
        <v>6</v>
      </c>
      <c r="G22" s="6"/>
      <c r="H22" s="18">
        <f t="shared" si="1"/>
        <v>32</v>
      </c>
      <c r="I22" s="19">
        <v>3</v>
      </c>
      <c r="J22" s="9"/>
    </row>
    <row r="23" spans="1:10" ht="12.75">
      <c r="A23" s="4"/>
      <c r="B23" s="18">
        <f t="shared" si="2"/>
        <v>8</v>
      </c>
      <c r="C23" s="19">
        <v>0</v>
      </c>
      <c r="D23" s="6"/>
      <c r="E23" s="18">
        <f t="shared" si="0"/>
        <v>21</v>
      </c>
      <c r="F23" s="19">
        <v>3</v>
      </c>
      <c r="G23" s="6"/>
      <c r="H23" s="18">
        <f t="shared" si="1"/>
        <v>33</v>
      </c>
      <c r="I23" s="19">
        <v>3</v>
      </c>
      <c r="J23" s="9"/>
    </row>
    <row r="24" spans="1:10" ht="12.75">
      <c r="A24" s="4"/>
      <c r="B24" s="18">
        <f t="shared" si="2"/>
        <v>9</v>
      </c>
      <c r="C24" s="19">
        <v>0</v>
      </c>
      <c r="D24" s="6"/>
      <c r="E24" s="18">
        <f t="shared" si="0"/>
        <v>22</v>
      </c>
      <c r="F24" s="19">
        <v>0</v>
      </c>
      <c r="G24" s="6"/>
      <c r="H24" s="18">
        <f t="shared" si="1"/>
        <v>34</v>
      </c>
      <c r="I24" s="19">
        <v>1</v>
      </c>
      <c r="J24" s="9"/>
    </row>
    <row r="25" spans="1:10" ht="12.75">
      <c r="A25" s="4"/>
      <c r="B25" s="18">
        <f t="shared" si="2"/>
        <v>10</v>
      </c>
      <c r="C25" s="19">
        <v>0</v>
      </c>
      <c r="D25" s="6"/>
      <c r="E25" s="18" t="s">
        <v>20</v>
      </c>
      <c r="F25" s="19">
        <v>1</v>
      </c>
      <c r="G25" s="6"/>
      <c r="H25" s="18">
        <f t="shared" si="1"/>
        <v>35</v>
      </c>
      <c r="I25" s="19">
        <v>1</v>
      </c>
      <c r="J25" s="9"/>
    </row>
    <row r="26" spans="1:10" ht="12.75">
      <c r="A26" s="4"/>
      <c r="B26" s="18">
        <f t="shared" si="2"/>
        <v>11</v>
      </c>
      <c r="C26" s="19">
        <v>0</v>
      </c>
      <c r="D26" s="6"/>
      <c r="E26" s="18">
        <v>23</v>
      </c>
      <c r="F26" s="19">
        <v>3</v>
      </c>
      <c r="G26" s="6"/>
      <c r="H26" s="18">
        <f t="shared" si="1"/>
        <v>36</v>
      </c>
      <c r="I26" s="19">
        <v>0</v>
      </c>
      <c r="J26" s="9"/>
    </row>
    <row r="27" spans="1:10" ht="12.75">
      <c r="A27" s="4"/>
      <c r="B27" s="18">
        <f t="shared" si="2"/>
        <v>12</v>
      </c>
      <c r="C27" s="19">
        <v>0</v>
      </c>
      <c r="D27" s="6"/>
      <c r="E27" s="18">
        <v>24</v>
      </c>
      <c r="F27" s="19">
        <v>3</v>
      </c>
      <c r="G27" s="6"/>
      <c r="H27" s="18" t="s">
        <v>21</v>
      </c>
      <c r="I27" s="19">
        <v>0</v>
      </c>
      <c r="J27" s="9"/>
    </row>
    <row r="28" spans="1:10" ht="12.75">
      <c r="A28" s="4"/>
      <c r="B28" s="18" t="s">
        <v>22</v>
      </c>
      <c r="C28" s="19" t="s">
        <v>22</v>
      </c>
      <c r="D28" s="6"/>
      <c r="E28" s="18" t="s">
        <v>22</v>
      </c>
      <c r="F28" s="19" t="s">
        <v>22</v>
      </c>
      <c r="G28" s="6"/>
      <c r="H28" s="18"/>
      <c r="I28" s="19"/>
      <c r="J28" s="9"/>
    </row>
    <row r="29" spans="1:10" ht="12.75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ht="12.75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ht="12.75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ht="12.75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ht="12.75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ht="12.75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ht="12.75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ht="12.75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ht="12.75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ht="12.75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ht="12.75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ht="12.75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234" t="s">
        <v>23</v>
      </c>
      <c r="E43" s="234"/>
      <c r="F43" s="234"/>
      <c r="G43" s="234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24</v>
      </c>
      <c r="B52" s="21" t="s">
        <v>229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1" t="s">
        <v>25</v>
      </c>
      <c r="B54" s="183">
        <v>40861</v>
      </c>
      <c r="C54" s="22"/>
      <c r="D54" s="7"/>
      <c r="E54" s="7"/>
      <c r="F54" s="7"/>
      <c r="G54" s="7"/>
      <c r="H54" s="7" t="s">
        <v>26</v>
      </c>
      <c r="I54" s="7"/>
      <c r="J54" s="23">
        <v>40909</v>
      </c>
    </row>
    <row r="55" spans="1:10" ht="12.75">
      <c r="A55" s="235" t="s">
        <v>27</v>
      </c>
      <c r="B55" s="236"/>
      <c r="C55" s="236"/>
      <c r="D55" s="236"/>
      <c r="E55" s="236"/>
      <c r="F55" s="236"/>
      <c r="G55" s="236"/>
      <c r="H55" s="236"/>
      <c r="I55" s="236"/>
      <c r="J55" s="237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28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2.28125" style="0" customWidth="1"/>
    <col min="2" max="2" width="17.421875" style="0" customWidth="1"/>
    <col min="10" max="10" width="16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24">
        <v>3</v>
      </c>
      <c r="H2" s="233" t="s">
        <v>1</v>
      </c>
      <c r="I2" s="233"/>
      <c r="J2" s="25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 t="s">
        <v>29</v>
      </c>
      <c r="B7" s="6" t="s">
        <v>30</v>
      </c>
      <c r="C7" s="6"/>
      <c r="D7" s="6"/>
      <c r="E7" s="6"/>
      <c r="F7" s="6"/>
      <c r="G7" s="6"/>
      <c r="H7" s="6"/>
      <c r="I7" s="6"/>
      <c r="J7" s="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238" t="s">
        <v>31</v>
      </c>
      <c r="B9" s="239"/>
      <c r="C9" s="239"/>
      <c r="D9" s="239"/>
      <c r="E9" s="239"/>
      <c r="F9" s="239"/>
      <c r="G9" s="239"/>
      <c r="H9" s="239"/>
      <c r="I9" s="239"/>
      <c r="J9" s="240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ht="12.75">
      <c r="A11" s="26" t="s">
        <v>32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 ht="12.75">
      <c r="A12" s="4" t="s">
        <v>33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3"/>
      <c r="C13" s="6"/>
      <c r="D13" s="6"/>
      <c r="E13" s="6"/>
      <c r="F13" s="6"/>
      <c r="G13" s="6"/>
      <c r="H13" s="6"/>
      <c r="I13" s="6"/>
      <c r="J13" s="9"/>
    </row>
    <row r="14" spans="1:10" ht="12.75">
      <c r="A14" s="4"/>
      <c r="B14" s="6" t="s">
        <v>34</v>
      </c>
      <c r="C14" s="6"/>
      <c r="D14" s="6"/>
      <c r="E14" s="6"/>
      <c r="F14" s="6"/>
      <c r="G14" s="6"/>
      <c r="H14" s="6"/>
      <c r="I14" s="6"/>
      <c r="J14" s="9"/>
    </row>
    <row r="15" spans="1:10" ht="12.75">
      <c r="A15" s="4"/>
      <c r="B15" s="27" t="s">
        <v>35</v>
      </c>
      <c r="C15" s="28"/>
      <c r="D15" s="6"/>
      <c r="E15" s="29"/>
      <c r="F15" s="28"/>
      <c r="G15" s="6"/>
      <c r="H15" s="29"/>
      <c r="I15" s="28"/>
      <c r="J15" s="9"/>
    </row>
    <row r="16" spans="1:10" ht="12.75">
      <c r="A16" s="4"/>
      <c r="B16" s="30" t="s">
        <v>36</v>
      </c>
      <c r="C16" s="28"/>
      <c r="D16" s="6"/>
      <c r="E16" s="29"/>
      <c r="F16" s="28"/>
      <c r="G16" s="6"/>
      <c r="H16" s="29"/>
      <c r="I16" s="28"/>
      <c r="J16" s="9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4"/>
      <c r="B18" s="6"/>
      <c r="C18" s="6"/>
      <c r="D18" s="125" t="s">
        <v>227</v>
      </c>
      <c r="E18" s="6" t="s">
        <v>37</v>
      </c>
      <c r="F18" s="6"/>
      <c r="G18" s="6"/>
      <c r="H18" s="6"/>
      <c r="I18" s="6"/>
      <c r="J18" s="9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ht="12.75">
      <c r="A20" s="31" t="s">
        <v>38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241" t="s">
        <v>39</v>
      </c>
      <c r="B22" s="234"/>
      <c r="C22" s="234"/>
      <c r="D22" s="234"/>
      <c r="E22" s="234"/>
      <c r="F22" s="234"/>
      <c r="G22" s="234"/>
      <c r="H22" s="234"/>
      <c r="I22" s="234"/>
      <c r="J22" s="242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34" t="s">
        <v>40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34" t="s">
        <v>41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 t="s">
        <v>22</v>
      </c>
      <c r="B27" s="6" t="s">
        <v>42</v>
      </c>
      <c r="C27" s="6"/>
      <c r="D27" s="6"/>
      <c r="E27" s="6"/>
      <c r="F27" s="6"/>
      <c r="G27" s="6"/>
      <c r="H27" s="6"/>
      <c r="I27" s="6"/>
      <c r="J27" s="9"/>
    </row>
    <row r="28" spans="1:10" ht="12.75">
      <c r="A28" s="4" t="s">
        <v>22</v>
      </c>
      <c r="B28" s="6" t="s">
        <v>43</v>
      </c>
      <c r="C28" s="6"/>
      <c r="D28" s="6"/>
      <c r="E28" s="6"/>
      <c r="F28" s="6"/>
      <c r="G28" s="6"/>
      <c r="H28" s="6"/>
      <c r="I28" s="6"/>
      <c r="J28" s="9"/>
    </row>
    <row r="29" spans="1:10" ht="12.75">
      <c r="A29" s="4" t="s">
        <v>22</v>
      </c>
      <c r="B29" s="6" t="s">
        <v>44</v>
      </c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35" t="s">
        <v>45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ht="12.75">
      <c r="A33" s="34" t="s">
        <v>46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38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34" t="s">
        <v>47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34" t="s">
        <v>48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3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 t="s">
        <v>49</v>
      </c>
      <c r="D39" s="6"/>
      <c r="E39" s="39">
        <v>102.7</v>
      </c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39"/>
      <c r="F40" s="6"/>
      <c r="G40" s="6"/>
      <c r="H40" s="6"/>
      <c r="I40" s="6"/>
      <c r="J40" s="9"/>
    </row>
    <row r="41" spans="1:10" ht="12.75">
      <c r="A41" s="4"/>
      <c r="B41" s="6"/>
      <c r="C41" s="6" t="s">
        <v>51</v>
      </c>
      <c r="D41" s="6"/>
      <c r="E41" s="39">
        <v>308.1</v>
      </c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24</v>
      </c>
      <c r="B49" s="21" t="s">
        <v>229</v>
      </c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1" ht="12.75">
      <c r="A51" s="11" t="s">
        <v>25</v>
      </c>
      <c r="B51" s="40">
        <f>'Check Sheet'!B54</f>
        <v>40861</v>
      </c>
      <c r="C51" s="7"/>
      <c r="D51" s="7"/>
      <c r="E51" s="7"/>
      <c r="F51" s="7"/>
      <c r="G51" s="7"/>
      <c r="H51" s="7" t="s">
        <v>52</v>
      </c>
      <c r="I51" s="7"/>
      <c r="J51" s="40">
        <f>'Check Sheet'!J54</f>
        <v>40909</v>
      </c>
      <c r="K51" s="4"/>
    </row>
    <row r="52" spans="1:10" ht="12.75">
      <c r="A52" s="243" t="s">
        <v>27</v>
      </c>
      <c r="B52" s="244"/>
      <c r="C52" s="244"/>
      <c r="D52" s="244"/>
      <c r="E52" s="244"/>
      <c r="F52" s="244"/>
      <c r="G52" s="244"/>
      <c r="H52" s="244"/>
      <c r="I52" s="244"/>
      <c r="J52" s="245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4" t="s">
        <v>28</v>
      </c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</sheetData>
  <sheetProtection/>
  <mergeCells count="4">
    <mergeCell ref="H2:I2"/>
    <mergeCell ref="A9:J9"/>
    <mergeCell ref="A22:J22"/>
    <mergeCell ref="A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30">
      <selection activeCell="N28" sqref="N28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8.140625" style="0" customWidth="1"/>
    <col min="6" max="6" width="4.28125" style="0" customWidth="1"/>
    <col min="7" max="7" width="2.00390625" style="0" customWidth="1"/>
    <col min="8" max="8" width="9.8515625" style="0" customWidth="1"/>
    <col min="11" max="11" width="3.7109375" style="0" customWidth="1"/>
    <col min="12" max="12" width="14.710937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4">
        <v>6</v>
      </c>
      <c r="K2" s="6" t="s">
        <v>53</v>
      </c>
      <c r="L2" s="6"/>
      <c r="M2" s="25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 ht="12.75">
      <c r="A5" s="11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 ht="12.75">
      <c r="A6" s="246" t="s">
        <v>54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8"/>
    </row>
    <row r="7" spans="1:13" ht="12.75">
      <c r="A7" s="35" t="s">
        <v>55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ht="12.75">
      <c r="A9" s="34" t="s">
        <v>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ht="12.75">
      <c r="A10" s="41" t="s">
        <v>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ht="12.75">
      <c r="A11" s="41" t="s">
        <v>58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ht="12.75">
      <c r="A12" s="26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 ht="12.75">
      <c r="A13" s="42" t="s">
        <v>60</v>
      </c>
      <c r="B13" s="29"/>
      <c r="C13" s="28"/>
      <c r="D13" s="28"/>
      <c r="E13" s="6"/>
      <c r="F13" s="6"/>
      <c r="G13" s="29"/>
      <c r="H13" s="28"/>
      <c r="I13" s="6"/>
      <c r="J13" s="29"/>
      <c r="K13" s="29"/>
      <c r="L13" s="29"/>
      <c r="M13" s="43"/>
    </row>
    <row r="14" spans="1:13" ht="12.75">
      <c r="A14" s="42" t="s">
        <v>61</v>
      </c>
      <c r="B14" s="29"/>
      <c r="C14" s="28"/>
      <c r="D14" s="28"/>
      <c r="E14" s="6"/>
      <c r="F14" s="6"/>
      <c r="G14" s="29"/>
      <c r="H14" s="28"/>
      <c r="I14" s="6"/>
      <c r="J14" s="29"/>
      <c r="K14" s="29"/>
      <c r="L14" s="29"/>
      <c r="M14" s="43"/>
    </row>
    <row r="15" spans="1:13" ht="12.75">
      <c r="A15" s="42" t="s">
        <v>62</v>
      </c>
      <c r="B15" s="29"/>
      <c r="C15" s="28"/>
      <c r="D15" s="28"/>
      <c r="E15" s="6"/>
      <c r="F15" s="6"/>
      <c r="G15" s="29"/>
      <c r="H15" s="28"/>
      <c r="I15" s="6"/>
      <c r="J15" s="29"/>
      <c r="K15" s="29"/>
      <c r="L15" s="29"/>
      <c r="M15" s="43"/>
    </row>
    <row r="16" spans="1:13" ht="12.75">
      <c r="A16" s="3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ht="12.75">
      <c r="A17" s="4" t="s">
        <v>63</v>
      </c>
      <c r="B17" s="6"/>
      <c r="C17" s="6"/>
      <c r="D17" s="6"/>
      <c r="E17" s="6"/>
      <c r="F17" s="6"/>
      <c r="G17" s="6" t="s">
        <v>64</v>
      </c>
      <c r="H17" s="6"/>
      <c r="I17" s="6"/>
      <c r="J17" s="6"/>
      <c r="K17" s="6"/>
      <c r="L17" s="6"/>
      <c r="M17" s="9"/>
    </row>
    <row r="18" spans="1:13" ht="12.75">
      <c r="A18" s="44"/>
      <c r="B18" s="36"/>
      <c r="C18" s="36"/>
      <c r="D18" s="32"/>
      <c r="E18" s="36"/>
      <c r="F18" s="32"/>
      <c r="G18" s="36"/>
      <c r="H18" s="36"/>
      <c r="I18" s="36"/>
      <c r="J18" s="36"/>
      <c r="K18" s="32"/>
      <c r="L18" s="32"/>
      <c r="M18" s="33"/>
    </row>
    <row r="19" spans="1:14" ht="12.75">
      <c r="A19" s="45" t="s">
        <v>65</v>
      </c>
      <c r="B19" s="45" t="s">
        <v>66</v>
      </c>
      <c r="C19" s="46" t="s">
        <v>67</v>
      </c>
      <c r="D19" s="47"/>
      <c r="E19" s="46" t="s">
        <v>67</v>
      </c>
      <c r="F19" s="47"/>
      <c r="G19" s="48"/>
      <c r="H19" s="45" t="s">
        <v>65</v>
      </c>
      <c r="I19" s="45" t="s">
        <v>66</v>
      </c>
      <c r="J19" s="46" t="s">
        <v>67</v>
      </c>
      <c r="K19" s="47"/>
      <c r="L19" s="46" t="s">
        <v>67</v>
      </c>
      <c r="M19" s="49"/>
      <c r="N19" s="6"/>
    </row>
    <row r="20" spans="1:14" ht="12.75">
      <c r="A20" s="48" t="s">
        <v>68</v>
      </c>
      <c r="B20" s="48" t="s">
        <v>69</v>
      </c>
      <c r="C20" s="50" t="s">
        <v>70</v>
      </c>
      <c r="D20" s="47"/>
      <c r="E20" s="50" t="s">
        <v>71</v>
      </c>
      <c r="F20" s="47"/>
      <c r="G20" s="48"/>
      <c r="H20" s="48" t="s">
        <v>68</v>
      </c>
      <c r="I20" s="48" t="s">
        <v>69</v>
      </c>
      <c r="J20" s="50" t="s">
        <v>70</v>
      </c>
      <c r="K20" s="47"/>
      <c r="L20" s="50" t="s">
        <v>71</v>
      </c>
      <c r="M20" s="49"/>
      <c r="N20" s="6"/>
    </row>
    <row r="21" spans="1:14" ht="12.75">
      <c r="A21" s="51" t="s">
        <v>72</v>
      </c>
      <c r="B21" s="51" t="s">
        <v>73</v>
      </c>
      <c r="C21" s="52" t="s">
        <v>74</v>
      </c>
      <c r="D21" s="53"/>
      <c r="E21" s="52" t="s">
        <v>74</v>
      </c>
      <c r="F21" s="47"/>
      <c r="G21" s="48"/>
      <c r="H21" s="51" t="s">
        <v>72</v>
      </c>
      <c r="I21" s="51" t="s">
        <v>73</v>
      </c>
      <c r="J21" s="52" t="s">
        <v>74</v>
      </c>
      <c r="K21" s="54"/>
      <c r="L21" s="52" t="s">
        <v>74</v>
      </c>
      <c r="M21" s="54"/>
      <c r="N21" s="6"/>
    </row>
    <row r="22" spans="1:14" ht="12.75">
      <c r="A22" s="134">
        <v>1</v>
      </c>
      <c r="B22" s="134" t="s">
        <v>75</v>
      </c>
      <c r="C22" s="133">
        <v>6.6</v>
      </c>
      <c r="D22" s="135" t="s">
        <v>50</v>
      </c>
      <c r="E22" s="133">
        <f aca="true" t="shared" si="0" ref="E22:E28">+C22</f>
        <v>6.6</v>
      </c>
      <c r="F22" s="135" t="s">
        <v>50</v>
      </c>
      <c r="G22" s="136"/>
      <c r="H22" s="134" t="s">
        <v>76</v>
      </c>
      <c r="I22" s="137" t="s">
        <v>77</v>
      </c>
      <c r="J22" s="133">
        <v>9.76</v>
      </c>
      <c r="K22" s="135" t="s">
        <v>50</v>
      </c>
      <c r="L22" s="133">
        <f aca="true" t="shared" si="1" ref="L22:L28">J22</f>
        <v>9.76</v>
      </c>
      <c r="M22" s="138" t="s">
        <v>50</v>
      </c>
      <c r="N22" s="6"/>
    </row>
    <row r="23" spans="1:14" ht="12.75">
      <c r="A23" s="134" t="s">
        <v>78</v>
      </c>
      <c r="B23" s="134" t="s">
        <v>79</v>
      </c>
      <c r="C23" s="133">
        <v>9.76</v>
      </c>
      <c r="D23" s="135" t="s">
        <v>50</v>
      </c>
      <c r="E23" s="133">
        <f t="shared" si="0"/>
        <v>9.76</v>
      </c>
      <c r="F23" s="135" t="s">
        <v>50</v>
      </c>
      <c r="G23" s="136"/>
      <c r="H23" s="134" t="s">
        <v>80</v>
      </c>
      <c r="I23" s="137" t="s">
        <v>81</v>
      </c>
      <c r="J23" s="133">
        <v>6.6</v>
      </c>
      <c r="K23" s="135" t="s">
        <v>50</v>
      </c>
      <c r="L23" s="133">
        <f t="shared" si="1"/>
        <v>6.6</v>
      </c>
      <c r="M23" s="138" t="s">
        <v>50</v>
      </c>
      <c r="N23" s="6"/>
    </row>
    <row r="24" spans="1:14" ht="12.75">
      <c r="A24" s="134">
        <v>1</v>
      </c>
      <c r="B24" s="134" t="s">
        <v>79</v>
      </c>
      <c r="C24" s="133">
        <v>13.11</v>
      </c>
      <c r="D24" s="135" t="s">
        <v>50</v>
      </c>
      <c r="E24" s="133">
        <f t="shared" si="0"/>
        <v>13.11</v>
      </c>
      <c r="F24" s="135" t="s">
        <v>50</v>
      </c>
      <c r="G24" s="136"/>
      <c r="H24" s="134" t="s">
        <v>80</v>
      </c>
      <c r="I24" s="137" t="s">
        <v>77</v>
      </c>
      <c r="J24" s="133">
        <v>13.14</v>
      </c>
      <c r="K24" s="135" t="s">
        <v>50</v>
      </c>
      <c r="L24" s="133">
        <f t="shared" si="1"/>
        <v>13.14</v>
      </c>
      <c r="M24" s="138" t="s">
        <v>50</v>
      </c>
      <c r="N24" s="6"/>
    </row>
    <row r="25" spans="1:14" ht="12.75">
      <c r="A25" s="134">
        <v>2</v>
      </c>
      <c r="B25" s="134" t="s">
        <v>79</v>
      </c>
      <c r="C25" s="133">
        <v>20.4</v>
      </c>
      <c r="D25" s="135" t="s">
        <v>50</v>
      </c>
      <c r="E25" s="133">
        <f t="shared" si="0"/>
        <v>20.4</v>
      </c>
      <c r="F25" s="135" t="s">
        <v>50</v>
      </c>
      <c r="G25" s="136"/>
      <c r="H25" s="134" t="s">
        <v>82</v>
      </c>
      <c r="I25" s="137" t="s">
        <v>81</v>
      </c>
      <c r="J25" s="139">
        <v>7.75</v>
      </c>
      <c r="K25" s="135" t="s">
        <v>50</v>
      </c>
      <c r="L25" s="133">
        <f t="shared" si="1"/>
        <v>7.75</v>
      </c>
      <c r="M25" s="138" t="s">
        <v>50</v>
      </c>
      <c r="N25" s="13"/>
    </row>
    <row r="26" spans="1:14" ht="12.75">
      <c r="A26" s="18">
        <v>3</v>
      </c>
      <c r="B26" s="18" t="s">
        <v>79</v>
      </c>
      <c r="C26" s="55">
        <v>28.38</v>
      </c>
      <c r="D26" s="126" t="s">
        <v>50</v>
      </c>
      <c r="E26" s="55">
        <f t="shared" si="0"/>
        <v>28.38</v>
      </c>
      <c r="F26" s="126" t="s">
        <v>50</v>
      </c>
      <c r="G26" s="57"/>
      <c r="H26" s="18" t="s">
        <v>82</v>
      </c>
      <c r="I26" s="19" t="s">
        <v>77</v>
      </c>
      <c r="J26" s="55">
        <v>20.1</v>
      </c>
      <c r="K26" s="126" t="s">
        <v>50</v>
      </c>
      <c r="L26" s="55">
        <f t="shared" si="1"/>
        <v>20.1</v>
      </c>
      <c r="M26" s="127" t="s">
        <v>50</v>
      </c>
      <c r="N26" s="6"/>
    </row>
    <row r="27" spans="1:14" ht="12.75">
      <c r="A27" s="18">
        <v>4</v>
      </c>
      <c r="B27" s="18" t="s">
        <v>79</v>
      </c>
      <c r="C27" s="55">
        <f>34.4+1.51</f>
        <v>35.91</v>
      </c>
      <c r="D27" s="126" t="s">
        <v>50</v>
      </c>
      <c r="E27" s="55">
        <f t="shared" si="0"/>
        <v>35.91</v>
      </c>
      <c r="F27" s="126" t="s">
        <v>50</v>
      </c>
      <c r="G27" s="57"/>
      <c r="H27" s="18" t="s">
        <v>83</v>
      </c>
      <c r="I27" s="19" t="s">
        <v>81</v>
      </c>
      <c r="J27" s="55">
        <v>8.98</v>
      </c>
      <c r="K27" s="126" t="s">
        <v>50</v>
      </c>
      <c r="L27" s="55">
        <f t="shared" si="1"/>
        <v>8.98</v>
      </c>
      <c r="M27" s="127" t="s">
        <v>50</v>
      </c>
      <c r="N27" s="6"/>
    </row>
    <row r="28" spans="1:13" ht="12.75">
      <c r="A28" s="18">
        <v>5</v>
      </c>
      <c r="B28" s="18" t="s">
        <v>79</v>
      </c>
      <c r="C28" s="55">
        <f>41.55+1.87</f>
        <v>43.419999999999995</v>
      </c>
      <c r="D28" s="126" t="s">
        <v>50</v>
      </c>
      <c r="E28" s="55">
        <f t="shared" si="0"/>
        <v>43.419999999999995</v>
      </c>
      <c r="F28" s="126" t="s">
        <v>50</v>
      </c>
      <c r="G28" s="57"/>
      <c r="H28" s="18" t="s">
        <v>83</v>
      </c>
      <c r="I28" s="19" t="s">
        <v>77</v>
      </c>
      <c r="J28" s="55">
        <v>27.66</v>
      </c>
      <c r="K28" s="126" t="s">
        <v>50</v>
      </c>
      <c r="L28" s="55">
        <f t="shared" si="1"/>
        <v>27.66</v>
      </c>
      <c r="M28" s="127" t="s">
        <v>50</v>
      </c>
    </row>
    <row r="29" spans="1:13" ht="12.75">
      <c r="A29" s="18"/>
      <c r="B29" s="18"/>
      <c r="C29" s="55"/>
      <c r="D29" s="56"/>
      <c r="E29" s="55"/>
      <c r="F29" s="56"/>
      <c r="G29" s="57"/>
      <c r="H29" s="19"/>
      <c r="I29" s="19"/>
      <c r="J29" s="61"/>
      <c r="K29" s="56" t="s">
        <v>22</v>
      </c>
      <c r="L29" s="62"/>
      <c r="M29" s="58" t="s">
        <v>22</v>
      </c>
    </row>
    <row r="30" spans="1:13" ht="12.75">
      <c r="A30" s="19"/>
      <c r="B30" s="19"/>
      <c r="C30" s="61"/>
      <c r="D30" s="7"/>
      <c r="E30" s="61"/>
      <c r="F30" s="63"/>
      <c r="G30" s="57"/>
      <c r="H30" s="19" t="s">
        <v>84</v>
      </c>
      <c r="I30" s="19"/>
      <c r="J30" s="61"/>
      <c r="K30" s="64" t="s">
        <v>22</v>
      </c>
      <c r="L30" s="61"/>
      <c r="M30" s="65" t="s">
        <v>22</v>
      </c>
    </row>
    <row r="31" spans="1:13" ht="12.75">
      <c r="A31" s="66" t="s">
        <v>85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3" ht="12.75">
      <c r="A32" s="4"/>
      <c r="B32" s="6"/>
      <c r="C32" s="67" t="s">
        <v>86</v>
      </c>
      <c r="D32" s="67"/>
      <c r="E32" s="6"/>
      <c r="F32" s="6"/>
      <c r="G32" s="6"/>
      <c r="H32" s="6"/>
      <c r="I32" s="6"/>
      <c r="J32" s="6"/>
      <c r="K32" s="6"/>
      <c r="L32" s="6"/>
      <c r="M32" s="9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ht="12.75">
      <c r="A35" s="4" t="s">
        <v>87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12.75">
      <c r="A36" s="4" t="s">
        <v>88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ht="12.75">
      <c r="A37" s="4" t="s">
        <v>89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 ht="12.75">
      <c r="A39" s="26" t="s">
        <v>223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ht="12.75">
      <c r="A40" s="34" t="s">
        <v>228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 ht="12.75">
      <c r="A41" s="34" t="s">
        <v>224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 ht="12.75">
      <c r="A42" s="3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 ht="12.75">
      <c r="A45" s="4" t="s">
        <v>90</v>
      </c>
      <c r="B45" s="6"/>
      <c r="C45" s="6"/>
      <c r="D45" s="6"/>
      <c r="E45" s="36"/>
      <c r="F45" s="36"/>
      <c r="G45" s="36"/>
      <c r="H45" s="36"/>
      <c r="I45" s="36"/>
      <c r="J45" s="6"/>
      <c r="K45" s="6"/>
      <c r="L45" s="6"/>
      <c r="M45" s="9"/>
    </row>
    <row r="46" spans="1:13" ht="12.75">
      <c r="A46" s="4"/>
      <c r="B46" s="6"/>
      <c r="C46" s="6"/>
      <c r="D46" s="6"/>
      <c r="E46" s="36"/>
      <c r="F46" s="36"/>
      <c r="G46" s="36"/>
      <c r="H46" s="36"/>
      <c r="I46" s="36"/>
      <c r="J46" s="6"/>
      <c r="K46" s="6"/>
      <c r="L46" s="6"/>
      <c r="M46" s="9"/>
    </row>
    <row r="47" spans="1:13" ht="12.75">
      <c r="A47" s="4"/>
      <c r="B47" s="6"/>
      <c r="C47" s="6"/>
      <c r="D47" s="6"/>
      <c r="E47" s="36"/>
      <c r="F47" s="36"/>
      <c r="G47" s="36"/>
      <c r="H47" s="36"/>
      <c r="I47" s="36"/>
      <c r="J47" s="6"/>
      <c r="K47" s="6"/>
      <c r="L47" s="6"/>
      <c r="M47" s="9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 ht="12.75">
      <c r="A49" s="4"/>
      <c r="B49" s="6"/>
      <c r="C49" s="6"/>
      <c r="D49" s="6"/>
      <c r="E49" s="6"/>
      <c r="F49" s="68" t="s">
        <v>225</v>
      </c>
      <c r="G49" s="6"/>
      <c r="H49" s="6"/>
      <c r="I49" s="6"/>
      <c r="J49" s="6"/>
      <c r="K49" s="6"/>
      <c r="L49" s="6"/>
      <c r="M49" s="9"/>
    </row>
    <row r="50" spans="1:13" ht="12.7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2"/>
    </row>
    <row r="51" spans="1:13" ht="12.75">
      <c r="A51" s="4" t="s">
        <v>24</v>
      </c>
      <c r="B51" s="21" t="s">
        <v>229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 ht="12.75">
      <c r="A53" s="11" t="s">
        <v>25</v>
      </c>
      <c r="B53" s="40">
        <f>'Item 55,60, pg 15'!B51</f>
        <v>40861</v>
      </c>
      <c r="C53" s="7"/>
      <c r="D53" s="7"/>
      <c r="E53" s="7"/>
      <c r="F53" s="7"/>
      <c r="G53" s="7"/>
      <c r="H53" s="7"/>
      <c r="I53" s="7"/>
      <c r="J53" s="7" t="s">
        <v>91</v>
      </c>
      <c r="K53" s="7"/>
      <c r="L53" s="40">
        <f>'Item 55,60, pg 15'!J51</f>
        <v>40909</v>
      </c>
      <c r="M53" s="12"/>
    </row>
    <row r="54" spans="1:13" ht="12.75">
      <c r="A54" s="243" t="s">
        <v>27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37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 ht="12.75">
      <c r="A56" s="4" t="s">
        <v>92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ht="12.75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2"/>
    </row>
  </sheetData>
  <sheetProtection/>
  <mergeCells count="2">
    <mergeCell ref="A6:M6"/>
    <mergeCell ref="A54:M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10.28125" style="0" customWidth="1"/>
    <col min="2" max="2" width="17.421875" style="0" customWidth="1"/>
    <col min="10" max="10" width="19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'Item 100, pg 20'!A2</f>
        <v>Tariff No.</v>
      </c>
      <c r="B2" s="5">
        <f>'Item 100, pg 20'!B2</f>
        <v>13</v>
      </c>
      <c r="C2" s="6"/>
      <c r="D2" s="6"/>
      <c r="E2" s="6"/>
      <c r="F2" s="6"/>
      <c r="G2" s="24">
        <v>3</v>
      </c>
      <c r="H2" s="233" t="s">
        <v>1</v>
      </c>
      <c r="I2" s="233"/>
      <c r="J2" s="25">
        <v>21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tr">
        <f>'Item 100, pg 20'!C4</f>
        <v>Harold LeMay Enterprises Inc. G-98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tr">
        <f>'Item 100, pg 20'!C5</f>
        <v>Rural Garbage Service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41" t="s">
        <v>93</v>
      </c>
      <c r="B7" s="234"/>
      <c r="C7" s="234"/>
      <c r="D7" s="234"/>
      <c r="E7" s="234"/>
      <c r="F7" s="234"/>
      <c r="G7" s="234"/>
      <c r="H7" s="234"/>
      <c r="I7" s="234"/>
      <c r="J7" s="242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21"/>
      <c r="C9" s="6"/>
      <c r="D9" s="6"/>
      <c r="E9" s="6"/>
      <c r="F9" s="6"/>
      <c r="G9" s="6"/>
      <c r="H9" s="6"/>
      <c r="I9" s="6"/>
      <c r="J9" s="9"/>
    </row>
    <row r="10" spans="1:10" ht="12.75">
      <c r="A10" s="35" t="s">
        <v>94</v>
      </c>
      <c r="B10" s="69" t="s">
        <v>95</v>
      </c>
      <c r="C10" s="36"/>
      <c r="D10" s="36"/>
      <c r="E10" s="36"/>
      <c r="F10" s="36"/>
      <c r="G10" s="36"/>
      <c r="H10" s="36"/>
      <c r="I10" s="36"/>
      <c r="J10" s="37"/>
    </row>
    <row r="11" spans="1:10" ht="12.75">
      <c r="A11" s="4"/>
      <c r="B11" s="21" t="s">
        <v>96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21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21"/>
      <c r="C13" s="1"/>
      <c r="D13" s="3"/>
      <c r="E13" s="249" t="s">
        <v>97</v>
      </c>
      <c r="F13" s="250"/>
      <c r="G13" s="6"/>
      <c r="H13" s="6"/>
      <c r="I13" s="6"/>
      <c r="J13" s="9"/>
    </row>
    <row r="14" spans="1:10" ht="12.75">
      <c r="A14" s="4"/>
      <c r="B14" s="21"/>
      <c r="C14" s="251" t="s">
        <v>98</v>
      </c>
      <c r="D14" s="252"/>
      <c r="E14" s="251" t="s">
        <v>99</v>
      </c>
      <c r="F14" s="252"/>
      <c r="G14" s="6"/>
      <c r="H14" s="6"/>
      <c r="I14" s="6"/>
      <c r="J14" s="9"/>
    </row>
    <row r="15" spans="1:10" ht="12.75">
      <c r="A15" s="4"/>
      <c r="B15" s="21"/>
      <c r="C15" s="61" t="s">
        <v>100</v>
      </c>
      <c r="D15" s="70"/>
      <c r="E15" s="71">
        <v>3.79</v>
      </c>
      <c r="F15" s="128" t="s">
        <v>50</v>
      </c>
      <c r="G15" s="6"/>
      <c r="H15" s="6"/>
      <c r="I15" s="6"/>
      <c r="J15" s="9"/>
    </row>
    <row r="16" spans="1:10" ht="12.75">
      <c r="A16" s="4"/>
      <c r="B16" s="6"/>
      <c r="C16" s="72" t="s">
        <v>78</v>
      </c>
      <c r="D16" s="70"/>
      <c r="E16" s="55">
        <v>3.79</v>
      </c>
      <c r="F16" s="128" t="s">
        <v>50</v>
      </c>
      <c r="G16" s="6"/>
      <c r="H16" s="6"/>
      <c r="I16" s="6"/>
      <c r="J16" s="9"/>
    </row>
    <row r="17" spans="1:10" ht="12.75">
      <c r="A17" s="4"/>
      <c r="B17" s="6"/>
      <c r="C17" s="72"/>
      <c r="D17" s="70"/>
      <c r="E17" s="55"/>
      <c r="F17" s="70"/>
      <c r="G17" s="6"/>
      <c r="H17" s="6"/>
      <c r="I17" s="6"/>
      <c r="J17" s="9"/>
    </row>
    <row r="18" spans="1:10" ht="12.75">
      <c r="A18" s="4"/>
      <c r="B18" s="6"/>
      <c r="C18" s="72" t="s">
        <v>101</v>
      </c>
      <c r="D18" s="70"/>
      <c r="E18" s="55">
        <f>3.96+0.12</f>
        <v>4.08</v>
      </c>
      <c r="F18" s="128" t="s">
        <v>50</v>
      </c>
      <c r="G18" s="6"/>
      <c r="H18" s="6"/>
      <c r="I18" s="6"/>
      <c r="J18" s="9"/>
    </row>
    <row r="19" spans="1:10" ht="12.75">
      <c r="A19" s="4"/>
      <c r="B19" s="6"/>
      <c r="C19" s="72"/>
      <c r="D19" s="70"/>
      <c r="E19" s="60" t="s">
        <v>22</v>
      </c>
      <c r="F19" s="70"/>
      <c r="G19" s="6"/>
      <c r="H19" s="6"/>
      <c r="I19" s="6"/>
      <c r="J19" s="9"/>
    </row>
    <row r="20" spans="1:10" ht="12.75">
      <c r="A20" s="4"/>
      <c r="B20" s="6"/>
      <c r="C20" s="72"/>
      <c r="D20" s="70"/>
      <c r="E20" s="60"/>
      <c r="F20" s="70"/>
      <c r="G20" s="6"/>
      <c r="H20" s="6"/>
      <c r="I20" s="6"/>
      <c r="J20" s="9"/>
    </row>
    <row r="21" spans="1:10" ht="12.75">
      <c r="A21" s="4"/>
      <c r="B21" s="6"/>
      <c r="C21" s="72" t="s">
        <v>22</v>
      </c>
      <c r="D21" s="70"/>
      <c r="E21" s="61" t="s">
        <v>22</v>
      </c>
      <c r="F21" s="70"/>
      <c r="G21" s="6"/>
      <c r="H21" s="6"/>
      <c r="I21" s="6"/>
      <c r="J21" s="9"/>
    </row>
    <row r="22" spans="1:10" ht="12.75">
      <c r="A22" s="4"/>
      <c r="B22" s="6"/>
      <c r="C22" s="72" t="s">
        <v>22</v>
      </c>
      <c r="D22" s="70"/>
      <c r="E22" s="61" t="s">
        <v>22</v>
      </c>
      <c r="F22" s="70"/>
      <c r="G22" s="6"/>
      <c r="H22" s="6"/>
      <c r="I22" s="6"/>
      <c r="J22" s="9"/>
    </row>
    <row r="23" spans="1:10" ht="12.75">
      <c r="A23" s="44"/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2.75">
      <c r="A24" s="4" t="s">
        <v>102</v>
      </c>
      <c r="B24" s="21" t="s">
        <v>103</v>
      </c>
      <c r="C24" s="6"/>
      <c r="D24" s="6"/>
      <c r="E24" s="6"/>
      <c r="F24" s="6"/>
      <c r="G24" s="6"/>
      <c r="H24" s="6"/>
      <c r="I24" s="6"/>
      <c r="J24" s="9"/>
    </row>
    <row r="25" spans="1:10" ht="12.75">
      <c r="A25" s="73"/>
      <c r="B25" s="21" t="s">
        <v>281</v>
      </c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21" t="s">
        <v>104</v>
      </c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21" t="s">
        <v>105</v>
      </c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21"/>
      <c r="C28" s="6"/>
      <c r="D28" s="6"/>
      <c r="E28" s="6"/>
      <c r="F28" s="6"/>
      <c r="G28" s="6"/>
      <c r="H28" s="6"/>
      <c r="I28" s="6"/>
      <c r="J28" s="9"/>
    </row>
    <row r="29" spans="1:10" ht="12.75">
      <c r="A29" s="4" t="s">
        <v>106</v>
      </c>
      <c r="B29" s="30" t="s">
        <v>282</v>
      </c>
      <c r="C29" s="28"/>
      <c r="D29" s="6"/>
      <c r="E29" s="29"/>
      <c r="F29" s="28"/>
      <c r="G29" s="6"/>
      <c r="H29" s="29"/>
      <c r="I29" s="28"/>
      <c r="J29" s="9"/>
    </row>
    <row r="30" spans="1:10" ht="12.75">
      <c r="A30" s="4"/>
      <c r="B30" s="30"/>
      <c r="C30" s="28"/>
      <c r="D30" s="6"/>
      <c r="E30" s="29"/>
      <c r="F30" s="28"/>
      <c r="G30" s="6"/>
      <c r="H30" s="29"/>
      <c r="I30" s="28"/>
      <c r="J30" s="9"/>
    </row>
    <row r="31" spans="1:10" ht="12.75">
      <c r="A31" s="26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3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34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21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21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21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3" ht="12.75">
      <c r="A41" s="4"/>
      <c r="B41" s="6"/>
      <c r="C41" s="6"/>
      <c r="D41" s="6"/>
      <c r="E41" s="130"/>
      <c r="F41" s="13"/>
      <c r="G41" s="13"/>
      <c r="H41" s="13"/>
      <c r="I41" s="13"/>
      <c r="J41" s="131"/>
      <c r="K41" s="6"/>
      <c r="L41" s="6"/>
      <c r="M41" s="6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11"/>
      <c r="B43" s="7"/>
      <c r="C43" s="7"/>
      <c r="D43" s="7"/>
      <c r="E43" s="7"/>
      <c r="F43" s="7"/>
      <c r="G43" s="7"/>
      <c r="H43" s="7"/>
      <c r="I43" s="7"/>
      <c r="J43" s="12"/>
    </row>
    <row r="44" spans="1:10" ht="12.75">
      <c r="A44" s="4" t="s">
        <v>24</v>
      </c>
      <c r="B44" s="21" t="s">
        <v>229</v>
      </c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21"/>
      <c r="C45" s="6"/>
      <c r="D45" s="6"/>
      <c r="E45" s="6"/>
      <c r="F45" s="6"/>
      <c r="G45" s="6"/>
      <c r="H45" s="6"/>
      <c r="I45" s="6"/>
      <c r="J45" s="9"/>
    </row>
    <row r="46" spans="1:11" ht="12.75">
      <c r="A46" s="11" t="s">
        <v>25</v>
      </c>
      <c r="B46" s="40">
        <f>'Item 100, pg 20'!B53</f>
        <v>40861</v>
      </c>
      <c r="C46" s="7"/>
      <c r="D46" s="7"/>
      <c r="E46" s="7"/>
      <c r="F46" s="7"/>
      <c r="G46" s="7"/>
      <c r="H46" s="7" t="s">
        <v>26</v>
      </c>
      <c r="I46" s="7"/>
      <c r="J46" s="40">
        <f>'Item 100, pg 20'!L53</f>
        <v>40909</v>
      </c>
      <c r="K46" s="4"/>
    </row>
    <row r="47" spans="1:10" ht="12.75">
      <c r="A47" s="243" t="s">
        <v>27</v>
      </c>
      <c r="B47" s="244"/>
      <c r="C47" s="244"/>
      <c r="D47" s="244"/>
      <c r="E47" s="244"/>
      <c r="F47" s="244"/>
      <c r="G47" s="244"/>
      <c r="H47" s="244"/>
      <c r="I47" s="244"/>
      <c r="J47" s="245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 t="s">
        <v>28</v>
      </c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11"/>
      <c r="B50" s="7"/>
      <c r="C50" s="7"/>
      <c r="D50" s="7"/>
      <c r="E50" s="7"/>
      <c r="F50" s="7"/>
      <c r="G50" s="7"/>
      <c r="H50" s="7"/>
      <c r="I50" s="7"/>
      <c r="J50" s="12"/>
    </row>
  </sheetData>
  <sheetProtection/>
  <mergeCells count="6">
    <mergeCell ref="A47:J47"/>
    <mergeCell ref="H2:I2"/>
    <mergeCell ref="A7:J7"/>
    <mergeCell ref="E13:F13"/>
    <mergeCell ref="C14:D14"/>
    <mergeCell ref="E14:F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10.28125" style="0" customWidth="1"/>
    <col min="2" max="2" width="18.140625" style="0" customWidth="1"/>
    <col min="7" max="7" width="11.421875" style="0" customWidth="1"/>
    <col min="8" max="8" width="9.8515625" style="0" customWidth="1"/>
    <col min="10" max="10" width="16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24">
        <v>3</v>
      </c>
      <c r="H2" s="233" t="s">
        <v>1</v>
      </c>
      <c r="I2" s="233"/>
      <c r="J2" s="25">
        <v>24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6"/>
      <c r="D7" s="6"/>
      <c r="E7" s="6"/>
      <c r="F7" s="6"/>
      <c r="G7" s="6"/>
      <c r="H7" s="6"/>
      <c r="I7" s="6"/>
      <c r="J7" s="9"/>
    </row>
    <row r="8" spans="1:10" ht="12.75">
      <c r="A8" s="241" t="s">
        <v>107</v>
      </c>
      <c r="B8" s="234"/>
      <c r="C8" s="234"/>
      <c r="D8" s="234"/>
      <c r="E8" s="234"/>
      <c r="F8" s="234"/>
      <c r="G8" s="234"/>
      <c r="H8" s="234"/>
      <c r="I8" s="234"/>
      <c r="J8" s="242"/>
    </row>
    <row r="9" spans="1:10" ht="12.75">
      <c r="A9" s="4"/>
      <c r="B9" s="6"/>
      <c r="C9" s="6"/>
      <c r="D9" s="6"/>
      <c r="E9" s="6"/>
      <c r="F9" s="6"/>
      <c r="G9" s="6"/>
      <c r="H9" s="6"/>
      <c r="I9" s="6"/>
      <c r="J9" s="9"/>
    </row>
    <row r="10" spans="1:10" ht="12.75">
      <c r="A10" s="4" t="s">
        <v>22</v>
      </c>
      <c r="B10" s="28"/>
      <c r="C10" s="266" t="s">
        <v>108</v>
      </c>
      <c r="D10" s="259"/>
      <c r="E10" s="260"/>
      <c r="F10" s="266" t="s">
        <v>109</v>
      </c>
      <c r="G10" s="259"/>
      <c r="H10" s="260"/>
      <c r="I10" s="6"/>
      <c r="J10" s="9"/>
    </row>
    <row r="11" spans="1:10" ht="12.75">
      <c r="A11" s="4"/>
      <c r="B11" s="6"/>
      <c r="C11" s="61" t="s">
        <v>110</v>
      </c>
      <c r="D11" s="63"/>
      <c r="E11" s="70"/>
      <c r="F11" s="60" t="s">
        <v>111</v>
      </c>
      <c r="G11" s="63"/>
      <c r="H11" s="70"/>
      <c r="I11" s="6"/>
      <c r="J11" s="9"/>
    </row>
    <row r="12" spans="1:10" ht="12.75">
      <c r="A12" s="4"/>
      <c r="B12" s="13"/>
      <c r="C12" s="61" t="s">
        <v>112</v>
      </c>
      <c r="D12" s="63"/>
      <c r="E12" s="70"/>
      <c r="F12" s="60" t="s">
        <v>111</v>
      </c>
      <c r="G12" s="63"/>
      <c r="H12" s="70"/>
      <c r="I12" s="6"/>
      <c r="J12" s="9"/>
    </row>
    <row r="13" spans="1:10" ht="12.75">
      <c r="A13" s="4"/>
      <c r="B13" s="6"/>
      <c r="C13" s="6"/>
      <c r="D13" s="6"/>
      <c r="E13" s="6"/>
      <c r="F13" s="6"/>
      <c r="G13" s="6"/>
      <c r="H13" s="6"/>
      <c r="I13" s="6"/>
      <c r="J13" s="9"/>
    </row>
    <row r="14" spans="1:10" ht="12.75">
      <c r="A14" s="11"/>
      <c r="B14" s="74"/>
      <c r="C14" s="75"/>
      <c r="D14" s="7"/>
      <c r="E14" s="74"/>
      <c r="F14" s="75"/>
      <c r="G14" s="7"/>
      <c r="H14" s="74"/>
      <c r="I14" s="75"/>
      <c r="J14" s="12"/>
    </row>
    <row r="15" spans="1:10" ht="12.75">
      <c r="A15" s="4"/>
      <c r="B15" s="29"/>
      <c r="C15" s="28"/>
      <c r="D15" s="6"/>
      <c r="E15" s="29"/>
      <c r="F15" s="28"/>
      <c r="G15" s="6"/>
      <c r="H15" s="29"/>
      <c r="I15" s="28"/>
      <c r="J15" s="9"/>
    </row>
    <row r="16" spans="1:10" ht="12.75">
      <c r="A16" s="241" t="s">
        <v>113</v>
      </c>
      <c r="B16" s="234"/>
      <c r="C16" s="234"/>
      <c r="D16" s="234"/>
      <c r="E16" s="234"/>
      <c r="F16" s="234"/>
      <c r="G16" s="234"/>
      <c r="H16" s="234"/>
      <c r="I16" s="234"/>
      <c r="J16" s="242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4"/>
      <c r="B18" s="6"/>
      <c r="C18" s="255" t="s">
        <v>114</v>
      </c>
      <c r="D18" s="256"/>
      <c r="E18" s="257"/>
      <c r="F18" s="258" t="s">
        <v>115</v>
      </c>
      <c r="G18" s="259"/>
      <c r="H18" s="260"/>
      <c r="I18" s="6"/>
      <c r="J18" s="9"/>
    </row>
    <row r="19" spans="1:10" ht="12.75">
      <c r="A19" s="44"/>
      <c r="B19" s="36"/>
      <c r="C19" s="76" t="s">
        <v>116</v>
      </c>
      <c r="D19" s="63"/>
      <c r="E19" s="70"/>
      <c r="F19" s="60" t="s">
        <v>111</v>
      </c>
      <c r="G19" s="63"/>
      <c r="H19" s="77"/>
      <c r="I19" s="36"/>
      <c r="J19" s="37"/>
    </row>
    <row r="20" spans="1:10" ht="12.75">
      <c r="A20" s="4"/>
      <c r="B20" s="6"/>
      <c r="C20" s="76" t="s">
        <v>116</v>
      </c>
      <c r="D20" s="63"/>
      <c r="E20" s="70"/>
      <c r="F20" s="61" t="s">
        <v>117</v>
      </c>
      <c r="G20" s="63"/>
      <c r="H20" s="70"/>
      <c r="I20" s="6"/>
      <c r="J20" s="9"/>
    </row>
    <row r="21" spans="1:10" ht="12.75">
      <c r="A21" s="4"/>
      <c r="B21" s="6"/>
      <c r="C21" s="78"/>
      <c r="D21" s="63"/>
      <c r="E21" s="63"/>
      <c r="F21" s="63"/>
      <c r="G21" s="63"/>
      <c r="H21" s="63"/>
      <c r="I21" s="6"/>
      <c r="J21" s="9"/>
    </row>
    <row r="22" spans="1:10" ht="12.75">
      <c r="A22" s="4"/>
      <c r="B22" s="6"/>
      <c r="C22" s="261" t="s">
        <v>118</v>
      </c>
      <c r="D22" s="262"/>
      <c r="E22" s="263"/>
      <c r="F22" s="264" t="s">
        <v>115</v>
      </c>
      <c r="G22" s="265"/>
      <c r="H22" s="252"/>
      <c r="I22" s="6"/>
      <c r="J22" s="9"/>
    </row>
    <row r="23" spans="1:10" ht="12.75">
      <c r="A23" s="4"/>
      <c r="B23" s="6"/>
      <c r="C23" s="76" t="s">
        <v>116</v>
      </c>
      <c r="D23" s="63"/>
      <c r="E23" s="70"/>
      <c r="F23" s="60" t="s">
        <v>111</v>
      </c>
      <c r="G23" s="63"/>
      <c r="H23" s="70"/>
      <c r="I23" s="6"/>
      <c r="J23" s="9"/>
    </row>
    <row r="24" spans="1:10" ht="12.75">
      <c r="A24" s="4"/>
      <c r="B24" s="6"/>
      <c r="C24" s="76" t="s">
        <v>116</v>
      </c>
      <c r="D24" s="63"/>
      <c r="E24" s="70"/>
      <c r="F24" s="61" t="s">
        <v>117</v>
      </c>
      <c r="G24" s="63"/>
      <c r="H24" s="70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11"/>
      <c r="B26" s="7"/>
      <c r="C26" s="7"/>
      <c r="D26" s="7"/>
      <c r="E26" s="7"/>
      <c r="F26" s="7"/>
      <c r="G26" s="7"/>
      <c r="H26" s="7"/>
      <c r="I26" s="7"/>
      <c r="J26" s="12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241" t="s">
        <v>119</v>
      </c>
      <c r="B28" s="234"/>
      <c r="C28" s="234"/>
      <c r="D28" s="234"/>
      <c r="E28" s="234"/>
      <c r="F28" s="234"/>
      <c r="G28" s="234"/>
      <c r="H28" s="234"/>
      <c r="I28" s="234"/>
      <c r="J28" s="242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4" t="s">
        <v>120</v>
      </c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79" t="s">
        <v>121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4"/>
      <c r="B33" s="36"/>
      <c r="C33" s="80"/>
      <c r="D33" s="81"/>
      <c r="E33" s="253" t="s">
        <v>122</v>
      </c>
      <c r="F33" s="254"/>
      <c r="G33" s="80"/>
      <c r="H33" s="81"/>
      <c r="I33" s="253" t="s">
        <v>123</v>
      </c>
      <c r="J33" s="254"/>
    </row>
    <row r="34" spans="1:10" ht="12.75">
      <c r="A34" s="4"/>
      <c r="B34" s="6"/>
      <c r="C34" s="267" t="s">
        <v>124</v>
      </c>
      <c r="D34" s="268"/>
      <c r="E34" s="267" t="s">
        <v>125</v>
      </c>
      <c r="F34" s="268"/>
      <c r="G34" s="267" t="s">
        <v>126</v>
      </c>
      <c r="H34" s="268"/>
      <c r="I34" s="267" t="s">
        <v>127</v>
      </c>
      <c r="J34" s="268"/>
    </row>
    <row r="35" spans="1:10" ht="12.75">
      <c r="A35" s="73"/>
      <c r="B35" s="6"/>
      <c r="C35" s="251" t="s">
        <v>128</v>
      </c>
      <c r="D35" s="252"/>
      <c r="E35" s="251" t="s">
        <v>128</v>
      </c>
      <c r="F35" s="252"/>
      <c r="G35" s="251" t="s">
        <v>129</v>
      </c>
      <c r="H35" s="252"/>
      <c r="I35" s="251" t="s">
        <v>130</v>
      </c>
      <c r="J35" s="252"/>
    </row>
    <row r="36" spans="1:10" ht="19.5" customHeight="1">
      <c r="A36" s="61" t="s">
        <v>131</v>
      </c>
      <c r="B36" s="70"/>
      <c r="C36" s="82">
        <v>18.47</v>
      </c>
      <c r="D36" s="128" t="s">
        <v>50</v>
      </c>
      <c r="E36" s="82">
        <f>+C36</f>
        <v>18.47</v>
      </c>
      <c r="F36" s="128" t="s">
        <v>50</v>
      </c>
      <c r="G36" s="132">
        <v>10.59</v>
      </c>
      <c r="H36" s="128" t="s">
        <v>50</v>
      </c>
      <c r="I36" s="60">
        <v>2</v>
      </c>
      <c r="J36" s="70"/>
    </row>
    <row r="37" spans="1:10" ht="12.75">
      <c r="A37" s="1" t="s">
        <v>132</v>
      </c>
      <c r="B37" s="3"/>
      <c r="C37" s="60">
        <v>18.47</v>
      </c>
      <c r="D37" s="128" t="s">
        <v>50</v>
      </c>
      <c r="E37" s="55">
        <f>+C37</f>
        <v>18.47</v>
      </c>
      <c r="F37" s="128" t="s">
        <v>50</v>
      </c>
      <c r="G37" s="133">
        <v>14.59</v>
      </c>
      <c r="H37" s="128" t="s">
        <v>50</v>
      </c>
      <c r="I37" s="55">
        <v>3.75</v>
      </c>
      <c r="J37" s="83"/>
    </row>
    <row r="38" spans="1:10" ht="12.75">
      <c r="A38" s="84" t="s">
        <v>133</v>
      </c>
      <c r="B38" s="12"/>
      <c r="C38" s="11"/>
      <c r="D38" s="12"/>
      <c r="E38" s="11"/>
      <c r="F38" s="12"/>
      <c r="G38" s="11"/>
      <c r="H38" s="12"/>
      <c r="I38" s="11"/>
      <c r="J38" s="12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85"/>
      <c r="G40" s="6"/>
      <c r="H40" s="6"/>
      <c r="I40" s="6"/>
      <c r="J40" s="9"/>
    </row>
    <row r="41" spans="1:10" ht="12.75">
      <c r="A41" s="4"/>
      <c r="B41" s="6"/>
      <c r="C41" s="6"/>
      <c r="D41" s="36"/>
      <c r="E41" s="36"/>
      <c r="F41" s="36"/>
      <c r="G41" s="3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24</v>
      </c>
      <c r="B49" s="21" t="s">
        <v>229</v>
      </c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21"/>
      <c r="C50" s="6"/>
      <c r="D50" s="6"/>
      <c r="E50" s="6"/>
      <c r="F50" s="6"/>
      <c r="G50" s="6"/>
      <c r="H50" s="6"/>
      <c r="I50" s="6"/>
      <c r="J50" s="9"/>
    </row>
    <row r="51" spans="1:11" ht="12.75">
      <c r="A51" s="11" t="s">
        <v>25</v>
      </c>
      <c r="B51" s="40">
        <f>'Item 100, pg 21'!B46</f>
        <v>40861</v>
      </c>
      <c r="C51" s="7"/>
      <c r="D51" s="7"/>
      <c r="E51" s="7"/>
      <c r="F51" s="7"/>
      <c r="G51" s="7"/>
      <c r="H51" s="7" t="s">
        <v>134</v>
      </c>
      <c r="I51" s="7"/>
      <c r="J51" s="40">
        <f>'Item 100, pg 21'!J46</f>
        <v>40909</v>
      </c>
      <c r="K51" s="4"/>
    </row>
    <row r="52" spans="1:10" ht="12.75">
      <c r="A52" s="243" t="s">
        <v>27</v>
      </c>
      <c r="B52" s="244"/>
      <c r="C52" s="244"/>
      <c r="D52" s="244"/>
      <c r="E52" s="244"/>
      <c r="F52" s="244"/>
      <c r="G52" s="244"/>
      <c r="H52" s="244"/>
      <c r="I52" s="244"/>
      <c r="J52" s="245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4" t="s">
        <v>28</v>
      </c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  <row r="59" ht="12.75">
      <c r="G59" s="6"/>
    </row>
  </sheetData>
  <sheetProtection/>
  <mergeCells count="21">
    <mergeCell ref="E35:F35"/>
    <mergeCell ref="G35:H35"/>
    <mergeCell ref="I35:J35"/>
    <mergeCell ref="H2:I2"/>
    <mergeCell ref="A8:J8"/>
    <mergeCell ref="C10:E10"/>
    <mergeCell ref="F10:H10"/>
    <mergeCell ref="A52:J52"/>
    <mergeCell ref="C34:D34"/>
    <mergeCell ref="E34:F34"/>
    <mergeCell ref="G34:H34"/>
    <mergeCell ref="I34:J34"/>
    <mergeCell ref="C35:D35"/>
    <mergeCell ref="A28:J28"/>
    <mergeCell ref="E33:F33"/>
    <mergeCell ref="I33:J33"/>
    <mergeCell ref="A16:J16"/>
    <mergeCell ref="C18:E18"/>
    <mergeCell ref="F18:H18"/>
    <mergeCell ref="C22:E22"/>
    <mergeCell ref="F22:H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10.28125" style="0" customWidth="1"/>
    <col min="2" max="2" width="17.00390625" style="0" customWidth="1"/>
    <col min="3" max="3" width="8.421875" style="0" customWidth="1"/>
    <col min="4" max="4" width="9.8515625" style="0" customWidth="1"/>
    <col min="5" max="5" width="6.57421875" style="0" customWidth="1"/>
    <col min="6" max="6" width="5.851562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3</v>
      </c>
      <c r="H2" s="233" t="s">
        <v>1</v>
      </c>
      <c r="I2" s="233"/>
      <c r="J2" s="25">
        <v>28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41" t="s">
        <v>182</v>
      </c>
      <c r="B7" s="234"/>
      <c r="C7" s="234"/>
      <c r="D7" s="234"/>
      <c r="E7" s="234"/>
      <c r="F7" s="234"/>
      <c r="G7" s="234"/>
      <c r="H7" s="234"/>
      <c r="I7" s="234"/>
      <c r="J7" s="242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34" t="s">
        <v>183</v>
      </c>
      <c r="B9" s="6"/>
      <c r="C9" s="6"/>
      <c r="D9" s="6"/>
      <c r="E9" s="6"/>
      <c r="F9" s="6"/>
      <c r="G9" s="6"/>
      <c r="H9" s="6"/>
      <c r="I9" s="6"/>
      <c r="J9" s="9"/>
    </row>
    <row r="10" spans="1:10" ht="12.75">
      <c r="A10" s="34" t="s">
        <v>184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ht="12.75">
      <c r="A11" s="34"/>
      <c r="B11" t="s">
        <v>185</v>
      </c>
      <c r="C11" s="110"/>
      <c r="D11" s="110"/>
      <c r="E11" s="110"/>
      <c r="F11" s="110"/>
      <c r="G11" s="110"/>
      <c r="H11" s="110"/>
      <c r="I11" s="6"/>
      <c r="J11" s="9"/>
    </row>
    <row r="12" spans="1:10" ht="12.75">
      <c r="A12" s="34"/>
      <c r="B12" s="111" t="s">
        <v>186</v>
      </c>
      <c r="C12" s="110"/>
      <c r="D12" s="110"/>
      <c r="E12" s="110"/>
      <c r="F12" s="110"/>
      <c r="G12" s="110"/>
      <c r="H12" s="110"/>
      <c r="I12" s="6"/>
      <c r="J12" s="9"/>
    </row>
    <row r="13" spans="1:10" ht="12.75">
      <c r="A13" s="34"/>
      <c r="B13" s="112" t="s">
        <v>187</v>
      </c>
      <c r="C13" s="113"/>
      <c r="D13" s="110"/>
      <c r="E13" s="114"/>
      <c r="F13" s="113"/>
      <c r="G13" s="110"/>
      <c r="H13" s="114"/>
      <c r="I13" s="28"/>
      <c r="J13" s="9"/>
    </row>
    <row r="14" spans="1:10" ht="12.75">
      <c r="A14" s="34"/>
      <c r="B14" s="112" t="s">
        <v>188</v>
      </c>
      <c r="C14" s="113"/>
      <c r="D14" s="110"/>
      <c r="E14" s="114"/>
      <c r="F14" s="113"/>
      <c r="G14" s="110"/>
      <c r="H14" s="114"/>
      <c r="I14" s="28"/>
      <c r="J14" s="9"/>
    </row>
    <row r="15" spans="1:10" ht="12.75">
      <c r="A15" s="34"/>
      <c r="B15" s="111"/>
      <c r="C15" s="110"/>
      <c r="D15" s="110"/>
      <c r="E15" s="110"/>
      <c r="F15" s="110"/>
      <c r="G15" s="110"/>
      <c r="H15" s="110"/>
      <c r="I15" s="6"/>
      <c r="J15" s="9"/>
    </row>
    <row r="16" spans="1:10" ht="12.75">
      <c r="A16" s="34" t="s">
        <v>189</v>
      </c>
      <c r="B16" s="21"/>
      <c r="C16" s="6"/>
      <c r="D16" s="6"/>
      <c r="E16" s="6"/>
      <c r="F16" s="6"/>
      <c r="G16" s="6"/>
      <c r="H16" s="6"/>
      <c r="I16" s="6"/>
      <c r="J16" s="9"/>
    </row>
    <row r="17" spans="1:10" ht="12.75">
      <c r="A17" s="34"/>
      <c r="B17" s="21"/>
      <c r="C17" s="6"/>
      <c r="D17" s="6"/>
      <c r="E17" s="6"/>
      <c r="F17" s="6"/>
      <c r="G17" s="6"/>
      <c r="H17" s="6"/>
      <c r="I17" s="6"/>
      <c r="J17" s="9"/>
    </row>
    <row r="18" spans="1:10" ht="12.75">
      <c r="A18" s="269" t="s">
        <v>190</v>
      </c>
      <c r="B18" s="270"/>
      <c r="C18" s="269" t="s">
        <v>191</v>
      </c>
      <c r="D18" s="271"/>
      <c r="E18" s="36"/>
      <c r="F18" s="36"/>
      <c r="G18" s="269" t="s">
        <v>190</v>
      </c>
      <c r="H18" s="270"/>
      <c r="I18" s="269" t="s">
        <v>191</v>
      </c>
      <c r="J18" s="271"/>
    </row>
    <row r="19" spans="1:10" ht="12.75">
      <c r="A19" s="275" t="s">
        <v>192</v>
      </c>
      <c r="B19" s="276"/>
      <c r="C19" s="275" t="s">
        <v>193</v>
      </c>
      <c r="D19" s="276"/>
      <c r="E19" s="6"/>
      <c r="F19" s="6"/>
      <c r="G19" s="275" t="s">
        <v>192</v>
      </c>
      <c r="H19" s="276"/>
      <c r="I19" s="275" t="s">
        <v>193</v>
      </c>
      <c r="J19" s="276"/>
    </row>
    <row r="20" spans="1:10" ht="12.75">
      <c r="A20" s="272" t="s">
        <v>194</v>
      </c>
      <c r="B20" s="273"/>
      <c r="C20" s="274" t="s">
        <v>195</v>
      </c>
      <c r="D20" s="273"/>
      <c r="E20" s="6"/>
      <c r="F20" s="6"/>
      <c r="G20" s="272" t="s">
        <v>194</v>
      </c>
      <c r="H20" s="273"/>
      <c r="I20" s="274" t="s">
        <v>195</v>
      </c>
      <c r="J20" s="273"/>
    </row>
    <row r="21" spans="1:10" ht="12.75">
      <c r="A21" s="61" t="s">
        <v>196</v>
      </c>
      <c r="B21" s="70"/>
      <c r="C21" s="115">
        <v>23000</v>
      </c>
      <c r="D21" s="70"/>
      <c r="E21" s="6"/>
      <c r="F21" s="6"/>
      <c r="G21" s="61"/>
      <c r="H21" s="70"/>
      <c r="I21" s="61"/>
      <c r="J21" s="70"/>
    </row>
    <row r="22" spans="1:10" ht="12.75">
      <c r="A22" s="61" t="s">
        <v>197</v>
      </c>
      <c r="B22" s="70"/>
      <c r="C22" s="115">
        <v>18500</v>
      </c>
      <c r="D22" s="70"/>
      <c r="E22" s="6"/>
      <c r="F22" s="6"/>
      <c r="G22" s="61"/>
      <c r="H22" s="70"/>
      <c r="I22" s="61"/>
      <c r="J22" s="70"/>
    </row>
    <row r="23" spans="1:10" ht="12.75">
      <c r="A23" s="61"/>
      <c r="B23" s="70"/>
      <c r="C23" s="61"/>
      <c r="D23" s="70"/>
      <c r="E23" s="6"/>
      <c r="F23" s="6"/>
      <c r="G23" s="61"/>
      <c r="H23" s="70"/>
      <c r="I23" s="61"/>
      <c r="J23" s="70"/>
    </row>
    <row r="24" spans="1:10" ht="12.75">
      <c r="A24" s="61"/>
      <c r="B24" s="70"/>
      <c r="C24" s="61"/>
      <c r="D24" s="70"/>
      <c r="E24" s="6"/>
      <c r="F24" s="6"/>
      <c r="G24" s="61"/>
      <c r="H24" s="70"/>
      <c r="I24" s="61"/>
      <c r="J24" s="70"/>
    </row>
    <row r="25" spans="1:10" ht="12.75">
      <c r="A25" s="61"/>
      <c r="B25" s="70"/>
      <c r="C25" s="61"/>
      <c r="D25" s="70"/>
      <c r="E25" s="6"/>
      <c r="F25" s="6"/>
      <c r="G25" s="61"/>
      <c r="H25" s="70"/>
      <c r="I25" s="61"/>
      <c r="J25" s="70"/>
    </row>
    <row r="26" spans="1:10" ht="12.75">
      <c r="A26" s="61"/>
      <c r="B26" s="70"/>
      <c r="C26" s="61"/>
      <c r="D26" s="70"/>
      <c r="E26" s="6"/>
      <c r="F26" s="6"/>
      <c r="G26" s="61"/>
      <c r="H26" s="70"/>
      <c r="I26" s="61"/>
      <c r="J26" s="70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73" t="s">
        <v>198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4" t="s">
        <v>199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35" t="s">
        <v>200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269" t="s">
        <v>190</v>
      </c>
      <c r="B32" s="270"/>
      <c r="C32" s="269" t="s">
        <v>22</v>
      </c>
      <c r="D32" s="271"/>
      <c r="E32" s="36"/>
      <c r="F32" s="36"/>
      <c r="G32" s="269" t="s">
        <v>190</v>
      </c>
      <c r="H32" s="270"/>
      <c r="I32" s="269" t="s">
        <v>22</v>
      </c>
      <c r="J32" s="271"/>
    </row>
    <row r="33" spans="1:10" ht="12.75">
      <c r="A33" s="275" t="s">
        <v>192</v>
      </c>
      <c r="B33" s="276"/>
      <c r="C33" s="275" t="s">
        <v>22</v>
      </c>
      <c r="D33" s="276"/>
      <c r="E33" s="6"/>
      <c r="F33" s="6"/>
      <c r="G33" s="275" t="s">
        <v>192</v>
      </c>
      <c r="H33" s="276"/>
      <c r="I33" s="275" t="s">
        <v>22</v>
      </c>
      <c r="J33" s="276"/>
    </row>
    <row r="34" spans="1:10" ht="12.75">
      <c r="A34" s="272" t="s">
        <v>194</v>
      </c>
      <c r="B34" s="273"/>
      <c r="C34" s="272" t="s">
        <v>201</v>
      </c>
      <c r="D34" s="277"/>
      <c r="E34" s="6"/>
      <c r="F34" s="6"/>
      <c r="G34" s="272" t="s">
        <v>194</v>
      </c>
      <c r="H34" s="273"/>
      <c r="I34" s="272" t="s">
        <v>201</v>
      </c>
      <c r="J34" s="273"/>
    </row>
    <row r="35" spans="1:10" ht="12.75">
      <c r="A35" s="116" t="s">
        <v>202</v>
      </c>
      <c r="B35" s="70"/>
      <c r="C35" s="61" t="s">
        <v>226</v>
      </c>
      <c r="D35" s="70"/>
      <c r="E35" s="6"/>
      <c r="F35" s="6"/>
      <c r="G35" s="61"/>
      <c r="H35" s="70"/>
      <c r="I35" s="61" t="s">
        <v>203</v>
      </c>
      <c r="J35" s="70"/>
    </row>
    <row r="36" spans="1:10" ht="12.75">
      <c r="A36" s="61"/>
      <c r="B36" s="70"/>
      <c r="C36" s="61"/>
      <c r="D36" s="70"/>
      <c r="E36" s="6"/>
      <c r="F36" s="6"/>
      <c r="G36" s="61"/>
      <c r="H36" s="70"/>
      <c r="I36" s="61" t="s">
        <v>203</v>
      </c>
      <c r="J36" s="70"/>
    </row>
    <row r="37" spans="1:10" ht="12.75">
      <c r="A37" s="61"/>
      <c r="B37" s="70"/>
      <c r="C37" s="61"/>
      <c r="D37" s="70"/>
      <c r="E37" s="6"/>
      <c r="F37" s="6"/>
      <c r="G37" s="61"/>
      <c r="H37" s="70"/>
      <c r="I37" s="61" t="s">
        <v>203</v>
      </c>
      <c r="J37" s="70"/>
    </row>
    <row r="38" spans="1:10" ht="12.75">
      <c r="A38" s="61"/>
      <c r="B38" s="70"/>
      <c r="C38" s="61"/>
      <c r="D38" s="70"/>
      <c r="E38" s="6"/>
      <c r="F38" s="6"/>
      <c r="G38" s="61"/>
      <c r="H38" s="70"/>
      <c r="I38" s="61" t="s">
        <v>203</v>
      </c>
      <c r="J38" s="70"/>
    </row>
    <row r="39" spans="1:10" ht="12.75">
      <c r="A39" s="61"/>
      <c r="B39" s="70"/>
      <c r="C39" s="61"/>
      <c r="D39" s="70"/>
      <c r="E39" s="6"/>
      <c r="F39" s="6"/>
      <c r="G39" s="61"/>
      <c r="H39" s="70"/>
      <c r="I39" s="61" t="s">
        <v>203</v>
      </c>
      <c r="J39" s="70"/>
    </row>
    <row r="40" spans="1:10" ht="12.75">
      <c r="A40" s="61"/>
      <c r="B40" s="70"/>
      <c r="C40" s="61"/>
      <c r="D40" s="70"/>
      <c r="E40" s="6"/>
      <c r="F40" s="6"/>
      <c r="G40" s="61"/>
      <c r="H40" s="70"/>
      <c r="I40" s="61" t="s">
        <v>203</v>
      </c>
      <c r="J40" s="7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36"/>
      <c r="E42" s="36"/>
      <c r="F42" s="36"/>
      <c r="G42" s="3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 ht="12.75">
      <c r="A49" s="4" t="s">
        <v>24</v>
      </c>
      <c r="B49" s="21" t="s">
        <v>229</v>
      </c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21"/>
      <c r="C50" s="6"/>
      <c r="D50" s="6"/>
      <c r="E50" s="6"/>
      <c r="F50" s="6"/>
      <c r="G50" s="6"/>
      <c r="H50" s="6"/>
      <c r="I50" s="6"/>
      <c r="J50" s="9"/>
    </row>
    <row r="51" spans="1:11" ht="12.75">
      <c r="A51" s="11" t="s">
        <v>25</v>
      </c>
      <c r="B51" s="40">
        <f>'Item 120,130,150, pg 24'!B51</f>
        <v>40861</v>
      </c>
      <c r="C51" s="7"/>
      <c r="D51" s="7"/>
      <c r="E51" s="7"/>
      <c r="F51" s="7"/>
      <c r="G51" s="7"/>
      <c r="H51" s="7" t="s">
        <v>134</v>
      </c>
      <c r="I51" s="7"/>
      <c r="J51" s="40">
        <f>'Item 120,130,150, pg 24'!J51</f>
        <v>40909</v>
      </c>
      <c r="K51" s="4"/>
    </row>
    <row r="52" spans="1:10" ht="12.75">
      <c r="A52" s="243" t="s">
        <v>27</v>
      </c>
      <c r="B52" s="244"/>
      <c r="C52" s="244"/>
      <c r="D52" s="244"/>
      <c r="E52" s="244"/>
      <c r="F52" s="244"/>
      <c r="G52" s="244"/>
      <c r="H52" s="244"/>
      <c r="I52" s="244"/>
      <c r="J52" s="245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4" t="s">
        <v>28</v>
      </c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11"/>
      <c r="B55" s="7"/>
      <c r="C55" s="7"/>
      <c r="D55" s="7"/>
      <c r="E55" s="7"/>
      <c r="F55" s="7"/>
      <c r="G55" s="7"/>
      <c r="H55" s="7"/>
      <c r="I55" s="7"/>
      <c r="J55" s="12"/>
    </row>
  </sheetData>
  <sheetProtection/>
  <mergeCells count="27">
    <mergeCell ref="C34:D34"/>
    <mergeCell ref="G34:H34"/>
    <mergeCell ref="I34:J34"/>
    <mergeCell ref="A52:J52"/>
    <mergeCell ref="A34:B34"/>
    <mergeCell ref="A33:B33"/>
    <mergeCell ref="C33:D33"/>
    <mergeCell ref="G33:H33"/>
    <mergeCell ref="I33:J33"/>
    <mergeCell ref="A32:B32"/>
    <mergeCell ref="C32:D32"/>
    <mergeCell ref="G32:H32"/>
    <mergeCell ref="I32:J32"/>
    <mergeCell ref="A20:B20"/>
    <mergeCell ref="C20:D20"/>
    <mergeCell ref="G20:H20"/>
    <mergeCell ref="I20:J20"/>
    <mergeCell ref="A19:B19"/>
    <mergeCell ref="C19:D19"/>
    <mergeCell ref="G19:H19"/>
    <mergeCell ref="I19:J19"/>
    <mergeCell ref="H2:I2"/>
    <mergeCell ref="A7:J7"/>
    <mergeCell ref="A18:B18"/>
    <mergeCell ref="C18:D18"/>
    <mergeCell ref="G18:H18"/>
    <mergeCell ref="I18:J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0.28125" style="0" customWidth="1"/>
    <col min="2" max="2" width="18.140625" style="0" customWidth="1"/>
    <col min="3" max="3" width="6.57421875" style="0" customWidth="1"/>
    <col min="6" max="6" width="10.8515625" style="0" customWidth="1"/>
    <col min="7" max="7" width="17.57421875" style="0" customWidth="1"/>
    <col min="9" max="9" width="8.14062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3</v>
      </c>
      <c r="H2" s="233" t="s">
        <v>1</v>
      </c>
      <c r="I2" s="233"/>
      <c r="J2" s="25">
        <v>30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41" t="s">
        <v>204</v>
      </c>
      <c r="B7" s="234"/>
      <c r="C7" s="234"/>
      <c r="D7" s="234"/>
      <c r="E7" s="234"/>
      <c r="F7" s="234"/>
      <c r="G7" s="234"/>
      <c r="H7" s="234"/>
      <c r="I7" s="234"/>
      <c r="J7" s="242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 t="s">
        <v>205</v>
      </c>
      <c r="B9" s="6"/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ht="12.75">
      <c r="A11" s="266" t="s">
        <v>206</v>
      </c>
      <c r="B11" s="259"/>
      <c r="C11" s="259"/>
      <c r="D11" s="259"/>
      <c r="E11" s="260"/>
      <c r="F11" s="266" t="s">
        <v>207</v>
      </c>
      <c r="G11" s="260"/>
      <c r="H11" s="266" t="s">
        <v>208</v>
      </c>
      <c r="I11" s="259"/>
      <c r="J11" s="260"/>
    </row>
    <row r="12" spans="1:10" ht="15">
      <c r="A12" s="61"/>
      <c r="B12" s="117" t="s">
        <v>209</v>
      </c>
      <c r="C12" s="63"/>
      <c r="D12" s="63"/>
      <c r="E12" s="70"/>
      <c r="F12" s="61"/>
      <c r="G12" s="70"/>
      <c r="H12" s="61"/>
      <c r="I12" s="63"/>
      <c r="J12" s="70"/>
    </row>
    <row r="13" spans="1:10" ht="12.75">
      <c r="A13" s="61"/>
      <c r="B13" s="63"/>
      <c r="C13" s="63"/>
      <c r="D13" s="63"/>
      <c r="E13" s="70"/>
      <c r="F13" s="61" t="s">
        <v>210</v>
      </c>
      <c r="G13" s="70"/>
      <c r="H13" s="118">
        <v>119</v>
      </c>
      <c r="I13" s="63" t="s">
        <v>50</v>
      </c>
      <c r="J13" s="70" t="s">
        <v>211</v>
      </c>
    </row>
    <row r="14" spans="1:10" ht="12.75">
      <c r="A14" s="4"/>
      <c r="B14" s="6"/>
      <c r="C14" s="6"/>
      <c r="D14" s="6"/>
      <c r="E14" s="9"/>
      <c r="F14" s="6" t="s">
        <v>212</v>
      </c>
      <c r="G14" s="3"/>
      <c r="H14" s="118"/>
      <c r="I14" s="6"/>
      <c r="J14" s="9"/>
    </row>
    <row r="15" spans="1:10" ht="12.75">
      <c r="A15" s="11"/>
      <c r="B15" s="7"/>
      <c r="C15" s="7"/>
      <c r="D15" s="7"/>
      <c r="E15" s="12"/>
      <c r="F15" s="11" t="s">
        <v>213</v>
      </c>
      <c r="G15" s="7"/>
      <c r="H15" s="119">
        <v>119</v>
      </c>
      <c r="I15" s="63" t="s">
        <v>50</v>
      </c>
      <c r="J15" s="70" t="s">
        <v>211</v>
      </c>
    </row>
    <row r="16" spans="1:10" ht="12.75">
      <c r="A16" s="61"/>
      <c r="B16" s="63"/>
      <c r="C16" s="63"/>
      <c r="D16" s="63"/>
      <c r="E16" s="70"/>
      <c r="F16" s="61" t="s">
        <v>214</v>
      </c>
      <c r="G16" s="70"/>
      <c r="H16" s="119">
        <v>117</v>
      </c>
      <c r="I16" s="7"/>
      <c r="J16" s="70" t="s">
        <v>211</v>
      </c>
    </row>
    <row r="17" spans="1:10" ht="12.75">
      <c r="A17" s="61"/>
      <c r="B17" s="63"/>
      <c r="C17" s="63"/>
      <c r="D17" s="63"/>
      <c r="E17" s="70"/>
      <c r="F17" s="61" t="s">
        <v>215</v>
      </c>
      <c r="G17" s="70"/>
      <c r="H17" s="118">
        <v>10.23</v>
      </c>
      <c r="I17" s="63"/>
      <c r="J17" s="70" t="s">
        <v>216</v>
      </c>
    </row>
    <row r="18" spans="1:10" ht="12.75">
      <c r="A18" s="61"/>
      <c r="B18" s="63"/>
      <c r="C18" s="63"/>
      <c r="D18" s="63"/>
      <c r="E18" s="70"/>
      <c r="F18" s="61" t="s">
        <v>217</v>
      </c>
      <c r="G18" s="70"/>
      <c r="H18" s="118">
        <v>10.23</v>
      </c>
      <c r="I18" s="63"/>
      <c r="J18" s="70" t="s">
        <v>216</v>
      </c>
    </row>
    <row r="19" spans="1:10" ht="12.75">
      <c r="A19" s="61"/>
      <c r="B19" s="63"/>
      <c r="C19" s="63"/>
      <c r="D19" s="63"/>
      <c r="E19" s="70"/>
      <c r="F19" s="61" t="s">
        <v>218</v>
      </c>
      <c r="G19" s="70"/>
      <c r="H19" s="143">
        <f>34+3</f>
        <v>37</v>
      </c>
      <c r="I19" s="63" t="s">
        <v>50</v>
      </c>
      <c r="J19" s="70" t="s">
        <v>211</v>
      </c>
    </row>
    <row r="20" spans="1:10" ht="12.75">
      <c r="A20" s="61"/>
      <c r="B20" s="63"/>
      <c r="C20" s="63"/>
      <c r="D20" s="63"/>
      <c r="E20" s="70"/>
      <c r="F20" s="61" t="s">
        <v>219</v>
      </c>
      <c r="G20" s="70"/>
      <c r="H20" s="143">
        <f>42+3</f>
        <v>45</v>
      </c>
      <c r="I20" s="63" t="s">
        <v>50</v>
      </c>
      <c r="J20" s="70" t="s">
        <v>211</v>
      </c>
    </row>
    <row r="21" spans="1:10" ht="12.75">
      <c r="A21" s="61"/>
      <c r="B21" s="63"/>
      <c r="C21" s="63"/>
      <c r="D21" s="63"/>
      <c r="E21" s="70"/>
      <c r="F21" s="61"/>
      <c r="G21" s="70"/>
      <c r="H21" s="118"/>
      <c r="I21" s="63"/>
      <c r="J21" s="70"/>
    </row>
    <row r="22" spans="1:10" ht="12.75">
      <c r="A22" s="61"/>
      <c r="B22" s="63"/>
      <c r="C22" s="63"/>
      <c r="D22" s="63"/>
      <c r="E22" s="70"/>
      <c r="F22" s="61"/>
      <c r="G22" s="70"/>
      <c r="H22" s="61"/>
      <c r="I22" s="63"/>
      <c r="J22" s="70"/>
    </row>
    <row r="23" spans="1:10" ht="12.75">
      <c r="A23" s="61"/>
      <c r="B23" s="63"/>
      <c r="C23" s="63"/>
      <c r="D23" s="63"/>
      <c r="E23" s="70"/>
      <c r="F23" s="61"/>
      <c r="G23" s="70"/>
      <c r="H23" s="61"/>
      <c r="I23" s="63"/>
      <c r="J23" s="70"/>
    </row>
    <row r="24" spans="1:10" ht="12.75">
      <c r="A24" s="61"/>
      <c r="B24" s="63"/>
      <c r="C24" s="63"/>
      <c r="D24" s="63"/>
      <c r="E24" s="70"/>
      <c r="F24" s="61"/>
      <c r="G24" s="70"/>
      <c r="H24" s="61"/>
      <c r="I24" s="63"/>
      <c r="J24" s="70"/>
    </row>
    <row r="25" spans="1:10" ht="12.75">
      <c r="A25" s="61"/>
      <c r="B25" s="63"/>
      <c r="C25" s="63"/>
      <c r="D25" s="63"/>
      <c r="E25" s="70"/>
      <c r="F25" s="61"/>
      <c r="G25" s="70"/>
      <c r="H25" s="61"/>
      <c r="I25" s="63"/>
      <c r="J25" s="70"/>
    </row>
    <row r="26" spans="1:10" ht="12.75">
      <c r="A26" s="61"/>
      <c r="B26" s="63"/>
      <c r="C26" s="63"/>
      <c r="D26" s="63"/>
      <c r="E26" s="70"/>
      <c r="F26" s="61"/>
      <c r="G26" s="70"/>
      <c r="H26" s="61"/>
      <c r="I26" s="63"/>
      <c r="J26" s="70"/>
    </row>
    <row r="27" spans="1:10" ht="12.75">
      <c r="A27" s="61"/>
      <c r="B27" s="63"/>
      <c r="C27" s="63"/>
      <c r="D27" s="63"/>
      <c r="E27" s="70"/>
      <c r="F27" s="61"/>
      <c r="G27" s="70"/>
      <c r="H27" s="61"/>
      <c r="I27" s="63"/>
      <c r="J27" s="70"/>
    </row>
    <row r="28" spans="1:10" ht="12.75">
      <c r="A28" s="61"/>
      <c r="B28" s="63"/>
      <c r="C28" s="63"/>
      <c r="D28" s="63"/>
      <c r="E28" s="70"/>
      <c r="F28" s="61"/>
      <c r="G28" s="70"/>
      <c r="H28" s="61"/>
      <c r="I28" s="63"/>
      <c r="J28" s="70"/>
    </row>
    <row r="29" spans="1:10" ht="12.75">
      <c r="A29" s="61"/>
      <c r="B29" s="63"/>
      <c r="C29" s="63"/>
      <c r="D29" s="63"/>
      <c r="E29" s="70"/>
      <c r="F29" s="61"/>
      <c r="G29" s="70"/>
      <c r="H29" s="61"/>
      <c r="I29" s="63"/>
      <c r="J29" s="70"/>
    </row>
    <row r="30" spans="1:10" ht="12.75">
      <c r="A30" s="61"/>
      <c r="B30" s="63"/>
      <c r="C30" s="63"/>
      <c r="D30" s="63"/>
      <c r="E30" s="70"/>
      <c r="F30" s="61"/>
      <c r="G30" s="70"/>
      <c r="H30" s="61"/>
      <c r="I30" s="63"/>
      <c r="J30" s="70"/>
    </row>
    <row r="31" spans="1:10" ht="12.75">
      <c r="A31" s="61"/>
      <c r="B31" s="63"/>
      <c r="C31" s="63"/>
      <c r="D31" s="63"/>
      <c r="E31" s="70"/>
      <c r="F31" s="61"/>
      <c r="G31" s="70"/>
      <c r="H31" s="61"/>
      <c r="I31" s="63"/>
      <c r="J31" s="70"/>
    </row>
    <row r="32" spans="1:10" ht="12.75">
      <c r="A32" s="61"/>
      <c r="B32" s="63"/>
      <c r="C32" s="63"/>
      <c r="D32" s="63"/>
      <c r="E32" s="70"/>
      <c r="F32" s="61"/>
      <c r="G32" s="70"/>
      <c r="H32" s="61"/>
      <c r="I32" s="63"/>
      <c r="J32" s="70"/>
    </row>
    <row r="33" spans="1:10" ht="12.75">
      <c r="A33" s="61"/>
      <c r="B33" s="63"/>
      <c r="C33" s="63"/>
      <c r="D33" s="63"/>
      <c r="E33" s="70"/>
      <c r="F33" s="61"/>
      <c r="G33" s="70"/>
      <c r="H33" s="61"/>
      <c r="I33" s="63"/>
      <c r="J33" s="70"/>
    </row>
    <row r="34" spans="1:10" ht="12.75">
      <c r="A34" s="61"/>
      <c r="B34" s="63"/>
      <c r="C34" s="63"/>
      <c r="D34" s="63"/>
      <c r="E34" s="70"/>
      <c r="F34" s="61"/>
      <c r="G34" s="70"/>
      <c r="H34" s="61"/>
      <c r="I34" s="63"/>
      <c r="J34" s="70"/>
    </row>
    <row r="35" spans="1:10" ht="12.75">
      <c r="A35" s="61"/>
      <c r="B35" s="63"/>
      <c r="C35" s="63"/>
      <c r="D35" s="63"/>
      <c r="E35" s="70"/>
      <c r="F35" s="61"/>
      <c r="G35" s="70"/>
      <c r="H35" s="61"/>
      <c r="I35" s="63"/>
      <c r="J35" s="70"/>
    </row>
    <row r="36" spans="1:10" ht="12.75">
      <c r="A36" s="61"/>
      <c r="B36" s="63"/>
      <c r="C36" s="63"/>
      <c r="D36" s="63"/>
      <c r="E36" s="70"/>
      <c r="F36" s="61"/>
      <c r="G36" s="70"/>
      <c r="H36" s="61"/>
      <c r="I36" s="63"/>
      <c r="J36" s="70"/>
    </row>
    <row r="37" spans="1:10" ht="12.75">
      <c r="A37" s="61"/>
      <c r="B37" s="63"/>
      <c r="C37" s="63"/>
      <c r="D37" s="63"/>
      <c r="E37" s="70"/>
      <c r="F37" s="61"/>
      <c r="G37" s="70"/>
      <c r="H37" s="61"/>
      <c r="I37" s="63"/>
      <c r="J37" s="70"/>
    </row>
    <row r="38" spans="1:10" ht="12.75">
      <c r="A38" s="61"/>
      <c r="B38" s="63"/>
      <c r="C38" s="63"/>
      <c r="D38" s="63"/>
      <c r="E38" s="70"/>
      <c r="F38" s="61"/>
      <c r="G38" s="70"/>
      <c r="H38" s="61"/>
      <c r="I38" s="63"/>
      <c r="J38" s="70"/>
    </row>
    <row r="39" spans="1:10" ht="12.75">
      <c r="A39" s="61"/>
      <c r="B39" s="63"/>
      <c r="C39" s="63"/>
      <c r="D39" s="63"/>
      <c r="E39" s="70"/>
      <c r="F39" s="61"/>
      <c r="G39" s="70"/>
      <c r="H39" s="61"/>
      <c r="I39" s="63"/>
      <c r="J39" s="70"/>
    </row>
    <row r="40" spans="1:10" ht="12.75">
      <c r="A40" s="61"/>
      <c r="B40" s="63"/>
      <c r="C40" s="63"/>
      <c r="D40" s="63"/>
      <c r="E40" s="70"/>
      <c r="F40" s="61"/>
      <c r="G40" s="70"/>
      <c r="H40" s="61"/>
      <c r="I40" s="63"/>
      <c r="J40" s="7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 t="s">
        <v>220</v>
      </c>
      <c r="B44" s="6"/>
      <c r="C44" s="6"/>
      <c r="D44" s="36"/>
      <c r="E44" s="36"/>
      <c r="F44" s="36"/>
      <c r="G44" s="36"/>
      <c r="H44" s="6"/>
      <c r="I44" s="6"/>
      <c r="J44" s="9"/>
    </row>
    <row r="45" spans="1:10" ht="12.75">
      <c r="A45" s="34" t="s">
        <v>221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26" t="s">
        <v>222</v>
      </c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" t="s">
        <v>24</v>
      </c>
      <c r="B51" s="120" t="s">
        <v>229</v>
      </c>
      <c r="C51" s="2"/>
      <c r="D51" s="2"/>
      <c r="E51" s="2"/>
      <c r="F51" s="2"/>
      <c r="G51" s="2"/>
      <c r="H51" s="2"/>
      <c r="I51" s="2"/>
      <c r="J51" s="3"/>
    </row>
    <row r="52" spans="1:10" ht="12.75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ht="12.75">
      <c r="A53" s="11" t="s">
        <v>25</v>
      </c>
      <c r="B53" s="40">
        <f>'Item 207, pg 28'!B51</f>
        <v>40861</v>
      </c>
      <c r="C53" s="7"/>
      <c r="D53" s="7"/>
      <c r="E53" s="7"/>
      <c r="F53" s="7"/>
      <c r="G53" s="7"/>
      <c r="H53" s="7" t="s">
        <v>52</v>
      </c>
      <c r="I53" s="7"/>
      <c r="J53" s="40">
        <f>'Item 207, pg 28'!J51</f>
        <v>40909</v>
      </c>
      <c r="K53" s="4"/>
    </row>
    <row r="54" spans="1:10" ht="12.75">
      <c r="A54" s="121"/>
      <c r="B54" s="6"/>
      <c r="C54" s="122"/>
      <c r="D54" s="121" t="s">
        <v>27</v>
      </c>
      <c r="E54" s="122"/>
      <c r="F54" s="122"/>
      <c r="G54" s="122"/>
      <c r="H54" s="122"/>
      <c r="I54" s="122"/>
      <c r="J54" s="123"/>
    </row>
    <row r="55" spans="1:10" ht="12.75">
      <c r="A55" s="4"/>
      <c r="B55" s="124"/>
      <c r="C55" s="6"/>
      <c r="D55" s="6"/>
      <c r="E55" s="6"/>
      <c r="F55" s="6"/>
      <c r="G55" s="6"/>
      <c r="H55" s="6"/>
      <c r="I55" s="6"/>
      <c r="J55" s="9"/>
    </row>
    <row r="56" spans="1:10" ht="12.75">
      <c r="A56" s="4" t="s">
        <v>28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11"/>
      <c r="B57" s="7"/>
      <c r="C57" s="7"/>
      <c r="D57" s="7"/>
      <c r="E57" s="7"/>
      <c r="F57" s="7"/>
      <c r="G57" s="7"/>
      <c r="H57" s="7"/>
      <c r="I57" s="7"/>
      <c r="J57" s="12"/>
    </row>
    <row r="58" ht="12.75">
      <c r="B58" s="6"/>
    </row>
  </sheetData>
  <sheetProtection/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0.71875" style="0" customWidth="1"/>
    <col min="5" max="5" width="3.00390625" style="0" customWidth="1"/>
    <col min="7" max="7" width="3.00390625" style="0" customWidth="1"/>
    <col min="9" max="9" width="4.421875" style="0" customWidth="1"/>
    <col min="11" max="11" width="4.28125" style="0" customWidth="1"/>
    <col min="13" max="13" width="3.8515625" style="0" customWidth="1"/>
    <col min="14" max="14" width="14.57421875" style="0" customWidth="1"/>
    <col min="15" max="15" width="4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4">
        <v>3</v>
      </c>
      <c r="K2" s="21" t="s">
        <v>1</v>
      </c>
      <c r="L2" s="21"/>
      <c r="N2" s="86">
        <v>31</v>
      </c>
      <c r="O2" s="9"/>
    </row>
    <row r="3" spans="1:15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 ht="12.75">
      <c r="A4" s="4" t="s">
        <v>2</v>
      </c>
      <c r="B4" s="6"/>
      <c r="C4" s="6"/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 ht="12.75">
      <c r="A5" s="11" t="s">
        <v>4</v>
      </c>
      <c r="B5" s="7"/>
      <c r="C5" s="7"/>
      <c r="D5" s="7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 ht="12.75">
      <c r="A7" s="241" t="s">
        <v>135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2"/>
    </row>
    <row r="8" spans="1:15" ht="12.75">
      <c r="A8" s="267" t="s">
        <v>136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68"/>
    </row>
    <row r="9" spans="1:15" ht="12.75">
      <c r="A9" s="267" t="s">
        <v>137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68"/>
    </row>
    <row r="10" spans="1:15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 ht="12.75">
      <c r="A11" s="4" t="s">
        <v>138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 ht="12.7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ht="12.75">
      <c r="A13" s="4"/>
      <c r="B13" s="29"/>
      <c r="C13" s="28"/>
      <c r="D13" s="266" t="s">
        <v>139</v>
      </c>
      <c r="E13" s="278"/>
      <c r="F13" s="259"/>
      <c r="G13" s="278"/>
      <c r="H13" s="259"/>
      <c r="I13" s="278"/>
      <c r="J13" s="259"/>
      <c r="K13" s="278"/>
      <c r="L13" s="259"/>
      <c r="M13" s="259"/>
      <c r="N13" s="259"/>
      <c r="O13" s="260"/>
    </row>
    <row r="14" spans="1:15" ht="12.75">
      <c r="A14" s="87" t="s">
        <v>140</v>
      </c>
      <c r="B14" s="88"/>
      <c r="C14" s="89"/>
      <c r="D14" s="140" t="s">
        <v>141</v>
      </c>
      <c r="E14" s="141"/>
      <c r="F14" s="141" t="s">
        <v>142</v>
      </c>
      <c r="G14" s="141"/>
      <c r="H14" s="141" t="s">
        <v>143</v>
      </c>
      <c r="I14" s="141"/>
      <c r="J14" s="141" t="s">
        <v>144</v>
      </c>
      <c r="K14" s="141"/>
      <c r="L14" s="141" t="s">
        <v>145</v>
      </c>
      <c r="M14" s="142"/>
      <c r="N14" s="141" t="s">
        <v>146</v>
      </c>
      <c r="O14" s="70"/>
    </row>
    <row r="15" spans="1:15" ht="12.75">
      <c r="A15" s="76" t="s">
        <v>147</v>
      </c>
      <c r="B15" s="63"/>
      <c r="C15" s="70"/>
      <c r="D15" s="55"/>
      <c r="E15" s="58"/>
      <c r="F15" s="55"/>
      <c r="G15" s="58"/>
      <c r="H15" s="59"/>
      <c r="I15" s="58"/>
      <c r="J15" s="59"/>
      <c r="K15" s="58"/>
      <c r="L15" s="59"/>
      <c r="M15" s="77"/>
      <c r="N15" s="59"/>
      <c r="O15" s="77"/>
    </row>
    <row r="16" spans="1:15" ht="12.75">
      <c r="A16" s="76" t="s">
        <v>148</v>
      </c>
      <c r="B16" s="63"/>
      <c r="C16" s="70"/>
      <c r="D16" s="55">
        <v>24.05</v>
      </c>
      <c r="E16" s="127" t="s">
        <v>50</v>
      </c>
      <c r="F16" s="55">
        <v>30.77</v>
      </c>
      <c r="G16" s="127" t="s">
        <v>50</v>
      </c>
      <c r="H16" s="59">
        <v>44.5</v>
      </c>
      <c r="I16" s="127" t="s">
        <v>50</v>
      </c>
      <c r="J16" s="59">
        <v>58.71</v>
      </c>
      <c r="K16" s="127" t="s">
        <v>50</v>
      </c>
      <c r="L16" s="59">
        <v>77.28</v>
      </c>
      <c r="M16" s="127" t="s">
        <v>50</v>
      </c>
      <c r="N16" s="59">
        <v>112.34</v>
      </c>
      <c r="O16" s="127" t="s">
        <v>50</v>
      </c>
    </row>
    <row r="17" spans="1:15" ht="12.75">
      <c r="A17" s="76" t="s">
        <v>149</v>
      </c>
      <c r="B17" s="63"/>
      <c r="C17" s="70"/>
      <c r="D17" s="55">
        <v>16.25</v>
      </c>
      <c r="E17" s="127" t="s">
        <v>50</v>
      </c>
      <c r="F17" s="55">
        <v>22.75</v>
      </c>
      <c r="G17" s="127" t="s">
        <v>50</v>
      </c>
      <c r="H17" s="55">
        <v>28.81</v>
      </c>
      <c r="I17" s="127" t="s">
        <v>50</v>
      </c>
      <c r="J17" s="55">
        <v>42.91</v>
      </c>
      <c r="K17" s="127" t="s">
        <v>50</v>
      </c>
      <c r="L17" s="55">
        <v>54.58</v>
      </c>
      <c r="M17" s="127" t="s">
        <v>50</v>
      </c>
      <c r="N17" s="55">
        <v>78.92</v>
      </c>
      <c r="O17" s="127" t="s">
        <v>50</v>
      </c>
    </row>
    <row r="18" spans="1:15" ht="12.75">
      <c r="A18" s="90" t="s">
        <v>150</v>
      </c>
      <c r="B18" s="91"/>
      <c r="C18" s="92"/>
      <c r="D18" s="55">
        <v>20.19</v>
      </c>
      <c r="E18" s="127" t="s">
        <v>50</v>
      </c>
      <c r="F18" s="55">
        <v>32.9</v>
      </c>
      <c r="G18" s="127" t="s">
        <v>50</v>
      </c>
      <c r="H18" s="55">
        <v>35.74</v>
      </c>
      <c r="I18" s="127" t="s">
        <v>50</v>
      </c>
      <c r="J18" s="55">
        <v>52.12</v>
      </c>
      <c r="K18" s="127" t="s">
        <v>50</v>
      </c>
      <c r="L18" s="55">
        <v>62.83</v>
      </c>
      <c r="M18" s="127" t="s">
        <v>50</v>
      </c>
      <c r="N18" s="55">
        <f>87.82+2.85</f>
        <v>90.66999999999999</v>
      </c>
      <c r="O18" s="127" t="s">
        <v>50</v>
      </c>
    </row>
    <row r="19" spans="1:15" ht="12.75">
      <c r="A19" s="93" t="s">
        <v>151</v>
      </c>
      <c r="B19" s="63"/>
      <c r="C19" s="70"/>
      <c r="D19" s="94"/>
      <c r="E19" s="95"/>
      <c r="F19" s="96"/>
      <c r="G19" s="95"/>
      <c r="H19" s="94"/>
      <c r="I19" s="95"/>
      <c r="J19" s="94"/>
      <c r="K19" s="95"/>
      <c r="L19" s="94"/>
      <c r="M19" s="95"/>
      <c r="N19" s="94"/>
      <c r="O19" s="95"/>
    </row>
    <row r="20" spans="1:15" ht="12.75">
      <c r="A20" s="76" t="s">
        <v>152</v>
      </c>
      <c r="B20" s="63"/>
      <c r="C20" s="70"/>
      <c r="D20" s="55">
        <v>24</v>
      </c>
      <c r="E20" s="58"/>
      <c r="F20" s="55">
        <f>+D20</f>
        <v>24</v>
      </c>
      <c r="G20" s="58"/>
      <c r="H20" s="59">
        <f>+D20</f>
        <v>24</v>
      </c>
      <c r="I20" s="58"/>
      <c r="J20" s="59">
        <f>+D20</f>
        <v>24</v>
      </c>
      <c r="K20" s="58"/>
      <c r="L20" s="59">
        <f>+D20</f>
        <v>24</v>
      </c>
      <c r="M20" s="58"/>
      <c r="N20" s="59">
        <v>39.6</v>
      </c>
      <c r="O20" s="58"/>
    </row>
    <row r="21" spans="1:15" ht="12.75">
      <c r="A21" s="76" t="s">
        <v>153</v>
      </c>
      <c r="B21" s="63"/>
      <c r="C21" s="70"/>
      <c r="D21" s="55">
        <v>21.08</v>
      </c>
      <c r="E21" s="127" t="s">
        <v>50</v>
      </c>
      <c r="F21" s="55">
        <v>33.47</v>
      </c>
      <c r="G21" s="127" t="s">
        <v>50</v>
      </c>
      <c r="H21" s="59">
        <v>35.92</v>
      </c>
      <c r="I21" s="127" t="s">
        <v>50</v>
      </c>
      <c r="J21" s="59">
        <v>52.12</v>
      </c>
      <c r="K21" s="127" t="s">
        <v>50</v>
      </c>
      <c r="L21" s="59">
        <v>62.9</v>
      </c>
      <c r="M21" s="127" t="s">
        <v>50</v>
      </c>
      <c r="N21" s="59">
        <f>N18</f>
        <v>90.66999999999999</v>
      </c>
      <c r="O21" s="127" t="s">
        <v>50</v>
      </c>
    </row>
    <row r="22" spans="1:15" ht="12.75">
      <c r="A22" s="76" t="s">
        <v>154</v>
      </c>
      <c r="B22" s="63"/>
      <c r="C22" s="70"/>
      <c r="D22" s="55">
        <v>0.45</v>
      </c>
      <c r="E22" s="58"/>
      <c r="F22" s="55">
        <v>0.5</v>
      </c>
      <c r="G22" s="58"/>
      <c r="H22" s="59">
        <v>0.6</v>
      </c>
      <c r="I22" s="58"/>
      <c r="J22" s="59">
        <v>0.65</v>
      </c>
      <c r="K22" s="58"/>
      <c r="L22" s="59">
        <v>0.85</v>
      </c>
      <c r="M22" s="58"/>
      <c r="N22" s="59">
        <v>1.25</v>
      </c>
      <c r="O22" s="58"/>
    </row>
    <row r="23" spans="1:15" ht="12.75">
      <c r="A23" s="76" t="s">
        <v>155</v>
      </c>
      <c r="B23" s="63"/>
      <c r="C23" s="70"/>
      <c r="D23" s="55"/>
      <c r="E23" s="58"/>
      <c r="F23" s="55"/>
      <c r="G23" s="58"/>
      <c r="H23" s="59"/>
      <c r="I23" s="58"/>
      <c r="J23" s="55"/>
      <c r="K23" s="58"/>
      <c r="L23" s="59"/>
      <c r="M23" s="97"/>
      <c r="N23" s="59"/>
      <c r="O23" s="97"/>
    </row>
    <row r="24" spans="1:15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5" ht="12.75">
      <c r="A26" s="34" t="s">
        <v>156</v>
      </c>
      <c r="B26" s="5" t="s">
        <v>157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ht="12.75">
      <c r="A27" s="34"/>
      <c r="B27" s="21" t="s">
        <v>158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5" ht="12.75">
      <c r="A28" s="34"/>
      <c r="B28" s="21" t="s">
        <v>159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5" ht="12.75">
      <c r="A29" s="34"/>
      <c r="B29" s="21" t="s">
        <v>160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5" ht="12.75">
      <c r="A30" s="98" t="s">
        <v>161</v>
      </c>
      <c r="B30" s="99" t="s">
        <v>162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</row>
    <row r="31" spans="1:15" ht="12.75">
      <c r="A31" s="34"/>
      <c r="B31" s="21" t="s">
        <v>163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5" ht="12.75">
      <c r="A32" s="38"/>
      <c r="B32" s="2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 ht="12.75">
      <c r="A33" s="34" t="s">
        <v>164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 ht="12.75">
      <c r="A34" s="34"/>
      <c r="B34" s="2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 ht="12.75">
      <c r="A35" s="34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2.75">
      <c r="A36" s="4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 ht="12.75">
      <c r="A38" s="4"/>
      <c r="B38" s="3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 ht="12.75">
      <c r="A39" s="4"/>
      <c r="B39" s="6"/>
      <c r="C39" s="6"/>
      <c r="D39" s="36"/>
      <c r="E39" s="36"/>
      <c r="F39" s="36"/>
      <c r="G39" s="36"/>
      <c r="H39" s="36"/>
      <c r="I39" s="36"/>
      <c r="J39" s="36"/>
      <c r="K39" s="36"/>
      <c r="L39" s="6"/>
      <c r="M39" s="6"/>
      <c r="N39" s="6"/>
      <c r="O39" s="9"/>
    </row>
    <row r="40" spans="1:15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 ht="12.75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2"/>
    </row>
    <row r="42" spans="1:15" ht="12.75">
      <c r="A42" s="4" t="s">
        <v>24</v>
      </c>
      <c r="B42" s="100" t="s">
        <v>229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2.75">
      <c r="A43" s="4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2.75">
      <c r="A44" s="11" t="s">
        <v>25</v>
      </c>
      <c r="B44" s="40">
        <f>'Item 230, pg 30'!B53</f>
        <v>40861</v>
      </c>
      <c r="C44" s="7"/>
      <c r="D44" s="7"/>
      <c r="E44" s="7"/>
      <c r="F44" s="7"/>
      <c r="G44" s="7"/>
      <c r="H44" s="7"/>
      <c r="I44" s="7"/>
      <c r="J44" s="7"/>
      <c r="K44" s="7"/>
      <c r="L44" s="7" t="s">
        <v>91</v>
      </c>
      <c r="M44" s="7"/>
      <c r="N44" s="40">
        <f>'Item 230, pg 30'!J53</f>
        <v>40909</v>
      </c>
      <c r="O44" s="12"/>
    </row>
    <row r="45" spans="1:15" ht="12.75">
      <c r="A45" s="243" t="s">
        <v>27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36"/>
      <c r="O45" s="245"/>
    </row>
    <row r="46" spans="1:15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2.75">
      <c r="A47" s="4" t="s">
        <v>28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 ht="12.75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2"/>
    </row>
  </sheetData>
  <sheetProtection/>
  <mergeCells count="5">
    <mergeCell ref="A45:O45"/>
    <mergeCell ref="A7:O7"/>
    <mergeCell ref="A8:O8"/>
    <mergeCell ref="A9:O9"/>
    <mergeCell ref="D13:O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Catherine Taliaferro</cp:lastModifiedBy>
  <cp:lastPrinted>2011-11-14T17:01:00Z</cp:lastPrinted>
  <dcterms:created xsi:type="dcterms:W3CDTF">2011-11-08T18:27:33Z</dcterms:created>
  <dcterms:modified xsi:type="dcterms:W3CDTF">2011-11-15T17:45:10Z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111969</vt:lpwstr>
  </property>
  <property fmtid="{D5CDD505-2E9C-101B-9397-08002B2CF9AE}" pid="5" name="IsConfidential">
    <vt:lpwstr>0</vt:lpwstr>
  </property>
  <property fmtid="{D5CDD505-2E9C-101B-9397-08002B2CF9AE}" pid="6" name="Date1">
    <vt:lpwstr>2011-11-14T00:00:00Z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2011-11-14T00:00:00Z</vt:lpwstr>
  </property>
  <property fmtid="{D5CDD505-2E9C-101B-9397-08002B2CF9AE}" pid="9" name="Prefix">
    <vt:lpwstr>TG</vt:lpwstr>
  </property>
  <property fmtid="{D5CDD505-2E9C-101B-9397-08002B2CF9AE}" pid="10" name="CaseCompanyNames">
    <vt:lpwstr>HAROLD LEMAY ENTERPRISES, INC.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