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2120" windowHeight="9120" tabRatio="601" activeTab="0"/>
  </bookViews>
  <sheets>
    <sheet name="Check Sheet" sheetId="1" r:id="rId1"/>
    <sheet name="Item 55,60, pg 16" sheetId="2" r:id="rId2"/>
    <sheet name="Item 100, pg 21" sheetId="3" r:id="rId3"/>
    <sheet name="Item 100, pg 22" sheetId="4" r:id="rId4"/>
    <sheet name="Item 105, pg 25" sheetId="5" r:id="rId5"/>
    <sheet name="Item 105, Pg 26" sheetId="6" r:id="rId6"/>
    <sheet name="Item 105, pg 27" sheetId="7" r:id="rId7"/>
    <sheet name="Item 105, pg 28" sheetId="8" r:id="rId8"/>
    <sheet name="Item 120,130,150, pg 32" sheetId="9" r:id="rId9"/>
    <sheet name="Item 230, pg 38" sheetId="10" r:id="rId10"/>
    <sheet name="Item 240 pg 39" sheetId="11" r:id="rId11"/>
    <sheet name="Item 245, pg 40" sheetId="12" r:id="rId12"/>
    <sheet name="Item 255, pg 42" sheetId="13" r:id="rId13"/>
    <sheet name="Item 255, pg 43" sheetId="14" r:id="rId14"/>
    <sheet name="Item 255, pg 44" sheetId="15" r:id="rId15"/>
    <sheet name="Item 255, pg 45" sheetId="16" r:id="rId16"/>
    <sheet name="Item 255, pg 46" sheetId="17" r:id="rId17"/>
    <sheet name="Item 255, pg 47" sheetId="18" r:id="rId18"/>
    <sheet name="Item 255, pg 48" sheetId="19" r:id="rId19"/>
    <sheet name="Item 255, pg 49" sheetId="20" r:id="rId20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<sst xmlns="http://schemas.openxmlformats.org/spreadsheetml/2006/main" count="1359" uniqueCount="350">
  <si>
    <t>cart or toter more than 5 feet in order to reach the truck.  The charge for this roll-out</t>
  </si>
  <si>
    <t>service is: (see Item 205) per cart or toter, per pickup.</t>
  </si>
  <si>
    <t>toter more than 5 feet in order to reach the truck.  The charge for this roll-out service is: (see Item 205)</t>
  </si>
  <si>
    <t>per cart or toter, per pickup</t>
  </si>
  <si>
    <t>Title Page</t>
  </si>
  <si>
    <t>Item Index</t>
  </si>
  <si>
    <t>Taxes Sheet</t>
  </si>
  <si>
    <t>MG</t>
  </si>
  <si>
    <t>Garbage and</t>
  </si>
  <si>
    <t>Recycling</t>
  </si>
  <si>
    <t>Service*</t>
  </si>
  <si>
    <t>* The charge included in this rate for recycling and/or yard waste is:</t>
  </si>
  <si>
    <t>Recycling :</t>
  </si>
  <si>
    <t>Yard Waste :</t>
  </si>
  <si>
    <t>other than normal scheduled pickup day, rates for special pickups will apply.</t>
  </si>
  <si>
    <t>Check Sheet</t>
  </si>
  <si>
    <t>Index Topic</t>
  </si>
  <si>
    <t xml:space="preserve">area in which the customer resides.  Note:  If customer requires service to be provided on 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</si>
  <si>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</si>
  <si>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</si>
  <si>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</si>
  <si>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</si>
  <si>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</si>
  <si>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</si>
  <si>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</si>
  <si>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</si>
  <si>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</si>
  <si>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</si>
  <si>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</si>
  <si>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</si>
  <si>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</si>
  <si>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</si>
  <si>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</si>
  <si>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</si>
  <si>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</si>
  <si>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</si>
  <si>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</si>
  <si>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</si>
  <si>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</si>
  <si>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</si>
  <si>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</si>
  <si>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</si>
  <si>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</si>
  <si>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</si>
  <si>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</si>
  <si>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</si>
  <si>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</si>
  <si>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</si>
  <si>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</si>
  <si>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</si>
  <si>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32 gal can</t>
  </si>
  <si>
    <t>___ gal. Toter</t>
  </si>
  <si>
    <t>Compacted Material (Customer-owned container)</t>
  </si>
  <si>
    <t>Item 255 -- Container Service -- Dumped in Company's Vehicle</t>
  </si>
  <si>
    <t>Memorial Day</t>
  </si>
  <si>
    <t>Labor Day</t>
  </si>
  <si>
    <t>Veterans Day</t>
  </si>
  <si>
    <t>Thanksgiving Day</t>
  </si>
  <si>
    <t>a holiday listed above falls on a Saturday, the preceding Friday shall be the legal holiday.</t>
  </si>
  <si>
    <t>When a holiday listed above falls on a Sunday, the following Monday will be observed.  When</t>
  </si>
  <si>
    <t>Recycl only</t>
  </si>
  <si>
    <t>Revised page No.</t>
  </si>
  <si>
    <t xml:space="preserve">     Revised page No.</t>
  </si>
  <si>
    <t xml:space="preserve">      Revised Page No.</t>
  </si>
  <si>
    <t xml:space="preserve">   Revised Page No.</t>
  </si>
  <si>
    <t>Revised Page No.</t>
  </si>
  <si>
    <t xml:space="preserve">    Revised Page No.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</si>
  <si>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</si>
  <si>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</si>
  <si>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</si>
  <si>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</si>
  <si>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sheets as necessary.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</si>
  <si>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</si>
  <si>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</si>
  <si>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</si>
  <si>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</si>
  <si>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</si>
  <si>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</si>
  <si>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</si>
  <si>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</si>
  <si>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</si>
  <si>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</si>
  <si>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</si>
  <si>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</si>
  <si>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</si>
  <si>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</si>
  <si>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</si>
  <si>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</si>
  <si>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</si>
  <si>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</si>
  <si>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</si>
  <si>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</si>
  <si>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$        n/a</t>
  </si>
  <si>
    <t>LLC dba LRI</t>
  </si>
  <si>
    <t>Stumps</t>
  </si>
  <si>
    <t>Tires (car)</t>
  </si>
  <si>
    <t>Tires (truck)</t>
  </si>
  <si>
    <t>Concrete</t>
  </si>
  <si>
    <t>Timbers and piling</t>
  </si>
  <si>
    <t>Sludge</t>
  </si>
  <si>
    <t>Appliance</t>
  </si>
  <si>
    <t>Asbestos (Regular bag)</t>
  </si>
  <si>
    <t>Clean Barrel (30 gal)</t>
  </si>
  <si>
    <t>Clean Barrel (55 gal)</t>
  </si>
  <si>
    <t>per Unit</t>
  </si>
  <si>
    <t xml:space="preserve"> per Unit</t>
  </si>
  <si>
    <t xml:space="preserve"> per Yard</t>
  </si>
  <si>
    <t xml:space="preserve"> per Ton</t>
  </si>
  <si>
    <t>Demolition Debri</t>
  </si>
  <si>
    <t>Boiler Residue</t>
  </si>
  <si>
    <t>Sheetrock/Plasterboard</t>
  </si>
  <si>
    <t>Fluff</t>
  </si>
  <si>
    <t>$  n/a</t>
  </si>
  <si>
    <t>A flat monthly charge, per container, for permanent regularly scheduled customers may be made if computed as</t>
  </si>
  <si>
    <t>described in Item 75.</t>
  </si>
  <si>
    <t>Compaction Ratio 2.25:1</t>
  </si>
  <si>
    <t>Compaction Ratio 4:1</t>
  </si>
  <si>
    <t>Compacted Material with recycling (Customer-owned container)</t>
  </si>
  <si>
    <t>Irmgard R Wilcox</t>
  </si>
  <si>
    <t>Supplement No.</t>
  </si>
  <si>
    <t>Revision No.</t>
  </si>
  <si>
    <t>Note 1:  Description/rules related to recycling program are shown on page 23.</t>
  </si>
  <si>
    <t>Note 2:  Description/rules related to yardwaste program are shown on page 24.</t>
  </si>
  <si>
    <t>price adjustment will be adjusted annually using the defered accounting method.</t>
  </si>
  <si>
    <t>Recycling credit/debit (if applicable): Customers receiving service will receive a mommodiy</t>
  </si>
  <si>
    <t xml:space="preserve">        Effective Date:</t>
  </si>
  <si>
    <t xml:space="preserve">               Effective Date:</t>
  </si>
  <si>
    <t xml:space="preserve">       Effective Date:</t>
  </si>
  <si>
    <t xml:space="preserve">              Effective Date:</t>
  </si>
  <si>
    <t xml:space="preserve">            Effective Date:</t>
  </si>
  <si>
    <t xml:space="preserve">    Effective Date:</t>
  </si>
  <si>
    <t>Special Fuel Surcharge</t>
  </si>
  <si>
    <t>***</t>
  </si>
  <si>
    <t xml:space="preserve">           Revised Page No.</t>
  </si>
  <si>
    <t xml:space="preserve">     Effective Date:</t>
  </si>
  <si>
    <t>as described in Item 75.</t>
  </si>
  <si>
    <t xml:space="preserve">A flat monthly charge, per container, for permanent regularly scheduled customers may be made if computed </t>
  </si>
  <si>
    <t xml:space="preserve">                  Effective Date: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</si>
  <si>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</si>
  <si>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Pierce County as described in Appendix A</t>
  </si>
  <si>
    <t>Appendix A</t>
  </si>
  <si>
    <t>(A)</t>
  </si>
  <si>
    <t>Service Area: Pierce County as described in Appendix A</t>
  </si>
  <si>
    <t xml:space="preserve"> (A)</t>
  </si>
  <si>
    <t>program are shown on page 23.</t>
  </si>
  <si>
    <t>yardwaste program are shown on page 24.</t>
  </si>
  <si>
    <t>For customers on automated service routes:  The company will assess  roll-out charges where, due to</t>
  </si>
  <si>
    <t xml:space="preserve">The charge for an occasional extra can, unit, toter, mini-can, or micro-mini-can on a regular </t>
  </si>
  <si>
    <t>pickup is:</t>
  </si>
  <si>
    <t>than normal scheduled pickup day, rates for special pickups, Item 160,  will apply.</t>
  </si>
  <si>
    <t>An additional charge of $.75 per unit will be assessed to all Multi Family complexes who elect not to recycle.</t>
  </si>
  <si>
    <t xml:space="preserve">Regular Route:  </t>
  </si>
  <si>
    <t xml:space="preserve">Rates in this Item apply to commercial businesses. </t>
  </si>
  <si>
    <t>__ Yard</t>
  </si>
  <si>
    <t>No additional charge will be assessed to customers for overtime or holiday work performed solely for the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</si>
  <si>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</si>
  <si>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</si>
  <si>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</si>
  <si>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</si>
  <si>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circumstances outside the control of the driver, the driver is required to move an automated cart or</t>
  </si>
  <si>
    <t xml:space="preserve">Yard Waste </t>
  </si>
  <si>
    <t>Flat Monthly Charge</t>
  </si>
  <si>
    <t>Flat monthly charges apply as defined in Item 75.</t>
  </si>
  <si>
    <t>Flat monthly charge may be assessed as defined in Item 75 and Item 80 for each weekly pickup.</t>
  </si>
  <si>
    <t>Flat monthly charges will be assessed as defined in Item 75.</t>
  </si>
  <si>
    <t>Item 55 -- Over-sized or Over-weight Cans or Units</t>
  </si>
  <si>
    <t>or micro-mini-can) which, upon reasonable inspection exceeds the size and weight limits shown in Item 20.</t>
  </si>
  <si>
    <t xml:space="preserve">The company reserves the right to reject pickup of any residential receptacle (can, unit, bag, mini-can, or 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</si>
  <si>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</si>
  <si>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</si>
  <si>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</si>
  <si>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</si>
  <si>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</si>
  <si>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</si>
  <si>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</si>
  <si>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</si>
  <si>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</si>
  <si>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</si>
  <si>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</si>
  <si>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</si>
  <si>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</si>
  <si>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Type of receptacle</t>
  </si>
  <si>
    <t xml:space="preserve"> </t>
  </si>
  <si>
    <t>Other</t>
  </si>
  <si>
    <t>Rate</t>
  </si>
  <si>
    <t>New Years Day (January 1)</t>
  </si>
  <si>
    <t>Washingtons Birthday</t>
  </si>
  <si>
    <t>Independence Day (July 4)</t>
  </si>
  <si>
    <t>Christmas Day (December 25)</t>
  </si>
  <si>
    <t>n/a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</si>
  <si>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</si>
  <si>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</si>
  <si>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</si>
  <si>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</si>
  <si>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</si>
  <si>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</si>
  <si>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</si>
  <si>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</si>
  <si>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</si>
  <si>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Item 105 -- Multi-Family Container Service -- Dumped in Company's Vehicle</t>
  </si>
  <si>
    <t>The commodity price adjustment will be adjusted annually using the deferred accounting method.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</si>
  <si>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</si>
  <si>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</si>
  <si>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</si>
  <si>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</si>
  <si>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</si>
  <si>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</si>
  <si>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</si>
  <si>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</si>
  <si>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</si>
  <si>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</si>
  <si>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</si>
  <si>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</si>
  <si>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$n/a</t>
  </si>
  <si>
    <t>Yard Waste-32 gal unit</t>
  </si>
  <si>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</si>
  <si>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</si>
  <si>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</si>
  <si>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</si>
  <si>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</si>
  <si>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</si>
  <si>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</si>
  <si>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</si>
  <si>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</si>
  <si>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</si>
  <si>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</si>
  <si>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</si>
  <si>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</si>
  <si>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</si>
  <si>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</si>
  <si>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</si>
  <si>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</si>
  <si>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</si>
  <si>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</si>
  <si>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</si>
  <si>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</si>
  <si>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</si>
  <si>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</si>
  <si>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</si>
  <si>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</si>
  <si>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</si>
  <si>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</si>
  <si>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</si>
  <si>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</si>
  <si>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</si>
  <si>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</si>
  <si>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</si>
  <si>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60-gallon toter</t>
  </si>
  <si>
    <t>90-gallon toter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</si>
  <si>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</si>
  <si>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</si>
  <si>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</si>
  <si>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</si>
  <si>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</si>
  <si>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</si>
  <si>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</si>
  <si>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</si>
  <si>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</si>
  <si>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Minimum Monthly Charge</t>
  </si>
  <si>
    <t>Permanent Service:  If rent is shown, the rate for the first pickup and each additional pickup must</t>
  </si>
  <si>
    <t>Compaction Ratio 3:1</t>
  </si>
  <si>
    <t>Compaction Ratio 5:1</t>
  </si>
  <si>
    <t>Service Area:</t>
  </si>
  <si>
    <t>Initial Delivery</t>
  </si>
  <si>
    <t>Special Pickup</t>
  </si>
  <si>
    <t>Note 2:</t>
  </si>
  <si>
    <t>Note 3: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</si>
  <si>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</si>
  <si>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</si>
  <si>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</si>
  <si>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Per pickup</t>
  </si>
  <si>
    <t>Micro-mini-can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</si>
  <si>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</si>
  <si>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</si>
  <si>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</si>
  <si>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</si>
  <si>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</si>
  <si>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</si>
  <si>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</si>
  <si>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</si>
  <si>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</si>
  <si>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</si>
  <si>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</si>
  <si>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</si>
  <si>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</si>
  <si>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</si>
  <si>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</si>
  <si>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</si>
  <si>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</si>
  <si>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</si>
  <si>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</si>
  <si>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</si>
  <si>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</si>
  <si>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</si>
  <si>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</si>
  <si>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</si>
  <si>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 xml:space="preserve">  3 Yard</t>
  </si>
  <si>
    <t>Docket No. TG-____________________  Date: ________________  By: ___________________</t>
  </si>
  <si>
    <t>9th</t>
  </si>
  <si>
    <t xml:space="preserve">                   Effective Date:   March 1, 2010</t>
  </si>
  <si>
    <t>Note 3: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</si>
  <si>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</si>
  <si>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>The charge included in this rate for recycling is $6.00.  Description/rules related to recycling</t>
  </si>
  <si>
    <t xml:space="preserve">*Lost container charge will apply if hauler is unable to retrieve a container from a stopped customer.  Charge </t>
  </si>
  <si>
    <t>Lost Containers:*</t>
  </si>
  <si>
    <t xml:space="preserve">*Lost container charge will apply if hauler is unable to retrieve a container from a stopped customer.  </t>
  </si>
  <si>
    <t>If a container is not ready and the driver must standby, the hourly rate in 15 minute</t>
  </si>
  <si>
    <t xml:space="preserve">Note 3: </t>
  </si>
  <si>
    <t>$7.19 (A)  per dump.</t>
  </si>
  <si>
    <t>6th</t>
  </si>
  <si>
    <t>10th</t>
  </si>
  <si>
    <t>11th</t>
  </si>
  <si>
    <t xml:space="preserve">             receptacles out for collection. </t>
  </si>
  <si>
    <t>Customers receiving service will receive a commodity price adjustment of $1.31 credit per month.  The commodity</t>
  </si>
  <si>
    <t>Recycling service rates on this page expire on: October 31, 2011</t>
  </si>
  <si>
    <t>$12.32 (A) per can/unit.  Service will be rendered on the normal scheduled pickup day for the</t>
  </si>
  <si>
    <t xml:space="preserve">price adjustment of $1.31 credit per month.  The commodity price adjustment will be adjusted </t>
  </si>
  <si>
    <t>Recycling rates on this page expire: October 31, 2011</t>
  </si>
  <si>
    <t>$17.52 (A) per can/unit.  Service will be rendered on the normal scheduled pickup day for the</t>
  </si>
  <si>
    <t>price adjustment of $1.31 credit per month.  The commodity price adjustment will be adjusted</t>
  </si>
  <si>
    <t>increments shall apply.</t>
  </si>
  <si>
    <t>Customers receiving service will receive a commodity price adjustment of $.67 credit per yard per pick-up,</t>
  </si>
  <si>
    <t>Above rates include $3.71 per yard, per pick-up for recycling service.</t>
  </si>
  <si>
    <t xml:space="preserve">$1.00 per pickup for unlatching, unlocking gates and/or containers </t>
  </si>
  <si>
    <t xml:space="preserve"> Charge will be reversed if container is subsequently retrieved within 45-days after charge is applied. </t>
  </si>
  <si>
    <t xml:space="preserve">increments shall apply. </t>
  </si>
  <si>
    <t xml:space="preserve">$1.00 per pickup for unlatching, unlocking gates and/or containers. </t>
  </si>
  <si>
    <t xml:space="preserve"> will be reversed if container is subsequently retrieved within 45-days after charge is applied. </t>
  </si>
  <si>
    <t>Minimum monthly charge: $16.39 (A)</t>
  </si>
  <si>
    <t>Occasional extra units shall be charged at $3.87 (A)  per unit.</t>
  </si>
  <si>
    <t>If a company employee disconnect/reconnect compactor a charge of $6.55 per haul will be assessed.</t>
  </si>
  <si>
    <t>$85.84(A)</t>
  </si>
  <si>
    <t>$91.84(A)</t>
  </si>
  <si>
    <t>$115.61(A)</t>
  </si>
  <si>
    <t>$121.61(A)</t>
  </si>
  <si>
    <t>145.47(A)</t>
  </si>
  <si>
    <t>151.47(A)</t>
  </si>
  <si>
    <t>Customers receiving service will receive a commodity price adjustment of $.67 credit per yard per pick-up.</t>
  </si>
  <si>
    <t>Recycling rates on this page expire on; October 31, 2011</t>
  </si>
  <si>
    <t>An initial delivery charge of $39.10 will be assessed of customers request delivery of a compactor.</t>
  </si>
  <si>
    <t>$109.12(A)</t>
  </si>
  <si>
    <t>$115.12(A)</t>
  </si>
  <si>
    <t>$150.54(A)</t>
  </si>
  <si>
    <t>$156.54(A)</t>
  </si>
  <si>
    <t>Recycling rates on this page expire on: October 31, 2011</t>
  </si>
  <si>
    <t>$192.03(A)</t>
  </si>
  <si>
    <t>$198.03(A)</t>
  </si>
  <si>
    <t>American Disposal Co., Inc  G-87</t>
  </si>
  <si>
    <t>26th</t>
  </si>
  <si>
    <t>7th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</si>
</sst>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dddd\,\ mmmm\ dd\,\ yyyy"/>
    <numFmt numFmtId="171" formatCode="[$-409]mmmm\ d\,\ yyyy;@"/>
    <numFmt numFmtId="172" formatCode="#,##0.000"/>
  </numFmts>
  <fonts count="4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indent="1"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Fill="1" applyBorder="1" applyAlignment="1">
      <alignment horizontal="left"/>
    </xf>
    <xf numFmtId="0" fontId="0" fillId="0" borderId="21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2" fillId="0" borderId="2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0" fontId="3" fillId="0" borderId="20" xfId="0" applyFon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17" xfId="0" applyNumberFormat="1" applyBorder="1" applyAlignment="1">
      <alignment/>
    </xf>
    <xf numFmtId="0" fontId="0" fillId="0" borderId="20" xfId="0" applyBorder="1" applyAlignment="1">
      <alignment horizontal="left"/>
    </xf>
    <xf numFmtId="168" fontId="0" fillId="0" borderId="16" xfId="0" applyNumberFormat="1" applyBorder="1" applyAlignment="1">
      <alignment horizontal="center"/>
    </xf>
    <xf numFmtId="168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8" fontId="0" fillId="0" borderId="21" xfId="0" applyNumberFormat="1" applyBorder="1" applyAlignment="1">
      <alignment horizontal="left"/>
    </xf>
    <xf numFmtId="168" fontId="0" fillId="0" borderId="21" xfId="0" applyNumberFormat="1" applyBorder="1" applyAlignment="1">
      <alignment/>
    </xf>
    <xf numFmtId="168" fontId="0" fillId="0" borderId="21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20" xfId="0" applyFont="1" applyBorder="1" applyAlignment="1">
      <alignment horizontal="right"/>
    </xf>
    <xf numFmtId="2" fontId="0" fillId="0" borderId="20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21" xfId="0" applyNumberFormat="1" applyBorder="1" applyAlignment="1">
      <alignment/>
    </xf>
    <xf numFmtId="8" fontId="0" fillId="0" borderId="21" xfId="0" applyNumberFormat="1" applyBorder="1" applyAlignment="1">
      <alignment/>
    </xf>
    <xf numFmtId="0" fontId="7" fillId="0" borderId="18" xfId="0" applyFont="1" applyBorder="1" applyAlignment="1">
      <alignment horizontal="right"/>
    </xf>
    <xf numFmtId="168" fontId="0" fillId="0" borderId="15" xfId="0" applyNumberFormat="1" applyBorder="1" applyAlignment="1">
      <alignment horizontal="center"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68" fontId="0" fillId="0" borderId="19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8" fontId="0" fillId="0" borderId="19" xfId="0" applyNumberFormat="1" applyBorder="1" applyAlignment="1">
      <alignment horizontal="left"/>
    </xf>
    <xf numFmtId="168" fontId="0" fillId="0" borderId="19" xfId="0" applyNumberFormat="1" applyBorder="1" applyAlignment="1">
      <alignment horizontal="left"/>
    </xf>
    <xf numFmtId="168" fontId="0" fillId="0" borderId="18" xfId="0" applyNumberFormat="1" applyBorder="1" applyAlignment="1">
      <alignment horizontal="left"/>
    </xf>
    <xf numFmtId="0" fontId="0" fillId="33" borderId="19" xfId="0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7" fontId="0" fillId="0" borderId="19" xfId="0" applyNumberFormat="1" applyBorder="1" applyAlignment="1">
      <alignment horizontal="left"/>
    </xf>
    <xf numFmtId="7" fontId="0" fillId="0" borderId="21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0" fillId="0" borderId="17" xfId="0" applyNumberFormat="1" applyBorder="1" applyAlignment="1">
      <alignment horizontal="left"/>
    </xf>
    <xf numFmtId="168" fontId="0" fillId="0" borderId="12" xfId="0" applyNumberForma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8" fontId="0" fillId="0" borderId="18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17" xfId="0" applyNumberForma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8" fontId="0" fillId="0" borderId="21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68" fontId="0" fillId="0" borderId="21" xfId="0" applyNumberFormat="1" applyFont="1" applyBorder="1" applyAlignment="1">
      <alignment/>
    </xf>
    <xf numFmtId="8" fontId="0" fillId="0" borderId="21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8" fontId="0" fillId="0" borderId="21" xfId="0" applyNumberFormat="1" applyFont="1" applyBorder="1" applyAlignment="1">
      <alignment/>
    </xf>
    <xf numFmtId="7" fontId="0" fillId="0" borderId="21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" fontId="0" fillId="0" borderId="21" xfId="0" applyNumberForma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16" xfId="0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19" xfId="0" applyNumberFormat="1" applyFill="1" applyBorder="1" applyAlignment="1">
      <alignment horizontal="right"/>
    </xf>
    <xf numFmtId="0" fontId="0" fillId="33" borderId="18" xfId="0" applyFill="1" applyBorder="1" applyAlignment="1">
      <alignment/>
    </xf>
    <xf numFmtId="171" fontId="0" fillId="0" borderId="17" xfId="0" applyNumberFormat="1" applyBorder="1" applyAlignment="1">
      <alignment horizontal="left"/>
    </xf>
    <xf numFmtId="171" fontId="0" fillId="0" borderId="16" xfId="0" applyNumberFormat="1" applyBorder="1" applyAlignment="1">
      <alignment horizontal="left"/>
    </xf>
    <xf numFmtId="171" fontId="0" fillId="0" borderId="16" xfId="0" applyNumberFormat="1" applyBorder="1" applyAlignment="1">
      <alignment/>
    </xf>
    <xf numFmtId="168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168" fontId="0" fillId="0" borderId="21" xfId="0" applyNumberFormat="1" applyFont="1" applyBorder="1" applyAlignment="1">
      <alignment horizontal="right"/>
    </xf>
    <xf numFmtId="0" fontId="0" fillId="33" borderId="0" xfId="0" applyFill="1" applyBorder="1" applyAlignment="1">
      <alignment horizontal="right"/>
    </xf>
    <xf numFmtId="168" fontId="0" fillId="0" borderId="18" xfId="0" applyNumberForma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8" fontId="0" fillId="0" borderId="21" xfId="0" applyNumberFormat="1" applyFont="1" applyBorder="1" applyAlignment="1">
      <alignment horizontal="right"/>
    </xf>
    <xf numFmtId="8" fontId="0" fillId="0" borderId="21" xfId="0" applyNumberFormat="1" applyBorder="1" applyAlignment="1">
      <alignment horizontal="right"/>
    </xf>
    <xf numFmtId="8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2" fontId="0" fillId="0" borderId="16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0" fillId="33" borderId="12" xfId="0" applyFill="1" applyBorder="1" applyAlignment="1">
      <alignment/>
    </xf>
    <xf numFmtId="4" fontId="0" fillId="0" borderId="18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167" fontId="0" fillId="0" borderId="16" xfId="0" applyNumberFormat="1" applyFont="1" applyBorder="1" applyAlignment="1">
      <alignment horizontal="left"/>
    </xf>
    <xf numFmtId="167" fontId="0" fillId="0" borderId="17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20" xfId="0" applyFont="1" applyFill="1" applyBorder="1" applyAlignment="1">
      <alignment horizontal="center"/>
    </xf>
    <xf numFmtId="8" fontId="0" fillId="0" borderId="0" xfId="0" applyNumberForma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28">
      <selection activeCell="G34" sqref="G34"/>
    </sheetView>
  </sheetViews>
  <sheetFormatPr defaultColWidth="9.140625" defaultRowHeight="12.75"/>
  <cols>
    <col min="1" max="1" width="9.8515625" style="206" customWidth="1"/>
    <col min="2" max="2" width="18.00390625" style="206" bestFit="1" customWidth="1"/>
    <col min="3" max="3" width="9.140625" style="206" customWidth="1"/>
    <col min="4" max="4" width="6.7109375" style="206" customWidth="1"/>
    <col min="5" max="6" width="9.140625" style="206" customWidth="1"/>
    <col min="7" max="7" width="6.8515625" style="206" customWidth="1"/>
    <col min="8" max="9" width="9.140625" style="206" customWidth="1"/>
    <col min="10" max="10" width="13.28125" style="206" customWidth="1"/>
    <col min="11" max="16384" width="9.140625" style="206" customWidth="1"/>
  </cols>
  <sheetData>
    <row r="1" spans="1:10" s="177" customFormat="1" ht="12.75">
      <c r="A1" s="184"/>
      <c r="B1" s="185"/>
      <c r="C1" s="185"/>
      <c r="D1" s="185"/>
      <c r="E1" s="185"/>
      <c r="F1" s="185"/>
      <c r="G1" s="185"/>
      <c r="H1" s="185"/>
      <c r="I1" s="185"/>
      <c r="J1" s="186"/>
    </row>
    <row r="2" spans="1:10" s="177" customFormat="1" ht="12.75">
      <c r="A2" s="163" t="s">
        <v>75</v>
      </c>
      <c r="B2" s="187">
        <v>25</v>
      </c>
      <c r="C2" s="175" t="s">
        <v>182</v>
      </c>
      <c r="D2" s="175"/>
      <c r="E2" s="175"/>
      <c r="F2" s="175"/>
      <c r="G2" s="187" t="s">
        <v>348</v>
      </c>
      <c r="H2" s="217" t="s">
        <v>65</v>
      </c>
      <c r="I2" s="217"/>
      <c r="J2" s="188">
        <v>1</v>
      </c>
    </row>
    <row r="3" spans="1:10" s="177" customFormat="1" ht="12.75">
      <c r="A3" s="163"/>
      <c r="B3" s="175"/>
      <c r="C3" s="175"/>
      <c r="D3" s="175"/>
      <c r="E3" s="175"/>
      <c r="F3" s="175"/>
      <c r="G3" s="175"/>
      <c r="H3" s="175"/>
      <c r="I3" s="175"/>
      <c r="J3" s="176"/>
    </row>
    <row r="4" spans="1:10" s="191" customFormat="1" ht="12.75">
      <c r="A4" s="163" t="s">
        <v>77</v>
      </c>
      <c r="B4" s="175"/>
      <c r="C4" s="170" t="s">
        <v>347</v>
      </c>
      <c r="D4" s="189"/>
      <c r="E4" s="189"/>
      <c r="F4" s="189"/>
      <c r="G4" s="189"/>
      <c r="H4" s="189"/>
      <c r="I4" s="189"/>
      <c r="J4" s="190"/>
    </row>
    <row r="5" spans="1:10" s="191" customFormat="1" ht="12.75">
      <c r="A5" s="192" t="s">
        <v>78</v>
      </c>
      <c r="B5" s="193"/>
      <c r="C5" s="193"/>
      <c r="D5" s="193"/>
      <c r="E5" s="193"/>
      <c r="F5" s="193"/>
      <c r="G5" s="193"/>
      <c r="H5" s="193"/>
      <c r="I5" s="193"/>
      <c r="J5" s="194"/>
    </row>
    <row r="6" spans="1:10" s="191" customFormat="1" ht="12.75">
      <c r="A6" s="195"/>
      <c r="B6" s="189"/>
      <c r="C6" s="189"/>
      <c r="D6" s="189"/>
      <c r="E6" s="189"/>
      <c r="F6" s="189"/>
      <c r="G6" s="189"/>
      <c r="H6" s="189"/>
      <c r="I6" s="189"/>
      <c r="J6" s="190"/>
    </row>
    <row r="7" spans="1:10" s="191" customFormat="1" ht="12.75">
      <c r="A7" s="195"/>
      <c r="B7" s="189"/>
      <c r="C7" s="221" t="s">
        <v>82</v>
      </c>
      <c r="D7" s="221"/>
      <c r="E7" s="221"/>
      <c r="F7" s="221"/>
      <c r="G7" s="221"/>
      <c r="H7" s="221"/>
      <c r="I7" s="189"/>
      <c r="J7" s="190"/>
    </row>
    <row r="8" spans="1:10" s="191" customFormat="1" ht="12.75">
      <c r="A8" s="195"/>
      <c r="B8" s="189" t="s">
        <v>86</v>
      </c>
      <c r="C8" s="189"/>
      <c r="D8" s="189"/>
      <c r="E8" s="189"/>
      <c r="F8" s="189"/>
      <c r="G8" s="189"/>
      <c r="H8" s="189"/>
      <c r="I8" s="189"/>
      <c r="J8" s="190"/>
    </row>
    <row r="9" spans="1:10" s="191" customFormat="1" ht="12.75">
      <c r="A9" s="195"/>
      <c r="B9" s="189" t="s">
        <v>87</v>
      </c>
      <c r="C9" s="189"/>
      <c r="D9" s="189"/>
      <c r="E9" s="189"/>
      <c r="F9" s="189"/>
      <c r="G9" s="189"/>
      <c r="H9" s="189"/>
      <c r="I9" s="189"/>
      <c r="J9" s="190"/>
    </row>
    <row r="10" spans="1:10" s="191" customFormat="1" ht="12.75">
      <c r="A10" s="195"/>
      <c r="B10" s="189" t="s">
        <v>88</v>
      </c>
      <c r="C10" s="189"/>
      <c r="D10" s="189"/>
      <c r="E10" s="189"/>
      <c r="F10" s="189"/>
      <c r="G10" s="189"/>
      <c r="H10" s="189"/>
      <c r="I10" s="189"/>
      <c r="J10" s="190"/>
    </row>
    <row r="11" spans="1:10" s="191" customFormat="1" ht="12.75">
      <c r="A11" s="195"/>
      <c r="B11" s="197" t="s">
        <v>89</v>
      </c>
      <c r="C11" s="189"/>
      <c r="D11" s="189"/>
      <c r="E11" s="189"/>
      <c r="F11" s="189"/>
      <c r="G11" s="189"/>
      <c r="H11" s="189"/>
      <c r="I11" s="189"/>
      <c r="J11" s="190"/>
    </row>
    <row r="12" spans="1:10" s="191" customFormat="1" ht="12.75">
      <c r="A12" s="195"/>
      <c r="B12" s="189"/>
      <c r="C12" s="189"/>
      <c r="D12" s="189"/>
      <c r="E12" s="189"/>
      <c r="F12" s="189"/>
      <c r="G12" s="189"/>
      <c r="H12" s="189"/>
      <c r="I12" s="189"/>
      <c r="J12" s="190"/>
    </row>
    <row r="13" spans="1:10" s="191" customFormat="1" ht="12.75">
      <c r="A13" s="195"/>
      <c r="B13" s="198" t="s">
        <v>90</v>
      </c>
      <c r="C13" s="199" t="s">
        <v>84</v>
      </c>
      <c r="D13" s="189"/>
      <c r="E13" s="198" t="s">
        <v>90</v>
      </c>
      <c r="F13" s="199" t="s">
        <v>84</v>
      </c>
      <c r="G13" s="189"/>
      <c r="H13" s="198" t="s">
        <v>90</v>
      </c>
      <c r="I13" s="199" t="s">
        <v>84</v>
      </c>
      <c r="J13" s="190"/>
    </row>
    <row r="14" spans="1:10" s="191" customFormat="1" ht="12.75">
      <c r="A14" s="195"/>
      <c r="B14" s="200" t="s">
        <v>83</v>
      </c>
      <c r="C14" s="201" t="s">
        <v>85</v>
      </c>
      <c r="D14" s="189"/>
      <c r="E14" s="200" t="s">
        <v>83</v>
      </c>
      <c r="F14" s="201" t="s">
        <v>85</v>
      </c>
      <c r="G14" s="189"/>
      <c r="H14" s="200" t="s">
        <v>83</v>
      </c>
      <c r="I14" s="201" t="s">
        <v>85</v>
      </c>
      <c r="J14" s="190"/>
    </row>
    <row r="15" spans="1:10" s="191" customFormat="1" ht="12.75">
      <c r="A15" s="195"/>
      <c r="B15" s="202" t="s">
        <v>4</v>
      </c>
      <c r="C15" s="203">
        <v>0</v>
      </c>
      <c r="D15" s="189"/>
      <c r="E15" s="202">
        <v>24</v>
      </c>
      <c r="F15" s="203">
        <v>1</v>
      </c>
      <c r="G15" s="189"/>
      <c r="H15" s="202">
        <v>48</v>
      </c>
      <c r="I15" s="203">
        <v>9</v>
      </c>
      <c r="J15" s="190"/>
    </row>
    <row r="16" spans="1:10" s="191" customFormat="1" ht="12.75">
      <c r="A16" s="195"/>
      <c r="B16" s="202" t="s">
        <v>15</v>
      </c>
      <c r="C16" s="214">
        <v>26</v>
      </c>
      <c r="D16" s="189"/>
      <c r="E16" s="202">
        <v>25</v>
      </c>
      <c r="F16" s="203">
        <v>11</v>
      </c>
      <c r="G16" s="189"/>
      <c r="H16" s="202">
        <v>49</v>
      </c>
      <c r="I16" s="203">
        <v>9</v>
      </c>
      <c r="J16" s="190"/>
    </row>
    <row r="17" spans="1:10" s="191" customFormat="1" ht="12.75">
      <c r="A17" s="195"/>
      <c r="B17" s="202" t="s">
        <v>5</v>
      </c>
      <c r="C17" s="203">
        <v>1</v>
      </c>
      <c r="D17" s="189"/>
      <c r="E17" s="202">
        <v>26</v>
      </c>
      <c r="F17" s="203">
        <v>6</v>
      </c>
      <c r="G17" s="189"/>
      <c r="H17" s="202">
        <v>50</v>
      </c>
      <c r="I17" s="203">
        <v>2</v>
      </c>
      <c r="J17" s="190"/>
    </row>
    <row r="18" spans="1:10" s="191" customFormat="1" ht="12.75">
      <c r="A18" s="195"/>
      <c r="B18" s="202" t="s">
        <v>16</v>
      </c>
      <c r="C18" s="203">
        <v>0</v>
      </c>
      <c r="D18" s="189"/>
      <c r="E18" s="202">
        <v>27</v>
      </c>
      <c r="F18" s="203">
        <v>11</v>
      </c>
      <c r="G18" s="189"/>
      <c r="H18" s="202">
        <v>51</v>
      </c>
      <c r="I18" s="203">
        <v>1</v>
      </c>
      <c r="J18" s="190"/>
    </row>
    <row r="19" spans="1:10" s="191" customFormat="1" ht="12.75">
      <c r="A19" s="195"/>
      <c r="B19" s="202" t="s">
        <v>16</v>
      </c>
      <c r="C19" s="203">
        <v>0</v>
      </c>
      <c r="D19" s="189"/>
      <c r="E19" s="202">
        <v>28</v>
      </c>
      <c r="F19" s="203">
        <v>11</v>
      </c>
      <c r="G19" s="189"/>
      <c r="H19" s="202">
        <v>52</v>
      </c>
      <c r="I19" s="203">
        <v>0</v>
      </c>
      <c r="J19" s="190"/>
    </row>
    <row r="20" spans="1:10" s="191" customFormat="1" ht="12.75">
      <c r="A20" s="195"/>
      <c r="B20" s="202" t="s">
        <v>6</v>
      </c>
      <c r="C20" s="203">
        <v>0</v>
      </c>
      <c r="D20" s="189"/>
      <c r="E20" s="202">
        <v>29</v>
      </c>
      <c r="F20" s="203">
        <v>0</v>
      </c>
      <c r="G20" s="189"/>
      <c r="H20" s="202">
        <v>53</v>
      </c>
      <c r="I20" s="203">
        <v>2</v>
      </c>
      <c r="J20" s="190"/>
    </row>
    <row r="21" spans="1:10" s="191" customFormat="1" ht="12.75">
      <c r="A21" s="195"/>
      <c r="B21" s="202" t="s">
        <v>140</v>
      </c>
      <c r="C21" s="203">
        <v>0</v>
      </c>
      <c r="D21" s="189"/>
      <c r="E21" s="202">
        <v>30</v>
      </c>
      <c r="F21" s="203">
        <v>8</v>
      </c>
      <c r="G21" s="189"/>
      <c r="H21" s="202">
        <v>54</v>
      </c>
      <c r="I21" s="203">
        <v>2</v>
      </c>
      <c r="J21" s="190"/>
    </row>
    <row r="22" spans="1:10" s="191" customFormat="1" ht="12.75">
      <c r="A22" s="195"/>
      <c r="B22" s="202">
        <v>6</v>
      </c>
      <c r="C22" s="203">
        <v>0</v>
      </c>
      <c r="D22" s="189"/>
      <c r="E22" s="202">
        <v>31</v>
      </c>
      <c r="F22" s="203">
        <v>1</v>
      </c>
      <c r="G22" s="189"/>
      <c r="H22" s="202">
        <v>55</v>
      </c>
      <c r="I22" s="203">
        <v>0</v>
      </c>
      <c r="J22" s="190"/>
    </row>
    <row r="23" spans="1:10" s="191" customFormat="1" ht="12.75">
      <c r="A23" s="195"/>
      <c r="B23" s="202">
        <v>7</v>
      </c>
      <c r="C23" s="203">
        <v>0</v>
      </c>
      <c r="D23" s="189"/>
      <c r="E23" s="202">
        <v>32</v>
      </c>
      <c r="F23" s="203">
        <v>6</v>
      </c>
      <c r="G23" s="189"/>
      <c r="H23" s="202" t="s">
        <v>182</v>
      </c>
      <c r="I23" s="203" t="s">
        <v>182</v>
      </c>
      <c r="J23" s="190"/>
    </row>
    <row r="24" spans="1:10" s="191" customFormat="1" ht="12.75">
      <c r="A24" s="195"/>
      <c r="B24" s="202">
        <v>8</v>
      </c>
      <c r="C24" s="203">
        <v>0</v>
      </c>
      <c r="D24" s="189"/>
      <c r="E24" s="202">
        <v>33</v>
      </c>
      <c r="F24" s="203">
        <v>2</v>
      </c>
      <c r="G24" s="189"/>
      <c r="H24" s="202" t="s">
        <v>182</v>
      </c>
      <c r="I24" s="203" t="s">
        <v>182</v>
      </c>
      <c r="J24" s="190"/>
    </row>
    <row r="25" spans="1:10" s="191" customFormat="1" ht="12.75">
      <c r="A25" s="195"/>
      <c r="B25" s="202">
        <v>9</v>
      </c>
      <c r="C25" s="203">
        <v>0</v>
      </c>
      <c r="D25" s="189"/>
      <c r="E25" s="202">
        <v>34</v>
      </c>
      <c r="F25" s="203">
        <v>0</v>
      </c>
      <c r="G25" s="189"/>
      <c r="H25" s="202" t="s">
        <v>182</v>
      </c>
      <c r="I25" s="203" t="s">
        <v>182</v>
      </c>
      <c r="J25" s="190"/>
    </row>
    <row r="26" spans="1:10" s="191" customFormat="1" ht="12.75">
      <c r="A26" s="195"/>
      <c r="B26" s="202">
        <v>10</v>
      </c>
      <c r="C26" s="203">
        <v>0</v>
      </c>
      <c r="D26" s="189"/>
      <c r="E26" s="202">
        <v>35</v>
      </c>
      <c r="F26" s="203">
        <v>1</v>
      </c>
      <c r="G26" s="189"/>
      <c r="H26" s="202" t="s">
        <v>182</v>
      </c>
      <c r="I26" s="203" t="s">
        <v>182</v>
      </c>
      <c r="J26" s="190"/>
    </row>
    <row r="27" spans="1:10" s="191" customFormat="1" ht="12.75">
      <c r="A27" s="195"/>
      <c r="B27" s="202">
        <v>11</v>
      </c>
      <c r="C27" s="203">
        <v>0</v>
      </c>
      <c r="D27" s="189"/>
      <c r="E27" s="202">
        <v>36</v>
      </c>
      <c r="F27" s="203">
        <v>2</v>
      </c>
      <c r="G27" s="189"/>
      <c r="H27" s="202" t="s">
        <v>182</v>
      </c>
      <c r="I27" s="203" t="s">
        <v>182</v>
      </c>
      <c r="J27" s="190"/>
    </row>
    <row r="28" spans="1:10" s="191" customFormat="1" ht="12.75">
      <c r="A28" s="195"/>
      <c r="B28" s="202">
        <v>12</v>
      </c>
      <c r="C28" s="203">
        <v>1</v>
      </c>
      <c r="D28" s="189"/>
      <c r="E28" s="202">
        <v>37</v>
      </c>
      <c r="F28" s="203">
        <v>2</v>
      </c>
      <c r="G28" s="189"/>
      <c r="H28" s="202" t="s">
        <v>182</v>
      </c>
      <c r="I28" s="203" t="s">
        <v>182</v>
      </c>
      <c r="J28" s="190"/>
    </row>
    <row r="29" spans="1:10" s="191" customFormat="1" ht="12.75">
      <c r="A29" s="195"/>
      <c r="B29" s="202">
        <v>13</v>
      </c>
      <c r="C29" s="203">
        <v>0</v>
      </c>
      <c r="D29" s="189"/>
      <c r="E29" s="202">
        <v>38</v>
      </c>
      <c r="F29" s="203">
        <v>6</v>
      </c>
      <c r="G29" s="189"/>
      <c r="H29" s="202" t="s">
        <v>182</v>
      </c>
      <c r="I29" s="203" t="s">
        <v>182</v>
      </c>
      <c r="J29" s="190"/>
    </row>
    <row r="30" spans="1:10" s="191" customFormat="1" ht="12.75">
      <c r="A30" s="195"/>
      <c r="B30" s="202">
        <v>14</v>
      </c>
      <c r="C30" s="203">
        <v>0</v>
      </c>
      <c r="D30" s="189"/>
      <c r="E30" s="202">
        <v>39</v>
      </c>
      <c r="F30" s="203">
        <v>6</v>
      </c>
      <c r="G30" s="189"/>
      <c r="H30" s="202" t="s">
        <v>182</v>
      </c>
      <c r="I30" s="203" t="s">
        <v>182</v>
      </c>
      <c r="J30" s="190"/>
    </row>
    <row r="31" spans="1:10" s="191" customFormat="1" ht="12.75">
      <c r="A31" s="195"/>
      <c r="B31" s="202">
        <v>15</v>
      </c>
      <c r="C31" s="203">
        <v>3</v>
      </c>
      <c r="D31" s="189"/>
      <c r="E31" s="202">
        <v>40</v>
      </c>
      <c r="F31" s="203">
        <v>6</v>
      </c>
      <c r="G31" s="189"/>
      <c r="H31" s="202"/>
      <c r="I31" s="202"/>
      <c r="J31" s="190"/>
    </row>
    <row r="32" spans="1:10" s="191" customFormat="1" ht="12.75">
      <c r="A32" s="195"/>
      <c r="B32" s="202">
        <v>16</v>
      </c>
      <c r="C32" s="203">
        <v>6</v>
      </c>
      <c r="D32" s="189"/>
      <c r="E32" s="202">
        <v>41</v>
      </c>
      <c r="F32" s="203">
        <v>0</v>
      </c>
      <c r="G32" s="189"/>
      <c r="H32" s="202"/>
      <c r="I32" s="202"/>
      <c r="J32" s="190"/>
    </row>
    <row r="33" spans="1:10" s="191" customFormat="1" ht="12.75">
      <c r="A33" s="195"/>
      <c r="B33" s="202">
        <v>17</v>
      </c>
      <c r="C33" s="203">
        <v>2</v>
      </c>
      <c r="D33" s="189"/>
      <c r="E33" s="202">
        <v>42</v>
      </c>
      <c r="F33" s="203">
        <v>6</v>
      </c>
      <c r="G33" s="189"/>
      <c r="H33" s="202"/>
      <c r="I33" s="202"/>
      <c r="J33" s="190"/>
    </row>
    <row r="34" spans="1:10" s="191" customFormat="1" ht="12.75">
      <c r="A34" s="195"/>
      <c r="B34" s="202">
        <v>18</v>
      </c>
      <c r="C34" s="203">
        <v>0</v>
      </c>
      <c r="D34" s="189"/>
      <c r="E34" s="202">
        <v>43</v>
      </c>
      <c r="F34" s="203">
        <v>7</v>
      </c>
      <c r="G34" s="216"/>
      <c r="H34" s="202"/>
      <c r="I34" s="202"/>
      <c r="J34" s="190"/>
    </row>
    <row r="35" spans="1:10" s="191" customFormat="1" ht="12.75">
      <c r="A35" s="195"/>
      <c r="B35" s="202">
        <v>19</v>
      </c>
      <c r="C35" s="203">
        <v>2</v>
      </c>
      <c r="D35" s="189"/>
      <c r="E35" s="202">
        <v>44</v>
      </c>
      <c r="F35" s="203">
        <v>6</v>
      </c>
      <c r="G35" s="189"/>
      <c r="H35" s="202"/>
      <c r="I35" s="202"/>
      <c r="J35" s="190"/>
    </row>
    <row r="36" spans="1:10" s="191" customFormat="1" ht="12.75">
      <c r="A36" s="195"/>
      <c r="B36" s="202">
        <v>20</v>
      </c>
      <c r="C36" s="203">
        <v>1</v>
      </c>
      <c r="D36" s="189"/>
      <c r="E36" s="202">
        <v>45</v>
      </c>
      <c r="F36" s="203">
        <v>6</v>
      </c>
      <c r="G36" s="189"/>
      <c r="H36" s="202"/>
      <c r="I36" s="202"/>
      <c r="J36" s="190"/>
    </row>
    <row r="37" spans="1:10" s="191" customFormat="1" ht="12.75">
      <c r="A37" s="195"/>
      <c r="B37" s="202">
        <v>21</v>
      </c>
      <c r="C37" s="203">
        <v>11</v>
      </c>
      <c r="D37" s="189"/>
      <c r="E37" s="202">
        <v>46</v>
      </c>
      <c r="F37" s="203">
        <v>9</v>
      </c>
      <c r="G37" s="189"/>
      <c r="H37" s="202"/>
      <c r="I37" s="202"/>
      <c r="J37" s="190"/>
    </row>
    <row r="38" spans="1:10" s="191" customFormat="1" ht="12.75">
      <c r="A38" s="195"/>
      <c r="B38" s="202">
        <v>22</v>
      </c>
      <c r="C38" s="203">
        <v>6</v>
      </c>
      <c r="D38" s="189"/>
      <c r="E38" s="202">
        <v>47</v>
      </c>
      <c r="F38" s="203">
        <v>10</v>
      </c>
      <c r="G38" s="189"/>
      <c r="H38" s="202"/>
      <c r="I38" s="202"/>
      <c r="J38" s="190"/>
    </row>
    <row r="39" spans="1:10" s="191" customFormat="1" ht="12.75">
      <c r="A39" s="195"/>
      <c r="B39" s="202">
        <v>23</v>
      </c>
      <c r="C39" s="203">
        <v>1</v>
      </c>
      <c r="D39" s="189"/>
      <c r="E39" s="202"/>
      <c r="F39" s="202"/>
      <c r="G39" s="189"/>
      <c r="H39" s="202"/>
      <c r="I39" s="202"/>
      <c r="J39" s="190"/>
    </row>
    <row r="40" spans="1:10" s="191" customFormat="1" ht="12.75">
      <c r="A40" s="195"/>
      <c r="B40" s="202"/>
      <c r="C40" s="202"/>
      <c r="D40" s="189"/>
      <c r="E40" s="202"/>
      <c r="F40" s="202"/>
      <c r="G40" s="189"/>
      <c r="H40" s="202"/>
      <c r="I40" s="202"/>
      <c r="J40" s="190"/>
    </row>
    <row r="41" spans="1:10" s="191" customFormat="1" ht="12.75">
      <c r="A41" s="195"/>
      <c r="B41" s="202"/>
      <c r="C41" s="202"/>
      <c r="D41" s="189"/>
      <c r="E41" s="202"/>
      <c r="F41" s="202"/>
      <c r="G41" s="189"/>
      <c r="H41" s="189"/>
      <c r="I41" s="189"/>
      <c r="J41" s="190"/>
    </row>
    <row r="42" spans="1:10" s="191" customFormat="1" ht="12.75">
      <c r="A42" s="195"/>
      <c r="B42" s="189"/>
      <c r="C42" s="189"/>
      <c r="D42" s="189"/>
      <c r="E42" s="189"/>
      <c r="F42" s="189"/>
      <c r="G42" s="189"/>
      <c r="H42" s="189"/>
      <c r="I42" s="189"/>
      <c r="J42" s="190"/>
    </row>
    <row r="43" spans="1:10" s="191" customFormat="1" ht="12.75">
      <c r="A43" s="195"/>
      <c r="B43" s="189"/>
      <c r="C43" s="189"/>
      <c r="D43" s="189"/>
      <c r="E43" s="189"/>
      <c r="F43" s="189"/>
      <c r="G43" s="189"/>
      <c r="H43" s="189"/>
      <c r="I43" s="189"/>
      <c r="J43" s="190"/>
    </row>
    <row r="44" spans="1:10" s="191" customFormat="1" ht="12.75">
      <c r="A44" s="195"/>
      <c r="B44" s="189"/>
      <c r="C44" s="189"/>
      <c r="D44" s="222" t="s">
        <v>91</v>
      </c>
      <c r="E44" s="222"/>
      <c r="F44" s="222"/>
      <c r="G44" s="222"/>
      <c r="H44" s="189"/>
      <c r="I44" s="189"/>
      <c r="J44" s="190"/>
    </row>
    <row r="45" spans="1:10" s="191" customFormat="1" ht="12.75">
      <c r="A45" s="195"/>
      <c r="B45" s="189"/>
      <c r="C45" s="189"/>
      <c r="D45" s="189"/>
      <c r="E45" s="189"/>
      <c r="F45" s="189"/>
      <c r="G45" s="189"/>
      <c r="H45" s="189"/>
      <c r="I45" s="189"/>
      <c r="J45" s="190"/>
    </row>
    <row r="46" spans="1:10" s="191" customFormat="1" ht="12.75">
      <c r="A46" s="195"/>
      <c r="B46" s="189" t="s">
        <v>182</v>
      </c>
      <c r="C46" s="189"/>
      <c r="D46" s="189"/>
      <c r="E46" s="189"/>
      <c r="F46" s="170" t="s">
        <v>119</v>
      </c>
      <c r="G46" s="189"/>
      <c r="H46" s="170" t="s">
        <v>120</v>
      </c>
      <c r="I46" s="189"/>
      <c r="J46" s="190"/>
    </row>
    <row r="47" spans="1:10" s="191" customFormat="1" ht="12.75">
      <c r="A47" s="195"/>
      <c r="B47" s="189" t="s">
        <v>182</v>
      </c>
      <c r="C47" s="189" t="s">
        <v>131</v>
      </c>
      <c r="D47" s="189"/>
      <c r="E47" s="189"/>
      <c r="F47" s="196" t="s">
        <v>132</v>
      </c>
      <c r="G47" s="189" t="s">
        <v>182</v>
      </c>
      <c r="H47" s="196" t="s">
        <v>132</v>
      </c>
      <c r="I47" s="189"/>
      <c r="J47" s="190"/>
    </row>
    <row r="48" spans="1:10" s="191" customFormat="1" ht="12.75">
      <c r="A48" s="195"/>
      <c r="B48" s="189" t="s">
        <v>182</v>
      </c>
      <c r="C48" s="189"/>
      <c r="D48" s="189"/>
      <c r="E48" s="189"/>
      <c r="F48" s="189"/>
      <c r="G48" s="189"/>
      <c r="H48" s="189"/>
      <c r="I48" s="189"/>
      <c r="J48" s="190"/>
    </row>
    <row r="49" spans="1:10" s="191" customFormat="1" ht="12.75">
      <c r="A49" s="195"/>
      <c r="B49" s="189"/>
      <c r="C49" s="189"/>
      <c r="D49" s="189"/>
      <c r="E49" s="189"/>
      <c r="F49" s="189"/>
      <c r="G49" s="189"/>
      <c r="H49" s="189"/>
      <c r="I49" s="189"/>
      <c r="J49" s="190"/>
    </row>
    <row r="50" spans="1:10" s="191" customFormat="1" ht="12.75">
      <c r="A50" s="195"/>
      <c r="B50" s="189"/>
      <c r="C50" s="189"/>
      <c r="D50" s="189"/>
      <c r="E50" s="189"/>
      <c r="F50" s="189"/>
      <c r="G50" s="189"/>
      <c r="H50" s="189"/>
      <c r="I50" s="189"/>
      <c r="J50" s="190"/>
    </row>
    <row r="51" spans="1:10" s="191" customFormat="1" ht="12.75">
      <c r="A51" s="195"/>
      <c r="B51" s="189"/>
      <c r="C51" s="189"/>
      <c r="D51" s="189"/>
      <c r="E51" s="189"/>
      <c r="F51" s="189"/>
      <c r="G51" s="189"/>
      <c r="H51" s="189"/>
      <c r="I51" s="189"/>
      <c r="J51" s="190"/>
    </row>
    <row r="52" spans="1:10" s="191" customFormat="1" ht="12.75">
      <c r="A52" s="192"/>
      <c r="B52" s="193"/>
      <c r="C52" s="193"/>
      <c r="D52" s="193"/>
      <c r="E52" s="193"/>
      <c r="F52" s="193"/>
      <c r="G52" s="193"/>
      <c r="H52" s="193"/>
      <c r="I52" s="193"/>
      <c r="J52" s="194"/>
    </row>
    <row r="53" spans="1:10" s="191" customFormat="1" ht="12.75">
      <c r="A53" s="195" t="s">
        <v>81</v>
      </c>
      <c r="B53" s="189" t="s">
        <v>118</v>
      </c>
      <c r="C53" s="189"/>
      <c r="D53" s="189"/>
      <c r="E53" s="189"/>
      <c r="F53" s="189"/>
      <c r="G53" s="189"/>
      <c r="H53" s="189"/>
      <c r="I53" s="189"/>
      <c r="J53" s="190"/>
    </row>
    <row r="54" spans="1:10" s="191" customFormat="1" ht="12.75">
      <c r="A54" s="195"/>
      <c r="B54" s="189"/>
      <c r="C54" s="189"/>
      <c r="D54" s="189"/>
      <c r="E54" s="189"/>
      <c r="F54" s="189"/>
      <c r="G54" s="189"/>
      <c r="H54" s="189"/>
      <c r="I54" s="189"/>
      <c r="J54" s="190"/>
    </row>
    <row r="55" spans="1:10" s="191" customFormat="1" ht="12.75">
      <c r="A55" s="192" t="s">
        <v>80</v>
      </c>
      <c r="B55" s="204">
        <v>40555</v>
      </c>
      <c r="C55" s="193"/>
      <c r="D55" s="193"/>
      <c r="E55" s="193"/>
      <c r="F55" s="193"/>
      <c r="G55" s="193"/>
      <c r="H55" s="193" t="s">
        <v>125</v>
      </c>
      <c r="I55" s="193"/>
      <c r="J55" s="205">
        <v>40603</v>
      </c>
    </row>
    <row r="56" spans="1:10" ht="12.75">
      <c r="A56" s="218" t="s">
        <v>72</v>
      </c>
      <c r="B56" s="219"/>
      <c r="C56" s="219"/>
      <c r="D56" s="219"/>
      <c r="E56" s="219"/>
      <c r="F56" s="219"/>
      <c r="G56" s="219"/>
      <c r="H56" s="219"/>
      <c r="I56" s="219"/>
      <c r="J56" s="220"/>
    </row>
    <row r="57" spans="1:10" ht="12.75">
      <c r="A57" s="207"/>
      <c r="B57" s="208"/>
      <c r="C57" s="208"/>
      <c r="D57" s="208"/>
      <c r="E57" s="208"/>
      <c r="F57" s="208"/>
      <c r="G57" s="208"/>
      <c r="H57" s="208"/>
      <c r="I57" s="208"/>
      <c r="J57" s="209"/>
    </row>
    <row r="58" spans="1:10" ht="12.75">
      <c r="A58" s="207" t="s">
        <v>79</v>
      </c>
      <c r="B58" s="208"/>
      <c r="C58" s="208"/>
      <c r="D58" s="208"/>
      <c r="E58" s="208"/>
      <c r="F58" s="208"/>
      <c r="G58" s="208"/>
      <c r="H58" s="208"/>
      <c r="I58" s="208"/>
      <c r="J58" s="209"/>
    </row>
    <row r="59" spans="1:10" ht="12.75">
      <c r="A59" s="210"/>
      <c r="B59" s="211"/>
      <c r="C59" s="211"/>
      <c r="D59" s="211"/>
      <c r="E59" s="211"/>
      <c r="F59" s="211"/>
      <c r="G59" s="211"/>
      <c r="H59" s="211"/>
      <c r="I59" s="211"/>
      <c r="J59" s="212"/>
    </row>
  </sheetData>
  <sheetProtection/>
  <mergeCells count="4">
    <mergeCell ref="H2:I2"/>
    <mergeCell ref="A56:J56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0.140625" style="0" customWidth="1"/>
    <col min="2" max="2" width="18.57421875" style="0" customWidth="1"/>
    <col min="5" max="5" width="7.8515625" style="0" customWidth="1"/>
    <col min="6" max="6" width="12.7109375" style="0" customWidth="1"/>
    <col min="10" max="10" width="14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75</v>
      </c>
      <c r="B2" s="44">
        <f>'Check Sheet'!$B$2</f>
        <v>25</v>
      </c>
      <c r="C2" s="5"/>
      <c r="D2" s="5" t="str">
        <f>'Check Sheet'!$C$2</f>
        <v> </v>
      </c>
      <c r="E2" s="5"/>
      <c r="F2" s="5"/>
      <c r="G2" s="44" t="s">
        <v>309</v>
      </c>
      <c r="H2" s="223" t="s">
        <v>76</v>
      </c>
      <c r="I2" s="223"/>
      <c r="J2" s="27">
        <v>38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77</v>
      </c>
      <c r="B4" s="5"/>
      <c r="C4" s="170" t="str">
        <f>'Item 100, pg 21'!C4</f>
        <v>American Disposal Co., Inc 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78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230" t="s">
        <v>18</v>
      </c>
      <c r="B8" s="231"/>
      <c r="C8" s="231"/>
      <c r="D8" s="231"/>
      <c r="E8" s="231"/>
      <c r="F8" s="231"/>
      <c r="G8" s="231"/>
      <c r="H8" s="231"/>
      <c r="I8" s="231"/>
      <c r="J8" s="232"/>
    </row>
    <row r="9" spans="1:10" ht="12.75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19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242" t="s">
        <v>20</v>
      </c>
      <c r="B12" s="244"/>
      <c r="C12" s="244"/>
      <c r="D12" s="244"/>
      <c r="E12" s="247"/>
      <c r="F12" s="242" t="s">
        <v>21</v>
      </c>
      <c r="G12" s="247"/>
      <c r="H12" s="242" t="s">
        <v>22</v>
      </c>
      <c r="I12" s="244"/>
      <c r="J12" s="247"/>
    </row>
    <row r="13" spans="1:10" ht="15">
      <c r="A13" s="30"/>
      <c r="B13" s="95" t="s">
        <v>93</v>
      </c>
      <c r="C13" s="14"/>
      <c r="D13" s="14"/>
      <c r="E13" s="17"/>
      <c r="F13" s="30" t="s">
        <v>228</v>
      </c>
      <c r="G13" s="17"/>
      <c r="H13" s="85">
        <v>123.29</v>
      </c>
      <c r="I13" s="14" t="s">
        <v>107</v>
      </c>
      <c r="J13" s="17" t="s">
        <v>143</v>
      </c>
    </row>
    <row r="14" spans="1:10" ht="15">
      <c r="A14" s="30"/>
      <c r="B14" s="95" t="s">
        <v>93</v>
      </c>
      <c r="C14" s="14"/>
      <c r="D14" s="14"/>
      <c r="E14" s="17"/>
      <c r="F14" s="30" t="s">
        <v>94</v>
      </c>
      <c r="G14" s="17"/>
      <c r="H14" s="85">
        <f>+H13</f>
        <v>123.29</v>
      </c>
      <c r="I14" s="14" t="s">
        <v>107</v>
      </c>
      <c r="J14" s="17" t="s">
        <v>143</v>
      </c>
    </row>
    <row r="15" spans="1:10" ht="15">
      <c r="A15" s="30"/>
      <c r="B15" s="95" t="s">
        <v>93</v>
      </c>
      <c r="C15" s="14"/>
      <c r="D15" s="14"/>
      <c r="E15" s="17"/>
      <c r="F15" s="30" t="s">
        <v>95</v>
      </c>
      <c r="G15" s="17"/>
      <c r="H15" s="85">
        <f>+H13</f>
        <v>123.29</v>
      </c>
      <c r="I15" s="14" t="s">
        <v>107</v>
      </c>
      <c r="J15" s="17" t="s">
        <v>143</v>
      </c>
    </row>
    <row r="16" spans="1:10" ht="15">
      <c r="A16" s="30"/>
      <c r="B16" s="95" t="s">
        <v>93</v>
      </c>
      <c r="C16" s="14"/>
      <c r="D16" s="14"/>
      <c r="E16" s="17"/>
      <c r="F16" s="30" t="s">
        <v>96</v>
      </c>
      <c r="G16" s="17"/>
      <c r="H16" s="85">
        <f>+H13</f>
        <v>123.29</v>
      </c>
      <c r="I16" s="14" t="s">
        <v>107</v>
      </c>
      <c r="J16" s="17" t="s">
        <v>143</v>
      </c>
    </row>
    <row r="17" spans="1:10" ht="15">
      <c r="A17" s="30"/>
      <c r="B17" s="95" t="s">
        <v>93</v>
      </c>
      <c r="C17" s="14"/>
      <c r="D17" s="14"/>
      <c r="E17" s="17"/>
      <c r="F17" s="30" t="s">
        <v>97</v>
      </c>
      <c r="G17" s="17"/>
      <c r="H17" s="85">
        <f>+H13</f>
        <v>123.29</v>
      </c>
      <c r="I17" s="14" t="s">
        <v>107</v>
      </c>
      <c r="J17" s="17" t="s">
        <v>143</v>
      </c>
    </row>
    <row r="18" spans="1:10" ht="15">
      <c r="A18" s="30"/>
      <c r="B18" s="95" t="s">
        <v>93</v>
      </c>
      <c r="C18" s="14"/>
      <c r="D18" s="14"/>
      <c r="E18" s="17"/>
      <c r="F18" s="30" t="s">
        <v>98</v>
      </c>
      <c r="G18" s="17"/>
      <c r="H18" s="85">
        <f>+H13</f>
        <v>123.29</v>
      </c>
      <c r="I18" s="14" t="s">
        <v>107</v>
      </c>
      <c r="J18" s="17" t="s">
        <v>143</v>
      </c>
    </row>
    <row r="19" spans="1:10" ht="15">
      <c r="A19" s="30"/>
      <c r="B19" s="95" t="s">
        <v>93</v>
      </c>
      <c r="C19" s="14"/>
      <c r="D19" s="14"/>
      <c r="E19" s="17"/>
      <c r="F19" s="30" t="s">
        <v>99</v>
      </c>
      <c r="G19" s="17"/>
      <c r="H19" s="85">
        <f>+H13</f>
        <v>123.29</v>
      </c>
      <c r="I19" s="14" t="s">
        <v>107</v>
      </c>
      <c r="J19" s="17" t="s">
        <v>143</v>
      </c>
    </row>
    <row r="20" spans="1:10" ht="15">
      <c r="A20" s="30"/>
      <c r="B20" s="95" t="s">
        <v>93</v>
      </c>
      <c r="C20" s="14"/>
      <c r="D20" s="14"/>
      <c r="E20" s="17"/>
      <c r="F20" s="30" t="s">
        <v>100</v>
      </c>
      <c r="G20" s="17"/>
      <c r="H20" s="85">
        <v>30</v>
      </c>
      <c r="I20" s="14" t="s">
        <v>105</v>
      </c>
      <c r="J20" s="17"/>
    </row>
    <row r="21" spans="1:10" ht="15">
      <c r="A21" s="30"/>
      <c r="B21" s="95" t="s">
        <v>93</v>
      </c>
      <c r="C21" s="14"/>
      <c r="D21" s="14"/>
      <c r="E21" s="17"/>
      <c r="F21" s="30" t="s">
        <v>101</v>
      </c>
      <c r="G21" s="17"/>
      <c r="H21" s="85">
        <v>150</v>
      </c>
      <c r="I21" s="14" t="s">
        <v>106</v>
      </c>
      <c r="J21" s="17"/>
    </row>
    <row r="22" spans="1:10" ht="15">
      <c r="A22" s="30"/>
      <c r="B22" s="95" t="s">
        <v>93</v>
      </c>
      <c r="C22" s="14"/>
      <c r="D22" s="14"/>
      <c r="E22" s="17"/>
      <c r="F22" s="30" t="s">
        <v>103</v>
      </c>
      <c r="G22" s="17"/>
      <c r="H22" s="85">
        <v>15</v>
      </c>
      <c r="I22" s="14" t="s">
        <v>104</v>
      </c>
      <c r="J22" s="17"/>
    </row>
    <row r="23" spans="1:10" ht="15">
      <c r="A23" s="30"/>
      <c r="B23" s="95" t="s">
        <v>93</v>
      </c>
      <c r="C23" s="14"/>
      <c r="D23" s="14"/>
      <c r="E23" s="17"/>
      <c r="F23" s="30" t="s">
        <v>102</v>
      </c>
      <c r="G23" s="17"/>
      <c r="H23" s="85">
        <v>11</v>
      </c>
      <c r="I23" s="14" t="s">
        <v>104</v>
      </c>
      <c r="J23" s="17"/>
    </row>
    <row r="24" spans="1:10" ht="15">
      <c r="A24" s="30"/>
      <c r="B24" s="95" t="s">
        <v>93</v>
      </c>
      <c r="C24" s="14"/>
      <c r="D24" s="14"/>
      <c r="E24" s="17"/>
      <c r="F24" s="30" t="s">
        <v>108</v>
      </c>
      <c r="G24" s="17"/>
      <c r="H24" s="85">
        <f>+H13</f>
        <v>123.29</v>
      </c>
      <c r="I24" s="14" t="s">
        <v>107</v>
      </c>
      <c r="J24" s="17" t="s">
        <v>143</v>
      </c>
    </row>
    <row r="25" spans="1:10" ht="15">
      <c r="A25" s="30"/>
      <c r="B25" s="95" t="s">
        <v>93</v>
      </c>
      <c r="C25" s="14"/>
      <c r="D25" s="14"/>
      <c r="E25" s="17"/>
      <c r="F25" s="30" t="s">
        <v>109</v>
      </c>
      <c r="G25" s="17"/>
      <c r="H25" s="85">
        <f>+H13</f>
        <v>123.29</v>
      </c>
      <c r="I25" s="14" t="s">
        <v>107</v>
      </c>
      <c r="J25" s="17" t="s">
        <v>143</v>
      </c>
    </row>
    <row r="26" spans="1:10" ht="15">
      <c r="A26" s="30"/>
      <c r="B26" s="95" t="s">
        <v>93</v>
      </c>
      <c r="C26" s="14"/>
      <c r="D26" s="14"/>
      <c r="E26" s="17"/>
      <c r="F26" s="30" t="s">
        <v>110</v>
      </c>
      <c r="G26" s="17"/>
      <c r="H26" s="85">
        <f>+H13</f>
        <v>123.29</v>
      </c>
      <c r="I26" s="14" t="s">
        <v>107</v>
      </c>
      <c r="J26" s="17" t="s">
        <v>143</v>
      </c>
    </row>
    <row r="27" spans="1:10" ht="15">
      <c r="A27" s="30"/>
      <c r="B27" s="95" t="s">
        <v>93</v>
      </c>
      <c r="C27" s="14"/>
      <c r="D27" s="14"/>
      <c r="E27" s="17"/>
      <c r="F27" s="30" t="s">
        <v>111</v>
      </c>
      <c r="G27" s="17"/>
      <c r="H27" s="85">
        <v>24.75</v>
      </c>
      <c r="I27" s="14" t="s">
        <v>107</v>
      </c>
      <c r="J27" s="17"/>
    </row>
    <row r="28" spans="1:10" ht="12.75">
      <c r="A28" s="30"/>
      <c r="B28" s="14"/>
      <c r="C28" s="14"/>
      <c r="D28" s="14"/>
      <c r="E28" s="17"/>
      <c r="F28" s="30"/>
      <c r="G28" s="17"/>
      <c r="H28" s="30"/>
      <c r="I28" s="14"/>
      <c r="J28" s="17"/>
    </row>
    <row r="29" spans="1:10" ht="12.75">
      <c r="A29" s="30"/>
      <c r="B29" s="14"/>
      <c r="C29" s="14"/>
      <c r="D29" s="14"/>
      <c r="E29" s="17"/>
      <c r="F29" s="30"/>
      <c r="G29" s="17"/>
      <c r="H29" s="30"/>
      <c r="I29" s="14"/>
      <c r="J29" s="17"/>
    </row>
    <row r="30" spans="1:10" ht="12.75">
      <c r="A30" s="30"/>
      <c r="B30" s="14"/>
      <c r="C30" s="14"/>
      <c r="D30" s="14"/>
      <c r="E30" s="17"/>
      <c r="F30" s="30"/>
      <c r="G30" s="17"/>
      <c r="H30" s="30"/>
      <c r="I30" s="14"/>
      <c r="J30" s="17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 t="s">
        <v>23</v>
      </c>
      <c r="B34" s="5"/>
      <c r="C34" s="5"/>
      <c r="D34" s="20"/>
      <c r="E34" s="20"/>
      <c r="F34" s="20"/>
      <c r="G34" s="20"/>
      <c r="H34" s="5"/>
      <c r="I34" s="5"/>
      <c r="J34" s="6"/>
    </row>
    <row r="35" spans="1:10" ht="12.75">
      <c r="A35" s="29" t="s">
        <v>24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10" t="s">
        <v>71</v>
      </c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7"/>
      <c r="B42" s="8"/>
      <c r="C42" s="8"/>
      <c r="D42" s="8"/>
      <c r="E42" s="8"/>
      <c r="F42" s="8"/>
      <c r="G42" s="8"/>
      <c r="H42" s="8"/>
      <c r="I42" s="8"/>
      <c r="J42" s="9"/>
    </row>
    <row r="43" spans="1:10" ht="12.75">
      <c r="A43" s="4" t="s">
        <v>81</v>
      </c>
      <c r="B43" s="5" t="str">
        <f>+'Check Sheet'!$B$53</f>
        <v>Irmgard R Wilcox</v>
      </c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 t="s">
        <v>80</v>
      </c>
      <c r="B45" s="134">
        <f>+'Check Sheet'!$B$55</f>
        <v>40555</v>
      </c>
      <c r="C45" s="8"/>
      <c r="D45" s="8"/>
      <c r="E45" s="8"/>
      <c r="F45" s="8"/>
      <c r="G45" s="8"/>
      <c r="H45" s="8" t="s">
        <v>127</v>
      </c>
      <c r="I45" s="8"/>
      <c r="J45" s="133">
        <f>'Item 100, pg 21'!P61</f>
        <v>40603</v>
      </c>
    </row>
    <row r="46" spans="1:10" ht="12.75">
      <c r="A46" s="224" t="s">
        <v>72</v>
      </c>
      <c r="B46" s="225"/>
      <c r="C46" s="225"/>
      <c r="D46" s="225"/>
      <c r="E46" s="225"/>
      <c r="F46" s="225"/>
      <c r="G46" s="225"/>
      <c r="H46" s="225"/>
      <c r="I46" s="225"/>
      <c r="J46" s="22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 t="s">
        <v>79</v>
      </c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</sheetData>
  <sheetProtection/>
  <mergeCells count="6">
    <mergeCell ref="H2:I2"/>
    <mergeCell ref="A46:J46"/>
    <mergeCell ref="A8:J8"/>
    <mergeCell ref="A12:E12"/>
    <mergeCell ref="F12:G12"/>
    <mergeCell ref="H12:J1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4">
      <selection activeCell="M23" activeCellId="9" sqref="E17:E18 E23 G16:G18 G23 I16:I18 I23 K16:K18 K23 M16:M18 M23"/>
    </sheetView>
  </sheetViews>
  <sheetFormatPr defaultColWidth="9.140625" defaultRowHeight="12.75"/>
  <cols>
    <col min="1" max="1" width="10.00390625" style="0" customWidth="1"/>
    <col min="2" max="2" width="17.28125" style="0" customWidth="1"/>
    <col min="3" max="3" width="5.140625" style="0" customWidth="1"/>
    <col min="4" max="4" width="8.421875" style="0" customWidth="1"/>
    <col min="5" max="5" width="3.421875" style="0" customWidth="1"/>
    <col min="6" max="6" width="7.57421875" style="0" customWidth="1"/>
    <col min="7" max="7" width="3.8515625" style="0" customWidth="1"/>
    <col min="8" max="8" width="8.140625" style="0" customWidth="1"/>
    <col min="9" max="9" width="3.140625" style="0" customWidth="1"/>
    <col min="11" max="11" width="3.57421875" style="0" customWidth="1"/>
    <col min="13" max="13" width="3.7109375" style="0" customWidth="1"/>
    <col min="14" max="14" width="7.140625" style="0" customWidth="1"/>
    <col min="15" max="15" width="3.28125" style="0" customWidth="1"/>
    <col min="16" max="16" width="12.8515625" style="0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4" t="s">
        <v>75</v>
      </c>
      <c r="B2" s="44">
        <f>'Check Sheet'!$B$2</f>
        <v>25</v>
      </c>
      <c r="C2" s="5"/>
      <c r="D2" s="5" t="str">
        <f>'Check Sheet'!$C$2</f>
        <v> </v>
      </c>
      <c r="E2" s="5"/>
      <c r="F2" s="5"/>
      <c r="G2" s="5"/>
      <c r="H2" s="5"/>
      <c r="I2" s="5"/>
      <c r="J2" s="5"/>
      <c r="K2" s="8" t="s">
        <v>309</v>
      </c>
      <c r="L2" s="223" t="s">
        <v>76</v>
      </c>
      <c r="M2" s="223"/>
      <c r="N2" s="223"/>
      <c r="O2" s="11"/>
      <c r="P2" s="27">
        <v>39</v>
      </c>
    </row>
    <row r="3" spans="1:16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2.75">
      <c r="A4" s="4" t="s">
        <v>77</v>
      </c>
      <c r="B4" s="5"/>
      <c r="C4" s="170" t="str">
        <f>'Item 230, pg 38'!C4</f>
        <v>American Disposal Co., Inc  G-87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>
      <c r="A5" s="7" t="s">
        <v>78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6" ht="12.75">
      <c r="A7" s="230" t="s">
        <v>25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2"/>
    </row>
    <row r="8" spans="1:16" ht="12.75">
      <c r="A8" s="245" t="s">
        <v>26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46"/>
    </row>
    <row r="9" spans="1:16" ht="12.75">
      <c r="A9" s="245" t="s">
        <v>27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46"/>
    </row>
    <row r="10" spans="1:16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ht="12.75">
      <c r="A11" s="4" t="s">
        <v>142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</row>
    <row r="13" spans="1:16" ht="12.75">
      <c r="A13" s="4"/>
      <c r="B13" s="19"/>
      <c r="C13" s="11"/>
      <c r="D13" s="242" t="s">
        <v>28</v>
      </c>
      <c r="E13" s="243"/>
      <c r="F13" s="244"/>
      <c r="G13" s="243"/>
      <c r="H13" s="244"/>
      <c r="I13" s="243"/>
      <c r="J13" s="244"/>
      <c r="K13" s="243"/>
      <c r="L13" s="244"/>
      <c r="M13" s="243"/>
      <c r="N13" s="244"/>
      <c r="O13" s="243"/>
      <c r="P13" s="247"/>
    </row>
    <row r="14" spans="1:16" ht="12.75">
      <c r="A14" s="71" t="s">
        <v>38</v>
      </c>
      <c r="B14" s="64"/>
      <c r="C14" s="65"/>
      <c r="D14" s="30" t="s">
        <v>253</v>
      </c>
      <c r="E14" s="17"/>
      <c r="F14" s="14" t="s">
        <v>254</v>
      </c>
      <c r="G14" s="17"/>
      <c r="H14" s="14" t="s">
        <v>255</v>
      </c>
      <c r="I14" s="17"/>
      <c r="J14" s="14" t="s">
        <v>256</v>
      </c>
      <c r="K14" s="17"/>
      <c r="L14" s="14" t="s">
        <v>257</v>
      </c>
      <c r="M14" s="17"/>
      <c r="N14" s="14"/>
      <c r="O14" s="17"/>
      <c r="P14" s="17"/>
    </row>
    <row r="15" spans="1:16" ht="12.75">
      <c r="A15" s="60" t="s">
        <v>29</v>
      </c>
      <c r="B15" s="14"/>
      <c r="C15" s="17"/>
      <c r="D15" s="30" t="s">
        <v>112</v>
      </c>
      <c r="E15" s="17"/>
      <c r="F15" s="14" t="s">
        <v>112</v>
      </c>
      <c r="G15" s="17"/>
      <c r="H15" s="14" t="s">
        <v>112</v>
      </c>
      <c r="I15" s="17"/>
      <c r="J15" s="14" t="s">
        <v>112</v>
      </c>
      <c r="K15" s="17"/>
      <c r="L15" s="14" t="s">
        <v>112</v>
      </c>
      <c r="M15" s="17"/>
      <c r="N15" s="14"/>
      <c r="O15" s="17"/>
      <c r="P15" s="17"/>
    </row>
    <row r="16" spans="1:16" ht="12.75">
      <c r="A16" s="60" t="s">
        <v>30</v>
      </c>
      <c r="B16" s="14"/>
      <c r="C16" s="17"/>
      <c r="D16" s="171">
        <v>18.74</v>
      </c>
      <c r="E16" s="115" t="s">
        <v>141</v>
      </c>
      <c r="F16" s="173">
        <v>25.88</v>
      </c>
      <c r="G16" s="115" t="s">
        <v>141</v>
      </c>
      <c r="H16" s="173">
        <v>32.13</v>
      </c>
      <c r="I16" s="115" t="s">
        <v>141</v>
      </c>
      <c r="J16" s="173">
        <v>60.22</v>
      </c>
      <c r="K16" s="115" t="s">
        <v>141</v>
      </c>
      <c r="L16" s="166">
        <v>82.94</v>
      </c>
      <c r="M16" s="115" t="s">
        <v>141</v>
      </c>
      <c r="N16" s="166"/>
      <c r="O16" s="115"/>
      <c r="P16" s="17"/>
    </row>
    <row r="17" spans="1:16" ht="12.75">
      <c r="A17" s="60" t="s">
        <v>31</v>
      </c>
      <c r="B17" s="14"/>
      <c r="C17" s="17"/>
      <c r="D17" s="172">
        <f>+D16</f>
        <v>18.74</v>
      </c>
      <c r="E17" s="115" t="s">
        <v>141</v>
      </c>
      <c r="F17" s="172">
        <f>+F16</f>
        <v>25.88</v>
      </c>
      <c r="G17" s="115" t="s">
        <v>141</v>
      </c>
      <c r="H17" s="172">
        <f>+H16</f>
        <v>32.13</v>
      </c>
      <c r="I17" s="115" t="s">
        <v>141</v>
      </c>
      <c r="J17" s="172">
        <f>+J16</f>
        <v>60.22</v>
      </c>
      <c r="K17" s="115" t="s">
        <v>141</v>
      </c>
      <c r="L17" s="172">
        <f>+L16</f>
        <v>82.94</v>
      </c>
      <c r="M17" s="115" t="s">
        <v>141</v>
      </c>
      <c r="N17" s="172"/>
      <c r="O17" s="115"/>
      <c r="P17" s="17"/>
    </row>
    <row r="18" spans="1:16" ht="12.75">
      <c r="A18" s="66" t="s">
        <v>32</v>
      </c>
      <c r="B18" s="67"/>
      <c r="C18" s="68"/>
      <c r="D18" s="172">
        <f>D17+2</f>
        <v>20.74</v>
      </c>
      <c r="E18" s="115" t="s">
        <v>141</v>
      </c>
      <c r="F18" s="173">
        <f>F17+2</f>
        <v>27.88</v>
      </c>
      <c r="G18" s="115" t="s">
        <v>141</v>
      </c>
      <c r="H18" s="173">
        <f>H17+2</f>
        <v>34.13</v>
      </c>
      <c r="I18" s="115" t="s">
        <v>141</v>
      </c>
      <c r="J18" s="173">
        <f>J17+2</f>
        <v>62.22</v>
      </c>
      <c r="K18" s="115" t="s">
        <v>141</v>
      </c>
      <c r="L18" s="173">
        <f>L17+2</f>
        <v>84.94</v>
      </c>
      <c r="M18" s="115" t="s">
        <v>141</v>
      </c>
      <c r="N18" s="173"/>
      <c r="O18" s="115"/>
      <c r="P18" s="17"/>
    </row>
    <row r="19" spans="1:16" ht="12.75">
      <c r="A19" s="66" t="s">
        <v>161</v>
      </c>
      <c r="B19" s="67"/>
      <c r="C19" s="68"/>
      <c r="D19" s="98" t="s">
        <v>112</v>
      </c>
      <c r="E19" s="17"/>
      <c r="F19" s="174" t="s">
        <v>112</v>
      </c>
      <c r="G19" s="17"/>
      <c r="H19" s="174" t="s">
        <v>112</v>
      </c>
      <c r="I19" s="17"/>
      <c r="J19" s="174" t="s">
        <v>112</v>
      </c>
      <c r="K19" s="17"/>
      <c r="L19" s="174" t="s">
        <v>112</v>
      </c>
      <c r="M19" s="17"/>
      <c r="N19" s="174"/>
      <c r="O19" s="17"/>
      <c r="P19" s="17"/>
    </row>
    <row r="20" spans="1:16" ht="12.75">
      <c r="A20" s="66" t="s">
        <v>258</v>
      </c>
      <c r="B20" s="67"/>
      <c r="C20" s="68"/>
      <c r="D20" s="98" t="s">
        <v>112</v>
      </c>
      <c r="E20" s="17"/>
      <c r="F20" s="174" t="s">
        <v>112</v>
      </c>
      <c r="G20" s="17"/>
      <c r="H20" s="174" t="s">
        <v>112</v>
      </c>
      <c r="I20" s="17"/>
      <c r="J20" s="174" t="s">
        <v>112</v>
      </c>
      <c r="K20" s="17"/>
      <c r="L20" s="174" t="s">
        <v>112</v>
      </c>
      <c r="M20" s="17"/>
      <c r="N20" s="174"/>
      <c r="O20" s="17"/>
      <c r="P20" s="17"/>
    </row>
    <row r="21" spans="1:16" ht="12.75">
      <c r="A21" s="63" t="s">
        <v>33</v>
      </c>
      <c r="B21" s="14"/>
      <c r="C21" s="17"/>
      <c r="D21" s="165"/>
      <c r="E21" s="118"/>
      <c r="F21" s="165"/>
      <c r="G21" s="118"/>
      <c r="H21" s="165"/>
      <c r="I21" s="118"/>
      <c r="J21" s="165"/>
      <c r="K21" s="118"/>
      <c r="L21" s="165"/>
      <c r="M21" s="118"/>
      <c r="N21" s="165"/>
      <c r="O21" s="118"/>
      <c r="P21" s="70"/>
    </row>
    <row r="22" spans="1:16" ht="12.75">
      <c r="A22" s="60" t="s">
        <v>263</v>
      </c>
      <c r="B22" s="14"/>
      <c r="C22" s="17"/>
      <c r="D22" s="86">
        <v>39.1</v>
      </c>
      <c r="E22" s="115"/>
      <c r="F22" s="86">
        <v>39.1</v>
      </c>
      <c r="G22" s="115"/>
      <c r="H22" s="86">
        <v>39.1</v>
      </c>
      <c r="I22" s="115"/>
      <c r="J22" s="86">
        <v>39.1</v>
      </c>
      <c r="K22" s="115"/>
      <c r="L22" s="86">
        <v>39.1</v>
      </c>
      <c r="M22" s="115"/>
      <c r="N22" s="166"/>
      <c r="O22" s="116"/>
      <c r="P22" s="17"/>
    </row>
    <row r="23" spans="1:16" ht="12.75">
      <c r="A23" s="60" t="s">
        <v>34</v>
      </c>
      <c r="B23" s="14"/>
      <c r="C23" s="17"/>
      <c r="D23" s="86">
        <f>+D18</f>
        <v>20.74</v>
      </c>
      <c r="E23" s="115" t="s">
        <v>141</v>
      </c>
      <c r="F23" s="166">
        <f>+F18</f>
        <v>27.88</v>
      </c>
      <c r="G23" s="115" t="s">
        <v>141</v>
      </c>
      <c r="H23" s="166">
        <f>+H18</f>
        <v>34.13</v>
      </c>
      <c r="I23" s="115" t="s">
        <v>141</v>
      </c>
      <c r="J23" s="166">
        <f>+J18</f>
        <v>62.22</v>
      </c>
      <c r="K23" s="115" t="s">
        <v>141</v>
      </c>
      <c r="L23" s="166">
        <f>+L18</f>
        <v>84.94</v>
      </c>
      <c r="M23" s="115" t="s">
        <v>141</v>
      </c>
      <c r="N23" s="166"/>
      <c r="O23" s="115"/>
      <c r="P23" s="17"/>
    </row>
    <row r="24" spans="1:16" ht="12.75">
      <c r="A24" s="60" t="s">
        <v>35</v>
      </c>
      <c r="B24" s="14"/>
      <c r="C24" s="17"/>
      <c r="D24" s="98" t="s">
        <v>112</v>
      </c>
      <c r="E24" s="17"/>
      <c r="F24" s="174" t="s">
        <v>112</v>
      </c>
      <c r="G24" s="17"/>
      <c r="H24" s="174" t="s">
        <v>112</v>
      </c>
      <c r="I24" s="17"/>
      <c r="J24" s="174" t="s">
        <v>112</v>
      </c>
      <c r="K24" s="17"/>
      <c r="L24" s="174" t="s">
        <v>112</v>
      </c>
      <c r="M24" s="17"/>
      <c r="N24" s="174"/>
      <c r="O24" s="17"/>
      <c r="P24" s="17"/>
    </row>
    <row r="25" spans="1:16" ht="12.75">
      <c r="A25" s="60" t="s">
        <v>36</v>
      </c>
      <c r="B25" s="14"/>
      <c r="C25" s="17"/>
      <c r="D25" s="98" t="s">
        <v>112</v>
      </c>
      <c r="E25" s="17"/>
      <c r="F25" s="174" t="s">
        <v>112</v>
      </c>
      <c r="G25" s="17"/>
      <c r="H25" s="174" t="s">
        <v>112</v>
      </c>
      <c r="I25" s="17"/>
      <c r="J25" s="174" t="s">
        <v>112</v>
      </c>
      <c r="K25" s="17"/>
      <c r="L25" s="174" t="s">
        <v>112</v>
      </c>
      <c r="M25" s="17"/>
      <c r="N25" s="174"/>
      <c r="O25" s="17"/>
      <c r="P25" s="17"/>
    </row>
    <row r="26" spans="1:16" ht="12.75">
      <c r="A26" s="181" t="s">
        <v>304</v>
      </c>
      <c r="B26" s="5"/>
      <c r="C26" s="17"/>
      <c r="D26" s="165"/>
      <c r="E26" s="182"/>
      <c r="F26" s="165"/>
      <c r="G26" s="182"/>
      <c r="H26" s="165"/>
      <c r="I26" s="182"/>
      <c r="J26" s="165"/>
      <c r="K26" s="182"/>
      <c r="L26" s="165"/>
      <c r="M26" s="182"/>
      <c r="N26" s="165"/>
      <c r="O26" s="182"/>
      <c r="P26" s="70"/>
    </row>
    <row r="27" spans="1:16" ht="12.75">
      <c r="A27" s="60"/>
      <c r="B27" s="14"/>
      <c r="C27" s="14"/>
      <c r="D27" s="154">
        <v>600</v>
      </c>
      <c r="E27" s="183"/>
      <c r="F27" s="154">
        <v>650</v>
      </c>
      <c r="G27" s="183"/>
      <c r="H27" s="154">
        <v>700</v>
      </c>
      <c r="I27" s="183"/>
      <c r="J27" s="154">
        <v>850</v>
      </c>
      <c r="K27" s="183"/>
      <c r="L27" s="154">
        <v>1050</v>
      </c>
      <c r="M27" s="183"/>
      <c r="N27" s="98"/>
      <c r="O27" s="17"/>
      <c r="P27" s="17"/>
    </row>
    <row r="28" spans="1:16" ht="12.75">
      <c r="A28" s="36"/>
      <c r="B28" s="5"/>
      <c r="C28" s="5"/>
      <c r="D28" s="13"/>
      <c r="E28" s="5"/>
      <c r="F28" s="13"/>
      <c r="G28" s="5"/>
      <c r="H28" s="13"/>
      <c r="I28" s="5"/>
      <c r="J28" s="13"/>
      <c r="K28" s="5"/>
      <c r="L28" s="13"/>
      <c r="M28" s="5"/>
      <c r="N28" s="13"/>
      <c r="O28" s="5"/>
      <c r="P28" s="6"/>
    </row>
    <row r="29" spans="1:1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12.75">
      <c r="A31" s="29" t="s">
        <v>155</v>
      </c>
      <c r="B31" s="22" t="s">
        <v>40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29"/>
      <c r="B32" s="22" t="s">
        <v>41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29"/>
      <c r="B33" s="22" t="s">
        <v>42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29"/>
      <c r="B34" s="22" t="s">
        <v>43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29"/>
      <c r="B35" s="2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72" t="s">
        <v>265</v>
      </c>
      <c r="B36" s="58" t="s">
        <v>259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8"/>
    </row>
    <row r="37" spans="1:16" ht="12.75">
      <c r="A37" s="29"/>
      <c r="B37" s="22" t="s">
        <v>44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2.75">
      <c r="A38" s="41"/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1" t="s">
        <v>307</v>
      </c>
      <c r="B39" s="22" t="s">
        <v>306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41"/>
      <c r="B40" s="22" t="s">
        <v>325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2.75">
      <c r="A41" s="29"/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6" ht="12.75">
      <c r="A42" s="29" t="s">
        <v>162</v>
      </c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6" ht="12.75">
      <c r="A43" s="29" t="s">
        <v>182</v>
      </c>
      <c r="B43" s="22" t="s">
        <v>182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6" ht="12.75">
      <c r="A44" s="29" t="s">
        <v>45</v>
      </c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</row>
    <row r="45" spans="1:16" ht="12.75">
      <c r="A45" s="29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</row>
    <row r="46" spans="1:16" ht="12.75">
      <c r="A46" s="29"/>
      <c r="B46" s="22" t="s">
        <v>326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</row>
    <row r="47" spans="1:16" ht="12.75">
      <c r="A47" s="29"/>
      <c r="B47" s="22" t="s">
        <v>182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1:16" ht="12.75">
      <c r="A48" s="4" t="s">
        <v>303</v>
      </c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</row>
    <row r="49" spans="1:16" ht="12.75">
      <c r="A49" s="4" t="s">
        <v>327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</row>
    <row r="51" spans="1:16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</row>
    <row r="52" spans="1:16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1:16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</row>
    <row r="54" spans="1:16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</row>
    <row r="55" spans="1:16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/>
    </row>
    <row r="56" spans="1:16" ht="12.75">
      <c r="A56" s="4" t="s">
        <v>81</v>
      </c>
      <c r="B56" s="5" t="str">
        <f>+'Check Sheet'!$B$53</f>
        <v>Irmgard R Wilcox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</row>
    <row r="57" spans="1:16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</row>
    <row r="58" spans="1:16" ht="12.75">
      <c r="A58" s="7" t="s">
        <v>80</v>
      </c>
      <c r="B58" s="134">
        <f>+'Check Sheet'!$B$55</f>
        <v>40555</v>
      </c>
      <c r="C58" s="8"/>
      <c r="D58" s="8"/>
      <c r="E58" s="8"/>
      <c r="F58" s="8"/>
      <c r="G58" s="8"/>
      <c r="H58" s="8"/>
      <c r="I58" s="8"/>
      <c r="J58" s="8"/>
      <c r="K58" s="8"/>
      <c r="L58" s="8" t="s">
        <v>126</v>
      </c>
      <c r="M58" s="8"/>
      <c r="N58" s="8"/>
      <c r="O58" s="8"/>
      <c r="P58" s="133">
        <f>'Item 230, pg 38'!J45</f>
        <v>40603</v>
      </c>
    </row>
    <row r="59" spans="1:16" ht="12.75">
      <c r="A59" s="224" t="s">
        <v>72</v>
      </c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6"/>
    </row>
    <row r="60" spans="1:16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6"/>
    </row>
    <row r="61" spans="1:16" ht="12.75">
      <c r="A61" s="4" t="s">
        <v>79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6"/>
    </row>
    <row r="62" spans="1:16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9"/>
    </row>
  </sheetData>
  <sheetProtection/>
  <mergeCells count="6">
    <mergeCell ref="L2:N2"/>
    <mergeCell ref="A59:P59"/>
    <mergeCell ref="A7:P7"/>
    <mergeCell ref="A8:P8"/>
    <mergeCell ref="A9:P9"/>
    <mergeCell ref="D13:P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selection activeCell="E19" activeCellId="1" sqref="E17 E19"/>
    </sheetView>
  </sheetViews>
  <sheetFormatPr defaultColWidth="9.140625" defaultRowHeight="12.75"/>
  <cols>
    <col min="1" max="1" width="9.8515625" style="0" customWidth="1"/>
    <col min="2" max="2" width="17.8515625" style="0" customWidth="1"/>
    <col min="3" max="3" width="4.28125" style="0" customWidth="1"/>
    <col min="4" max="4" width="8.421875" style="0" customWidth="1"/>
    <col min="5" max="5" width="3.57421875" style="0" customWidth="1"/>
    <col min="6" max="6" width="9.57421875" style="0" customWidth="1"/>
    <col min="9" max="9" width="7.8515625" style="0" customWidth="1"/>
    <col min="11" max="11" width="13.8515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75</v>
      </c>
      <c r="B2" s="44">
        <f>'Check Sheet'!$B$2</f>
        <v>25</v>
      </c>
      <c r="C2" s="5"/>
      <c r="D2" s="5" t="str">
        <f>'Check Sheet'!$C$2</f>
        <v> </v>
      </c>
      <c r="E2" s="5"/>
      <c r="F2" s="5"/>
      <c r="G2" s="5"/>
      <c r="H2" s="44" t="s">
        <v>309</v>
      </c>
      <c r="I2" s="223" t="s">
        <v>76</v>
      </c>
      <c r="J2" s="223"/>
      <c r="K2" s="27">
        <v>40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77</v>
      </c>
      <c r="B4" s="5"/>
      <c r="C4" s="170" t="str">
        <f>'Item 240 pg 39'!C4</f>
        <v>American Disposal Co., Inc  G-87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78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27" t="s">
        <v>46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1" ht="12.75">
      <c r="A8" s="259" t="s">
        <v>47</v>
      </c>
      <c r="B8" s="223"/>
      <c r="C8" s="223"/>
      <c r="D8" s="223"/>
      <c r="E8" s="223"/>
      <c r="F8" s="223"/>
      <c r="G8" s="223"/>
      <c r="H8" s="223"/>
      <c r="I8" s="223"/>
      <c r="J8" s="223"/>
      <c r="K8" s="246"/>
    </row>
    <row r="9" spans="1:11" ht="12.75">
      <c r="A9" s="245" t="s">
        <v>48</v>
      </c>
      <c r="B9" s="260"/>
      <c r="C9" s="260"/>
      <c r="D9" s="260"/>
      <c r="E9" s="260"/>
      <c r="F9" s="260"/>
      <c r="G9" s="260"/>
      <c r="H9" s="260"/>
      <c r="I9" s="260"/>
      <c r="J9" s="260"/>
      <c r="K9" s="261"/>
    </row>
    <row r="10" spans="1:11" ht="12.75">
      <c r="A10" s="245" t="s">
        <v>27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46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 t="s">
        <v>142</v>
      </c>
      <c r="B12" s="12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19"/>
      <c r="C14" s="11"/>
      <c r="D14" s="242" t="s">
        <v>28</v>
      </c>
      <c r="E14" s="243"/>
      <c r="F14" s="244"/>
      <c r="G14" s="244"/>
      <c r="H14" s="244"/>
      <c r="I14" s="244"/>
      <c r="J14" s="244"/>
      <c r="K14" s="247"/>
    </row>
    <row r="15" spans="1:11" ht="12.75">
      <c r="A15" s="71" t="s">
        <v>38</v>
      </c>
      <c r="B15" s="64"/>
      <c r="C15" s="65"/>
      <c r="D15" s="119" t="s">
        <v>50</v>
      </c>
      <c r="E15" s="120"/>
      <c r="F15" s="120" t="s">
        <v>51</v>
      </c>
      <c r="G15" s="18" t="s">
        <v>37</v>
      </c>
      <c r="H15" s="18" t="s">
        <v>37</v>
      </c>
      <c r="I15" s="18" t="s">
        <v>153</v>
      </c>
      <c r="J15" s="18" t="s">
        <v>37</v>
      </c>
      <c r="K15" s="18" t="s">
        <v>37</v>
      </c>
    </row>
    <row r="16" spans="1:11" ht="12.75">
      <c r="A16" s="73" t="s">
        <v>49</v>
      </c>
      <c r="B16" s="14"/>
      <c r="C16" s="17"/>
      <c r="D16" s="142">
        <v>3.66</v>
      </c>
      <c r="E16" s="121" t="s">
        <v>141</v>
      </c>
      <c r="F16" s="17" t="s">
        <v>179</v>
      </c>
      <c r="G16" s="18" t="s">
        <v>179</v>
      </c>
      <c r="H16" s="18" t="s">
        <v>179</v>
      </c>
      <c r="I16" s="18" t="s">
        <v>179</v>
      </c>
      <c r="J16" s="18" t="s">
        <v>179</v>
      </c>
      <c r="K16" s="18" t="s">
        <v>179</v>
      </c>
    </row>
    <row r="17" spans="1:11" ht="12.75">
      <c r="A17" s="66" t="s">
        <v>32</v>
      </c>
      <c r="B17" s="67"/>
      <c r="C17" s="68"/>
      <c r="D17" s="122">
        <f>+D16</f>
        <v>3.66</v>
      </c>
      <c r="E17" s="121" t="s">
        <v>141</v>
      </c>
      <c r="F17" s="17" t="s">
        <v>179</v>
      </c>
      <c r="G17" s="18" t="s">
        <v>179</v>
      </c>
      <c r="H17" s="18" t="s">
        <v>179</v>
      </c>
      <c r="I17" s="18" t="s">
        <v>179</v>
      </c>
      <c r="J17" s="18" t="s">
        <v>179</v>
      </c>
      <c r="K17" s="18" t="s">
        <v>179</v>
      </c>
    </row>
    <row r="18" spans="1:11" ht="12.75">
      <c r="A18" s="63" t="s">
        <v>33</v>
      </c>
      <c r="B18" s="14"/>
      <c r="C18" s="17"/>
      <c r="D18" s="123"/>
      <c r="E18" s="69"/>
      <c r="F18" s="69"/>
      <c r="G18" s="69"/>
      <c r="H18" s="69"/>
      <c r="I18" s="69"/>
      <c r="J18" s="69"/>
      <c r="K18" s="70"/>
    </row>
    <row r="19" spans="1:11" ht="12.75">
      <c r="A19" s="60" t="s">
        <v>34</v>
      </c>
      <c r="B19" s="14"/>
      <c r="C19" s="17"/>
      <c r="D19" s="122">
        <f>+D17</f>
        <v>3.66</v>
      </c>
      <c r="E19" s="121" t="s">
        <v>141</v>
      </c>
      <c r="F19" s="17" t="s">
        <v>179</v>
      </c>
      <c r="G19" s="18" t="s">
        <v>179</v>
      </c>
      <c r="H19" s="18" t="s">
        <v>179</v>
      </c>
      <c r="I19" s="18" t="s">
        <v>179</v>
      </c>
      <c r="J19" s="18" t="s">
        <v>179</v>
      </c>
      <c r="K19" s="18" t="s">
        <v>179</v>
      </c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29" t="s">
        <v>155</v>
      </c>
      <c r="B22" s="22" t="s">
        <v>40</v>
      </c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29"/>
      <c r="B23" s="22" t="s">
        <v>41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29"/>
      <c r="B24" s="22" t="s">
        <v>42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29"/>
      <c r="B25" s="22" t="s">
        <v>43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29"/>
      <c r="B26" s="22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2" t="s">
        <v>182</v>
      </c>
      <c r="B27" s="56" t="s">
        <v>182</v>
      </c>
      <c r="C27" s="20"/>
      <c r="D27" s="20"/>
      <c r="E27" s="20"/>
      <c r="F27" s="20"/>
      <c r="G27" s="20"/>
      <c r="H27" s="20"/>
      <c r="I27" s="20"/>
      <c r="J27" s="20"/>
      <c r="K27" s="28"/>
    </row>
    <row r="28" spans="1:11" ht="12.75">
      <c r="A28" s="42"/>
      <c r="B28" s="56" t="s">
        <v>152</v>
      </c>
      <c r="C28" s="20"/>
      <c r="D28" s="20"/>
      <c r="E28" s="20"/>
      <c r="F28" s="20"/>
      <c r="G28" s="20"/>
      <c r="H28" s="20"/>
      <c r="I28" s="20"/>
      <c r="J28" s="20"/>
      <c r="K28" s="28"/>
    </row>
    <row r="29" spans="1:11" ht="12.75">
      <c r="A29" s="42"/>
      <c r="B29" s="56" t="s">
        <v>182</v>
      </c>
      <c r="C29" s="20"/>
      <c r="D29" s="20"/>
      <c r="E29" s="20"/>
      <c r="F29" s="20"/>
      <c r="G29" s="20"/>
      <c r="H29" s="20"/>
      <c r="I29" s="20"/>
      <c r="J29" s="20"/>
      <c r="K29" s="28"/>
    </row>
    <row r="30" spans="1:11" ht="12.75">
      <c r="A30" s="42"/>
      <c r="B30" s="56"/>
      <c r="C30" s="20"/>
      <c r="D30" s="20"/>
      <c r="E30" s="20"/>
      <c r="F30" s="20"/>
      <c r="G30" s="20"/>
      <c r="H30" s="20"/>
      <c r="I30" s="20"/>
      <c r="J30" s="20"/>
      <c r="K30" s="28"/>
    </row>
    <row r="31" spans="1:11" ht="12.75">
      <c r="A31" s="29"/>
      <c r="B31" s="56" t="s">
        <v>328</v>
      </c>
      <c r="C31" s="131"/>
      <c r="D31" s="5"/>
      <c r="E31" s="5"/>
      <c r="F31" s="5" t="s">
        <v>182</v>
      </c>
      <c r="G31" s="5"/>
      <c r="H31" s="5"/>
      <c r="I31" s="5"/>
      <c r="J31" s="5"/>
      <c r="K31" s="6"/>
    </row>
    <row r="32" spans="1:11" ht="12.75">
      <c r="A32" s="41"/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29" t="s">
        <v>182</v>
      </c>
      <c r="B33" s="22" t="s">
        <v>163</v>
      </c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29"/>
      <c r="B34" s="22" t="s">
        <v>182</v>
      </c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29"/>
      <c r="B35" s="132" t="s">
        <v>329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20"/>
      <c r="E36" s="20"/>
      <c r="F36" s="20"/>
      <c r="G36" s="20"/>
      <c r="H36" s="20"/>
      <c r="I36" s="5"/>
      <c r="J36" s="5"/>
      <c r="K36" s="6"/>
    </row>
    <row r="37" spans="1:11" ht="12.75">
      <c r="A37" s="29" t="s">
        <v>182</v>
      </c>
      <c r="B37" s="5" t="s">
        <v>182</v>
      </c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29" t="s">
        <v>45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22" t="s">
        <v>326</v>
      </c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7"/>
      <c r="B43" s="8"/>
      <c r="C43" s="8"/>
      <c r="D43" s="8"/>
      <c r="E43" s="8"/>
      <c r="F43" s="8"/>
      <c r="G43" s="8"/>
      <c r="H43" s="8"/>
      <c r="I43" s="8"/>
      <c r="J43" s="8"/>
      <c r="K43" s="9"/>
    </row>
    <row r="44" spans="1:11" ht="12.75">
      <c r="A44" s="4" t="s">
        <v>81</v>
      </c>
      <c r="B44" s="5" t="str">
        <f>+'Check Sheet'!$B$53</f>
        <v>Irmgard R Wilcox</v>
      </c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 t="s">
        <v>80</v>
      </c>
      <c r="B46" s="134">
        <f>+'Check Sheet'!$B$55</f>
        <v>40555</v>
      </c>
      <c r="C46" s="8"/>
      <c r="D46" s="8"/>
      <c r="E46" s="8"/>
      <c r="F46" s="8"/>
      <c r="G46" s="8"/>
      <c r="H46" s="8"/>
      <c r="I46" s="8" t="s">
        <v>134</v>
      </c>
      <c r="J46" s="8"/>
      <c r="K46" s="133">
        <f>'Item 240 pg 39'!P58</f>
        <v>40603</v>
      </c>
    </row>
    <row r="47" spans="1:11" ht="12.75">
      <c r="A47" s="224" t="s">
        <v>72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 t="s">
        <v>79</v>
      </c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</sheetData>
  <sheetProtection/>
  <mergeCells count="7">
    <mergeCell ref="I2:J2"/>
    <mergeCell ref="A47:K47"/>
    <mergeCell ref="A7:K7"/>
    <mergeCell ref="A8:K8"/>
    <mergeCell ref="A10:K10"/>
    <mergeCell ref="D14:K14"/>
    <mergeCell ref="A9:K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J18" activeCellId="6" sqref="F16 F18 H15 H15:H16 H18 J15:J16 J18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3.28125" style="0" customWidth="1"/>
    <col min="4" max="4" width="8.140625" style="0" customWidth="1"/>
    <col min="5" max="5" width="8.421875" style="0" customWidth="1"/>
    <col min="6" max="6" width="3.28125" style="0" customWidth="1"/>
    <col min="7" max="7" width="8.57421875" style="0" customWidth="1"/>
    <col min="8" max="8" width="4.28125" style="0" customWidth="1"/>
    <col min="10" max="10" width="4.00390625" style="0" customWidth="1"/>
    <col min="11" max="11" width="14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75</v>
      </c>
      <c r="B2" s="44">
        <f>'Check Sheet'!$B$2</f>
        <v>25</v>
      </c>
      <c r="C2" s="5"/>
      <c r="D2" s="5" t="str">
        <f>'Check Sheet'!$C$2</f>
        <v> </v>
      </c>
      <c r="E2" s="5"/>
      <c r="F2" s="5"/>
      <c r="G2" s="44" t="s">
        <v>309</v>
      </c>
      <c r="H2" s="5" t="s">
        <v>61</v>
      </c>
      <c r="I2" s="5"/>
      <c r="J2" s="5"/>
      <c r="K2" s="27">
        <v>42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77</v>
      </c>
      <c r="B4" s="5"/>
      <c r="C4" s="170" t="str">
        <f>'Item 245, pg 40'!C4</f>
        <v>American Disposal Co., Inc  G-87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78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27" t="s">
        <v>53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1" ht="12.75">
      <c r="A8" s="259" t="s">
        <v>52</v>
      </c>
      <c r="B8" s="223"/>
      <c r="C8" s="223"/>
      <c r="D8" s="223"/>
      <c r="E8" s="223"/>
      <c r="F8" s="223"/>
      <c r="G8" s="223"/>
      <c r="H8" s="223"/>
      <c r="I8" s="223"/>
      <c r="J8" s="223"/>
      <c r="K8" s="246"/>
    </row>
    <row r="9" spans="1:11" ht="12.75">
      <c r="A9" s="245" t="s">
        <v>27</v>
      </c>
      <c r="B9" s="223"/>
      <c r="C9" s="223"/>
      <c r="D9" s="223"/>
      <c r="E9" s="223"/>
      <c r="F9" s="223"/>
      <c r="G9" s="223"/>
      <c r="H9" s="223"/>
      <c r="I9" s="223"/>
      <c r="J9" s="223"/>
      <c r="K9" s="24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142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115</v>
      </c>
      <c r="B13" s="19"/>
      <c r="C13" s="11"/>
      <c r="D13" s="242" t="s">
        <v>28</v>
      </c>
      <c r="E13" s="244"/>
      <c r="F13" s="243"/>
      <c r="G13" s="244"/>
      <c r="H13" s="243"/>
      <c r="I13" s="244"/>
      <c r="J13" s="243"/>
      <c r="K13" s="247"/>
    </row>
    <row r="14" spans="1:11" ht="12.75">
      <c r="A14" s="71" t="s">
        <v>38</v>
      </c>
      <c r="B14" s="64"/>
      <c r="C14" s="65"/>
      <c r="D14" s="74" t="s">
        <v>50</v>
      </c>
      <c r="E14" s="30" t="s">
        <v>255</v>
      </c>
      <c r="F14" s="17"/>
      <c r="G14" s="14" t="s">
        <v>256</v>
      </c>
      <c r="H14" s="17"/>
      <c r="I14" s="14" t="s">
        <v>257</v>
      </c>
      <c r="J14" s="17"/>
      <c r="K14" s="17" t="s">
        <v>37</v>
      </c>
    </row>
    <row r="15" spans="1:11" ht="12.75">
      <c r="A15" s="73" t="s">
        <v>49</v>
      </c>
      <c r="B15" s="14"/>
      <c r="C15" s="17"/>
      <c r="D15" s="18" t="s">
        <v>179</v>
      </c>
      <c r="E15" s="143">
        <v>67.89</v>
      </c>
      <c r="F15" s="116" t="s">
        <v>141</v>
      </c>
      <c r="G15" s="117">
        <v>122.37</v>
      </c>
      <c r="H15" s="116" t="s">
        <v>141</v>
      </c>
      <c r="I15" s="117">
        <v>171.67</v>
      </c>
      <c r="J15" s="116" t="s">
        <v>141</v>
      </c>
      <c r="K15" s="17" t="s">
        <v>179</v>
      </c>
    </row>
    <row r="16" spans="1:11" ht="12.75">
      <c r="A16" s="66" t="s">
        <v>32</v>
      </c>
      <c r="B16" s="67"/>
      <c r="C16" s="68"/>
      <c r="D16" s="18" t="s">
        <v>179</v>
      </c>
      <c r="E16" s="91">
        <f>+E15+6</f>
        <v>73.89</v>
      </c>
      <c r="F16" s="116" t="s">
        <v>141</v>
      </c>
      <c r="G16" s="91">
        <f>+G15+6</f>
        <v>128.37</v>
      </c>
      <c r="H16" s="116" t="s">
        <v>141</v>
      </c>
      <c r="I16" s="91">
        <f>+I15+6</f>
        <v>177.67</v>
      </c>
      <c r="J16" s="116" t="s">
        <v>141</v>
      </c>
      <c r="K16" s="17" t="s">
        <v>179</v>
      </c>
    </row>
    <row r="17" spans="1:11" ht="12.75">
      <c r="A17" s="63" t="s">
        <v>33</v>
      </c>
      <c r="B17" s="14"/>
      <c r="C17" s="17"/>
      <c r="D17" s="69"/>
      <c r="E17" s="69"/>
      <c r="F17" s="118" t="s">
        <v>182</v>
      </c>
      <c r="G17" s="69"/>
      <c r="H17" s="118"/>
      <c r="I17" s="69"/>
      <c r="J17" s="118"/>
      <c r="K17" s="70"/>
    </row>
    <row r="18" spans="1:11" ht="12.75">
      <c r="A18" s="60" t="s">
        <v>34</v>
      </c>
      <c r="B18" s="14"/>
      <c r="C18" s="17"/>
      <c r="D18" s="18" t="s">
        <v>179</v>
      </c>
      <c r="E18" s="91">
        <f>+E16</f>
        <v>73.89</v>
      </c>
      <c r="F18" s="116" t="s">
        <v>141</v>
      </c>
      <c r="G18" s="91">
        <f>+G16</f>
        <v>128.37</v>
      </c>
      <c r="H18" s="116" t="s">
        <v>141</v>
      </c>
      <c r="I18" s="91">
        <f>+I16</f>
        <v>177.67</v>
      </c>
      <c r="J18" s="116" t="s">
        <v>141</v>
      </c>
      <c r="K18" s="17" t="s">
        <v>179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6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6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29" t="s">
        <v>155</v>
      </c>
      <c r="B23" s="22" t="s">
        <v>40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29"/>
      <c r="B24" s="22" t="s">
        <v>41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29"/>
      <c r="B25" s="22" t="s">
        <v>42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29"/>
      <c r="B26" s="22" t="s">
        <v>43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29"/>
      <c r="B27" s="22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2" t="s">
        <v>182</v>
      </c>
      <c r="B28" s="56" t="s">
        <v>182</v>
      </c>
      <c r="C28" s="20"/>
      <c r="D28" s="20"/>
      <c r="E28" s="20"/>
      <c r="F28" s="20"/>
      <c r="G28" s="20"/>
      <c r="H28" s="20"/>
      <c r="I28" s="20"/>
      <c r="J28" s="20"/>
      <c r="K28" s="28"/>
    </row>
    <row r="29" spans="1:11" ht="12.75">
      <c r="A29" s="29"/>
      <c r="B29" s="22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29" t="s">
        <v>45</v>
      </c>
      <c r="B30" s="22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29"/>
      <c r="B31" s="22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29" t="s">
        <v>339</v>
      </c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29"/>
      <c r="B33" s="22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29" t="s">
        <v>136</v>
      </c>
      <c r="B34" s="22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135</v>
      </c>
      <c r="B35" s="22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330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20"/>
      <c r="E38" s="20"/>
      <c r="F38" s="20"/>
      <c r="G38" s="20"/>
      <c r="H38" s="20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.75">
      <c r="A47" s="4" t="s">
        <v>81</v>
      </c>
      <c r="B47" s="5" t="str">
        <f>+'Check Sheet'!$B$53</f>
        <v>Irmgard R Wilcox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 t="s">
        <v>80</v>
      </c>
      <c r="B49" s="134">
        <f>+'Check Sheet'!$B$55</f>
        <v>40555</v>
      </c>
      <c r="C49" s="8"/>
      <c r="D49" s="8"/>
      <c r="E49" s="8"/>
      <c r="F49" s="8"/>
      <c r="G49" s="8" t="s">
        <v>128</v>
      </c>
      <c r="H49" s="5"/>
      <c r="K49" s="133">
        <f>'Item 245, pg 40'!K46</f>
        <v>40603</v>
      </c>
    </row>
    <row r="50" spans="1:11" ht="12.75">
      <c r="A50" s="224" t="s">
        <v>72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 t="s">
        <v>79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sheetProtection/>
  <mergeCells count="5">
    <mergeCell ref="A50:K50"/>
    <mergeCell ref="A7:K7"/>
    <mergeCell ref="A8:K8"/>
    <mergeCell ref="A9:K9"/>
    <mergeCell ref="D13:K13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0.7109375" style="0" customWidth="1"/>
    <col min="2" max="2" width="16.8515625" style="0" customWidth="1"/>
    <col min="3" max="3" width="4.00390625" style="0" customWidth="1"/>
    <col min="4" max="4" width="9.421875" style="0" customWidth="1"/>
    <col min="6" max="6" width="8.28125" style="0" customWidth="1"/>
    <col min="7" max="7" width="4.28125" style="0" customWidth="1"/>
    <col min="9" max="9" width="7.7109375" style="0" customWidth="1"/>
    <col min="10" max="10" width="13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75</v>
      </c>
      <c r="B2" s="44">
        <f>'Check Sheet'!$B$2</f>
        <v>25</v>
      </c>
      <c r="C2" s="5"/>
      <c r="D2" s="5" t="str">
        <f>'Check Sheet'!$C$2</f>
        <v> </v>
      </c>
      <c r="E2" s="5"/>
      <c r="F2" s="11" t="s">
        <v>182</v>
      </c>
      <c r="G2" s="44" t="s">
        <v>349</v>
      </c>
      <c r="H2" s="223" t="s">
        <v>76</v>
      </c>
      <c r="I2" s="223"/>
      <c r="J2" s="27">
        <v>43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77</v>
      </c>
      <c r="B4" s="5"/>
      <c r="C4" s="170" t="str">
        <f>'Item 255, pg 42'!C4</f>
        <v>American Disposal Co., Inc 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78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27" t="s">
        <v>53</v>
      </c>
      <c r="B7" s="231"/>
      <c r="C7" s="231"/>
      <c r="D7" s="231"/>
      <c r="E7" s="231"/>
      <c r="F7" s="231"/>
      <c r="G7" s="231"/>
      <c r="H7" s="231"/>
      <c r="I7" s="231"/>
      <c r="J7" s="232"/>
    </row>
    <row r="8" spans="1:10" ht="12.75">
      <c r="A8" s="259" t="s">
        <v>52</v>
      </c>
      <c r="B8" s="223"/>
      <c r="C8" s="223"/>
      <c r="D8" s="223"/>
      <c r="E8" s="223"/>
      <c r="F8" s="223"/>
      <c r="G8" s="223"/>
      <c r="H8" s="223"/>
      <c r="I8" s="223"/>
      <c r="J8" s="246"/>
    </row>
    <row r="9" spans="1:10" ht="12.75">
      <c r="A9" s="245" t="s">
        <v>27</v>
      </c>
      <c r="B9" s="223"/>
      <c r="C9" s="223"/>
      <c r="D9" s="223"/>
      <c r="E9" s="223"/>
      <c r="F9" s="223"/>
      <c r="G9" s="223"/>
      <c r="H9" s="223"/>
      <c r="I9" s="223"/>
      <c r="J9" s="24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142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260</v>
      </c>
      <c r="B13" s="19"/>
      <c r="C13" s="11"/>
      <c r="D13" s="242" t="s">
        <v>28</v>
      </c>
      <c r="E13" s="244"/>
      <c r="F13" s="244"/>
      <c r="G13" s="243"/>
      <c r="H13" s="244"/>
      <c r="I13" s="243"/>
      <c r="J13" s="247"/>
    </row>
    <row r="14" spans="1:10" ht="12.75">
      <c r="A14" s="71" t="s">
        <v>38</v>
      </c>
      <c r="B14" s="64"/>
      <c r="C14" s="65"/>
      <c r="D14" s="18" t="s">
        <v>255</v>
      </c>
      <c r="E14" s="18" t="s">
        <v>296</v>
      </c>
      <c r="F14" s="30" t="s">
        <v>256</v>
      </c>
      <c r="G14" s="17"/>
      <c r="H14" s="14" t="s">
        <v>257</v>
      </c>
      <c r="I14" s="17"/>
      <c r="J14" s="18" t="s">
        <v>37</v>
      </c>
    </row>
    <row r="15" spans="1:10" ht="12.75">
      <c r="A15" s="73" t="s">
        <v>49</v>
      </c>
      <c r="B15" s="14"/>
      <c r="C15" s="17"/>
      <c r="D15" s="18" t="s">
        <v>331</v>
      </c>
      <c r="E15" s="18" t="s">
        <v>333</v>
      </c>
      <c r="F15" s="143">
        <v>142.56</v>
      </c>
      <c r="G15" s="116" t="s">
        <v>141</v>
      </c>
      <c r="H15" s="117">
        <v>213.86</v>
      </c>
      <c r="I15" s="116" t="s">
        <v>141</v>
      </c>
      <c r="J15" s="18" t="s">
        <v>179</v>
      </c>
    </row>
    <row r="16" spans="1:10" ht="12.75">
      <c r="A16" s="66" t="s">
        <v>32</v>
      </c>
      <c r="B16" s="67"/>
      <c r="C16" s="68"/>
      <c r="D16" s="18" t="s">
        <v>332</v>
      </c>
      <c r="E16" s="18" t="s">
        <v>334</v>
      </c>
      <c r="F16" s="91">
        <f>+F15+6</f>
        <v>148.56</v>
      </c>
      <c r="G16" s="116" t="s">
        <v>141</v>
      </c>
      <c r="H16" s="91">
        <f>+H15+6</f>
        <v>219.86</v>
      </c>
      <c r="I16" s="116" t="s">
        <v>141</v>
      </c>
      <c r="J16" s="18" t="s">
        <v>179</v>
      </c>
    </row>
    <row r="17" spans="1:10" ht="12.75">
      <c r="A17" s="63" t="s">
        <v>33</v>
      </c>
      <c r="B17" s="14"/>
      <c r="C17" s="17"/>
      <c r="D17" s="69"/>
      <c r="E17" s="69"/>
      <c r="F17" s="69"/>
      <c r="G17" s="118" t="s">
        <v>182</v>
      </c>
      <c r="H17" s="69"/>
      <c r="I17" s="69"/>
      <c r="J17" s="70"/>
    </row>
    <row r="18" spans="1:10" ht="12.75">
      <c r="A18" s="60" t="s">
        <v>34</v>
      </c>
      <c r="B18" s="14"/>
      <c r="C18" s="17"/>
      <c r="D18" s="18" t="str">
        <f>D16</f>
        <v>$91.84(A)</v>
      </c>
      <c r="E18" s="18" t="str">
        <f>E16</f>
        <v>$121.61(A)</v>
      </c>
      <c r="F18" s="91">
        <f>+F16</f>
        <v>148.56</v>
      </c>
      <c r="G18" s="116" t="s">
        <v>141</v>
      </c>
      <c r="H18" s="91">
        <f>+H16</f>
        <v>219.86</v>
      </c>
      <c r="I18" s="116" t="s">
        <v>141</v>
      </c>
      <c r="J18" s="18" t="s">
        <v>179</v>
      </c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36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36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29" t="s">
        <v>39</v>
      </c>
      <c r="B23" s="22" t="s">
        <v>40</v>
      </c>
      <c r="C23" s="5"/>
      <c r="D23" s="5"/>
      <c r="E23" s="5"/>
      <c r="F23" s="5"/>
      <c r="G23" s="5"/>
      <c r="H23" s="5"/>
      <c r="I23" s="5"/>
      <c r="J23" s="6"/>
    </row>
    <row r="24" spans="1:10" ht="12.75">
      <c r="A24" s="29"/>
      <c r="B24" s="22" t="s">
        <v>41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29"/>
      <c r="B25" s="22" t="s">
        <v>42</v>
      </c>
      <c r="C25" s="5"/>
      <c r="D25" s="5"/>
      <c r="E25" s="5"/>
      <c r="F25" s="5"/>
      <c r="G25" s="5"/>
      <c r="H25" s="5"/>
      <c r="I25" s="5"/>
      <c r="J25" s="6"/>
    </row>
    <row r="26" spans="1:10" ht="12.75">
      <c r="A26" s="29"/>
      <c r="B26" s="22" t="s">
        <v>43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29"/>
      <c r="B27" s="22"/>
      <c r="C27" s="5"/>
      <c r="D27" s="5"/>
      <c r="E27" s="5"/>
      <c r="F27" s="5"/>
      <c r="G27" s="5"/>
      <c r="H27" s="5"/>
      <c r="I27" s="5"/>
      <c r="J27" s="6"/>
    </row>
    <row r="28" spans="1:10" ht="12.75">
      <c r="A28" s="42" t="s">
        <v>182</v>
      </c>
      <c r="B28" s="56" t="s">
        <v>182</v>
      </c>
      <c r="C28" s="20"/>
      <c r="D28" s="20"/>
      <c r="E28" s="20"/>
      <c r="F28" s="20"/>
      <c r="G28" s="20"/>
      <c r="H28" s="20"/>
      <c r="I28" s="20"/>
      <c r="J28" s="28"/>
    </row>
    <row r="29" spans="1:10" ht="12.75">
      <c r="A29" s="29"/>
      <c r="B29" s="22"/>
      <c r="C29" s="5"/>
      <c r="D29" s="5"/>
      <c r="E29" s="5"/>
      <c r="F29" s="5"/>
      <c r="G29" s="5"/>
      <c r="H29" s="5"/>
      <c r="I29" s="5"/>
      <c r="J29" s="6"/>
    </row>
    <row r="30" spans="1:10" ht="12.75">
      <c r="A30" s="29" t="s">
        <v>45</v>
      </c>
      <c r="B30" s="22"/>
      <c r="C30" s="5"/>
      <c r="D30" s="5"/>
      <c r="E30" s="5"/>
      <c r="F30" s="5"/>
      <c r="G30" s="5"/>
      <c r="H30" s="5"/>
      <c r="I30" s="5"/>
      <c r="J30" s="6"/>
    </row>
    <row r="31" spans="1:10" ht="12.75">
      <c r="A31" s="29"/>
      <c r="B31" s="22"/>
      <c r="C31" s="5"/>
      <c r="D31" s="5"/>
      <c r="E31" s="5"/>
      <c r="F31" s="5"/>
      <c r="G31" s="5"/>
      <c r="H31" s="5"/>
      <c r="I31" s="5"/>
      <c r="J31" s="6"/>
    </row>
    <row r="32" spans="1:10" ht="12.75">
      <c r="A32" s="29" t="s">
        <v>339</v>
      </c>
      <c r="B32" s="22"/>
      <c r="C32" s="5"/>
      <c r="D32" s="5"/>
      <c r="E32" s="5"/>
      <c r="F32" s="5"/>
      <c r="G32" s="5"/>
      <c r="H32" s="5"/>
      <c r="I32" s="5"/>
      <c r="J32" s="6"/>
    </row>
    <row r="33" spans="1:10" ht="12.75">
      <c r="A33" s="29"/>
      <c r="B33" s="22"/>
      <c r="C33" s="5"/>
      <c r="D33" s="5"/>
      <c r="E33" s="5"/>
      <c r="F33" s="5"/>
      <c r="G33" s="5"/>
      <c r="H33" s="5"/>
      <c r="I33" s="5"/>
      <c r="J33" s="6"/>
    </row>
    <row r="34" spans="1:10" ht="12.75">
      <c r="A34" s="29" t="s">
        <v>113</v>
      </c>
      <c r="B34" s="22"/>
      <c r="C34" s="5"/>
      <c r="D34" s="5"/>
      <c r="E34" s="5"/>
      <c r="F34" s="5"/>
      <c r="G34" s="5"/>
      <c r="H34" s="5"/>
      <c r="I34" s="5"/>
      <c r="J34" s="6"/>
    </row>
    <row r="35" spans="1:10" ht="12.75">
      <c r="A35" s="4" t="s">
        <v>114</v>
      </c>
      <c r="B35" s="22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 t="s">
        <v>330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20"/>
      <c r="E38" s="20"/>
      <c r="F38" s="20"/>
      <c r="G38" s="20"/>
      <c r="H38" s="20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4" t="s">
        <v>81</v>
      </c>
      <c r="B47" s="5" t="str">
        <f>+'Check Sheet'!$B$53</f>
        <v>Irmgard R Wilcox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 t="s">
        <v>80</v>
      </c>
      <c r="B49" s="134">
        <f>+'Check Sheet'!$B$55</f>
        <v>40555</v>
      </c>
      <c r="C49" s="8"/>
      <c r="D49" s="8"/>
      <c r="E49" s="8"/>
      <c r="F49" s="8"/>
      <c r="G49" s="8"/>
      <c r="H49" s="8" t="s">
        <v>74</v>
      </c>
      <c r="I49" s="8"/>
      <c r="J49" s="133">
        <f>'Item 255, pg 42'!K49</f>
        <v>40603</v>
      </c>
    </row>
    <row r="50" spans="1:10" ht="12.75">
      <c r="A50" s="224" t="s">
        <v>72</v>
      </c>
      <c r="B50" s="225"/>
      <c r="C50" s="225"/>
      <c r="D50" s="225"/>
      <c r="E50" s="225"/>
      <c r="F50" s="225"/>
      <c r="G50" s="225"/>
      <c r="H50" s="225"/>
      <c r="I50" s="225"/>
      <c r="J50" s="22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 t="s">
        <v>79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sheetProtection/>
  <mergeCells count="6">
    <mergeCell ref="D13:J13"/>
    <mergeCell ref="A50:J50"/>
    <mergeCell ref="H2:I2"/>
    <mergeCell ref="A7:J7"/>
    <mergeCell ref="A8:J8"/>
    <mergeCell ref="A9:J9"/>
  </mergeCells>
  <printOptions/>
  <pageMargins left="0.75" right="0.75" top="1" bottom="1" header="0.5" footer="0.5"/>
  <pageSetup fitToHeight="1" fitToWidth="1" horizontalDpi="300" verticalDpi="300" orientation="portrait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I18" activeCellId="4" sqref="G16 G18 I15 I16 I18"/>
    </sheetView>
  </sheetViews>
  <sheetFormatPr defaultColWidth="9.140625" defaultRowHeight="12.75"/>
  <cols>
    <col min="1" max="1" width="12.00390625" style="0" customWidth="1"/>
    <col min="2" max="2" width="16.00390625" style="0" customWidth="1"/>
    <col min="7" max="7" width="4.140625" style="0" customWidth="1"/>
    <col min="9" max="9" width="3.57421875" style="0" customWidth="1"/>
    <col min="11" max="11" width="13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75</v>
      </c>
      <c r="B2" s="44">
        <f>'Check Sheet'!$B$2</f>
        <v>25</v>
      </c>
      <c r="C2" s="5"/>
      <c r="D2" s="5" t="str">
        <f>'Check Sheet'!$C$2</f>
        <v> </v>
      </c>
      <c r="E2" s="5"/>
      <c r="F2" s="5"/>
      <c r="G2" s="44" t="s">
        <v>309</v>
      </c>
      <c r="H2" s="223" t="s">
        <v>76</v>
      </c>
      <c r="I2" s="223"/>
      <c r="J2" s="223"/>
      <c r="K2" s="27">
        <v>44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77</v>
      </c>
      <c r="B4" s="5"/>
      <c r="C4" s="170" t="str">
        <f>'Item 255, pg 43'!C4</f>
        <v>American Disposal Co., Inc  G-87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78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27" t="s">
        <v>53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1" ht="12.75">
      <c r="A8" s="259" t="s">
        <v>52</v>
      </c>
      <c r="B8" s="223"/>
      <c r="C8" s="223"/>
      <c r="D8" s="223"/>
      <c r="E8" s="223"/>
      <c r="F8" s="223"/>
      <c r="G8" s="223"/>
      <c r="H8" s="223"/>
      <c r="I8" s="223"/>
      <c r="J8" s="223"/>
      <c r="K8" s="246"/>
    </row>
    <row r="9" spans="1:11" ht="12.75">
      <c r="A9" s="245" t="s">
        <v>27</v>
      </c>
      <c r="B9" s="223"/>
      <c r="C9" s="223"/>
      <c r="D9" s="223"/>
      <c r="E9" s="223"/>
      <c r="F9" s="223"/>
      <c r="G9" s="223"/>
      <c r="H9" s="223"/>
      <c r="I9" s="223"/>
      <c r="J9" s="223"/>
      <c r="K9" s="24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142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116</v>
      </c>
      <c r="B13" s="19"/>
      <c r="C13" s="11"/>
      <c r="D13" s="242" t="s">
        <v>28</v>
      </c>
      <c r="E13" s="244"/>
      <c r="F13" s="244"/>
      <c r="G13" s="243"/>
      <c r="H13" s="244"/>
      <c r="I13" s="243"/>
      <c r="J13" s="244"/>
      <c r="K13" s="247"/>
    </row>
    <row r="14" spans="1:11" ht="12.75">
      <c r="A14" s="71" t="s">
        <v>38</v>
      </c>
      <c r="B14" s="64"/>
      <c r="C14" s="65"/>
      <c r="D14" s="18" t="s">
        <v>255</v>
      </c>
      <c r="E14" s="18" t="s">
        <v>296</v>
      </c>
      <c r="F14" s="30" t="s">
        <v>256</v>
      </c>
      <c r="G14" s="17"/>
      <c r="H14" s="14" t="s">
        <v>257</v>
      </c>
      <c r="I14" s="17"/>
      <c r="J14" s="17" t="s">
        <v>37</v>
      </c>
      <c r="K14" s="18" t="s">
        <v>37</v>
      </c>
    </row>
    <row r="15" spans="1:11" ht="12.75">
      <c r="A15" s="73" t="s">
        <v>49</v>
      </c>
      <c r="B15" s="14"/>
      <c r="C15" s="17"/>
      <c r="D15" s="18" t="s">
        <v>179</v>
      </c>
      <c r="E15" s="18" t="s">
        <v>335</v>
      </c>
      <c r="F15" s="143">
        <v>192.17</v>
      </c>
      <c r="G15" s="116" t="s">
        <v>141</v>
      </c>
      <c r="H15" s="117">
        <v>273.89</v>
      </c>
      <c r="I15" s="116" t="s">
        <v>141</v>
      </c>
      <c r="J15" s="17" t="s">
        <v>179</v>
      </c>
      <c r="K15" s="18" t="s">
        <v>179</v>
      </c>
    </row>
    <row r="16" spans="1:11" ht="12.75">
      <c r="A16" s="66" t="s">
        <v>32</v>
      </c>
      <c r="B16" s="67"/>
      <c r="C16" s="68"/>
      <c r="D16" s="18" t="s">
        <v>179</v>
      </c>
      <c r="E16" s="18" t="s">
        <v>336</v>
      </c>
      <c r="F16" s="91">
        <f>+F15+6</f>
        <v>198.17</v>
      </c>
      <c r="G16" s="116" t="s">
        <v>141</v>
      </c>
      <c r="H16" s="91">
        <f>+H15+6</f>
        <v>279.89</v>
      </c>
      <c r="I16" s="116" t="s">
        <v>141</v>
      </c>
      <c r="J16" s="17" t="s">
        <v>179</v>
      </c>
      <c r="K16" s="18" t="s">
        <v>179</v>
      </c>
    </row>
    <row r="17" spans="1:11" ht="12.75">
      <c r="A17" s="63" t="s">
        <v>33</v>
      </c>
      <c r="B17" s="14"/>
      <c r="C17" s="17"/>
      <c r="D17" s="69"/>
      <c r="E17" s="69"/>
      <c r="F17" s="69"/>
      <c r="G17" s="118"/>
      <c r="H17" s="69"/>
      <c r="I17" s="118" t="s">
        <v>182</v>
      </c>
      <c r="J17" s="69"/>
      <c r="K17" s="70"/>
    </row>
    <row r="18" spans="1:11" ht="12.75">
      <c r="A18" s="60" t="s">
        <v>34</v>
      </c>
      <c r="B18" s="14"/>
      <c r="C18" s="17"/>
      <c r="D18" s="18" t="s">
        <v>179</v>
      </c>
      <c r="E18" s="18" t="str">
        <f>E16</f>
        <v>151.47(A)</v>
      </c>
      <c r="F18" s="91">
        <f>+F16</f>
        <v>198.17</v>
      </c>
      <c r="G18" s="116" t="s">
        <v>141</v>
      </c>
      <c r="H18" s="91">
        <f>+H16</f>
        <v>279.89</v>
      </c>
      <c r="I18" s="116" t="s">
        <v>141</v>
      </c>
      <c r="J18" s="17" t="s">
        <v>179</v>
      </c>
      <c r="K18" s="18" t="s">
        <v>179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6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6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29" t="s">
        <v>39</v>
      </c>
      <c r="B23" s="22" t="s">
        <v>40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29"/>
      <c r="B24" s="22" t="s">
        <v>41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29"/>
      <c r="B25" s="22" t="s">
        <v>42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29"/>
      <c r="B26" s="22" t="s">
        <v>43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29"/>
      <c r="B27" s="22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2" t="s">
        <v>182</v>
      </c>
      <c r="B28" s="56" t="s">
        <v>182</v>
      </c>
      <c r="C28" s="20"/>
      <c r="D28" s="20"/>
      <c r="E28" s="20"/>
      <c r="F28" s="20"/>
      <c r="G28" s="20"/>
      <c r="H28" s="20"/>
      <c r="I28" s="20"/>
      <c r="J28" s="20"/>
      <c r="K28" s="28"/>
    </row>
    <row r="29" spans="1:11" ht="12.75">
      <c r="A29" s="29"/>
      <c r="B29" s="22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29" t="s">
        <v>45</v>
      </c>
      <c r="B30" s="22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29"/>
      <c r="B31" s="22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29" t="s">
        <v>339</v>
      </c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29"/>
      <c r="B33" s="22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29" t="s">
        <v>113</v>
      </c>
      <c r="B34" s="22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114</v>
      </c>
      <c r="B35" s="22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330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20"/>
      <c r="E38" s="20"/>
      <c r="F38" s="20"/>
      <c r="G38" s="20"/>
      <c r="H38" s="20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.75">
      <c r="A47" s="4" t="s">
        <v>81</v>
      </c>
      <c r="B47" s="5" t="str">
        <f>+'Check Sheet'!$B$53</f>
        <v>Irmgard R Wilcox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 t="s">
        <v>80</v>
      </c>
      <c r="B49" s="134">
        <f>+'Check Sheet'!$B$55</f>
        <v>40555</v>
      </c>
      <c r="C49" s="8"/>
      <c r="D49" s="8"/>
      <c r="E49" s="8"/>
      <c r="F49" s="8"/>
      <c r="G49" s="8"/>
      <c r="H49" s="8" t="s">
        <v>129</v>
      </c>
      <c r="I49" s="8"/>
      <c r="J49" s="8"/>
      <c r="K49" s="133">
        <f>'Item 255, pg 43'!J49</f>
        <v>40603</v>
      </c>
    </row>
    <row r="50" spans="1:11" ht="12.75">
      <c r="A50" s="224" t="s">
        <v>72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 t="s">
        <v>79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sheetProtection/>
  <mergeCells count="6">
    <mergeCell ref="D13:K13"/>
    <mergeCell ref="A50:K50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I18" activeCellId="4" sqref="G16 G18 I15 I16 I18"/>
    </sheetView>
  </sheetViews>
  <sheetFormatPr defaultColWidth="9.140625" defaultRowHeight="12.75"/>
  <cols>
    <col min="1" max="1" width="12.7109375" style="0" customWidth="1"/>
    <col min="2" max="2" width="16.28125" style="0" customWidth="1"/>
    <col min="3" max="3" width="4.28125" style="0" customWidth="1"/>
    <col min="7" max="7" width="3.57421875" style="0" customWidth="1"/>
    <col min="9" max="9" width="3.8515625" style="0" customWidth="1"/>
    <col min="11" max="11" width="14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75</v>
      </c>
      <c r="B2" s="44">
        <f>'Check Sheet'!$B$2</f>
        <v>25</v>
      </c>
      <c r="C2" s="5"/>
      <c r="D2" s="5" t="str">
        <f>'Check Sheet'!$C$2</f>
        <v> </v>
      </c>
      <c r="E2" s="5"/>
      <c r="F2" s="5"/>
      <c r="G2" s="8" t="s">
        <v>309</v>
      </c>
      <c r="H2" s="223" t="s">
        <v>76</v>
      </c>
      <c r="I2" s="223"/>
      <c r="J2" s="223"/>
      <c r="K2" s="27">
        <v>45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77</v>
      </c>
      <c r="B4" s="5"/>
      <c r="C4" s="170" t="str">
        <f>'Item 255, pg 44'!C4</f>
        <v>American Disposal Co., Inc  G-87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78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27" t="s">
        <v>53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1" ht="12.75">
      <c r="A8" s="259" t="s">
        <v>52</v>
      </c>
      <c r="B8" s="223"/>
      <c r="C8" s="223"/>
      <c r="D8" s="223"/>
      <c r="E8" s="223"/>
      <c r="F8" s="223"/>
      <c r="G8" s="223"/>
      <c r="H8" s="223"/>
      <c r="I8" s="223"/>
      <c r="J8" s="223"/>
      <c r="K8" s="246"/>
    </row>
    <row r="9" spans="1:11" ht="12.75">
      <c r="A9" s="245" t="s">
        <v>27</v>
      </c>
      <c r="B9" s="223"/>
      <c r="C9" s="223"/>
      <c r="D9" s="223"/>
      <c r="E9" s="223"/>
      <c r="F9" s="223"/>
      <c r="G9" s="223"/>
      <c r="H9" s="223"/>
      <c r="I9" s="223"/>
      <c r="J9" s="223"/>
      <c r="K9" s="24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142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261</v>
      </c>
      <c r="B13" s="19"/>
      <c r="C13" s="11"/>
      <c r="D13" s="242" t="s">
        <v>28</v>
      </c>
      <c r="E13" s="244"/>
      <c r="F13" s="244"/>
      <c r="G13" s="243"/>
      <c r="H13" s="244"/>
      <c r="I13" s="243"/>
      <c r="J13" s="244"/>
      <c r="K13" s="247"/>
    </row>
    <row r="14" spans="1:11" ht="12.75">
      <c r="A14" s="71" t="s">
        <v>38</v>
      </c>
      <c r="B14" s="64"/>
      <c r="C14" s="65"/>
      <c r="D14" s="74" t="s">
        <v>50</v>
      </c>
      <c r="E14" s="18" t="s">
        <v>255</v>
      </c>
      <c r="F14" s="30" t="s">
        <v>256</v>
      </c>
      <c r="G14" s="17"/>
      <c r="H14" s="14" t="s">
        <v>257</v>
      </c>
      <c r="I14" s="17"/>
      <c r="J14" s="17" t="s">
        <v>37</v>
      </c>
      <c r="K14" s="18" t="s">
        <v>37</v>
      </c>
    </row>
    <row r="15" spans="1:11" ht="12.75">
      <c r="A15" s="73" t="s">
        <v>49</v>
      </c>
      <c r="B15" s="14"/>
      <c r="C15" s="17"/>
      <c r="D15" s="18" t="s">
        <v>179</v>
      </c>
      <c r="E15" s="18" t="s">
        <v>179</v>
      </c>
      <c r="F15" s="143">
        <v>212.5</v>
      </c>
      <c r="G15" s="116" t="s">
        <v>141</v>
      </c>
      <c r="H15" s="117">
        <v>302.75</v>
      </c>
      <c r="I15" s="116" t="s">
        <v>141</v>
      </c>
      <c r="J15" s="17" t="s">
        <v>179</v>
      </c>
      <c r="K15" s="18" t="s">
        <v>179</v>
      </c>
    </row>
    <row r="16" spans="1:11" ht="12.75">
      <c r="A16" s="66" t="s">
        <v>32</v>
      </c>
      <c r="B16" s="67"/>
      <c r="C16" s="68"/>
      <c r="D16" s="18" t="s">
        <v>179</v>
      </c>
      <c r="E16" s="18" t="s">
        <v>179</v>
      </c>
      <c r="F16" s="91">
        <f>+F15+6</f>
        <v>218.5</v>
      </c>
      <c r="G16" s="116" t="s">
        <v>141</v>
      </c>
      <c r="H16" s="91">
        <f>+H15+6</f>
        <v>308.75</v>
      </c>
      <c r="I16" s="116" t="s">
        <v>141</v>
      </c>
      <c r="J16" s="17" t="s">
        <v>179</v>
      </c>
      <c r="K16" s="18" t="s">
        <v>179</v>
      </c>
    </row>
    <row r="17" spans="1:11" ht="12.75">
      <c r="A17" s="63" t="s">
        <v>33</v>
      </c>
      <c r="B17" s="14"/>
      <c r="C17" s="17"/>
      <c r="D17" s="69"/>
      <c r="E17" s="69"/>
      <c r="F17" s="69"/>
      <c r="G17" s="118"/>
      <c r="H17" s="69"/>
      <c r="I17" s="118"/>
      <c r="J17" s="69"/>
      <c r="K17" s="70"/>
    </row>
    <row r="18" spans="1:11" ht="12.75">
      <c r="A18" s="60" t="s">
        <v>34</v>
      </c>
      <c r="B18" s="14"/>
      <c r="C18" s="17"/>
      <c r="D18" s="18" t="s">
        <v>179</v>
      </c>
      <c r="E18" s="18" t="s">
        <v>179</v>
      </c>
      <c r="F18" s="91">
        <f>+F16</f>
        <v>218.5</v>
      </c>
      <c r="G18" s="116" t="s">
        <v>141</v>
      </c>
      <c r="H18" s="91">
        <f>+H16</f>
        <v>308.75</v>
      </c>
      <c r="I18" s="116" t="s">
        <v>141</v>
      </c>
      <c r="J18" s="17" t="s">
        <v>179</v>
      </c>
      <c r="K18" s="18" t="s">
        <v>179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6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6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29" t="s">
        <v>39</v>
      </c>
      <c r="B23" s="22" t="s">
        <v>40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29"/>
      <c r="B24" s="22" t="s">
        <v>41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29"/>
      <c r="B25" s="22" t="s">
        <v>42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29"/>
      <c r="B26" s="22" t="s">
        <v>43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29"/>
      <c r="B27" s="22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2" t="s">
        <v>182</v>
      </c>
      <c r="B28" s="56" t="s">
        <v>182</v>
      </c>
      <c r="C28" s="20"/>
      <c r="D28" s="20"/>
      <c r="E28" s="20"/>
      <c r="F28" s="20"/>
      <c r="G28" s="20"/>
      <c r="H28" s="20"/>
      <c r="I28" s="20"/>
      <c r="J28" s="20"/>
      <c r="K28" s="28"/>
    </row>
    <row r="29" spans="1:11" ht="12.75">
      <c r="A29" s="29"/>
      <c r="B29" s="22" t="s">
        <v>164</v>
      </c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1"/>
      <c r="B30" s="22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29"/>
      <c r="B31" s="22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29" t="s">
        <v>45</v>
      </c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29"/>
      <c r="B33" s="22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29" t="s">
        <v>339</v>
      </c>
      <c r="B34" s="22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29"/>
      <c r="B35" s="22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29" t="s">
        <v>113</v>
      </c>
      <c r="B36" s="22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114</v>
      </c>
      <c r="B37" s="22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 t="s">
        <v>330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20"/>
      <c r="E40" s="20"/>
      <c r="F40" s="20"/>
      <c r="G40" s="20"/>
      <c r="H40" s="20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81</v>
      </c>
      <c r="B49" s="5" t="str">
        <f>+'Check Sheet'!$B$53</f>
        <v>Irmgard R Wilcox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80</v>
      </c>
      <c r="B51" s="134">
        <f>+'Check Sheet'!$B$55</f>
        <v>40555</v>
      </c>
      <c r="C51" s="8"/>
      <c r="D51" s="8"/>
      <c r="E51" s="8"/>
      <c r="F51" s="8"/>
      <c r="G51" s="8"/>
      <c r="H51" s="8" t="s">
        <v>126</v>
      </c>
      <c r="I51" s="8"/>
      <c r="J51" s="8"/>
      <c r="K51" s="133">
        <f>'Item 255, pg 44'!K49</f>
        <v>40603</v>
      </c>
    </row>
    <row r="52" spans="1:11" ht="12.75">
      <c r="A52" s="224" t="s">
        <v>72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79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J18" activeCellId="6" sqref="F16 F18 H15 H16 H18 J15:J16 J18"/>
    </sheetView>
  </sheetViews>
  <sheetFormatPr defaultColWidth="9.140625" defaultRowHeight="12.75"/>
  <cols>
    <col min="1" max="1" width="11.421875" style="0" customWidth="1"/>
    <col min="2" max="2" width="17.140625" style="0" customWidth="1"/>
    <col min="3" max="3" width="1.7109375" style="0" customWidth="1"/>
    <col min="4" max="4" width="8.140625" style="0" customWidth="1"/>
    <col min="5" max="5" width="9.28125" style="0" customWidth="1"/>
    <col min="6" max="6" width="4.28125" style="0" customWidth="1"/>
    <col min="8" max="8" width="4.28125" style="0" customWidth="1"/>
    <col min="10" max="10" width="4.00390625" style="0" customWidth="1"/>
    <col min="11" max="11" width="15.00390625" style="0" customWidth="1"/>
    <col min="12" max="12" width="3.8515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75</v>
      </c>
      <c r="B2" s="44">
        <f>'Check Sheet'!$B$2</f>
        <v>25</v>
      </c>
      <c r="C2" s="5"/>
      <c r="D2" s="5" t="str">
        <f>'Check Sheet'!$C$2</f>
        <v> </v>
      </c>
      <c r="E2" s="5"/>
      <c r="F2" s="5"/>
      <c r="G2" s="5"/>
      <c r="H2" s="5"/>
      <c r="I2" s="44" t="s">
        <v>298</v>
      </c>
      <c r="J2" s="5" t="s">
        <v>66</v>
      </c>
      <c r="K2" s="5"/>
      <c r="L2" s="147">
        <v>46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77</v>
      </c>
      <c r="B4" s="5"/>
      <c r="C4" s="5"/>
      <c r="D4" s="170" t="str">
        <f>'Item 255, pg 45'!C4</f>
        <v>American Disposal Co., Inc  G-87</v>
      </c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78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227" t="s">
        <v>53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6"/>
    </row>
    <row r="8" spans="1:12" ht="12.75">
      <c r="A8" s="259" t="s">
        <v>117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6"/>
    </row>
    <row r="9" spans="1:12" ht="12.75">
      <c r="A9" s="245" t="s">
        <v>27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142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115</v>
      </c>
      <c r="B13" s="19"/>
      <c r="C13" s="11"/>
      <c r="D13" s="242" t="s">
        <v>28</v>
      </c>
      <c r="E13" s="244"/>
      <c r="F13" s="243"/>
      <c r="G13" s="244"/>
      <c r="H13" s="243"/>
      <c r="I13" s="244"/>
      <c r="J13" s="243"/>
      <c r="K13" s="243"/>
      <c r="L13" s="6"/>
    </row>
    <row r="14" spans="1:12" ht="12.75">
      <c r="A14" s="71" t="s">
        <v>38</v>
      </c>
      <c r="B14" s="64"/>
      <c r="C14" s="65"/>
      <c r="D14" s="74" t="s">
        <v>50</v>
      </c>
      <c r="E14" s="30" t="s">
        <v>255</v>
      </c>
      <c r="F14" s="17"/>
      <c r="G14" s="14" t="s">
        <v>256</v>
      </c>
      <c r="H14" s="17"/>
      <c r="I14" s="14" t="s">
        <v>257</v>
      </c>
      <c r="J14" s="17"/>
      <c r="K14" s="14" t="s">
        <v>257</v>
      </c>
      <c r="L14" s="17"/>
    </row>
    <row r="15" spans="1:12" ht="12.75">
      <c r="A15" s="73" t="s">
        <v>49</v>
      </c>
      <c r="B15" s="14"/>
      <c r="C15" s="17"/>
      <c r="D15" s="18" t="s">
        <v>179</v>
      </c>
      <c r="E15" s="143">
        <v>85.24</v>
      </c>
      <c r="F15" s="116" t="s">
        <v>141</v>
      </c>
      <c r="G15" s="117">
        <v>157.09</v>
      </c>
      <c r="H15" s="116" t="s">
        <v>141</v>
      </c>
      <c r="I15" s="117">
        <v>223.77</v>
      </c>
      <c r="J15" s="116" t="s">
        <v>141</v>
      </c>
      <c r="K15" s="8" t="s">
        <v>179</v>
      </c>
      <c r="L15" s="9"/>
    </row>
    <row r="16" spans="1:12" ht="12.75">
      <c r="A16" s="66" t="s">
        <v>32</v>
      </c>
      <c r="B16" s="67"/>
      <c r="C16" s="68"/>
      <c r="D16" s="18" t="s">
        <v>179</v>
      </c>
      <c r="E16" s="91">
        <f>+E15+6</f>
        <v>91.24</v>
      </c>
      <c r="F16" s="116" t="s">
        <v>141</v>
      </c>
      <c r="G16" s="91">
        <f>+G15+6</f>
        <v>163.09</v>
      </c>
      <c r="H16" s="116" t="s">
        <v>141</v>
      </c>
      <c r="I16" s="91">
        <f>+I15+6</f>
        <v>229.77</v>
      </c>
      <c r="J16" s="116" t="s">
        <v>141</v>
      </c>
      <c r="K16" s="14" t="s">
        <v>179</v>
      </c>
      <c r="L16" s="17"/>
    </row>
    <row r="17" spans="1:12" ht="12.75">
      <c r="A17" s="63" t="s">
        <v>33</v>
      </c>
      <c r="B17" s="14"/>
      <c r="C17" s="17"/>
      <c r="D17" s="69"/>
      <c r="E17" s="69"/>
      <c r="F17" s="118"/>
      <c r="G17" s="69"/>
      <c r="H17" s="118"/>
      <c r="I17" s="69"/>
      <c r="J17" s="118"/>
      <c r="K17" s="157"/>
      <c r="L17" s="17"/>
    </row>
    <row r="18" spans="1:12" ht="12.75">
      <c r="A18" s="60" t="s">
        <v>34</v>
      </c>
      <c r="B18" s="14"/>
      <c r="C18" s="17"/>
      <c r="D18" s="18" t="s">
        <v>179</v>
      </c>
      <c r="E18" s="91">
        <f>+E16</f>
        <v>91.24</v>
      </c>
      <c r="F18" s="116" t="s">
        <v>141</v>
      </c>
      <c r="G18" s="91">
        <f>+G16</f>
        <v>163.09</v>
      </c>
      <c r="H18" s="116" t="s">
        <v>141</v>
      </c>
      <c r="I18" s="91">
        <f>+I16</f>
        <v>229.77</v>
      </c>
      <c r="J18" s="116" t="s">
        <v>141</v>
      </c>
      <c r="K18" s="14" t="s">
        <v>179</v>
      </c>
      <c r="L18" s="17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36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6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29" t="s">
        <v>39</v>
      </c>
      <c r="B23" s="22" t="s">
        <v>40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29"/>
      <c r="B24" s="22" t="s">
        <v>41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29"/>
      <c r="B25" s="22" t="s">
        <v>42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29"/>
      <c r="B26" s="22" t="s">
        <v>43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29"/>
      <c r="B27" s="22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2" t="s">
        <v>182</v>
      </c>
      <c r="B28" s="56" t="s">
        <v>182</v>
      </c>
      <c r="C28" s="20"/>
      <c r="D28" s="20"/>
      <c r="E28" s="20"/>
      <c r="F28" s="20"/>
      <c r="G28" s="20"/>
      <c r="H28" s="20"/>
      <c r="I28" s="20"/>
      <c r="J28" s="20"/>
      <c r="K28" s="20"/>
      <c r="L28" s="6"/>
    </row>
    <row r="29" spans="1:12" ht="12.75">
      <c r="A29" s="29"/>
      <c r="B29" s="22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29" t="s">
        <v>45</v>
      </c>
      <c r="B30" s="22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29"/>
      <c r="B31" s="22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29" t="s">
        <v>339</v>
      </c>
      <c r="B32" s="22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29"/>
      <c r="B33" s="22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29" t="s">
        <v>113</v>
      </c>
      <c r="B34" s="22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114</v>
      </c>
      <c r="B35" s="22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 t="s">
        <v>330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 t="s">
        <v>337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 t="s">
        <v>200</v>
      </c>
      <c r="B40" s="5"/>
      <c r="C40" s="5"/>
      <c r="D40" s="20"/>
      <c r="E40" s="20"/>
      <c r="F40" s="20"/>
      <c r="G40" s="20"/>
      <c r="H40" s="20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 t="s">
        <v>322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37" t="s">
        <v>338</v>
      </c>
      <c r="F47" s="37"/>
      <c r="G47" s="5"/>
      <c r="H47" s="5"/>
      <c r="I47" s="5"/>
      <c r="J47" s="5"/>
      <c r="K47" s="5"/>
      <c r="L47" s="6"/>
    </row>
    <row r="48" spans="1:12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9"/>
    </row>
    <row r="49" spans="1:12" ht="12.75">
      <c r="A49" s="4" t="s">
        <v>81</v>
      </c>
      <c r="B49" s="5" t="str">
        <f>+'Check Sheet'!$B$53</f>
        <v>Irmgard R Wilcox</v>
      </c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7" t="s">
        <v>80</v>
      </c>
      <c r="B51" s="134">
        <f>+'Check Sheet'!$B$55</f>
        <v>40555</v>
      </c>
      <c r="C51" s="8"/>
      <c r="D51" s="8"/>
      <c r="E51" s="8"/>
      <c r="F51" s="8"/>
      <c r="G51" s="8"/>
      <c r="H51" s="8" t="s">
        <v>74</v>
      </c>
      <c r="I51" s="8"/>
      <c r="J51" s="8" t="s">
        <v>182</v>
      </c>
      <c r="K51" s="159">
        <f>'Item 255, pg 45'!K51</f>
        <v>40603</v>
      </c>
      <c r="L51" s="158"/>
    </row>
    <row r="52" spans="1:12" ht="12.75">
      <c r="A52" s="224" t="s">
        <v>72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33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 t="s">
        <v>79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9"/>
    </row>
  </sheetData>
  <sheetProtection/>
  <mergeCells count="5">
    <mergeCell ref="D13:K13"/>
    <mergeCell ref="A52:K5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I18" activeCellId="3" sqref="G18 G16 I15:I16 I18"/>
    </sheetView>
  </sheetViews>
  <sheetFormatPr defaultColWidth="9.140625" defaultRowHeight="12.75"/>
  <cols>
    <col min="1" max="1" width="10.8515625" style="0" customWidth="1"/>
    <col min="2" max="2" width="16.57421875" style="0" customWidth="1"/>
    <col min="3" max="3" width="1.8515625" style="0" customWidth="1"/>
    <col min="4" max="4" width="10.28125" style="0" customWidth="1"/>
    <col min="5" max="5" width="9.57421875" style="0" customWidth="1"/>
    <col min="6" max="6" width="9.8515625" style="0" customWidth="1"/>
    <col min="7" max="7" width="4.28125" style="0" customWidth="1"/>
    <col min="8" max="8" width="9.28125" style="0" customWidth="1"/>
    <col min="9" max="9" width="3.8515625" style="0" customWidth="1"/>
    <col min="11" max="11" width="16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75</v>
      </c>
      <c r="B2" s="44">
        <f>'Check Sheet'!$B$2</f>
        <v>25</v>
      </c>
      <c r="C2" s="5"/>
      <c r="D2" s="5" t="str">
        <f>'Check Sheet'!$C$2</f>
        <v> </v>
      </c>
      <c r="E2" s="5"/>
      <c r="F2" s="5"/>
      <c r="G2" s="8" t="s">
        <v>310</v>
      </c>
      <c r="H2" s="223" t="s">
        <v>76</v>
      </c>
      <c r="I2" s="223"/>
      <c r="J2" s="223"/>
      <c r="K2" s="27">
        <v>47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77</v>
      </c>
      <c r="B4" s="5"/>
      <c r="C4" s="170" t="str">
        <f>'Item 255, pg 46'!D4</f>
        <v>American Disposal Co., Inc  G-87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78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27" t="s">
        <v>53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1" ht="12.75">
      <c r="A8" s="259" t="s">
        <v>117</v>
      </c>
      <c r="B8" s="223"/>
      <c r="C8" s="223"/>
      <c r="D8" s="223"/>
      <c r="E8" s="223"/>
      <c r="F8" s="223"/>
      <c r="G8" s="223"/>
      <c r="H8" s="223"/>
      <c r="I8" s="223"/>
      <c r="J8" s="223"/>
      <c r="K8" s="246"/>
    </row>
    <row r="9" spans="1:11" ht="12.75">
      <c r="A9" s="245" t="s">
        <v>27</v>
      </c>
      <c r="B9" s="223"/>
      <c r="C9" s="223"/>
      <c r="D9" s="223"/>
      <c r="E9" s="223"/>
      <c r="F9" s="223"/>
      <c r="G9" s="223"/>
      <c r="H9" s="223"/>
      <c r="I9" s="223"/>
      <c r="J9" s="223"/>
      <c r="K9" s="24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142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260</v>
      </c>
      <c r="B13" s="19"/>
      <c r="C13" s="11"/>
      <c r="D13" s="242" t="s">
        <v>28</v>
      </c>
      <c r="E13" s="244"/>
      <c r="F13" s="244"/>
      <c r="G13" s="243"/>
      <c r="H13" s="244"/>
      <c r="I13" s="243"/>
      <c r="J13" s="244"/>
      <c r="K13" s="247"/>
    </row>
    <row r="14" spans="1:11" ht="12.75">
      <c r="A14" s="71" t="s">
        <v>38</v>
      </c>
      <c r="B14" s="64"/>
      <c r="C14" s="65"/>
      <c r="D14" s="18" t="s">
        <v>255</v>
      </c>
      <c r="E14" s="18" t="s">
        <v>296</v>
      </c>
      <c r="F14" s="30" t="s">
        <v>256</v>
      </c>
      <c r="G14" s="17"/>
      <c r="H14" s="14" t="s">
        <v>257</v>
      </c>
      <c r="I14" s="17"/>
      <c r="J14" s="17" t="s">
        <v>37</v>
      </c>
      <c r="K14" s="18" t="s">
        <v>37</v>
      </c>
    </row>
    <row r="15" spans="1:11" ht="12.75">
      <c r="A15" s="73" t="s">
        <v>49</v>
      </c>
      <c r="B15" s="14"/>
      <c r="C15" s="17"/>
      <c r="D15" s="18" t="s">
        <v>340</v>
      </c>
      <c r="E15" s="18" t="s">
        <v>342</v>
      </c>
      <c r="F15" s="164">
        <v>189.12</v>
      </c>
      <c r="G15" s="116" t="s">
        <v>141</v>
      </c>
      <c r="H15" s="166">
        <v>283.71</v>
      </c>
      <c r="I15" s="116" t="s">
        <v>141</v>
      </c>
      <c r="J15" s="17" t="s">
        <v>179</v>
      </c>
      <c r="K15" s="18" t="s">
        <v>179</v>
      </c>
    </row>
    <row r="16" spans="1:11" ht="12.75">
      <c r="A16" s="66" t="s">
        <v>32</v>
      </c>
      <c r="B16" s="67"/>
      <c r="C16" s="68"/>
      <c r="D16" s="18" t="s">
        <v>341</v>
      </c>
      <c r="E16" s="18" t="s">
        <v>343</v>
      </c>
      <c r="F16" s="86">
        <f>+F15+6</f>
        <v>195.12</v>
      </c>
      <c r="G16" s="116" t="s">
        <v>141</v>
      </c>
      <c r="H16" s="86">
        <f>+H15+6</f>
        <v>289.71</v>
      </c>
      <c r="I16" s="116" t="s">
        <v>141</v>
      </c>
      <c r="J16" s="17" t="s">
        <v>179</v>
      </c>
      <c r="K16" s="18" t="s">
        <v>179</v>
      </c>
    </row>
    <row r="17" spans="1:11" ht="12.75">
      <c r="A17" s="63" t="s">
        <v>33</v>
      </c>
      <c r="B17" s="14"/>
      <c r="C17" s="17"/>
      <c r="D17" s="69"/>
      <c r="E17" s="69"/>
      <c r="F17" s="165"/>
      <c r="G17" s="118"/>
      <c r="H17" s="165"/>
      <c r="I17" s="118"/>
      <c r="J17" s="69"/>
      <c r="K17" s="70"/>
    </row>
    <row r="18" spans="1:11" ht="12.75">
      <c r="A18" s="60" t="s">
        <v>34</v>
      </c>
      <c r="B18" s="14"/>
      <c r="C18" s="17"/>
      <c r="D18" s="18" t="str">
        <f>D16</f>
        <v>$115.12(A)</v>
      </c>
      <c r="E18" s="18" t="str">
        <f>E16</f>
        <v>$156.54(A)</v>
      </c>
      <c r="F18" s="86">
        <f>+F16</f>
        <v>195.12</v>
      </c>
      <c r="G18" s="116" t="s">
        <v>141</v>
      </c>
      <c r="H18" s="86">
        <f>+H16</f>
        <v>289.71</v>
      </c>
      <c r="I18" s="116" t="s">
        <v>141</v>
      </c>
      <c r="J18" s="17" t="s">
        <v>179</v>
      </c>
      <c r="K18" s="18" t="s">
        <v>179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6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6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29" t="s">
        <v>39</v>
      </c>
      <c r="B23" s="22" t="s">
        <v>40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29"/>
      <c r="B24" s="22" t="s">
        <v>41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29"/>
      <c r="B25" s="22" t="s">
        <v>42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29"/>
      <c r="B26" s="22" t="s">
        <v>43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29"/>
      <c r="B27" s="22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2" t="s">
        <v>182</v>
      </c>
      <c r="B28" s="56" t="s">
        <v>182</v>
      </c>
      <c r="C28" s="20"/>
      <c r="D28" s="20"/>
      <c r="E28" s="20"/>
      <c r="F28" s="20"/>
      <c r="G28" s="20"/>
      <c r="H28" s="20"/>
      <c r="I28" s="20"/>
      <c r="J28" s="20"/>
      <c r="K28" s="28"/>
    </row>
    <row r="29" spans="1:11" ht="12.75">
      <c r="A29" s="29"/>
      <c r="B29" s="22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29" t="s">
        <v>45</v>
      </c>
      <c r="B30" s="22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29"/>
      <c r="B31" s="22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29" t="s">
        <v>339</v>
      </c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29"/>
      <c r="B33" s="22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29" t="s">
        <v>113</v>
      </c>
      <c r="B34" s="22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114</v>
      </c>
      <c r="B35" s="22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22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330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 t="s">
        <v>337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200</v>
      </c>
      <c r="B40" s="5"/>
      <c r="C40" s="5"/>
      <c r="D40" s="20"/>
      <c r="E40" s="20"/>
      <c r="F40" s="20"/>
      <c r="G40" s="20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 t="s">
        <v>322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37" t="s">
        <v>344</v>
      </c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81</v>
      </c>
      <c r="B49" s="5" t="str">
        <f>+'Check Sheet'!$B$53</f>
        <v>Irmgard R Wilcox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80</v>
      </c>
      <c r="B51" s="134">
        <f>+'Check Sheet'!$B$55</f>
        <v>40555</v>
      </c>
      <c r="C51" s="8"/>
      <c r="D51" s="8"/>
      <c r="E51" s="8"/>
      <c r="F51" s="8"/>
      <c r="G51" s="8"/>
      <c r="H51" s="8" t="s">
        <v>126</v>
      </c>
      <c r="I51" s="8"/>
      <c r="J51" s="8"/>
      <c r="K51" s="133">
        <f>'Item 255, pg 46'!K51</f>
        <v>40603</v>
      </c>
    </row>
    <row r="52" spans="1:11" ht="12.75">
      <c r="A52" s="224" t="s">
        <v>72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79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I18" activeCellId="3" sqref="G16 G18 I15:I16 I18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5.00390625" style="0" customWidth="1"/>
    <col min="5" max="5" width="9.7109375" style="0" customWidth="1"/>
    <col min="7" max="7" width="3.7109375" style="0" customWidth="1"/>
    <col min="9" max="9" width="4.140625" style="0" customWidth="1"/>
    <col min="10" max="10" width="10.421875" style="0" customWidth="1"/>
    <col min="11" max="11" width="14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75</v>
      </c>
      <c r="B2" s="44">
        <f>'Check Sheet'!$B$2</f>
        <v>25</v>
      </c>
      <c r="C2" s="5"/>
      <c r="D2" s="5" t="str">
        <f>'Check Sheet'!$C$2</f>
        <v> </v>
      </c>
      <c r="E2" s="5"/>
      <c r="F2" s="5"/>
      <c r="G2" s="8" t="s">
        <v>298</v>
      </c>
      <c r="H2" s="223" t="s">
        <v>76</v>
      </c>
      <c r="I2" s="223"/>
      <c r="J2" s="223"/>
      <c r="K2" s="27">
        <v>48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77</v>
      </c>
      <c r="B4" s="5"/>
      <c r="C4" s="170" t="str">
        <f>'Item 255, pg 47'!C4</f>
        <v>American Disposal Co., Inc  G-87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78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27" t="s">
        <v>53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1" ht="12.75">
      <c r="A8" s="259" t="s">
        <v>117</v>
      </c>
      <c r="B8" s="223"/>
      <c r="C8" s="223"/>
      <c r="D8" s="223"/>
      <c r="E8" s="223"/>
      <c r="F8" s="223"/>
      <c r="G8" s="223"/>
      <c r="H8" s="223"/>
      <c r="I8" s="223"/>
      <c r="J8" s="223"/>
      <c r="K8" s="246"/>
    </row>
    <row r="9" spans="1:11" ht="12.75">
      <c r="A9" s="245" t="s">
        <v>27</v>
      </c>
      <c r="B9" s="223"/>
      <c r="C9" s="223"/>
      <c r="D9" s="223"/>
      <c r="E9" s="223"/>
      <c r="F9" s="223"/>
      <c r="G9" s="223"/>
      <c r="H9" s="223"/>
      <c r="I9" s="223"/>
      <c r="J9" s="223"/>
      <c r="K9" s="24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142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116</v>
      </c>
      <c r="B13" s="19"/>
      <c r="C13" s="11"/>
      <c r="D13" s="242" t="s">
        <v>28</v>
      </c>
      <c r="E13" s="244"/>
      <c r="F13" s="244"/>
      <c r="G13" s="243"/>
      <c r="H13" s="244"/>
      <c r="I13" s="243"/>
      <c r="J13" s="244"/>
      <c r="K13" s="247"/>
    </row>
    <row r="14" spans="1:11" ht="12.75">
      <c r="A14" s="71" t="s">
        <v>38</v>
      </c>
      <c r="B14" s="64"/>
      <c r="C14" s="65"/>
      <c r="D14" s="74" t="s">
        <v>50</v>
      </c>
      <c r="E14" s="18" t="s">
        <v>296</v>
      </c>
      <c r="F14" s="30" t="s">
        <v>256</v>
      </c>
      <c r="G14" s="17"/>
      <c r="H14" s="14" t="s">
        <v>257</v>
      </c>
      <c r="I14" s="17"/>
      <c r="J14" s="17" t="s">
        <v>37</v>
      </c>
      <c r="K14" s="18" t="s">
        <v>37</v>
      </c>
    </row>
    <row r="15" spans="1:11" ht="12.75">
      <c r="A15" s="73" t="s">
        <v>49</v>
      </c>
      <c r="B15" s="14"/>
      <c r="C15" s="17"/>
      <c r="D15" s="18" t="s">
        <v>179</v>
      </c>
      <c r="E15" s="18" t="s">
        <v>345</v>
      </c>
      <c r="F15" s="164">
        <v>254.25</v>
      </c>
      <c r="G15" s="116" t="s">
        <v>141</v>
      </c>
      <c r="H15" s="166">
        <v>367.02</v>
      </c>
      <c r="I15" s="116" t="s">
        <v>141</v>
      </c>
      <c r="J15" s="17" t="s">
        <v>179</v>
      </c>
      <c r="K15" s="18" t="s">
        <v>179</v>
      </c>
    </row>
    <row r="16" spans="1:11" ht="12.75">
      <c r="A16" s="66" t="s">
        <v>32</v>
      </c>
      <c r="B16" s="67"/>
      <c r="C16" s="68"/>
      <c r="D16" s="18" t="s">
        <v>179</v>
      </c>
      <c r="E16" s="18" t="s">
        <v>346</v>
      </c>
      <c r="F16" s="86">
        <f>+F15+6</f>
        <v>260.25</v>
      </c>
      <c r="G16" s="116" t="s">
        <v>141</v>
      </c>
      <c r="H16" s="86">
        <f>+H15+6</f>
        <v>373.02</v>
      </c>
      <c r="I16" s="116" t="s">
        <v>141</v>
      </c>
      <c r="J16" s="17" t="s">
        <v>179</v>
      </c>
      <c r="K16" s="18" t="s">
        <v>179</v>
      </c>
    </row>
    <row r="17" spans="1:11" ht="12.75">
      <c r="A17" s="63" t="s">
        <v>33</v>
      </c>
      <c r="B17" s="14"/>
      <c r="C17" s="17"/>
      <c r="D17" s="69"/>
      <c r="E17" s="69"/>
      <c r="F17" s="165"/>
      <c r="G17" s="118"/>
      <c r="H17" s="165"/>
      <c r="I17" s="118"/>
      <c r="J17" s="69"/>
      <c r="K17" s="70"/>
    </row>
    <row r="18" spans="1:11" ht="12.75">
      <c r="A18" s="60" t="s">
        <v>34</v>
      </c>
      <c r="B18" s="14"/>
      <c r="C18" s="17"/>
      <c r="D18" s="18" t="s">
        <v>179</v>
      </c>
      <c r="E18" s="18" t="str">
        <f>E16</f>
        <v>$198.03(A)</v>
      </c>
      <c r="F18" s="86">
        <f>+F16</f>
        <v>260.25</v>
      </c>
      <c r="G18" s="116" t="s">
        <v>141</v>
      </c>
      <c r="H18" s="86">
        <f>+H16</f>
        <v>373.02</v>
      </c>
      <c r="I18" s="116" t="s">
        <v>141</v>
      </c>
      <c r="J18" s="17" t="s">
        <v>179</v>
      </c>
      <c r="K18" s="18" t="s">
        <v>179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6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6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29" t="s">
        <v>39</v>
      </c>
      <c r="B23" s="22" t="s">
        <v>40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29"/>
      <c r="B24" s="22" t="s">
        <v>41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29"/>
      <c r="B25" s="22" t="s">
        <v>42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29"/>
      <c r="B26" s="22" t="s">
        <v>43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29"/>
      <c r="B27" s="22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2" t="s">
        <v>182</v>
      </c>
      <c r="B28" s="56" t="s">
        <v>182</v>
      </c>
      <c r="C28" s="20"/>
      <c r="D28" s="20"/>
      <c r="E28" s="20"/>
      <c r="F28" s="20"/>
      <c r="G28" s="20"/>
      <c r="H28" s="20"/>
      <c r="I28" s="20"/>
      <c r="J28" s="20"/>
      <c r="K28" s="28"/>
    </row>
    <row r="29" spans="1:11" ht="12.75">
      <c r="A29" s="29"/>
      <c r="B29" s="22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29" t="s">
        <v>45</v>
      </c>
      <c r="B30" s="22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29"/>
      <c r="B31" s="22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29" t="s">
        <v>339</v>
      </c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29"/>
      <c r="B33" s="22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29" t="s">
        <v>113</v>
      </c>
      <c r="B34" s="22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114</v>
      </c>
      <c r="B35" s="22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330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 t="s">
        <v>337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200</v>
      </c>
      <c r="B40" s="5"/>
      <c r="C40" s="5"/>
      <c r="D40" s="20"/>
      <c r="E40" s="20"/>
      <c r="F40" s="20"/>
      <c r="G40" s="20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 t="s">
        <v>322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37" t="s">
        <v>344</v>
      </c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81</v>
      </c>
      <c r="B49" s="5" t="str">
        <f>+'Check Sheet'!$B$53</f>
        <v>Irmgard R Wilcox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80</v>
      </c>
      <c r="B51" s="134">
        <f>+'Check Sheet'!$B$55</f>
        <v>40555</v>
      </c>
      <c r="C51" s="8"/>
      <c r="D51" s="8"/>
      <c r="E51" s="8"/>
      <c r="F51" s="8"/>
      <c r="G51" s="8"/>
      <c r="H51" s="8" t="s">
        <v>137</v>
      </c>
      <c r="I51" s="8"/>
      <c r="J51" s="8"/>
      <c r="K51" s="133">
        <f>'Item 255, pg 47'!K51</f>
        <v>40603</v>
      </c>
    </row>
    <row r="52" spans="1:11" ht="12.75">
      <c r="A52" s="224" t="s">
        <v>72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79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22">
      <selection activeCell="C4" sqref="C4"/>
    </sheetView>
  </sheetViews>
  <sheetFormatPr defaultColWidth="9.140625" defaultRowHeight="12.75"/>
  <cols>
    <col min="1" max="1" width="10.28125" style="0" customWidth="1"/>
    <col min="2" max="2" width="18.28125" style="0" customWidth="1"/>
    <col min="9" max="9" width="7.7109375" style="0" customWidth="1"/>
    <col min="10" max="10" width="12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75</v>
      </c>
      <c r="B2" s="44">
        <f>'Check Sheet'!$B$2</f>
        <v>25</v>
      </c>
      <c r="C2" s="5"/>
      <c r="D2" s="5" t="str">
        <f>'Check Sheet'!$C$2</f>
        <v> </v>
      </c>
      <c r="E2" s="5"/>
      <c r="F2" s="5"/>
      <c r="G2" s="44" t="s">
        <v>309</v>
      </c>
      <c r="H2" s="223" t="s">
        <v>76</v>
      </c>
      <c r="I2" s="223"/>
      <c r="J2" s="27">
        <v>16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77</v>
      </c>
      <c r="B4" s="5"/>
      <c r="C4" s="170" t="str">
        <f>'Check Sheet'!C4</f>
        <v>American Disposal Co., Inc 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78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27" t="s">
        <v>165</v>
      </c>
      <c r="B7" s="228"/>
      <c r="C7" s="228"/>
      <c r="D7" s="228"/>
      <c r="E7" s="228"/>
      <c r="F7" s="228"/>
      <c r="G7" s="228"/>
      <c r="H7" s="228"/>
      <c r="I7" s="228"/>
      <c r="J7" s="229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0" t="s">
        <v>167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166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 t="s">
        <v>168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5" t="s">
        <v>170</v>
      </c>
      <c r="C13" s="11"/>
      <c r="D13" s="5"/>
      <c r="E13" s="19"/>
      <c r="F13" s="11"/>
      <c r="G13" s="5"/>
      <c r="H13" s="19"/>
      <c r="I13" s="11"/>
      <c r="J13" s="6"/>
    </row>
    <row r="14" spans="1:10" ht="12.75">
      <c r="A14" s="4"/>
      <c r="B14" s="23" t="s">
        <v>169</v>
      </c>
      <c r="C14" s="11"/>
      <c r="D14" s="5"/>
      <c r="E14" s="19"/>
      <c r="F14" s="11"/>
      <c r="G14" s="5"/>
      <c r="H14" s="19"/>
      <c r="I14" s="11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132" t="s">
        <v>308</v>
      </c>
      <c r="E16" s="5"/>
      <c r="F16" s="5"/>
      <c r="G16" s="5"/>
      <c r="H16" s="5"/>
      <c r="I16" s="5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38" t="s">
        <v>171</v>
      </c>
      <c r="B18" s="39"/>
      <c r="C18" s="39"/>
      <c r="D18" s="39"/>
      <c r="E18" s="39"/>
      <c r="F18" s="39"/>
      <c r="G18" s="39"/>
      <c r="H18" s="39"/>
      <c r="I18" s="39"/>
      <c r="J18" s="40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230" t="s">
        <v>172</v>
      </c>
      <c r="B20" s="231"/>
      <c r="C20" s="231"/>
      <c r="D20" s="231"/>
      <c r="E20" s="231"/>
      <c r="F20" s="231"/>
      <c r="G20" s="231"/>
      <c r="H20" s="231"/>
      <c r="I20" s="231"/>
      <c r="J20" s="232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29" t="s">
        <v>173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29" t="s">
        <v>174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 t="s">
        <v>185</v>
      </c>
      <c r="C25" s="5"/>
      <c r="D25" s="5"/>
      <c r="E25" s="5" t="s">
        <v>55</v>
      </c>
      <c r="F25" s="5"/>
      <c r="G25" s="5"/>
      <c r="H25" s="5"/>
      <c r="I25" s="5"/>
      <c r="J25" s="6"/>
    </row>
    <row r="26" spans="1:10" ht="12.75">
      <c r="A26" s="4"/>
      <c r="B26" s="5" t="s">
        <v>186</v>
      </c>
      <c r="C26" s="5"/>
      <c r="D26" s="5"/>
      <c r="E26" s="5" t="s">
        <v>56</v>
      </c>
      <c r="F26" s="5"/>
      <c r="G26" s="5"/>
      <c r="H26" s="5"/>
      <c r="I26" s="5"/>
      <c r="J26" s="6"/>
    </row>
    <row r="27" spans="1:10" ht="12.75">
      <c r="A27" s="4"/>
      <c r="B27" s="5" t="s">
        <v>54</v>
      </c>
      <c r="C27" s="5"/>
      <c r="D27" s="5"/>
      <c r="E27" s="5" t="s">
        <v>57</v>
      </c>
      <c r="F27" s="5"/>
      <c r="G27" s="5"/>
      <c r="H27" s="5"/>
      <c r="I27" s="5"/>
      <c r="J27" s="6"/>
    </row>
    <row r="28" spans="1:10" ht="12.75">
      <c r="A28" s="4"/>
      <c r="B28" s="5" t="s">
        <v>187</v>
      </c>
      <c r="C28" s="5"/>
      <c r="D28" s="5"/>
      <c r="E28" s="5" t="s">
        <v>188</v>
      </c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 t="s">
        <v>59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 t="s">
        <v>58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2" t="s">
        <v>175</v>
      </c>
      <c r="B34" s="20"/>
      <c r="C34" s="20"/>
      <c r="D34" s="20"/>
      <c r="E34" s="20"/>
      <c r="F34" s="20"/>
      <c r="G34" s="20"/>
      <c r="H34" s="20"/>
      <c r="I34" s="20"/>
      <c r="J34" s="28"/>
    </row>
    <row r="35" spans="1:10" ht="12.75">
      <c r="A35" s="29" t="s">
        <v>176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1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29" t="s">
        <v>154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29" t="s">
        <v>177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29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 t="s">
        <v>178</v>
      </c>
      <c r="D41" s="5"/>
      <c r="E41" s="215">
        <v>70</v>
      </c>
      <c r="F41" s="5"/>
      <c r="G41" s="5"/>
      <c r="H41" s="5"/>
      <c r="I41" s="5"/>
      <c r="J41" s="6"/>
    </row>
    <row r="42" spans="1:10" ht="12.75">
      <c r="A42" s="4"/>
      <c r="B42" s="5"/>
      <c r="C42" s="5" t="s">
        <v>180</v>
      </c>
      <c r="D42" s="5"/>
      <c r="E42" s="215">
        <v>70</v>
      </c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81</v>
      </c>
      <c r="B52" s="5" t="str">
        <f>+'Check Sheet'!$B$53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80</v>
      </c>
      <c r="B54" s="134">
        <f>+'Check Sheet'!$B$55</f>
        <v>40555</v>
      </c>
      <c r="C54" s="8"/>
      <c r="D54" s="8"/>
      <c r="E54" s="8"/>
      <c r="F54" s="8"/>
      <c r="G54" s="8"/>
      <c r="H54" s="8" t="s">
        <v>74</v>
      </c>
      <c r="I54" s="8"/>
      <c r="J54" s="133">
        <f>'Check Sheet'!J55</f>
        <v>40603</v>
      </c>
    </row>
    <row r="55" spans="1:10" ht="12.75">
      <c r="A55" s="224" t="s">
        <v>72</v>
      </c>
      <c r="B55" s="225"/>
      <c r="C55" s="225"/>
      <c r="D55" s="225"/>
      <c r="E55" s="225"/>
      <c r="F55" s="225"/>
      <c r="G55" s="225"/>
      <c r="H55" s="225"/>
      <c r="I55" s="225"/>
      <c r="J55" s="22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79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A7:J7"/>
    <mergeCell ref="A20:J2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1.28125" style="0" customWidth="1"/>
    <col min="2" max="2" width="17.00390625" style="0" customWidth="1"/>
    <col min="3" max="3" width="3.28125" style="0" customWidth="1"/>
    <col min="4" max="4" width="8.28125" style="0" customWidth="1"/>
    <col min="6" max="6" width="10.421875" style="0" customWidth="1"/>
    <col min="7" max="7" width="4.140625" style="0" customWidth="1"/>
    <col min="9" max="9" width="4.00390625" style="0" customWidth="1"/>
    <col min="11" max="11" width="15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75</v>
      </c>
      <c r="B2" s="44">
        <f>'Check Sheet'!$B$2</f>
        <v>25</v>
      </c>
      <c r="C2" s="5"/>
      <c r="D2" s="5" t="str">
        <f>'Check Sheet'!$C$2</f>
        <v> </v>
      </c>
      <c r="E2" s="5"/>
      <c r="F2" s="5"/>
      <c r="G2" s="44" t="s">
        <v>298</v>
      </c>
      <c r="H2" s="223" t="s">
        <v>76</v>
      </c>
      <c r="I2" s="223"/>
      <c r="J2" s="223"/>
      <c r="K2" s="27">
        <v>49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77</v>
      </c>
      <c r="B4" s="5"/>
      <c r="C4" s="170" t="str">
        <f>'Item 255, pg 48'!C4</f>
        <v>American Disposal Co., Inc  G-87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78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27" t="s">
        <v>53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1" ht="12.75">
      <c r="A8" s="259" t="s">
        <v>117</v>
      </c>
      <c r="B8" s="223"/>
      <c r="C8" s="223"/>
      <c r="D8" s="223"/>
      <c r="E8" s="223"/>
      <c r="F8" s="223"/>
      <c r="G8" s="223"/>
      <c r="H8" s="223"/>
      <c r="I8" s="223"/>
      <c r="J8" s="223"/>
      <c r="K8" s="246"/>
    </row>
    <row r="9" spans="1:11" ht="12.75">
      <c r="A9" s="245" t="s">
        <v>27</v>
      </c>
      <c r="B9" s="223"/>
      <c r="C9" s="223"/>
      <c r="D9" s="223"/>
      <c r="E9" s="223"/>
      <c r="F9" s="223"/>
      <c r="G9" s="223"/>
      <c r="H9" s="223"/>
      <c r="I9" s="223"/>
      <c r="J9" s="223"/>
      <c r="K9" s="24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142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261</v>
      </c>
      <c r="B13" s="19"/>
      <c r="C13" s="11"/>
      <c r="D13" s="242" t="s">
        <v>28</v>
      </c>
      <c r="E13" s="244"/>
      <c r="F13" s="244"/>
      <c r="G13" s="243"/>
      <c r="H13" s="244"/>
      <c r="I13" s="243"/>
      <c r="J13" s="244"/>
      <c r="K13" s="247"/>
    </row>
    <row r="14" spans="1:11" ht="12.75">
      <c r="A14" s="71" t="s">
        <v>38</v>
      </c>
      <c r="B14" s="64"/>
      <c r="C14" s="65"/>
      <c r="D14" s="74" t="s">
        <v>50</v>
      </c>
      <c r="E14" s="18" t="s">
        <v>255</v>
      </c>
      <c r="F14" s="30" t="s">
        <v>256</v>
      </c>
      <c r="G14" s="17"/>
      <c r="H14" s="14" t="s">
        <v>257</v>
      </c>
      <c r="I14" s="17"/>
      <c r="J14" s="17" t="s">
        <v>37</v>
      </c>
      <c r="K14" s="18" t="s">
        <v>37</v>
      </c>
    </row>
    <row r="15" spans="1:11" ht="12.75">
      <c r="A15" s="73" t="s">
        <v>49</v>
      </c>
      <c r="B15" s="14"/>
      <c r="C15" s="17"/>
      <c r="D15" s="18" t="s">
        <v>179</v>
      </c>
      <c r="E15" s="18" t="s">
        <v>179</v>
      </c>
      <c r="F15" s="164">
        <v>290.11</v>
      </c>
      <c r="G15" s="116" t="s">
        <v>141</v>
      </c>
      <c r="H15" s="166">
        <v>419.16</v>
      </c>
      <c r="I15" s="116" t="s">
        <v>141</v>
      </c>
      <c r="J15" s="17" t="s">
        <v>179</v>
      </c>
      <c r="K15" s="18" t="s">
        <v>179</v>
      </c>
    </row>
    <row r="16" spans="1:11" ht="12.75">
      <c r="A16" s="66" t="s">
        <v>32</v>
      </c>
      <c r="B16" s="67"/>
      <c r="C16" s="68"/>
      <c r="D16" s="18" t="s">
        <v>179</v>
      </c>
      <c r="E16" s="18" t="s">
        <v>179</v>
      </c>
      <c r="F16" s="86">
        <f>+F15+6</f>
        <v>296.11</v>
      </c>
      <c r="G16" s="116" t="s">
        <v>141</v>
      </c>
      <c r="H16" s="166">
        <f>+H15+6</f>
        <v>425.16</v>
      </c>
      <c r="I16" s="116" t="s">
        <v>141</v>
      </c>
      <c r="J16" s="17" t="s">
        <v>179</v>
      </c>
      <c r="K16" s="18" t="s">
        <v>179</v>
      </c>
    </row>
    <row r="17" spans="1:11" ht="12.75">
      <c r="A17" s="63" t="s">
        <v>33</v>
      </c>
      <c r="B17" s="14"/>
      <c r="C17" s="17"/>
      <c r="D17" s="69"/>
      <c r="E17" s="69"/>
      <c r="F17" s="165"/>
      <c r="G17" s="118"/>
      <c r="H17" s="165"/>
      <c r="I17" s="118"/>
      <c r="J17" s="69"/>
      <c r="K17" s="70"/>
    </row>
    <row r="18" spans="1:11" ht="12.75">
      <c r="A18" s="60" t="s">
        <v>34</v>
      </c>
      <c r="B18" s="14"/>
      <c r="C18" s="17"/>
      <c r="D18" s="18" t="s">
        <v>179</v>
      </c>
      <c r="E18" s="18" t="s">
        <v>179</v>
      </c>
      <c r="F18" s="86">
        <f>+F16</f>
        <v>296.11</v>
      </c>
      <c r="G18" s="116" t="s">
        <v>141</v>
      </c>
      <c r="H18" s="166">
        <f>+H16</f>
        <v>425.16</v>
      </c>
      <c r="I18" s="116" t="s">
        <v>141</v>
      </c>
      <c r="J18" s="17" t="s">
        <v>179</v>
      </c>
      <c r="K18" s="18" t="s">
        <v>179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6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6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29" t="s">
        <v>39</v>
      </c>
      <c r="B23" s="22" t="s">
        <v>40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29"/>
      <c r="B24" s="22" t="s">
        <v>41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29"/>
      <c r="B25" s="22" t="s">
        <v>42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29"/>
      <c r="B26" s="22" t="s">
        <v>43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29"/>
      <c r="B27" s="22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2" t="s">
        <v>182</v>
      </c>
      <c r="B28" s="56" t="s">
        <v>182</v>
      </c>
      <c r="C28" s="20"/>
      <c r="D28" s="20"/>
      <c r="E28" s="20"/>
      <c r="F28" s="20"/>
      <c r="G28" s="20"/>
      <c r="H28" s="20"/>
      <c r="I28" s="20"/>
      <c r="J28" s="20"/>
      <c r="K28" s="28"/>
    </row>
    <row r="29" spans="1:11" ht="12.75">
      <c r="A29" s="29"/>
      <c r="B29" s="22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29" t="s">
        <v>45</v>
      </c>
      <c r="B30" s="22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29"/>
      <c r="B31" s="22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29" t="s">
        <v>339</v>
      </c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29"/>
      <c r="B33" s="22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29" t="s">
        <v>113</v>
      </c>
      <c r="B34" s="22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114</v>
      </c>
      <c r="B35" s="22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330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 t="s">
        <v>337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200</v>
      </c>
      <c r="B40" s="5"/>
      <c r="C40" s="5"/>
      <c r="D40" s="20"/>
      <c r="E40" s="20"/>
      <c r="F40" s="20"/>
      <c r="G40" s="20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 t="s">
        <v>322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37" t="s">
        <v>344</v>
      </c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81</v>
      </c>
      <c r="B49" s="5" t="str">
        <f>+'Check Sheet'!$B$53</f>
        <v>Irmgard R Wilcox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80</v>
      </c>
      <c r="B51" s="134">
        <f>+'Check Sheet'!$B$55</f>
        <v>40555</v>
      </c>
      <c r="C51" s="8"/>
      <c r="D51" s="8"/>
      <c r="E51" s="8"/>
      <c r="F51" s="8"/>
      <c r="G51" s="8"/>
      <c r="I51" s="8" t="s">
        <v>74</v>
      </c>
      <c r="J51" s="8"/>
      <c r="K51" s="133">
        <f>'Item 255, pg 48'!K51</f>
        <v>40603</v>
      </c>
    </row>
    <row r="52" spans="1:11" ht="12.75">
      <c r="A52" s="224" t="s">
        <v>72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79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PageLayoutView="0" workbookViewId="0" topLeftCell="A7">
      <selection activeCell="M23" activeCellId="1" sqref="D24:D31 M23:M28"/>
    </sheetView>
  </sheetViews>
  <sheetFormatPr defaultColWidth="9.140625" defaultRowHeight="12.75"/>
  <cols>
    <col min="1" max="1" width="10.140625" style="0" customWidth="1"/>
    <col min="2" max="2" width="17.7109375" style="0" customWidth="1"/>
    <col min="3" max="3" width="7.421875" style="0" customWidth="1"/>
    <col min="4" max="4" width="2.7109375" style="0" customWidth="1"/>
    <col min="6" max="6" width="2.28125" style="0" customWidth="1"/>
    <col min="7" max="7" width="10.140625" style="0" customWidth="1"/>
    <col min="9" max="9" width="1.421875" style="0" customWidth="1"/>
    <col min="10" max="10" width="10.28125" style="0" customWidth="1"/>
    <col min="11" max="11" width="8.7109375" style="0" customWidth="1"/>
    <col min="12" max="12" width="6.57421875" style="0" customWidth="1"/>
    <col min="13" max="13" width="3.8515625" style="0" customWidth="1"/>
    <col min="14" max="14" width="7.7109375" style="0" customWidth="1"/>
    <col min="15" max="15" width="2.28125" style="0" customWidth="1"/>
    <col min="16" max="16" width="12.574218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75</v>
      </c>
      <c r="B2" s="44">
        <f>'Check Sheet'!$B$2</f>
        <v>25</v>
      </c>
      <c r="C2" s="5"/>
      <c r="D2" s="5"/>
      <c r="E2" s="5" t="str">
        <f>'Check Sheet'!$C$2</f>
        <v> </v>
      </c>
      <c r="F2" s="5"/>
      <c r="G2" s="5"/>
      <c r="H2" s="5"/>
      <c r="I2" s="5"/>
      <c r="J2" s="5"/>
      <c r="K2" s="5"/>
      <c r="L2" s="11" t="s">
        <v>182</v>
      </c>
      <c r="M2" s="44" t="s">
        <v>311</v>
      </c>
      <c r="N2" s="5" t="s">
        <v>133</v>
      </c>
      <c r="O2" s="5"/>
      <c r="P2" s="5"/>
      <c r="Q2" s="27">
        <v>21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77</v>
      </c>
      <c r="B4" s="5"/>
      <c r="C4" s="170" t="str">
        <f>'Item 55,60, pg 16'!C4</f>
        <v>American Disposal Co., Inc  G-87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78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234" t="s">
        <v>217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</row>
    <row r="7" spans="1:17" ht="12.75">
      <c r="A7" s="42" t="s">
        <v>218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8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29" t="s">
        <v>68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6" t="s">
        <v>219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46" t="s">
        <v>220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10" t="s">
        <v>221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47" t="s">
        <v>222</v>
      </c>
      <c r="B13" s="19"/>
      <c r="C13" s="11"/>
      <c r="D13" s="11"/>
      <c r="E13" s="5"/>
      <c r="F13" s="5"/>
      <c r="G13" s="5"/>
      <c r="H13" s="19"/>
      <c r="I13" s="19"/>
      <c r="J13" s="11"/>
      <c r="K13" s="5"/>
      <c r="L13" s="19"/>
      <c r="M13" s="19"/>
      <c r="N13" s="11"/>
      <c r="O13" s="11"/>
      <c r="P13" s="11"/>
      <c r="Q13" s="6"/>
    </row>
    <row r="14" spans="1:17" ht="12.75">
      <c r="A14" s="47" t="s">
        <v>138</v>
      </c>
      <c r="B14" s="19"/>
      <c r="C14" s="11"/>
      <c r="D14" s="11"/>
      <c r="E14" s="5"/>
      <c r="F14" s="5"/>
      <c r="G14" s="5"/>
      <c r="H14" s="19"/>
      <c r="I14" s="19"/>
      <c r="J14" s="11"/>
      <c r="K14" s="5"/>
      <c r="L14" s="19"/>
      <c r="M14" s="19"/>
      <c r="N14" s="11"/>
      <c r="O14" s="11"/>
      <c r="P14" s="11"/>
      <c r="Q14" s="6"/>
    </row>
    <row r="15" spans="1:17" ht="12.75">
      <c r="A15" s="47" t="s">
        <v>231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ht="12.75">
      <c r="A16" s="4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1:17" ht="12.75">
      <c r="A17" s="29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1:17" ht="12.75">
      <c r="A18" s="4" t="s">
        <v>223</v>
      </c>
      <c r="B18" s="5"/>
      <c r="C18" s="5"/>
      <c r="D18" s="5"/>
      <c r="E18" s="5" t="s">
        <v>139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12.75">
      <c r="A19" s="21"/>
      <c r="B19" s="20"/>
      <c r="C19" s="20"/>
      <c r="D19" s="39"/>
      <c r="E19" s="20"/>
      <c r="F19" s="20"/>
      <c r="G19" s="20"/>
      <c r="H19" s="20"/>
      <c r="I19" s="20"/>
      <c r="J19" s="20"/>
      <c r="K19" s="20"/>
      <c r="L19" s="20"/>
      <c r="M19" s="39"/>
      <c r="N19" s="20"/>
      <c r="O19" s="20"/>
      <c r="P19" s="20"/>
      <c r="Q19" s="28"/>
    </row>
    <row r="20" spans="1:17" ht="12.75">
      <c r="A20" s="48" t="s">
        <v>224</v>
      </c>
      <c r="B20" s="48" t="s">
        <v>227</v>
      </c>
      <c r="C20" s="102" t="s">
        <v>228</v>
      </c>
      <c r="D20" s="109"/>
      <c r="E20" s="108" t="s">
        <v>229</v>
      </c>
      <c r="F20" s="108"/>
      <c r="G20" s="48" t="s">
        <v>8</v>
      </c>
      <c r="H20" s="48" t="s">
        <v>230</v>
      </c>
      <c r="I20" s="16"/>
      <c r="J20" s="48" t="s">
        <v>224</v>
      </c>
      <c r="K20" s="48" t="s">
        <v>227</v>
      </c>
      <c r="L20" s="102" t="s">
        <v>228</v>
      </c>
      <c r="M20" s="108"/>
      <c r="N20" s="108" t="s">
        <v>229</v>
      </c>
      <c r="O20" s="108"/>
      <c r="P20" s="48" t="s">
        <v>8</v>
      </c>
      <c r="Q20" s="48" t="s">
        <v>230</v>
      </c>
    </row>
    <row r="21" spans="1:17" ht="12.75">
      <c r="A21" s="49" t="s">
        <v>225</v>
      </c>
      <c r="B21" s="49" t="s">
        <v>73</v>
      </c>
      <c r="C21" s="103" t="s">
        <v>216</v>
      </c>
      <c r="D21" s="109"/>
      <c r="E21" s="109" t="s">
        <v>216</v>
      </c>
      <c r="F21" s="109"/>
      <c r="G21" s="49" t="s">
        <v>9</v>
      </c>
      <c r="H21" s="49" t="s">
        <v>216</v>
      </c>
      <c r="I21" s="16"/>
      <c r="J21" s="49" t="s">
        <v>225</v>
      </c>
      <c r="K21" s="49" t="s">
        <v>73</v>
      </c>
      <c r="L21" s="103" t="s">
        <v>216</v>
      </c>
      <c r="M21" s="109"/>
      <c r="N21" s="109" t="s">
        <v>216</v>
      </c>
      <c r="O21" s="109"/>
      <c r="P21" s="49" t="s">
        <v>9</v>
      </c>
      <c r="Q21" s="49" t="s">
        <v>216</v>
      </c>
    </row>
    <row r="22" spans="1:17" ht="12.75">
      <c r="A22" s="50" t="s">
        <v>226</v>
      </c>
      <c r="B22" s="50" t="s">
        <v>216</v>
      </c>
      <c r="C22" s="104" t="s">
        <v>184</v>
      </c>
      <c r="D22" s="110"/>
      <c r="E22" s="110" t="s">
        <v>184</v>
      </c>
      <c r="F22" s="110"/>
      <c r="G22" s="50" t="s">
        <v>10</v>
      </c>
      <c r="H22" s="50" t="s">
        <v>184</v>
      </c>
      <c r="I22" s="16"/>
      <c r="J22" s="50" t="s">
        <v>226</v>
      </c>
      <c r="K22" s="50" t="s">
        <v>216</v>
      </c>
      <c r="L22" s="103" t="s">
        <v>184</v>
      </c>
      <c r="M22" s="110"/>
      <c r="N22" s="110" t="s">
        <v>184</v>
      </c>
      <c r="O22" s="109"/>
      <c r="P22" s="50" t="s">
        <v>10</v>
      </c>
      <c r="Q22" s="50" t="s">
        <v>184</v>
      </c>
    </row>
    <row r="23" spans="1:17" ht="12.75">
      <c r="A23" s="80" t="s">
        <v>245</v>
      </c>
      <c r="B23" s="18" t="s">
        <v>205</v>
      </c>
      <c r="C23" s="138">
        <v>12.54</v>
      </c>
      <c r="D23" s="111" t="s">
        <v>141</v>
      </c>
      <c r="E23" s="101">
        <v>6</v>
      </c>
      <c r="F23" s="111"/>
      <c r="G23" s="82">
        <f>+C23+E23</f>
        <v>18.54</v>
      </c>
      <c r="H23" s="161">
        <v>5.91</v>
      </c>
      <c r="I23" s="5"/>
      <c r="J23" s="18" t="s">
        <v>209</v>
      </c>
      <c r="K23" s="18" t="s">
        <v>205</v>
      </c>
      <c r="L23" s="82">
        <v>40.75</v>
      </c>
      <c r="M23" s="111" t="s">
        <v>141</v>
      </c>
      <c r="N23" s="90">
        <f>E23</f>
        <v>6</v>
      </c>
      <c r="O23" s="78"/>
      <c r="P23" s="101">
        <f>+L23+N23</f>
        <v>46.75</v>
      </c>
      <c r="Q23" s="90">
        <f>H23</f>
        <v>5.91</v>
      </c>
    </row>
    <row r="24" spans="1:17" ht="12.75">
      <c r="A24" s="80" t="s">
        <v>245</v>
      </c>
      <c r="B24" s="18" t="s">
        <v>206</v>
      </c>
      <c r="C24" s="105">
        <f>C23+1</f>
        <v>13.54</v>
      </c>
      <c r="D24" s="111" t="s">
        <v>141</v>
      </c>
      <c r="E24" s="111">
        <f>E23</f>
        <v>6</v>
      </c>
      <c r="F24" s="111"/>
      <c r="G24" s="83">
        <f aca="true" t="shared" si="0" ref="G24:G31">C24+E24</f>
        <v>19.54</v>
      </c>
      <c r="H24" s="162">
        <f>H23</f>
        <v>5.91</v>
      </c>
      <c r="I24" s="5"/>
      <c r="J24" s="18" t="s">
        <v>209</v>
      </c>
      <c r="K24" s="18" t="s">
        <v>206</v>
      </c>
      <c r="L24" s="97">
        <f>L23+4</f>
        <v>44.75</v>
      </c>
      <c r="M24" s="111" t="s">
        <v>141</v>
      </c>
      <c r="N24" s="89">
        <f>E23</f>
        <v>6</v>
      </c>
      <c r="O24" s="78"/>
      <c r="P24" s="111">
        <f>L24+N24</f>
        <v>50.75</v>
      </c>
      <c r="Q24" s="89">
        <f>H24</f>
        <v>5.91</v>
      </c>
    </row>
    <row r="25" spans="1:17" ht="12.75">
      <c r="A25" s="80" t="s">
        <v>202</v>
      </c>
      <c r="B25" s="18" t="s">
        <v>205</v>
      </c>
      <c r="C25" s="105">
        <v>15.42</v>
      </c>
      <c r="D25" s="111" t="s">
        <v>141</v>
      </c>
      <c r="E25" s="111">
        <f>E24</f>
        <v>6</v>
      </c>
      <c r="F25" s="111"/>
      <c r="G25" s="83">
        <f t="shared" si="0"/>
        <v>21.42</v>
      </c>
      <c r="H25" s="162">
        <f>H23</f>
        <v>5.91</v>
      </c>
      <c r="I25" s="5"/>
      <c r="J25" s="18" t="s">
        <v>210</v>
      </c>
      <c r="K25" s="18" t="s">
        <v>205</v>
      </c>
      <c r="L25" s="97">
        <v>49.45</v>
      </c>
      <c r="M25" s="111" t="s">
        <v>141</v>
      </c>
      <c r="N25" s="89">
        <f>E23</f>
        <v>6</v>
      </c>
      <c r="O25" s="78"/>
      <c r="P25" s="111">
        <f>L25+N25</f>
        <v>55.45</v>
      </c>
      <c r="Q25" s="89">
        <f>Q24</f>
        <v>5.91</v>
      </c>
    </row>
    <row r="26" spans="1:17" ht="12.75">
      <c r="A26" s="80" t="s">
        <v>202</v>
      </c>
      <c r="B26" s="18" t="s">
        <v>206</v>
      </c>
      <c r="C26" s="105">
        <f>C25+1</f>
        <v>16.42</v>
      </c>
      <c r="D26" s="111" t="s">
        <v>141</v>
      </c>
      <c r="E26" s="111">
        <f aca="true" t="shared" si="1" ref="E26:E31">E25</f>
        <v>6</v>
      </c>
      <c r="F26" s="111"/>
      <c r="G26" s="83">
        <f t="shared" si="0"/>
        <v>22.42</v>
      </c>
      <c r="H26" s="162">
        <f aca="true" t="shared" si="2" ref="H26:H31">H25</f>
        <v>5.91</v>
      </c>
      <c r="I26" s="5"/>
      <c r="J26" s="18" t="s">
        <v>210</v>
      </c>
      <c r="K26" s="18" t="s">
        <v>206</v>
      </c>
      <c r="L26" s="97">
        <f>L25+5</f>
        <v>54.45</v>
      </c>
      <c r="M26" s="111" t="s">
        <v>141</v>
      </c>
      <c r="N26" s="89">
        <f>E23</f>
        <v>6</v>
      </c>
      <c r="O26" s="78"/>
      <c r="P26" s="111">
        <f>L26+N26</f>
        <v>60.45</v>
      </c>
      <c r="Q26" s="89">
        <f>Q25</f>
        <v>5.91</v>
      </c>
    </row>
    <row r="27" spans="1:17" ht="12.75">
      <c r="A27" s="18" t="s">
        <v>203</v>
      </c>
      <c r="B27" s="18" t="s">
        <v>205</v>
      </c>
      <c r="C27" s="93">
        <v>22.48</v>
      </c>
      <c r="D27" s="111" t="s">
        <v>141</v>
      </c>
      <c r="E27" s="111">
        <f t="shared" si="1"/>
        <v>6</v>
      </c>
      <c r="F27" s="111"/>
      <c r="G27" s="83">
        <f t="shared" si="0"/>
        <v>28.48</v>
      </c>
      <c r="H27" s="162">
        <f t="shared" si="2"/>
        <v>5.91</v>
      </c>
      <c r="I27" s="5"/>
      <c r="J27" s="18" t="s">
        <v>211</v>
      </c>
      <c r="K27" s="18" t="s">
        <v>205</v>
      </c>
      <c r="L27" s="97">
        <v>53</v>
      </c>
      <c r="M27" s="111" t="s">
        <v>141</v>
      </c>
      <c r="N27" s="89">
        <f>E23</f>
        <v>6</v>
      </c>
      <c r="O27" s="78"/>
      <c r="P27" s="111">
        <f>L27+N27</f>
        <v>59</v>
      </c>
      <c r="Q27" s="89">
        <f>Q26</f>
        <v>5.91</v>
      </c>
    </row>
    <row r="28" spans="1:17" ht="12.75">
      <c r="A28" s="18" t="s">
        <v>203</v>
      </c>
      <c r="B28" s="18" t="s">
        <v>206</v>
      </c>
      <c r="C28" s="93">
        <f>C27+2</f>
        <v>24.48</v>
      </c>
      <c r="D28" s="111" t="s">
        <v>141</v>
      </c>
      <c r="E28" s="111">
        <f t="shared" si="1"/>
        <v>6</v>
      </c>
      <c r="F28" s="111"/>
      <c r="G28" s="83">
        <f t="shared" si="0"/>
        <v>30.48</v>
      </c>
      <c r="H28" s="162">
        <f t="shared" si="2"/>
        <v>5.91</v>
      </c>
      <c r="I28" s="5"/>
      <c r="J28" s="18" t="s">
        <v>211</v>
      </c>
      <c r="K28" s="18" t="s">
        <v>206</v>
      </c>
      <c r="L28" s="97">
        <f>L27+6</f>
        <v>59</v>
      </c>
      <c r="M28" s="111" t="s">
        <v>141</v>
      </c>
      <c r="N28" s="89">
        <f>E23</f>
        <v>6</v>
      </c>
      <c r="O28" s="78"/>
      <c r="P28" s="111">
        <f>L28+N28</f>
        <v>65</v>
      </c>
      <c r="Q28" s="89">
        <f>Q27</f>
        <v>5.91</v>
      </c>
    </row>
    <row r="29" spans="1:17" ht="12.75">
      <c r="A29" s="18" t="s">
        <v>204</v>
      </c>
      <c r="B29" s="18" t="s">
        <v>205</v>
      </c>
      <c r="C29" s="93">
        <v>30.94</v>
      </c>
      <c r="D29" s="111" t="s">
        <v>141</v>
      </c>
      <c r="E29" s="111">
        <f t="shared" si="1"/>
        <v>6</v>
      </c>
      <c r="F29" s="111"/>
      <c r="G29" s="83">
        <f t="shared" si="0"/>
        <v>36.94</v>
      </c>
      <c r="H29" s="162">
        <f t="shared" si="2"/>
        <v>5.91</v>
      </c>
      <c r="I29" s="5"/>
      <c r="J29" s="18"/>
      <c r="K29" s="18"/>
      <c r="L29" s="18" t="s">
        <v>182</v>
      </c>
      <c r="M29" s="82" t="s">
        <v>182</v>
      </c>
      <c r="N29" s="18" t="s">
        <v>182</v>
      </c>
      <c r="O29" s="78" t="s">
        <v>182</v>
      </c>
      <c r="P29" s="18"/>
      <c r="Q29" s="18"/>
    </row>
    <row r="30" spans="1:17" ht="12.75">
      <c r="A30" s="18" t="s">
        <v>204</v>
      </c>
      <c r="B30" s="18" t="s">
        <v>206</v>
      </c>
      <c r="C30" s="107">
        <f>C29+3</f>
        <v>33.94</v>
      </c>
      <c r="D30" s="111" t="s">
        <v>141</v>
      </c>
      <c r="E30" s="111">
        <f t="shared" si="1"/>
        <v>6</v>
      </c>
      <c r="F30" s="111"/>
      <c r="G30" s="83">
        <f t="shared" si="0"/>
        <v>39.94</v>
      </c>
      <c r="H30" s="162">
        <f t="shared" si="2"/>
        <v>5.91</v>
      </c>
      <c r="I30" s="5"/>
      <c r="J30" s="18"/>
      <c r="K30" s="18"/>
      <c r="L30" s="18" t="s">
        <v>182</v>
      </c>
      <c r="M30" s="82" t="s">
        <v>182</v>
      </c>
      <c r="N30" s="18" t="s">
        <v>182</v>
      </c>
      <c r="O30" s="78" t="s">
        <v>182</v>
      </c>
      <c r="P30" s="18"/>
      <c r="Q30" s="18"/>
    </row>
    <row r="31" spans="1:17" ht="12.75">
      <c r="A31" s="80" t="s">
        <v>202</v>
      </c>
      <c r="B31" s="18" t="s">
        <v>7</v>
      </c>
      <c r="C31" s="93">
        <v>10.03</v>
      </c>
      <c r="D31" s="111" t="s">
        <v>141</v>
      </c>
      <c r="E31" s="111">
        <f t="shared" si="1"/>
        <v>6</v>
      </c>
      <c r="F31" s="111"/>
      <c r="G31" s="83">
        <f t="shared" si="0"/>
        <v>16.03</v>
      </c>
      <c r="H31" s="162">
        <f t="shared" si="2"/>
        <v>5.91</v>
      </c>
      <c r="I31" s="5"/>
      <c r="J31" s="18"/>
      <c r="K31" s="18"/>
      <c r="L31" s="18"/>
      <c r="M31" s="82" t="s">
        <v>182</v>
      </c>
      <c r="N31" s="18"/>
      <c r="O31" s="78" t="s">
        <v>182</v>
      </c>
      <c r="P31" s="18"/>
      <c r="Q31" s="18"/>
    </row>
    <row r="32" spans="1:17" ht="12.75">
      <c r="A32" s="80" t="s">
        <v>201</v>
      </c>
      <c r="B32" s="18" t="s">
        <v>207</v>
      </c>
      <c r="C32" s="106" t="s">
        <v>208</v>
      </c>
      <c r="D32" s="111"/>
      <c r="E32" s="111">
        <v>9</v>
      </c>
      <c r="F32" s="111"/>
      <c r="G32" s="89" t="s">
        <v>208</v>
      </c>
      <c r="H32" s="89" t="s">
        <v>208</v>
      </c>
      <c r="I32" s="20"/>
      <c r="J32" s="51"/>
      <c r="K32" s="51"/>
      <c r="L32" s="51"/>
      <c r="M32" s="82" t="s">
        <v>182</v>
      </c>
      <c r="N32" s="51"/>
      <c r="O32" s="78" t="s">
        <v>182</v>
      </c>
      <c r="P32" s="51"/>
      <c r="Q32" s="51"/>
    </row>
    <row r="33" spans="1:17" ht="12.75">
      <c r="A33" s="80"/>
      <c r="B33" s="18"/>
      <c r="C33" s="106"/>
      <c r="D33" s="111"/>
      <c r="E33" s="111"/>
      <c r="F33" s="111"/>
      <c r="G33" s="89"/>
      <c r="H33" s="162"/>
      <c r="I33" s="5"/>
      <c r="J33" s="18"/>
      <c r="K33" s="18"/>
      <c r="L33" s="18"/>
      <c r="M33" s="18" t="s">
        <v>182</v>
      </c>
      <c r="N33" s="18"/>
      <c r="O33" s="17" t="s">
        <v>182</v>
      </c>
      <c r="P33" s="18"/>
      <c r="Q33" s="18"/>
    </row>
    <row r="34" spans="1:17" ht="12.75">
      <c r="A34" s="52"/>
      <c r="B34" s="18"/>
      <c r="C34" s="30"/>
      <c r="D34" s="17"/>
      <c r="E34" s="17"/>
      <c r="F34" s="17"/>
      <c r="G34" s="18"/>
      <c r="H34" s="18"/>
      <c r="I34" s="5"/>
      <c r="J34" s="18"/>
      <c r="K34" s="18"/>
      <c r="L34" s="18"/>
      <c r="M34" s="18"/>
      <c r="N34" s="18"/>
      <c r="O34" s="17"/>
      <c r="P34" s="18"/>
      <c r="Q34" s="18"/>
    </row>
    <row r="35" spans="1:17" ht="12.75">
      <c r="A35" s="18"/>
      <c r="B35" s="18"/>
      <c r="C35" s="30"/>
      <c r="D35" s="9"/>
      <c r="E35" s="17"/>
      <c r="F35" s="17"/>
      <c r="G35" s="18"/>
      <c r="H35" s="18"/>
      <c r="I35" s="5"/>
      <c r="J35" s="18"/>
      <c r="K35" s="18"/>
      <c r="L35" s="18"/>
      <c r="M35" s="18"/>
      <c r="N35" s="18"/>
      <c r="O35" s="17"/>
      <c r="P35" s="18"/>
      <c r="Q35" s="18"/>
    </row>
    <row r="36" spans="1:17" ht="12.75">
      <c r="A36" s="55" t="s">
        <v>67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4"/>
      <c r="B37" s="5"/>
      <c r="C37" s="53" t="s">
        <v>232</v>
      </c>
      <c r="D37" s="5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4"/>
      <c r="B38" s="5"/>
      <c r="C38" s="53" t="s">
        <v>212</v>
      </c>
      <c r="D38" s="5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4"/>
      <c r="B39" s="5"/>
      <c r="C39" s="53"/>
      <c r="D39" s="53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 t="s">
        <v>121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10" t="s">
        <v>122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29" t="s">
        <v>300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29" t="s">
        <v>301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29" t="s">
        <v>312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 t="s">
        <v>11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 t="s">
        <v>12</v>
      </c>
      <c r="B50" s="81">
        <v>6</v>
      </c>
      <c r="C50" s="5"/>
      <c r="D50" s="5"/>
      <c r="E50" s="5" t="s">
        <v>13</v>
      </c>
      <c r="F50" s="5"/>
      <c r="G50" s="180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2.75">
      <c r="A52" s="4" t="s">
        <v>313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4" t="s">
        <v>123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</row>
    <row r="55" spans="1:17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4" t="s">
        <v>314</v>
      </c>
    </row>
    <row r="56" spans="1:17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</row>
    <row r="58" spans="1:17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9"/>
    </row>
    <row r="59" spans="1:17" ht="12.75">
      <c r="A59" s="4" t="s">
        <v>81</v>
      </c>
      <c r="B59" s="5" t="str">
        <f>+'Check Sheet'!$B$53</f>
        <v>Irmgard R Wilcox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</row>
    <row r="60" spans="1:17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</row>
    <row r="61" spans="1:17" ht="12.75">
      <c r="A61" s="7" t="s">
        <v>80</v>
      </c>
      <c r="B61" s="134">
        <f>+'Check Sheet'!$B$55</f>
        <v>40555</v>
      </c>
      <c r="C61" s="8"/>
      <c r="D61" s="8"/>
      <c r="E61" s="8"/>
      <c r="F61" s="8"/>
      <c r="G61" s="8"/>
      <c r="H61" s="8"/>
      <c r="I61" s="8"/>
      <c r="J61" s="8"/>
      <c r="K61" s="8"/>
      <c r="L61" s="8" t="s">
        <v>130</v>
      </c>
      <c r="M61" s="8"/>
      <c r="N61" s="8"/>
      <c r="O61" s="8"/>
      <c r="P61" s="134">
        <f>'Item 55,60, pg 16'!J54</f>
        <v>40603</v>
      </c>
      <c r="Q61" s="9"/>
    </row>
    <row r="62" spans="1:17" ht="12.75">
      <c r="A62" s="224" t="s">
        <v>72</v>
      </c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33"/>
      <c r="P62" s="233"/>
      <c r="Q62" s="226"/>
    </row>
    <row r="63" spans="1:17" ht="12.7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</row>
    <row r="64" spans="1:17" ht="12.75">
      <c r="A64" s="4" t="s">
        <v>79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</row>
    <row r="65" spans="1:17" ht="12.7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9"/>
    </row>
  </sheetData>
  <sheetProtection/>
  <mergeCells count="2">
    <mergeCell ref="A62:Q62"/>
    <mergeCell ref="A6:Q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7">
      <selection activeCell="E29" sqref="E29"/>
    </sheetView>
  </sheetViews>
  <sheetFormatPr defaultColWidth="9.140625" defaultRowHeight="12.75"/>
  <cols>
    <col min="1" max="1" width="10.28125" style="0" customWidth="1"/>
    <col min="2" max="2" width="17.28125" style="0" customWidth="1"/>
    <col min="4" max="4" width="12.140625" style="0" customWidth="1"/>
    <col min="10" max="10" width="12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75</v>
      </c>
      <c r="B2" s="44">
        <f>'Check Sheet'!$B$2</f>
        <v>25</v>
      </c>
      <c r="C2" s="5"/>
      <c r="D2" s="5" t="str">
        <f>'Check Sheet'!$C$2</f>
        <v> </v>
      </c>
      <c r="E2" s="5"/>
      <c r="F2" s="5"/>
      <c r="G2" s="44" t="s">
        <v>309</v>
      </c>
      <c r="H2" s="223" t="s">
        <v>76</v>
      </c>
      <c r="I2" s="223"/>
      <c r="J2" s="27">
        <v>22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77</v>
      </c>
      <c r="B4" s="5"/>
      <c r="C4" s="170" t="str">
        <f>'Item 100, pg 21'!C4</f>
        <v>American Disposal Co., Inc 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78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30" t="s">
        <v>233</v>
      </c>
      <c r="B7" s="231"/>
      <c r="C7" s="231"/>
      <c r="D7" s="231"/>
      <c r="E7" s="231"/>
      <c r="F7" s="231"/>
      <c r="G7" s="231"/>
      <c r="H7" s="231"/>
      <c r="I7" s="231"/>
      <c r="J7" s="23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234</v>
      </c>
      <c r="B9" s="24" t="s">
        <v>69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4" t="s">
        <v>70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235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236</v>
      </c>
      <c r="B13" s="23" t="s">
        <v>237</v>
      </c>
      <c r="C13" s="11"/>
      <c r="D13" s="5"/>
      <c r="E13" s="19"/>
      <c r="F13" s="11"/>
      <c r="G13" s="5"/>
      <c r="H13" s="19"/>
      <c r="I13" s="11"/>
      <c r="J13" s="6"/>
    </row>
    <row r="14" spans="1:10" ht="12.75">
      <c r="A14" s="4"/>
      <c r="B14" s="23" t="s">
        <v>238</v>
      </c>
      <c r="C14" s="11"/>
      <c r="D14" s="5"/>
      <c r="E14" s="19"/>
      <c r="F14" s="11"/>
      <c r="G14" s="5"/>
      <c r="H14" s="19"/>
      <c r="I14" s="11"/>
      <c r="J14" s="6"/>
    </row>
    <row r="15" spans="1:10" ht="12.75">
      <c r="A15" s="4"/>
      <c r="B15" s="22" t="s">
        <v>0</v>
      </c>
      <c r="C15" s="5"/>
      <c r="D15" s="5"/>
      <c r="E15" s="5"/>
      <c r="F15" s="5"/>
      <c r="G15" s="5"/>
      <c r="H15" s="5"/>
      <c r="I15" s="5"/>
      <c r="J15" s="6"/>
    </row>
    <row r="16" spans="1:10" s="169" customFormat="1" ht="12.75">
      <c r="A16" s="179"/>
      <c r="B16" s="178" t="s">
        <v>1</v>
      </c>
      <c r="C16" s="167"/>
      <c r="D16" s="167"/>
      <c r="E16" s="167"/>
      <c r="F16" s="167"/>
      <c r="G16" s="167"/>
      <c r="H16" s="167"/>
      <c r="I16" s="167"/>
      <c r="J16" s="168"/>
    </row>
    <row r="17" spans="1:10" ht="12.75">
      <c r="A17" s="4"/>
      <c r="B17" s="22"/>
      <c r="C17" s="5"/>
      <c r="D17" s="5"/>
      <c r="E17" s="5"/>
      <c r="F17" s="5"/>
      <c r="G17" s="5"/>
      <c r="H17" s="5"/>
      <c r="I17" s="5"/>
      <c r="J17" s="6"/>
    </row>
    <row r="18" spans="1:10" ht="12.75">
      <c r="A18" s="42" t="s">
        <v>239</v>
      </c>
      <c r="B18" s="56" t="s">
        <v>240</v>
      </c>
      <c r="C18" s="20"/>
      <c r="D18" s="20"/>
      <c r="E18" s="20"/>
      <c r="F18" s="20"/>
      <c r="G18" s="20"/>
      <c r="H18" s="20"/>
      <c r="I18" s="20"/>
      <c r="J18" s="28"/>
    </row>
    <row r="19" spans="1:10" ht="12.75">
      <c r="A19" s="4"/>
      <c r="B19" s="22" t="s">
        <v>241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2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2"/>
      <c r="C21" s="1"/>
      <c r="D21" s="3"/>
      <c r="E21" s="239" t="s">
        <v>242</v>
      </c>
      <c r="F21" s="240"/>
      <c r="G21" s="5"/>
      <c r="H21" s="5"/>
      <c r="I21" s="5"/>
      <c r="J21" s="6"/>
    </row>
    <row r="22" spans="1:10" ht="12.75">
      <c r="A22" s="4"/>
      <c r="B22" s="22"/>
      <c r="C22" s="237" t="s">
        <v>181</v>
      </c>
      <c r="D22" s="238"/>
      <c r="E22" s="237" t="s">
        <v>243</v>
      </c>
      <c r="F22" s="238"/>
      <c r="G22" s="5"/>
      <c r="H22" s="5"/>
      <c r="I22" s="5"/>
      <c r="J22" s="6"/>
    </row>
    <row r="23" spans="1:10" ht="12.75">
      <c r="A23" s="4"/>
      <c r="B23" s="22"/>
      <c r="C23" s="30" t="s">
        <v>244</v>
      </c>
      <c r="D23" s="17"/>
      <c r="E23" s="135">
        <v>3.87</v>
      </c>
      <c r="F23" s="17" t="s">
        <v>141</v>
      </c>
      <c r="G23" s="5"/>
      <c r="H23" s="5"/>
      <c r="I23" s="5"/>
      <c r="J23" s="6"/>
    </row>
    <row r="24" spans="1:10" ht="12.75">
      <c r="A24" s="4"/>
      <c r="B24" s="5"/>
      <c r="C24" s="30" t="s">
        <v>245</v>
      </c>
      <c r="D24" s="17"/>
      <c r="E24" s="84">
        <f>E23</f>
        <v>3.87</v>
      </c>
      <c r="F24" s="17" t="s">
        <v>141</v>
      </c>
      <c r="G24" s="5"/>
      <c r="H24" s="5"/>
      <c r="I24" s="5"/>
      <c r="J24" s="6"/>
    </row>
    <row r="25" spans="1:10" ht="12.75">
      <c r="A25" s="4"/>
      <c r="B25" s="5"/>
      <c r="C25" s="30" t="s">
        <v>246</v>
      </c>
      <c r="D25" s="17"/>
      <c r="E25" s="84">
        <f>E23</f>
        <v>3.87</v>
      </c>
      <c r="F25" s="17" t="s">
        <v>141</v>
      </c>
      <c r="G25" s="5"/>
      <c r="H25" s="5"/>
      <c r="I25" s="5"/>
      <c r="J25" s="6"/>
    </row>
    <row r="26" spans="1:10" ht="12.75">
      <c r="A26" s="4"/>
      <c r="B26" s="5"/>
      <c r="C26" s="57" t="s">
        <v>247</v>
      </c>
      <c r="D26" s="17"/>
      <c r="E26" s="30" t="s">
        <v>213</v>
      </c>
      <c r="F26" s="17"/>
      <c r="G26" s="5"/>
      <c r="H26" s="5"/>
      <c r="I26" s="5"/>
      <c r="J26" s="6"/>
    </row>
    <row r="27" spans="1:10" ht="12.75">
      <c r="A27" s="4"/>
      <c r="B27" s="5"/>
      <c r="C27" s="57" t="s">
        <v>248</v>
      </c>
      <c r="D27" s="17"/>
      <c r="E27" s="30" t="s">
        <v>213</v>
      </c>
      <c r="F27" s="17"/>
      <c r="G27" s="5"/>
      <c r="H27" s="5"/>
      <c r="I27" s="5"/>
      <c r="J27" s="6"/>
    </row>
    <row r="28" spans="1:10" ht="12.75">
      <c r="A28" s="4"/>
      <c r="B28" s="5"/>
      <c r="C28" s="57" t="s">
        <v>249</v>
      </c>
      <c r="D28" s="17"/>
      <c r="E28" s="84">
        <f>E23</f>
        <v>3.87</v>
      </c>
      <c r="F28" s="17" t="s">
        <v>141</v>
      </c>
      <c r="G28" s="5"/>
      <c r="H28" s="5"/>
      <c r="I28" s="5"/>
      <c r="J28" s="6"/>
    </row>
    <row r="29" spans="1:10" ht="12.75">
      <c r="A29" s="4"/>
      <c r="B29" s="5"/>
      <c r="C29" s="57" t="s">
        <v>214</v>
      </c>
      <c r="D29" s="17"/>
      <c r="E29" s="91">
        <v>1.9</v>
      </c>
      <c r="F29" s="17"/>
      <c r="G29" s="5"/>
      <c r="H29" s="5"/>
      <c r="I29" s="5"/>
      <c r="J29" s="6"/>
    </row>
    <row r="30" spans="1:10" ht="12.75">
      <c r="A30" s="4"/>
      <c r="B30" s="5"/>
      <c r="C30" s="57" t="s">
        <v>183</v>
      </c>
      <c r="D30" s="17"/>
      <c r="E30" s="30" t="s">
        <v>179</v>
      </c>
      <c r="F30" s="17"/>
      <c r="G30" s="5"/>
      <c r="H30" s="5"/>
      <c r="I30" s="5"/>
      <c r="J30" s="6"/>
    </row>
    <row r="31" spans="1:10" ht="12.75">
      <c r="A31" s="21"/>
      <c r="B31" s="20"/>
      <c r="C31" s="20"/>
      <c r="D31" s="20"/>
      <c r="E31" s="20"/>
      <c r="F31" s="20"/>
      <c r="G31" s="20"/>
      <c r="H31" s="20"/>
      <c r="I31" s="20"/>
      <c r="J31" s="28"/>
    </row>
    <row r="32" spans="1:10" ht="12.75">
      <c r="A32" s="4" t="s">
        <v>250</v>
      </c>
      <c r="B32" s="22" t="s">
        <v>251</v>
      </c>
      <c r="C32" s="5"/>
      <c r="D32" s="5"/>
      <c r="E32" s="5"/>
      <c r="F32" s="5"/>
      <c r="G32" s="5"/>
      <c r="H32" s="5"/>
      <c r="I32" s="5"/>
      <c r="J32" s="6"/>
    </row>
    <row r="33" spans="1:10" s="137" customFormat="1" ht="12.75">
      <c r="A33" s="34"/>
      <c r="B33" s="56" t="s">
        <v>315</v>
      </c>
      <c r="C33" s="132"/>
      <c r="D33" s="132"/>
      <c r="E33" s="132"/>
      <c r="F33" s="132"/>
      <c r="G33" s="132"/>
      <c r="H33" s="132"/>
      <c r="I33" s="132"/>
      <c r="J33" s="136"/>
    </row>
    <row r="34" spans="1:10" ht="12.75">
      <c r="A34" s="4"/>
      <c r="B34" s="22" t="s">
        <v>17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2" t="s">
        <v>14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2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0"/>
      <c r="E43" s="20"/>
      <c r="F43" s="20"/>
      <c r="G43" s="20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81</v>
      </c>
      <c r="B52" s="5" t="str">
        <f>+'Check Sheet'!$B$53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80</v>
      </c>
      <c r="B54" s="134">
        <f>+'Check Sheet'!$B$55</f>
        <v>40555</v>
      </c>
      <c r="C54" s="8"/>
      <c r="D54" s="8"/>
      <c r="E54" s="8"/>
      <c r="F54" s="8"/>
      <c r="G54" s="8"/>
      <c r="H54" s="8" t="s">
        <v>127</v>
      </c>
      <c r="I54" s="8"/>
      <c r="J54" s="133">
        <f>'Item 100, pg 21'!P61</f>
        <v>40603</v>
      </c>
    </row>
    <row r="55" spans="1:10" ht="12.75">
      <c r="A55" s="224" t="s">
        <v>72</v>
      </c>
      <c r="B55" s="225"/>
      <c r="C55" s="225"/>
      <c r="D55" s="225"/>
      <c r="E55" s="225"/>
      <c r="F55" s="225"/>
      <c r="G55" s="225"/>
      <c r="H55" s="225"/>
      <c r="I55" s="225"/>
      <c r="J55" s="22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79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M14" activeCellId="1" sqref="D15:D21 M14:M17"/>
    </sheetView>
  </sheetViews>
  <sheetFormatPr defaultColWidth="9.140625" defaultRowHeight="12.75"/>
  <cols>
    <col min="1" max="1" width="10.57421875" style="0" customWidth="1"/>
    <col min="2" max="2" width="17.28125" style="0" customWidth="1"/>
    <col min="4" max="4" width="3.140625" style="0" customWidth="1"/>
    <col min="5" max="5" width="8.140625" style="0" customWidth="1"/>
    <col min="6" max="6" width="2.57421875" style="0" customWidth="1"/>
    <col min="7" max="7" width="10.00390625" style="0" customWidth="1"/>
    <col min="8" max="8" width="8.00390625" style="0" customWidth="1"/>
    <col min="9" max="9" width="1.28515625" style="0" customWidth="1"/>
    <col min="10" max="10" width="10.28125" style="0" customWidth="1"/>
    <col min="11" max="11" width="8.00390625" style="0" customWidth="1"/>
    <col min="12" max="12" width="9.421875" style="0" customWidth="1"/>
    <col min="13" max="13" width="4.7109375" style="0" customWidth="1"/>
    <col min="14" max="14" width="8.8515625" style="0" customWidth="1"/>
    <col min="15" max="15" width="2.421875" style="0" customWidth="1"/>
    <col min="16" max="16" width="9.421875" style="0" customWidth="1"/>
    <col min="17" max="17" width="8.7109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75</v>
      </c>
      <c r="B2" s="44">
        <f>'Check Sheet'!$B$2</f>
        <v>25</v>
      </c>
      <c r="C2" s="5"/>
      <c r="D2" s="5"/>
      <c r="E2" s="5" t="str">
        <f>'Check Sheet'!$C$2</f>
        <v> </v>
      </c>
      <c r="F2" s="5"/>
      <c r="G2" s="5"/>
      <c r="H2" s="5"/>
      <c r="I2" s="5"/>
      <c r="J2" s="5"/>
      <c r="K2" s="5"/>
      <c r="L2" s="5"/>
      <c r="M2" s="8" t="s">
        <v>311</v>
      </c>
      <c r="N2" s="5" t="s">
        <v>62</v>
      </c>
      <c r="O2" s="5"/>
      <c r="P2" s="5"/>
      <c r="Q2" s="149">
        <v>25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77</v>
      </c>
      <c r="B4" s="5"/>
      <c r="C4" s="170" t="str">
        <f>'Item 100, pg 22'!C4</f>
        <v>American Disposal Co., Inc  G-87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78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2.75">
      <c r="A7" s="230" t="s">
        <v>215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8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4" t="s">
        <v>262</v>
      </c>
      <c r="B9" s="5" t="s">
        <v>139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"/>
      <c r="B10" s="5"/>
      <c r="C10" s="5"/>
      <c r="D10" s="8"/>
      <c r="E10" s="5"/>
      <c r="F10" s="5"/>
      <c r="G10" s="5" t="s">
        <v>182</v>
      </c>
      <c r="H10" s="5"/>
      <c r="I10" s="5"/>
      <c r="J10" s="5"/>
      <c r="K10" s="5"/>
      <c r="L10" s="5"/>
      <c r="M10" s="8"/>
      <c r="N10" s="5"/>
      <c r="O10" s="5"/>
      <c r="P10" s="5"/>
      <c r="Q10" s="6"/>
    </row>
    <row r="11" spans="1:17" ht="12.75">
      <c r="A11" s="48" t="s">
        <v>224</v>
      </c>
      <c r="B11" s="48" t="s">
        <v>227</v>
      </c>
      <c r="C11" s="102" t="s">
        <v>228</v>
      </c>
      <c r="D11" s="108"/>
      <c r="E11" s="102" t="s">
        <v>229</v>
      </c>
      <c r="F11" s="108"/>
      <c r="G11" s="48" t="s">
        <v>8</v>
      </c>
      <c r="H11" s="48" t="s">
        <v>230</v>
      </c>
      <c r="I11" s="16"/>
      <c r="J11" s="48" t="s">
        <v>224</v>
      </c>
      <c r="K11" s="48" t="s">
        <v>227</v>
      </c>
      <c r="L11" s="102" t="s">
        <v>228</v>
      </c>
      <c r="M11" s="128"/>
      <c r="N11" s="102" t="s">
        <v>229</v>
      </c>
      <c r="O11" s="108"/>
      <c r="P11" s="48" t="s">
        <v>8</v>
      </c>
      <c r="Q11" s="48" t="s">
        <v>230</v>
      </c>
    </row>
    <row r="12" spans="1:17" ht="12.75">
      <c r="A12" s="49" t="s">
        <v>225</v>
      </c>
      <c r="B12" s="49" t="s">
        <v>73</v>
      </c>
      <c r="C12" s="103" t="s">
        <v>216</v>
      </c>
      <c r="D12" s="109"/>
      <c r="E12" s="103" t="s">
        <v>216</v>
      </c>
      <c r="F12" s="109"/>
      <c r="G12" s="49" t="s">
        <v>9</v>
      </c>
      <c r="H12" s="49" t="s">
        <v>216</v>
      </c>
      <c r="I12" s="16"/>
      <c r="J12" s="49" t="s">
        <v>225</v>
      </c>
      <c r="K12" s="49" t="s">
        <v>73</v>
      </c>
      <c r="L12" s="103" t="s">
        <v>216</v>
      </c>
      <c r="M12" s="109"/>
      <c r="N12" s="16" t="s">
        <v>216</v>
      </c>
      <c r="O12" s="109"/>
      <c r="P12" s="49" t="s">
        <v>9</v>
      </c>
      <c r="Q12" s="49" t="s">
        <v>216</v>
      </c>
    </row>
    <row r="13" spans="1:17" ht="12.75">
      <c r="A13" s="50" t="s">
        <v>226</v>
      </c>
      <c r="B13" s="50" t="s">
        <v>216</v>
      </c>
      <c r="C13" s="104" t="s">
        <v>184</v>
      </c>
      <c r="D13" s="110"/>
      <c r="E13" s="104" t="s">
        <v>184</v>
      </c>
      <c r="F13" s="110"/>
      <c r="G13" s="50" t="s">
        <v>10</v>
      </c>
      <c r="H13" s="50" t="s">
        <v>184</v>
      </c>
      <c r="I13" s="16"/>
      <c r="J13" s="50" t="s">
        <v>226</v>
      </c>
      <c r="K13" s="50" t="s">
        <v>216</v>
      </c>
      <c r="L13" s="104" t="s">
        <v>184</v>
      </c>
      <c r="M13" s="129"/>
      <c r="N13" s="104" t="s">
        <v>184</v>
      </c>
      <c r="O13" s="110"/>
      <c r="P13" s="50" t="s">
        <v>10</v>
      </c>
      <c r="Q13" s="50" t="s">
        <v>184</v>
      </c>
    </row>
    <row r="14" spans="1:17" ht="12.75">
      <c r="A14" s="80" t="s">
        <v>202</v>
      </c>
      <c r="B14" s="18" t="s">
        <v>205</v>
      </c>
      <c r="C14" s="138">
        <v>16.91</v>
      </c>
      <c r="D14" s="130" t="s">
        <v>141</v>
      </c>
      <c r="E14" s="125">
        <v>6</v>
      </c>
      <c r="F14" s="130"/>
      <c r="G14" s="82">
        <f>C14+E14</f>
        <v>22.91</v>
      </c>
      <c r="H14" s="161">
        <v>5.91</v>
      </c>
      <c r="I14" s="5"/>
      <c r="J14" s="18" t="s">
        <v>210</v>
      </c>
      <c r="K14" s="18" t="s">
        <v>205</v>
      </c>
      <c r="L14" s="85">
        <v>64.96</v>
      </c>
      <c r="M14" s="130" t="s">
        <v>141</v>
      </c>
      <c r="N14" s="125">
        <f>E14</f>
        <v>6</v>
      </c>
      <c r="O14" s="130"/>
      <c r="P14" s="82">
        <f>L14+N14</f>
        <v>70.96</v>
      </c>
      <c r="Q14" s="161">
        <f>H14</f>
        <v>5.91</v>
      </c>
    </row>
    <row r="15" spans="1:17" ht="12.75">
      <c r="A15" s="80" t="s">
        <v>202</v>
      </c>
      <c r="B15" s="18" t="s">
        <v>206</v>
      </c>
      <c r="C15" s="93">
        <f>C14+0.75</f>
        <v>17.66</v>
      </c>
      <c r="D15" s="130" t="s">
        <v>141</v>
      </c>
      <c r="E15" s="148">
        <f aca="true" t="shared" si="0" ref="E15:E21">E14</f>
        <v>6</v>
      </c>
      <c r="F15" s="130"/>
      <c r="G15" s="97">
        <f aca="true" t="shared" si="1" ref="G15:G21">C15+E15</f>
        <v>23.66</v>
      </c>
      <c r="H15" s="162">
        <f aca="true" t="shared" si="2" ref="H15:H21">H14</f>
        <v>5.91</v>
      </c>
      <c r="I15" s="5"/>
      <c r="J15" s="18" t="s">
        <v>210</v>
      </c>
      <c r="K15" s="18" t="s">
        <v>206</v>
      </c>
      <c r="L15" s="93">
        <f>L14+0.75</f>
        <v>65.71</v>
      </c>
      <c r="M15" s="130" t="s">
        <v>141</v>
      </c>
      <c r="N15" s="148">
        <f>N14</f>
        <v>6</v>
      </c>
      <c r="O15" s="130"/>
      <c r="P15" s="97">
        <f>L15+N15</f>
        <v>71.71</v>
      </c>
      <c r="Q15" s="161">
        <f>Q14</f>
        <v>5.91</v>
      </c>
    </row>
    <row r="16" spans="1:17" ht="12.75">
      <c r="A16" s="18" t="s">
        <v>203</v>
      </c>
      <c r="B16" s="18" t="s">
        <v>205</v>
      </c>
      <c r="C16" s="93">
        <v>26.51</v>
      </c>
      <c r="D16" s="130" t="s">
        <v>141</v>
      </c>
      <c r="E16" s="148">
        <f t="shared" si="0"/>
        <v>6</v>
      </c>
      <c r="F16" s="130"/>
      <c r="G16" s="97">
        <f t="shared" si="1"/>
        <v>32.510000000000005</v>
      </c>
      <c r="H16" s="162">
        <f t="shared" si="2"/>
        <v>5.91</v>
      </c>
      <c r="I16" s="5"/>
      <c r="J16" s="18" t="s">
        <v>211</v>
      </c>
      <c r="K16" s="18" t="s">
        <v>205</v>
      </c>
      <c r="L16" s="93">
        <v>77.48</v>
      </c>
      <c r="M16" s="130" t="s">
        <v>141</v>
      </c>
      <c r="N16" s="148">
        <f>N15</f>
        <v>6</v>
      </c>
      <c r="O16" s="130"/>
      <c r="P16" s="97">
        <f>L16+N16</f>
        <v>83.48</v>
      </c>
      <c r="Q16" s="161">
        <f>Q14</f>
        <v>5.91</v>
      </c>
    </row>
    <row r="17" spans="1:17" ht="12.75">
      <c r="A17" s="18" t="s">
        <v>203</v>
      </c>
      <c r="B17" s="18" t="s">
        <v>206</v>
      </c>
      <c r="C17" s="93">
        <f>C16+0.75</f>
        <v>27.26</v>
      </c>
      <c r="D17" s="130" t="s">
        <v>141</v>
      </c>
      <c r="E17" s="148">
        <f t="shared" si="0"/>
        <v>6</v>
      </c>
      <c r="F17" s="130"/>
      <c r="G17" s="97">
        <f t="shared" si="1"/>
        <v>33.260000000000005</v>
      </c>
      <c r="H17" s="162">
        <f t="shared" si="2"/>
        <v>5.91</v>
      </c>
      <c r="I17" s="5"/>
      <c r="J17" s="18" t="s">
        <v>211</v>
      </c>
      <c r="K17" s="18" t="s">
        <v>206</v>
      </c>
      <c r="L17" s="93">
        <f>L16+0.75</f>
        <v>78.23</v>
      </c>
      <c r="M17" s="130" t="s">
        <v>141</v>
      </c>
      <c r="N17" s="148">
        <f>N16</f>
        <v>6</v>
      </c>
      <c r="O17" s="130"/>
      <c r="P17" s="97">
        <f>L17+N17</f>
        <v>84.23</v>
      </c>
      <c r="Q17" s="161">
        <f>Q14</f>
        <v>5.91</v>
      </c>
    </row>
    <row r="18" spans="1:17" ht="12.75">
      <c r="A18" s="18" t="s">
        <v>204</v>
      </c>
      <c r="B18" s="18" t="s">
        <v>205</v>
      </c>
      <c r="C18" s="93">
        <v>38.92</v>
      </c>
      <c r="D18" s="130" t="s">
        <v>141</v>
      </c>
      <c r="E18" s="148">
        <f t="shared" si="0"/>
        <v>6</v>
      </c>
      <c r="F18" s="130"/>
      <c r="G18" s="97">
        <f t="shared" si="1"/>
        <v>44.92</v>
      </c>
      <c r="H18" s="162">
        <f t="shared" si="2"/>
        <v>5.91</v>
      </c>
      <c r="I18" s="5"/>
      <c r="J18" s="150" t="s">
        <v>60</v>
      </c>
      <c r="K18" s="18"/>
      <c r="L18" s="154">
        <v>9</v>
      </c>
      <c r="M18" s="17"/>
      <c r="N18" s="30"/>
      <c r="O18" s="17"/>
      <c r="P18" s="18"/>
      <c r="Q18" s="18"/>
    </row>
    <row r="19" spans="1:17" ht="12.75">
      <c r="A19" s="18" t="s">
        <v>204</v>
      </c>
      <c r="B19" s="18" t="s">
        <v>206</v>
      </c>
      <c r="C19" s="107">
        <f>C18+0.75</f>
        <v>39.67</v>
      </c>
      <c r="D19" s="130" t="s">
        <v>141</v>
      </c>
      <c r="E19" s="148">
        <f t="shared" si="0"/>
        <v>6</v>
      </c>
      <c r="F19" s="130"/>
      <c r="G19" s="97">
        <f t="shared" si="1"/>
        <v>45.67</v>
      </c>
      <c r="H19" s="162">
        <f t="shared" si="2"/>
        <v>5.91</v>
      </c>
      <c r="I19" s="5"/>
      <c r="J19" s="18"/>
      <c r="K19" s="18"/>
      <c r="L19" s="30"/>
      <c r="M19" s="17"/>
      <c r="N19" s="30"/>
      <c r="O19" s="17"/>
      <c r="P19" s="18"/>
      <c r="Q19" s="18"/>
    </row>
    <row r="20" spans="1:17" ht="12.75">
      <c r="A20" s="18" t="s">
        <v>209</v>
      </c>
      <c r="B20" s="18" t="s">
        <v>205</v>
      </c>
      <c r="C20" s="93">
        <v>51.56</v>
      </c>
      <c r="D20" s="130" t="s">
        <v>141</v>
      </c>
      <c r="E20" s="148">
        <f t="shared" si="0"/>
        <v>6</v>
      </c>
      <c r="F20" s="130"/>
      <c r="G20" s="97">
        <f t="shared" si="1"/>
        <v>57.56</v>
      </c>
      <c r="H20" s="162">
        <f t="shared" si="2"/>
        <v>5.91</v>
      </c>
      <c r="I20" s="5"/>
      <c r="J20" s="18"/>
      <c r="K20" s="18"/>
      <c r="L20" s="30" t="s">
        <v>182</v>
      </c>
      <c r="M20" s="17"/>
      <c r="N20" s="30" t="s">
        <v>182</v>
      </c>
      <c r="O20" s="17"/>
      <c r="P20" s="18"/>
      <c r="Q20" s="18"/>
    </row>
    <row r="21" spans="1:17" ht="12.75">
      <c r="A21" s="18" t="s">
        <v>209</v>
      </c>
      <c r="B21" s="18" t="s">
        <v>206</v>
      </c>
      <c r="C21" s="93">
        <f>C20+0.75</f>
        <v>52.31</v>
      </c>
      <c r="D21" s="130" t="s">
        <v>141</v>
      </c>
      <c r="E21" s="148">
        <f t="shared" si="0"/>
        <v>6</v>
      </c>
      <c r="F21" s="130"/>
      <c r="G21" s="97">
        <f t="shared" si="1"/>
        <v>58.31</v>
      </c>
      <c r="H21" s="162">
        <f t="shared" si="2"/>
        <v>5.91</v>
      </c>
      <c r="I21" s="5"/>
      <c r="J21" s="18"/>
      <c r="K21" s="18"/>
      <c r="L21" s="30"/>
      <c r="M21" s="17"/>
      <c r="N21" s="30"/>
      <c r="O21" s="17"/>
      <c r="P21" s="18"/>
      <c r="Q21" s="18"/>
    </row>
    <row r="22" spans="1:17" ht="12.75">
      <c r="A22" s="18" t="s">
        <v>182</v>
      </c>
      <c r="B22" s="18" t="s">
        <v>182</v>
      </c>
      <c r="C22" s="30" t="s">
        <v>182</v>
      </c>
      <c r="D22" s="17"/>
      <c r="E22" s="30" t="s">
        <v>182</v>
      </c>
      <c r="F22" s="17"/>
      <c r="G22" s="18" t="s">
        <v>182</v>
      </c>
      <c r="H22" s="83" t="s">
        <v>182</v>
      </c>
      <c r="I22" s="5"/>
      <c r="J22" s="18"/>
      <c r="K22" s="18"/>
      <c r="L22" s="30"/>
      <c r="M22" s="17"/>
      <c r="N22" s="30"/>
      <c r="O22" s="17"/>
      <c r="P22" s="18"/>
      <c r="Q22" s="18"/>
    </row>
    <row r="23" spans="1:17" ht="12.75">
      <c r="A23" s="18" t="s">
        <v>182</v>
      </c>
      <c r="B23" s="18" t="s">
        <v>182</v>
      </c>
      <c r="C23" s="113" t="s">
        <v>182</v>
      </c>
      <c r="D23" s="114"/>
      <c r="E23" s="113" t="s">
        <v>182</v>
      </c>
      <c r="F23" s="114"/>
      <c r="G23" s="88" t="s">
        <v>182</v>
      </c>
      <c r="H23" s="83" t="s">
        <v>182</v>
      </c>
      <c r="I23" s="20"/>
      <c r="J23" s="51"/>
      <c r="K23" s="51"/>
      <c r="L23" s="112"/>
      <c r="M23" s="68"/>
      <c r="N23" s="112"/>
      <c r="O23" s="68"/>
      <c r="P23" s="51"/>
      <c r="Q23" s="51"/>
    </row>
    <row r="24" spans="1:17" ht="12.75">
      <c r="A24" s="18"/>
      <c r="B24" s="18"/>
      <c r="C24" s="30"/>
      <c r="D24" s="17"/>
      <c r="E24" s="30"/>
      <c r="F24" s="17"/>
      <c r="G24" s="18"/>
      <c r="H24" s="18"/>
      <c r="I24" s="5"/>
      <c r="J24" s="18"/>
      <c r="K24" s="18"/>
      <c r="L24" s="30"/>
      <c r="M24" s="17"/>
      <c r="N24" s="30"/>
      <c r="O24" s="17"/>
      <c r="P24" s="18"/>
      <c r="Q24" s="18"/>
    </row>
    <row r="25" spans="1:17" ht="12.75">
      <c r="A25" s="55" t="s">
        <v>67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/>
    </row>
    <row r="26" spans="1:17" ht="12.75">
      <c r="A26" s="4"/>
      <c r="B26" s="5"/>
      <c r="C26" s="53" t="s">
        <v>232</v>
      </c>
      <c r="D26" s="5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.75">
      <c r="A27" s="4"/>
      <c r="B27" s="5"/>
      <c r="C27" s="53" t="s">
        <v>212</v>
      </c>
      <c r="D27" s="5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4"/>
      <c r="B28" s="5"/>
      <c r="C28" s="53"/>
      <c r="D28" s="5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4"/>
      <c r="B29" s="5"/>
      <c r="C29" s="53"/>
      <c r="D29" s="5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4"/>
      <c r="J30" s="5"/>
      <c r="K30" s="5"/>
      <c r="L30" s="5"/>
      <c r="M30" s="5"/>
      <c r="N30" s="5"/>
      <c r="O30" s="5"/>
      <c r="P30" s="5"/>
      <c r="Q30" s="6"/>
    </row>
    <row r="31" spans="1:17" ht="12.75">
      <c r="A31" s="4" t="s">
        <v>155</v>
      </c>
      <c r="B31" t="s">
        <v>302</v>
      </c>
      <c r="J31" s="20"/>
      <c r="K31" s="20"/>
      <c r="L31" s="20"/>
      <c r="M31" s="20"/>
      <c r="N31" s="20"/>
      <c r="O31" s="20"/>
      <c r="P31" s="20"/>
      <c r="Q31" s="28"/>
    </row>
    <row r="32" spans="1:17" ht="12.75">
      <c r="A32" s="29"/>
      <c r="B32" s="22" t="s">
        <v>144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42" t="s">
        <v>265</v>
      </c>
      <c r="B33" s="22" t="s">
        <v>156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29"/>
      <c r="B34" s="22" t="s">
        <v>145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42" t="s">
        <v>266</v>
      </c>
      <c r="B35" s="58" t="s">
        <v>157</v>
      </c>
      <c r="C35" s="20"/>
      <c r="D35" s="20"/>
      <c r="E35" s="20"/>
      <c r="F35" s="20"/>
      <c r="G35" s="20"/>
      <c r="H35" s="20"/>
      <c r="I35" s="20"/>
      <c r="J35" s="5"/>
      <c r="K35" s="5"/>
      <c r="L35" s="5"/>
      <c r="M35" s="5"/>
      <c r="N35" s="5"/>
      <c r="O35" s="5"/>
      <c r="P35" s="5"/>
      <c r="Q35" s="6"/>
    </row>
    <row r="36" spans="1:17" ht="12.75">
      <c r="A36" s="29"/>
      <c r="B36" s="22" t="s">
        <v>316</v>
      </c>
      <c r="C36" s="5"/>
      <c r="D36" s="5"/>
      <c r="E36" s="5"/>
      <c r="F36" s="5"/>
      <c r="G36" s="5"/>
      <c r="H36" s="5"/>
      <c r="I36" s="22"/>
      <c r="J36" s="5"/>
      <c r="K36" s="5"/>
      <c r="L36" s="5"/>
      <c r="M36" s="5"/>
      <c r="N36" s="5"/>
      <c r="O36" s="5"/>
      <c r="P36" s="5"/>
      <c r="Q36" s="6"/>
    </row>
    <row r="37" spans="1:17" ht="12.75">
      <c r="A37" s="29"/>
      <c r="B37" t="s">
        <v>158</v>
      </c>
      <c r="L37" s="11"/>
      <c r="M37" s="11"/>
      <c r="N37" s="11"/>
      <c r="O37" s="11"/>
      <c r="P37" s="5"/>
      <c r="Q37" s="6"/>
    </row>
    <row r="38" spans="1:17" ht="12.75">
      <c r="A38" s="29"/>
      <c r="B38" s="23"/>
      <c r="C38" s="5"/>
      <c r="D38" s="5"/>
      <c r="E38" s="5"/>
      <c r="F38" s="5"/>
      <c r="G38" s="5"/>
      <c r="H38" s="5"/>
      <c r="I38" s="23"/>
      <c r="J38" s="5"/>
      <c r="K38" s="5"/>
      <c r="L38" s="5"/>
      <c r="M38" s="5"/>
      <c r="N38" s="5"/>
      <c r="O38" s="5"/>
      <c r="P38" s="5"/>
      <c r="Q38" s="6"/>
    </row>
    <row r="39" spans="1:17" ht="12.75">
      <c r="A39" s="29"/>
      <c r="B39" s="23"/>
      <c r="C39" s="5"/>
      <c r="D39" s="5"/>
      <c r="E39" s="5"/>
      <c r="F39" s="5"/>
      <c r="G39" s="5"/>
      <c r="H39" s="5"/>
      <c r="I39" s="23"/>
      <c r="J39" s="5"/>
      <c r="K39" s="5"/>
      <c r="L39" s="5"/>
      <c r="M39" s="5"/>
      <c r="N39" s="5"/>
      <c r="O39" s="5"/>
      <c r="P39" s="5"/>
      <c r="Q39" s="6"/>
    </row>
    <row r="40" spans="1:17" ht="12.75">
      <c r="A40" s="29"/>
      <c r="B40" s="23"/>
      <c r="C40" s="5"/>
      <c r="D40" s="5"/>
      <c r="E40" s="5"/>
      <c r="F40" s="5"/>
      <c r="G40" s="5"/>
      <c r="H40" s="5"/>
      <c r="I40" s="23"/>
      <c r="J40" s="5"/>
      <c r="K40" s="5"/>
      <c r="L40" s="5"/>
      <c r="M40" s="5"/>
      <c r="N40" s="5"/>
      <c r="O40" s="5"/>
      <c r="P40" s="5"/>
      <c r="Q40" s="6"/>
    </row>
    <row r="41" spans="1:17" ht="12.75">
      <c r="A41" s="29"/>
      <c r="B41" s="23"/>
      <c r="C41" s="5"/>
      <c r="D41" s="5"/>
      <c r="E41" s="5"/>
      <c r="F41" s="5"/>
      <c r="G41" s="5"/>
      <c r="H41" s="5"/>
      <c r="I41" s="23"/>
      <c r="J41" s="5"/>
      <c r="K41" s="5"/>
      <c r="L41" s="5"/>
      <c r="M41" s="5"/>
      <c r="N41" s="5"/>
      <c r="O41" s="5"/>
      <c r="P41" s="5"/>
      <c r="Q41" s="6"/>
    </row>
    <row r="42" spans="1:17" ht="12.75">
      <c r="A42" s="4"/>
      <c r="B42" s="23"/>
      <c r="C42" s="5"/>
      <c r="D42" s="5"/>
      <c r="E42" s="5"/>
      <c r="F42" s="5"/>
      <c r="G42" s="5"/>
      <c r="H42" s="5"/>
      <c r="I42" s="23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23"/>
      <c r="C43" s="5"/>
      <c r="D43" s="5"/>
      <c r="E43" s="5"/>
      <c r="F43" s="5"/>
      <c r="G43" s="5"/>
      <c r="H43" s="5"/>
      <c r="I43" s="23"/>
      <c r="J43" s="5"/>
      <c r="K43" s="5"/>
      <c r="L43" s="5"/>
      <c r="M43" s="5"/>
      <c r="N43" s="5"/>
      <c r="O43" s="5"/>
      <c r="P43" s="5"/>
      <c r="Q43" s="6"/>
    </row>
    <row r="44" spans="1:17" ht="12.75">
      <c r="A44" s="4"/>
      <c r="B44" s="5"/>
      <c r="C44" s="5"/>
      <c r="D44" s="5"/>
      <c r="E44" s="20"/>
      <c r="F44" s="20"/>
      <c r="G44" s="20"/>
      <c r="H44" s="20"/>
      <c r="I44" s="20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/>
      <c r="B46" s="2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/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2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/>
      <c r="B50" s="2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4"/>
      <c r="B51" s="2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00" t="s">
        <v>317</v>
      </c>
      <c r="Q51" s="6"/>
    </row>
    <row r="52" spans="1:17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9"/>
    </row>
    <row r="53" spans="1:17" ht="12.75">
      <c r="A53" s="4" t="s">
        <v>81</v>
      </c>
      <c r="B53" s="5" t="str">
        <f>+'Check Sheet'!$B$53</f>
        <v>Irmgard R Wilcox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</row>
    <row r="55" spans="1:17" ht="12.75">
      <c r="A55" s="7" t="s">
        <v>80</v>
      </c>
      <c r="B55" s="134">
        <f>+'Check Sheet'!$B$55</f>
        <v>40555</v>
      </c>
      <c r="C55" s="8"/>
      <c r="D55" s="8"/>
      <c r="E55" s="8"/>
      <c r="F55" s="8"/>
      <c r="G55" s="8"/>
      <c r="H55" s="8"/>
      <c r="I55" s="8"/>
      <c r="J55" s="8"/>
      <c r="K55" s="8"/>
      <c r="L55" s="8" t="s">
        <v>299</v>
      </c>
      <c r="M55" s="76"/>
      <c r="N55" s="8"/>
      <c r="O55" s="8"/>
      <c r="P55" s="160"/>
      <c r="Q55" s="9"/>
    </row>
    <row r="56" spans="1:17" ht="12.75">
      <c r="A56" s="224" t="s">
        <v>72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33"/>
      <c r="N56" s="233"/>
      <c r="O56" s="233"/>
      <c r="P56" s="225"/>
      <c r="Q56" s="226"/>
    </row>
    <row r="57" spans="1:17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</row>
    <row r="58" spans="1:17" ht="12.75">
      <c r="A58" s="4" t="s">
        <v>79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</row>
    <row r="59" spans="1:17" ht="12.7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9"/>
    </row>
  </sheetData>
  <sheetProtection/>
  <mergeCells count="2">
    <mergeCell ref="A56:Q56"/>
    <mergeCell ref="A7:P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20">
      <selection activeCell="G28" activeCellId="1" sqref="G27 G28"/>
    </sheetView>
  </sheetViews>
  <sheetFormatPr defaultColWidth="9.140625" defaultRowHeight="12.75"/>
  <cols>
    <col min="1" max="1" width="11.7109375" style="0" customWidth="1"/>
    <col min="2" max="2" width="16.28125" style="0" customWidth="1"/>
    <col min="3" max="3" width="6.7109375" style="0" customWidth="1"/>
    <col min="7" max="7" width="8.421875" style="0" customWidth="1"/>
    <col min="8" max="8" width="14.140625" style="0" customWidth="1"/>
    <col min="9" max="9" width="12.85156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10" ht="12.75">
      <c r="A2" s="4" t="s">
        <v>75</v>
      </c>
      <c r="B2" s="44">
        <f>'Check Sheet'!$B$2</f>
        <v>25</v>
      </c>
      <c r="C2" s="5"/>
      <c r="D2" s="5" t="str">
        <f>'Check Sheet'!$C$2</f>
        <v> </v>
      </c>
      <c r="E2" s="5"/>
      <c r="F2" s="151" t="s">
        <v>309</v>
      </c>
      <c r="G2" s="5" t="s">
        <v>63</v>
      </c>
      <c r="H2" s="5"/>
      <c r="I2" s="44">
        <v>26</v>
      </c>
      <c r="J2" s="4"/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 t="s">
        <v>77</v>
      </c>
      <c r="B4" s="5"/>
      <c r="C4" s="170" t="str">
        <f>'Item 105, pg 25'!C4</f>
        <v>American Disposal Co., Inc  G-87</v>
      </c>
      <c r="D4" s="5"/>
      <c r="E4" s="5"/>
      <c r="F4" s="5"/>
      <c r="G4" s="5"/>
      <c r="H4" s="5"/>
      <c r="I4" s="6"/>
    </row>
    <row r="5" spans="1:9" ht="12.75">
      <c r="A5" s="7" t="s">
        <v>78</v>
      </c>
      <c r="B5" s="8"/>
      <c r="C5" s="8"/>
      <c r="D5" s="8"/>
      <c r="E5" s="8"/>
      <c r="F5" s="8"/>
      <c r="G5" s="8"/>
      <c r="H5" s="8"/>
      <c r="I5" s="9"/>
    </row>
    <row r="6" spans="1:9" ht="12.75">
      <c r="A6" s="4"/>
      <c r="B6" s="5"/>
      <c r="C6" s="5"/>
      <c r="D6" s="5"/>
      <c r="E6" s="5"/>
      <c r="F6" s="5"/>
      <c r="G6" s="5"/>
      <c r="H6" s="5"/>
      <c r="I6" s="6"/>
    </row>
    <row r="7" spans="1:9" ht="12.75">
      <c r="A7" s="230" t="s">
        <v>215</v>
      </c>
      <c r="B7" s="231"/>
      <c r="C7" s="231"/>
      <c r="D7" s="231"/>
      <c r="E7" s="231"/>
      <c r="F7" s="231"/>
      <c r="G7" s="231"/>
      <c r="H7" s="231"/>
      <c r="I7" s="28"/>
    </row>
    <row r="8" spans="1:9" ht="12.75">
      <c r="A8" s="4"/>
      <c r="B8" s="5"/>
      <c r="C8" s="5"/>
      <c r="D8" s="5"/>
      <c r="E8" s="5"/>
      <c r="F8" s="5"/>
      <c r="G8" s="5"/>
      <c r="H8" s="5"/>
      <c r="I8" s="6"/>
    </row>
    <row r="9" spans="1:9" ht="12.75">
      <c r="A9" s="4" t="s">
        <v>262</v>
      </c>
      <c r="B9" s="5" t="s">
        <v>139</v>
      </c>
      <c r="C9" s="5"/>
      <c r="D9" s="5"/>
      <c r="E9" s="5"/>
      <c r="F9" s="5"/>
      <c r="G9" s="5"/>
      <c r="H9" s="5"/>
      <c r="I9" s="6"/>
    </row>
    <row r="10" spans="1:9" ht="12.75">
      <c r="A10" s="4"/>
      <c r="I10" s="6"/>
    </row>
    <row r="11" spans="1:9" ht="12.75">
      <c r="A11" s="4"/>
      <c r="I11" s="6"/>
    </row>
    <row r="12" spans="1:9" ht="12.75">
      <c r="A12" s="29" t="s">
        <v>234</v>
      </c>
      <c r="B12" s="22" t="s">
        <v>267</v>
      </c>
      <c r="C12" s="5"/>
      <c r="D12" s="5"/>
      <c r="E12" s="5"/>
      <c r="F12" s="5"/>
      <c r="G12" s="5"/>
      <c r="H12" s="5"/>
      <c r="I12" s="6"/>
    </row>
    <row r="13" spans="1:9" ht="12.75">
      <c r="A13" s="41"/>
      <c r="B13" s="22" t="s">
        <v>268</v>
      </c>
      <c r="C13" s="5"/>
      <c r="D13" s="5"/>
      <c r="E13" s="5"/>
      <c r="F13" s="5"/>
      <c r="G13" s="5"/>
      <c r="H13" s="5"/>
      <c r="I13" s="6"/>
    </row>
    <row r="14" spans="1:9" ht="12.75">
      <c r="A14" s="29"/>
      <c r="B14" s="22" t="s">
        <v>269</v>
      </c>
      <c r="C14" s="5"/>
      <c r="D14" s="5"/>
      <c r="E14" s="5"/>
      <c r="F14" s="5"/>
      <c r="G14" s="5"/>
      <c r="H14" s="5"/>
      <c r="I14" s="6"/>
    </row>
    <row r="15" spans="1:9" ht="12.75">
      <c r="A15" s="29"/>
      <c r="B15" s="22"/>
      <c r="C15" s="5"/>
      <c r="D15" s="5"/>
      <c r="E15" s="5"/>
      <c r="F15" s="5"/>
      <c r="G15" s="5"/>
      <c r="H15" s="5"/>
      <c r="I15" s="6"/>
    </row>
    <row r="16" spans="1:9" ht="12.75">
      <c r="A16" s="29" t="s">
        <v>236</v>
      </c>
      <c r="B16" s="22" t="s">
        <v>146</v>
      </c>
      <c r="C16" s="5"/>
      <c r="D16" s="5"/>
      <c r="E16" s="5"/>
      <c r="F16" s="5"/>
      <c r="G16" s="5"/>
      <c r="H16" s="5"/>
      <c r="I16" s="6"/>
    </row>
    <row r="17" spans="1:9" ht="12.75">
      <c r="A17" s="29"/>
      <c r="B17" s="22" t="s">
        <v>159</v>
      </c>
      <c r="C17" s="5"/>
      <c r="D17" s="5"/>
      <c r="E17" s="5"/>
      <c r="F17" s="5"/>
      <c r="G17" s="5"/>
      <c r="H17" s="5"/>
      <c r="I17" s="6"/>
    </row>
    <row r="18" spans="1:9" ht="12.75">
      <c r="A18" s="29"/>
      <c r="B18" s="178" t="s">
        <v>2</v>
      </c>
      <c r="C18" s="5"/>
      <c r="D18" s="5"/>
      <c r="E18" s="5"/>
      <c r="F18" s="5"/>
      <c r="G18" s="5"/>
      <c r="H18" s="5"/>
      <c r="I18" s="6"/>
    </row>
    <row r="19" spans="1:9" ht="12.75">
      <c r="A19" s="29"/>
      <c r="B19" s="178" t="s">
        <v>3</v>
      </c>
      <c r="C19" s="5"/>
      <c r="D19" s="5"/>
      <c r="E19" s="5"/>
      <c r="F19" s="5"/>
      <c r="G19" s="5"/>
      <c r="H19" s="5"/>
      <c r="I19" s="6"/>
    </row>
    <row r="20" spans="1:9" ht="12.75">
      <c r="A20" s="29"/>
      <c r="B20" s="22"/>
      <c r="C20" s="5"/>
      <c r="D20" s="5"/>
      <c r="E20" s="5"/>
      <c r="F20" s="5"/>
      <c r="G20" s="5"/>
      <c r="H20" s="5"/>
      <c r="I20" s="6"/>
    </row>
    <row r="21" spans="1:9" ht="12.75">
      <c r="A21" s="29" t="s">
        <v>239</v>
      </c>
      <c r="B21" s="22" t="s">
        <v>147</v>
      </c>
      <c r="C21" s="5"/>
      <c r="D21" s="5"/>
      <c r="E21" s="5"/>
      <c r="F21" s="5"/>
      <c r="G21" s="5"/>
      <c r="H21" s="5"/>
      <c r="I21" s="6"/>
    </row>
    <row r="22" spans="1:9" ht="12.75">
      <c r="A22" s="29"/>
      <c r="B22" s="22" t="s">
        <v>148</v>
      </c>
      <c r="C22" s="5"/>
      <c r="D22" s="5"/>
      <c r="E22" s="5"/>
      <c r="F22" s="5"/>
      <c r="G22" s="5"/>
      <c r="H22" s="5"/>
      <c r="I22" s="6"/>
    </row>
    <row r="23" spans="1:9" ht="12.75">
      <c r="A23" s="29"/>
      <c r="B23" s="22" t="s">
        <v>182</v>
      </c>
      <c r="C23" s="5"/>
      <c r="D23" s="5"/>
      <c r="E23" s="5"/>
      <c r="F23" s="5"/>
      <c r="G23" s="5"/>
      <c r="H23" s="5"/>
      <c r="I23" s="6"/>
    </row>
    <row r="24" spans="1:9" ht="12.75">
      <c r="A24" s="29"/>
      <c r="B24" s="22"/>
      <c r="C24" s="5"/>
      <c r="D24" s="35"/>
      <c r="E24" s="3"/>
      <c r="F24" s="35" t="s">
        <v>242</v>
      </c>
      <c r="G24" s="26"/>
      <c r="H24" s="5"/>
      <c r="I24" s="6"/>
    </row>
    <row r="25" spans="1:9" ht="12.75">
      <c r="A25" s="4"/>
      <c r="B25" s="5"/>
      <c r="C25" s="5"/>
      <c r="D25" s="7" t="s">
        <v>181</v>
      </c>
      <c r="F25" s="87" t="s">
        <v>270</v>
      </c>
      <c r="G25" s="27"/>
      <c r="H25" s="5"/>
      <c r="I25" s="6"/>
    </row>
    <row r="26" spans="1:9" ht="15" customHeight="1">
      <c r="A26" s="29"/>
      <c r="B26" s="23"/>
      <c r="C26" s="5"/>
      <c r="D26" s="43" t="s">
        <v>244</v>
      </c>
      <c r="E26" s="17"/>
      <c r="F26" s="138">
        <v>3.87</v>
      </c>
      <c r="G26" s="17" t="s">
        <v>141</v>
      </c>
      <c r="H26" s="5"/>
      <c r="I26" s="6"/>
    </row>
    <row r="27" spans="1:9" ht="15" customHeight="1">
      <c r="A27" s="29"/>
      <c r="B27" s="23"/>
      <c r="C27" s="5"/>
      <c r="D27" s="59" t="s">
        <v>245</v>
      </c>
      <c r="E27" s="17"/>
      <c r="F27" s="85">
        <f>F26</f>
        <v>3.87</v>
      </c>
      <c r="G27" s="17" t="s">
        <v>141</v>
      </c>
      <c r="H27" s="5"/>
      <c r="I27" s="6"/>
    </row>
    <row r="28" spans="1:9" ht="15" customHeight="1">
      <c r="A28" s="29"/>
      <c r="B28" s="23"/>
      <c r="C28" s="5"/>
      <c r="D28" s="59" t="s">
        <v>271</v>
      </c>
      <c r="E28" s="17"/>
      <c r="F28" s="85">
        <f>F26</f>
        <v>3.87</v>
      </c>
      <c r="G28" s="17" t="s">
        <v>141</v>
      </c>
      <c r="H28" s="5"/>
      <c r="I28" s="6"/>
    </row>
    <row r="29" spans="1:9" ht="15" customHeight="1">
      <c r="A29" s="4"/>
      <c r="B29" s="23"/>
      <c r="C29" s="5"/>
      <c r="D29" s="59" t="s">
        <v>160</v>
      </c>
      <c r="E29" s="17"/>
      <c r="F29" s="85">
        <v>1.9</v>
      </c>
      <c r="G29" s="17"/>
      <c r="H29" s="5"/>
      <c r="I29" s="6"/>
    </row>
    <row r="30" spans="1:9" ht="15" customHeight="1">
      <c r="A30" s="4"/>
      <c r="B30" s="23"/>
      <c r="C30" s="5"/>
      <c r="D30" s="59"/>
      <c r="E30" s="17"/>
      <c r="F30" s="30"/>
      <c r="G30" s="17"/>
      <c r="H30" s="5"/>
      <c r="I30" s="6"/>
    </row>
    <row r="31" spans="1:9" ht="15" customHeight="1">
      <c r="A31" s="4"/>
      <c r="B31" s="23"/>
      <c r="C31" s="5"/>
      <c r="D31" s="59" t="s">
        <v>247</v>
      </c>
      <c r="E31" s="17"/>
      <c r="F31" s="98" t="s">
        <v>189</v>
      </c>
      <c r="G31" s="17"/>
      <c r="H31" s="5"/>
      <c r="I31" s="6"/>
    </row>
    <row r="32" spans="1:9" ht="12.75">
      <c r="A32" s="4"/>
      <c r="B32" s="5"/>
      <c r="C32" s="5"/>
      <c r="D32" s="20"/>
      <c r="E32" s="20"/>
      <c r="F32" s="20"/>
      <c r="G32" s="5"/>
      <c r="H32" s="5"/>
      <c r="I32" s="6"/>
    </row>
    <row r="33" spans="1:9" ht="12.75">
      <c r="A33" s="4" t="s">
        <v>250</v>
      </c>
      <c r="B33" s="22" t="s">
        <v>251</v>
      </c>
      <c r="C33" s="5"/>
      <c r="D33" s="5"/>
      <c r="E33" s="5"/>
      <c r="F33" s="5"/>
      <c r="G33" s="5"/>
      <c r="H33" s="5"/>
      <c r="I33" s="6"/>
    </row>
    <row r="34" spans="1:9" ht="12.75">
      <c r="A34" s="4"/>
      <c r="B34" s="56" t="s">
        <v>318</v>
      </c>
      <c r="C34" s="5"/>
      <c r="D34" s="5"/>
      <c r="E34" s="5"/>
      <c r="F34" s="5"/>
      <c r="G34" s="5"/>
      <c r="H34" s="5"/>
      <c r="I34" s="6"/>
    </row>
    <row r="35" spans="1:9" ht="12.75">
      <c r="A35" s="4"/>
      <c r="B35" s="22" t="s">
        <v>252</v>
      </c>
      <c r="C35" s="5"/>
      <c r="D35" s="5"/>
      <c r="E35" s="5"/>
      <c r="F35" s="5"/>
      <c r="G35" s="5"/>
      <c r="H35" s="5"/>
      <c r="I35" s="6"/>
    </row>
    <row r="36" spans="1:9" ht="12.75">
      <c r="A36" s="4"/>
      <c r="B36" s="22" t="s">
        <v>149</v>
      </c>
      <c r="C36" s="5"/>
      <c r="D36" s="5"/>
      <c r="E36" s="5"/>
      <c r="F36" s="5"/>
      <c r="G36" s="5"/>
      <c r="H36" s="5"/>
      <c r="I36" s="6"/>
    </row>
    <row r="37" spans="1:9" ht="12.75">
      <c r="A37" s="4"/>
      <c r="I37" s="6"/>
    </row>
    <row r="38" spans="1:9" ht="12.75">
      <c r="A38" s="4"/>
      <c r="I38" s="6"/>
    </row>
    <row r="39" spans="1:9" ht="12.75">
      <c r="A39" s="4"/>
      <c r="I39" s="6"/>
    </row>
    <row r="40" spans="1:9" ht="12.75">
      <c r="A40" s="4"/>
      <c r="B40" s="5"/>
      <c r="I40" s="6"/>
    </row>
    <row r="41" spans="1:9" ht="12.75">
      <c r="A41" s="4"/>
      <c r="I41" s="6"/>
    </row>
    <row r="42" spans="1:9" ht="12.75">
      <c r="A42" s="4"/>
      <c r="I42" s="6"/>
    </row>
    <row r="43" spans="1:9" ht="12.75">
      <c r="A43" s="4"/>
      <c r="I43" s="6"/>
    </row>
    <row r="44" spans="1:9" ht="12.75">
      <c r="A44" s="4"/>
      <c r="I44" s="6"/>
    </row>
    <row r="45" spans="1:9" ht="12.75">
      <c r="A45" s="4"/>
      <c r="I45" s="6"/>
    </row>
    <row r="46" spans="1:9" ht="12.75">
      <c r="A46" s="4"/>
      <c r="I46" s="6"/>
    </row>
    <row r="47" spans="1:9" ht="12.75">
      <c r="A47" s="7"/>
      <c r="B47" s="8"/>
      <c r="C47" s="8"/>
      <c r="D47" s="8"/>
      <c r="E47" s="8"/>
      <c r="F47" s="8"/>
      <c r="G47" s="8"/>
      <c r="H47" s="8"/>
      <c r="I47" s="9"/>
    </row>
    <row r="48" spans="1:9" ht="12.75">
      <c r="A48" s="1" t="s">
        <v>81</v>
      </c>
      <c r="B48" s="2" t="str">
        <f>+'Check Sheet'!$B$53</f>
        <v>Irmgard R Wilcox</v>
      </c>
      <c r="C48" s="2"/>
      <c r="D48" s="2"/>
      <c r="E48" s="2"/>
      <c r="F48" s="2"/>
      <c r="G48" s="2"/>
      <c r="H48" s="2"/>
      <c r="I48" s="3"/>
    </row>
    <row r="49" spans="1:9" ht="12.75">
      <c r="A49" s="4"/>
      <c r="B49" s="5"/>
      <c r="C49" s="5"/>
      <c r="D49" s="5"/>
      <c r="E49" s="5"/>
      <c r="F49" s="5"/>
      <c r="G49" s="5"/>
      <c r="H49" s="5"/>
      <c r="I49" s="6"/>
    </row>
    <row r="50" spans="1:10" ht="12.75">
      <c r="A50" s="7" t="s">
        <v>80</v>
      </c>
      <c r="B50" s="134">
        <f>+'Check Sheet'!$B$55</f>
        <v>40555</v>
      </c>
      <c r="C50" s="8"/>
      <c r="D50" s="8"/>
      <c r="E50" s="8"/>
      <c r="F50" s="8"/>
      <c r="G50" s="8"/>
      <c r="H50" s="76" t="s">
        <v>74</v>
      </c>
      <c r="I50" s="158">
        <f>'Item 100, pg 22'!J54</f>
        <v>40603</v>
      </c>
      <c r="J50" s="4"/>
    </row>
    <row r="51" spans="1:9" ht="12.75">
      <c r="A51" s="224" t="s">
        <v>72</v>
      </c>
      <c r="B51" s="225"/>
      <c r="C51" s="225"/>
      <c r="D51" s="225"/>
      <c r="E51" s="225"/>
      <c r="F51" s="225"/>
      <c r="G51" s="225"/>
      <c r="H51" s="225"/>
      <c r="I51" s="241"/>
    </row>
    <row r="52" spans="1:9" ht="12.75">
      <c r="A52" s="4"/>
      <c r="B52" s="5"/>
      <c r="C52" s="5"/>
      <c r="D52" s="5"/>
      <c r="E52" s="5"/>
      <c r="F52" s="5"/>
      <c r="G52" s="5"/>
      <c r="H52" s="5"/>
      <c r="I52" s="6"/>
    </row>
    <row r="53" spans="1:9" ht="12.75">
      <c r="A53" s="4" t="s">
        <v>79</v>
      </c>
      <c r="B53" s="5"/>
      <c r="C53" s="5"/>
      <c r="D53" s="5"/>
      <c r="E53" s="5"/>
      <c r="F53" s="5"/>
      <c r="G53" s="5"/>
      <c r="H53" s="5"/>
      <c r="I53" s="6"/>
    </row>
    <row r="54" spans="1:9" ht="12.75">
      <c r="A54" s="7"/>
      <c r="B54" s="8"/>
      <c r="C54" s="8"/>
      <c r="D54" s="8"/>
      <c r="E54" s="8"/>
      <c r="F54" s="8"/>
      <c r="G54" s="8"/>
      <c r="H54" s="8"/>
      <c r="I54" s="9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</sheetData>
  <sheetProtection/>
  <mergeCells count="2">
    <mergeCell ref="A7:H7"/>
    <mergeCell ref="A51:I51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0.57421875" style="0" customWidth="1"/>
    <col min="2" max="2" width="18.28125" style="0" customWidth="1"/>
    <col min="6" max="6" width="9.8515625" style="0" customWidth="1"/>
    <col min="9" max="9" width="8.28125" style="0" customWidth="1"/>
    <col min="10" max="10" width="13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75</v>
      </c>
      <c r="B2" s="44">
        <f>'Check Sheet'!$B$2</f>
        <v>25</v>
      </c>
      <c r="C2" s="5"/>
      <c r="D2" s="5" t="str">
        <f>'Check Sheet'!$C$2</f>
        <v> </v>
      </c>
      <c r="E2" s="5"/>
      <c r="F2" s="5"/>
      <c r="G2" s="44" t="s">
        <v>311</v>
      </c>
      <c r="H2" s="223" t="s">
        <v>76</v>
      </c>
      <c r="I2" s="223"/>
      <c r="J2" s="27">
        <v>27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77</v>
      </c>
      <c r="B4" s="5"/>
      <c r="C4" s="170" t="str">
        <f>'Item 105, Pg 26'!C4</f>
        <v>American Disposal Co., Inc 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78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30" t="s">
        <v>190</v>
      </c>
      <c r="B7" s="231"/>
      <c r="C7" s="231"/>
      <c r="D7" s="231"/>
      <c r="E7" s="231"/>
      <c r="F7" s="231"/>
      <c r="G7" s="231"/>
      <c r="H7" s="231"/>
      <c r="I7" s="99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22" t="s">
        <v>182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191</v>
      </c>
      <c r="B10" s="22"/>
      <c r="C10" s="5"/>
      <c r="D10" s="5"/>
      <c r="E10" s="5"/>
      <c r="F10" s="5"/>
      <c r="G10" s="5"/>
      <c r="H10" s="5"/>
      <c r="I10" s="5"/>
      <c r="J10" s="6"/>
    </row>
    <row r="11" spans="1:10" ht="12.75">
      <c r="A11" s="42" t="s">
        <v>192</v>
      </c>
      <c r="C11" s="20"/>
      <c r="D11" s="20"/>
      <c r="E11" s="20"/>
      <c r="F11" s="20"/>
      <c r="G11" s="20"/>
      <c r="H11" s="20"/>
      <c r="I11" s="20"/>
      <c r="J11" s="28"/>
    </row>
    <row r="12" spans="1:10" ht="12.75">
      <c r="A12" s="4"/>
      <c r="B12" s="22" t="s">
        <v>182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2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22"/>
      <c r="C14" s="1"/>
      <c r="D14" s="3"/>
      <c r="E14" s="239" t="s">
        <v>182</v>
      </c>
      <c r="F14" s="240"/>
      <c r="G14" s="239" t="s">
        <v>195</v>
      </c>
      <c r="H14" s="240"/>
      <c r="I14" s="5"/>
      <c r="J14" s="6"/>
    </row>
    <row r="15" spans="1:10" ht="12.75">
      <c r="A15" s="4"/>
      <c r="B15" s="22"/>
      <c r="C15" s="4"/>
      <c r="D15" s="6"/>
      <c r="E15" s="239" t="s">
        <v>242</v>
      </c>
      <c r="F15" s="240"/>
      <c r="G15" s="29" t="s">
        <v>196</v>
      </c>
      <c r="H15" s="15"/>
      <c r="I15" s="5"/>
      <c r="J15" s="6"/>
    </row>
    <row r="16" spans="1:10" ht="12.75">
      <c r="A16" s="4"/>
      <c r="B16" s="22"/>
      <c r="C16" s="237" t="s">
        <v>181</v>
      </c>
      <c r="D16" s="238"/>
      <c r="E16" s="237" t="s">
        <v>193</v>
      </c>
      <c r="F16" s="238"/>
      <c r="G16" s="237" t="s">
        <v>197</v>
      </c>
      <c r="H16" s="238"/>
      <c r="I16" s="5"/>
      <c r="J16" s="6"/>
    </row>
    <row r="17" spans="1:10" ht="12.75">
      <c r="A17" s="4"/>
      <c r="B17" s="22"/>
      <c r="C17" s="30" t="s">
        <v>244</v>
      </c>
      <c r="D17" s="17"/>
      <c r="E17" s="139">
        <f>G17+6</f>
        <v>9.55</v>
      </c>
      <c r="F17" s="17" t="s">
        <v>141</v>
      </c>
      <c r="G17" s="139">
        <v>3.55</v>
      </c>
      <c r="H17" s="17" t="s">
        <v>141</v>
      </c>
      <c r="I17" s="5"/>
      <c r="J17" s="6"/>
    </row>
    <row r="18" spans="1:10" ht="12.75">
      <c r="A18" s="4"/>
      <c r="B18" s="5"/>
      <c r="C18" s="30" t="s">
        <v>182</v>
      </c>
      <c r="D18" s="17" t="s">
        <v>182</v>
      </c>
      <c r="E18" s="84" t="s">
        <v>182</v>
      </c>
      <c r="F18" s="17"/>
      <c r="G18" s="84" t="s">
        <v>182</v>
      </c>
      <c r="H18" s="17"/>
      <c r="I18" s="5"/>
      <c r="J18" s="6"/>
    </row>
    <row r="19" spans="1:10" ht="12.75">
      <c r="A19" s="4"/>
      <c r="B19" s="5"/>
      <c r="C19" s="30" t="s">
        <v>182</v>
      </c>
      <c r="D19" s="17"/>
      <c r="E19" s="84" t="s">
        <v>182</v>
      </c>
      <c r="F19" s="17"/>
      <c r="G19" s="84" t="s">
        <v>182</v>
      </c>
      <c r="H19" s="17"/>
      <c r="I19" s="5"/>
      <c r="J19" s="6"/>
    </row>
    <row r="20" spans="1:10" ht="12.75">
      <c r="A20" s="4"/>
      <c r="B20" s="5"/>
      <c r="C20" s="57" t="s">
        <v>182</v>
      </c>
      <c r="D20" s="17"/>
      <c r="E20" s="30" t="s">
        <v>182</v>
      </c>
      <c r="F20" s="17"/>
      <c r="G20" s="30" t="s">
        <v>182</v>
      </c>
      <c r="H20" s="17"/>
      <c r="I20" s="5"/>
      <c r="J20" s="6"/>
    </row>
    <row r="21" spans="1:10" ht="12.75">
      <c r="A21" s="4"/>
      <c r="B21" s="5"/>
      <c r="C21" s="57" t="s">
        <v>182</v>
      </c>
      <c r="D21" s="17"/>
      <c r="E21" s="30" t="s">
        <v>182</v>
      </c>
      <c r="F21" s="17"/>
      <c r="G21" s="30" t="s">
        <v>182</v>
      </c>
      <c r="H21" s="17"/>
      <c r="I21" s="5"/>
      <c r="J21" s="6"/>
    </row>
    <row r="22" spans="1:10" ht="12.75">
      <c r="A22" s="4"/>
      <c r="B22" s="5"/>
      <c r="C22" s="57" t="s">
        <v>182</v>
      </c>
      <c r="D22" s="17"/>
      <c r="E22" s="84" t="s">
        <v>182</v>
      </c>
      <c r="F22" s="17"/>
      <c r="G22" s="84" t="s">
        <v>194</v>
      </c>
      <c r="H22" s="17"/>
      <c r="I22" s="5"/>
      <c r="J22" s="6"/>
    </row>
    <row r="23" spans="1:10" ht="12.75">
      <c r="A23" s="4"/>
      <c r="B23" s="5"/>
      <c r="C23" s="57" t="s">
        <v>182</v>
      </c>
      <c r="D23" s="17"/>
      <c r="E23" s="91" t="s">
        <v>182</v>
      </c>
      <c r="F23" s="17"/>
      <c r="G23" s="91" t="s">
        <v>182</v>
      </c>
      <c r="H23" s="17"/>
      <c r="I23" s="5"/>
      <c r="J23" s="6"/>
    </row>
    <row r="24" spans="1:10" ht="12.75">
      <c r="A24" s="4"/>
      <c r="B24" s="5"/>
      <c r="C24" s="57" t="s">
        <v>182</v>
      </c>
      <c r="D24" s="17"/>
      <c r="E24" s="30" t="s">
        <v>182</v>
      </c>
      <c r="F24" s="17"/>
      <c r="G24" s="30" t="s">
        <v>182</v>
      </c>
      <c r="H24" s="17"/>
      <c r="I24" s="5"/>
      <c r="J24" s="6"/>
    </row>
    <row r="25" spans="1:10" ht="12.75">
      <c r="A25" s="21"/>
      <c r="B25" s="20"/>
      <c r="C25" s="20"/>
      <c r="D25" s="20"/>
      <c r="E25" s="20"/>
      <c r="F25" s="20"/>
      <c r="G25" s="20"/>
      <c r="H25" s="20"/>
      <c r="I25" s="20"/>
      <c r="J25" s="28"/>
    </row>
    <row r="26" spans="1:10" ht="12.75">
      <c r="A26" s="4" t="s">
        <v>182</v>
      </c>
      <c r="B26" s="22" t="s">
        <v>182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92" t="s">
        <v>198</v>
      </c>
      <c r="H27" s="5"/>
      <c r="I27" s="5"/>
      <c r="J27" s="6"/>
    </row>
    <row r="28" spans="1:10" ht="12.75">
      <c r="A28" s="4"/>
      <c r="B28" s="22" t="s">
        <v>182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22" t="s">
        <v>182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22" t="s">
        <v>124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 t="s">
        <v>319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 t="s">
        <v>158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20"/>
      <c r="E37" s="20"/>
      <c r="F37" s="20"/>
      <c r="G37" s="20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37" t="s">
        <v>317</v>
      </c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ht="12.75">
      <c r="A46" s="4" t="s">
        <v>81</v>
      </c>
      <c r="B46" s="5" t="str">
        <f>+'Check Sheet'!$B$53</f>
        <v>Irmgard R Wilcox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 t="s">
        <v>80</v>
      </c>
      <c r="B48" s="134">
        <f>+'Check Sheet'!$B$55</f>
        <v>40555</v>
      </c>
      <c r="C48" s="8"/>
      <c r="D48" s="8"/>
      <c r="E48" s="8"/>
      <c r="F48" s="8"/>
      <c r="G48" s="8"/>
      <c r="H48" s="8" t="s">
        <v>74</v>
      </c>
      <c r="I48" s="8"/>
      <c r="J48" s="133">
        <f>'Item 105, Pg 26'!I50</f>
        <v>40603</v>
      </c>
    </row>
    <row r="49" spans="1:10" ht="12.75">
      <c r="A49" s="224" t="s">
        <v>72</v>
      </c>
      <c r="B49" s="225"/>
      <c r="C49" s="225"/>
      <c r="D49" s="225"/>
      <c r="E49" s="225"/>
      <c r="F49" s="225"/>
      <c r="G49" s="225"/>
      <c r="H49" s="225"/>
      <c r="I49" s="225"/>
      <c r="J49" s="22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79</v>
      </c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</sheetData>
  <sheetProtection/>
  <mergeCells count="9">
    <mergeCell ref="H2:I2"/>
    <mergeCell ref="A49:J49"/>
    <mergeCell ref="E14:F14"/>
    <mergeCell ref="C16:D16"/>
    <mergeCell ref="E16:F16"/>
    <mergeCell ref="A7:H7"/>
    <mergeCell ref="G14:H14"/>
    <mergeCell ref="G16:H16"/>
    <mergeCell ref="E15:F1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1">
      <selection activeCell="F1" sqref="F1"/>
    </sheetView>
  </sheetViews>
  <sheetFormatPr defaultColWidth="9.140625" defaultRowHeight="12.75"/>
  <cols>
    <col min="1" max="1" width="10.57421875" style="0" customWidth="1"/>
    <col min="2" max="2" width="16.57421875" style="0" customWidth="1"/>
    <col min="3" max="3" width="1.8515625" style="0" customWidth="1"/>
    <col min="4" max="4" width="7.7109375" style="0" customWidth="1"/>
    <col min="5" max="5" width="3.140625" style="0" customWidth="1"/>
    <col min="6" max="6" width="7.8515625" style="0" customWidth="1"/>
    <col min="7" max="7" width="2.8515625" style="0" customWidth="1"/>
    <col min="8" max="8" width="7.57421875" style="0" customWidth="1"/>
    <col min="9" max="9" width="3.28125" style="0" customWidth="1"/>
    <col min="10" max="10" width="8.140625" style="0" customWidth="1"/>
    <col min="11" max="11" width="2.57421875" style="0" customWidth="1"/>
    <col min="12" max="12" width="10.421875" style="0" customWidth="1"/>
    <col min="13" max="13" width="4.57421875" style="0" customWidth="1"/>
    <col min="14" max="14" width="13.00390625" style="0" customWidth="1"/>
    <col min="15" max="15" width="3.281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75</v>
      </c>
      <c r="B2" s="44">
        <f>'Check Sheet'!$B$2</f>
        <v>25</v>
      </c>
      <c r="C2" s="5"/>
      <c r="D2" s="5" t="str">
        <f>'Check Sheet'!$C$2</f>
        <v> </v>
      </c>
      <c r="E2" s="5"/>
      <c r="F2" s="5"/>
      <c r="G2" s="5"/>
      <c r="H2" s="5"/>
      <c r="I2" s="5"/>
      <c r="J2" s="151" t="s">
        <v>311</v>
      </c>
      <c r="K2" s="5" t="s">
        <v>64</v>
      </c>
      <c r="L2" s="5"/>
      <c r="M2" s="11"/>
      <c r="N2" s="146">
        <v>28</v>
      </c>
      <c r="O2" s="27" t="s">
        <v>182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77</v>
      </c>
      <c r="B4" s="5"/>
      <c r="C4" s="170"/>
      <c r="D4" s="170" t="str">
        <f>'Item 105, pg 27'!C4</f>
        <v>American Disposal Co., Inc  G-87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78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230" t="s">
        <v>199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2"/>
    </row>
    <row r="8" spans="1:15" ht="12.75">
      <c r="A8" s="245" t="s">
        <v>26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46"/>
    </row>
    <row r="9" spans="1:15" ht="12.75">
      <c r="A9" s="245" t="s">
        <v>27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46"/>
    </row>
    <row r="10" spans="1:15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4" t="s">
        <v>142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19"/>
      <c r="C13" s="11"/>
      <c r="D13" s="242" t="s">
        <v>28</v>
      </c>
      <c r="E13" s="243"/>
      <c r="F13" s="244"/>
      <c r="G13" s="244"/>
      <c r="H13" s="244"/>
      <c r="I13" s="243"/>
      <c r="J13" s="244"/>
      <c r="K13" s="243"/>
      <c r="L13" s="244"/>
      <c r="M13" s="243"/>
      <c r="N13" s="243"/>
      <c r="O13" s="240"/>
    </row>
    <row r="14" spans="1:15" ht="12.75">
      <c r="A14" s="71" t="s">
        <v>38</v>
      </c>
      <c r="B14" s="64"/>
      <c r="C14" s="65"/>
      <c r="D14" s="7" t="s">
        <v>253</v>
      </c>
      <c r="E14" s="17"/>
      <c r="F14" s="8" t="s">
        <v>254</v>
      </c>
      <c r="G14" s="17"/>
      <c r="H14" s="8" t="s">
        <v>255</v>
      </c>
      <c r="I14" s="17"/>
      <c r="J14" s="8" t="s">
        <v>256</v>
      </c>
      <c r="K14" s="17"/>
      <c r="L14" s="30" t="s">
        <v>257</v>
      </c>
      <c r="M14" s="17"/>
      <c r="N14" s="30"/>
      <c r="O14" s="17"/>
    </row>
    <row r="15" spans="1:15" ht="12.75">
      <c r="A15" s="60" t="s">
        <v>29</v>
      </c>
      <c r="B15" s="14"/>
      <c r="C15" s="17"/>
      <c r="D15" s="31" t="s">
        <v>112</v>
      </c>
      <c r="E15" s="9" t="s">
        <v>182</v>
      </c>
      <c r="F15" s="144" t="s">
        <v>112</v>
      </c>
      <c r="G15" s="27" t="s">
        <v>182</v>
      </c>
      <c r="H15" s="144" t="s">
        <v>112</v>
      </c>
      <c r="I15" s="145" t="s">
        <v>182</v>
      </c>
      <c r="J15" s="144" t="s">
        <v>112</v>
      </c>
      <c r="K15" s="145"/>
      <c r="L15" s="144" t="s">
        <v>112</v>
      </c>
      <c r="M15" s="145"/>
      <c r="N15" s="144"/>
      <c r="O15" s="17"/>
    </row>
    <row r="16" spans="1:15" ht="12.75">
      <c r="A16" s="60" t="s">
        <v>30</v>
      </c>
      <c r="B16" s="14"/>
      <c r="C16" s="17"/>
      <c r="D16" s="107">
        <v>22.43</v>
      </c>
      <c r="E16" s="152" t="s">
        <v>141</v>
      </c>
      <c r="F16" s="153">
        <v>31.42</v>
      </c>
      <c r="G16" s="152" t="s">
        <v>141</v>
      </c>
      <c r="H16" s="153">
        <v>39.5</v>
      </c>
      <c r="I16" s="152" t="s">
        <v>141</v>
      </c>
      <c r="J16" s="153">
        <v>74.97</v>
      </c>
      <c r="K16" s="152" t="s">
        <v>141</v>
      </c>
      <c r="L16" s="153">
        <v>105.08</v>
      </c>
      <c r="M16" s="152" t="s">
        <v>141</v>
      </c>
      <c r="N16" s="153"/>
      <c r="O16" s="17"/>
    </row>
    <row r="17" spans="1:15" ht="12.75">
      <c r="A17" s="60" t="s">
        <v>31</v>
      </c>
      <c r="B17" s="14"/>
      <c r="C17" s="17"/>
      <c r="D17" s="154">
        <f>+D16</f>
        <v>22.43</v>
      </c>
      <c r="E17" s="152" t="s">
        <v>141</v>
      </c>
      <c r="F17" s="153">
        <f>+F16</f>
        <v>31.42</v>
      </c>
      <c r="G17" s="152" t="s">
        <v>141</v>
      </c>
      <c r="H17" s="153">
        <f>+H16</f>
        <v>39.5</v>
      </c>
      <c r="I17" s="152" t="s">
        <v>141</v>
      </c>
      <c r="J17" s="153">
        <f>J16</f>
        <v>74.97</v>
      </c>
      <c r="K17" s="152" t="s">
        <v>141</v>
      </c>
      <c r="L17" s="153">
        <f>L16</f>
        <v>105.08</v>
      </c>
      <c r="M17" s="152" t="s">
        <v>141</v>
      </c>
      <c r="N17" s="153"/>
      <c r="O17" s="17"/>
    </row>
    <row r="18" spans="1:15" ht="12.75">
      <c r="A18" s="66" t="s">
        <v>32</v>
      </c>
      <c r="B18" s="67"/>
      <c r="C18" s="68"/>
      <c r="D18" s="154">
        <f>+D17+2</f>
        <v>24.43</v>
      </c>
      <c r="E18" s="152" t="s">
        <v>141</v>
      </c>
      <c r="F18" s="153">
        <f>F17+2</f>
        <v>33.42</v>
      </c>
      <c r="G18" s="152" t="s">
        <v>141</v>
      </c>
      <c r="H18" s="153">
        <f>H17+2</f>
        <v>41.5</v>
      </c>
      <c r="I18" s="152" t="s">
        <v>141</v>
      </c>
      <c r="J18" s="153">
        <f>J17+2</f>
        <v>76.97</v>
      </c>
      <c r="K18" s="152" t="s">
        <v>141</v>
      </c>
      <c r="L18" s="153">
        <f>L17+2</f>
        <v>107.08</v>
      </c>
      <c r="M18" s="152" t="s">
        <v>141</v>
      </c>
      <c r="N18" s="153"/>
      <c r="O18" s="17"/>
    </row>
    <row r="19" spans="1:15" ht="12.75">
      <c r="A19" s="66" t="s">
        <v>161</v>
      </c>
      <c r="B19" s="67"/>
      <c r="C19" s="68"/>
      <c r="D19" s="154" t="s">
        <v>112</v>
      </c>
      <c r="E19" s="152"/>
      <c r="F19" s="153" t="s">
        <v>112</v>
      </c>
      <c r="G19" s="152"/>
      <c r="H19" s="153" t="s">
        <v>112</v>
      </c>
      <c r="I19" s="152"/>
      <c r="J19" s="153" t="s">
        <v>112</v>
      </c>
      <c r="K19" s="152"/>
      <c r="L19" s="153" t="s">
        <v>112</v>
      </c>
      <c r="M19" s="152"/>
      <c r="N19" s="153"/>
      <c r="O19" s="17"/>
    </row>
    <row r="20" spans="1:15" ht="12.75">
      <c r="A20" s="66" t="s">
        <v>258</v>
      </c>
      <c r="B20" s="67"/>
      <c r="C20" s="68"/>
      <c r="D20" s="154" t="s">
        <v>112</v>
      </c>
      <c r="E20" s="152"/>
      <c r="F20" s="153" t="s">
        <v>112</v>
      </c>
      <c r="G20" s="152"/>
      <c r="H20" s="153" t="s">
        <v>112</v>
      </c>
      <c r="I20" s="152"/>
      <c r="J20" s="153" t="s">
        <v>112</v>
      </c>
      <c r="K20" s="152"/>
      <c r="L20" s="153" t="s">
        <v>112</v>
      </c>
      <c r="M20" s="152"/>
      <c r="N20" s="153"/>
      <c r="O20" s="17"/>
    </row>
    <row r="21" spans="1:15" ht="12.75">
      <c r="A21" s="63" t="s">
        <v>33</v>
      </c>
      <c r="B21" s="14"/>
      <c r="C21" s="17"/>
      <c r="D21" s="155"/>
      <c r="E21" s="156"/>
      <c r="F21" s="155"/>
      <c r="G21" s="156"/>
      <c r="H21" s="155"/>
      <c r="I21" s="156"/>
      <c r="J21" s="155"/>
      <c r="K21" s="156"/>
      <c r="L21" s="155"/>
      <c r="M21" s="156"/>
      <c r="N21" s="155"/>
      <c r="O21" s="118"/>
    </row>
    <row r="22" spans="1:15" ht="12.75">
      <c r="A22" s="60" t="s">
        <v>263</v>
      </c>
      <c r="B22" s="14"/>
      <c r="C22" s="17"/>
      <c r="D22" s="154">
        <v>39.1</v>
      </c>
      <c r="E22" s="152"/>
      <c r="F22" s="154">
        <v>39.1</v>
      </c>
      <c r="G22" s="152"/>
      <c r="H22" s="154">
        <v>39.1</v>
      </c>
      <c r="I22" s="152"/>
      <c r="J22" s="154">
        <v>39.1</v>
      </c>
      <c r="K22" s="152"/>
      <c r="L22" s="154">
        <v>39.1</v>
      </c>
      <c r="M22" s="152"/>
      <c r="N22" s="153"/>
      <c r="O22" s="17"/>
    </row>
    <row r="23" spans="1:15" ht="12.75">
      <c r="A23" s="60" t="s">
        <v>34</v>
      </c>
      <c r="B23" s="14"/>
      <c r="C23" s="17"/>
      <c r="D23" s="154">
        <f>+D18</f>
        <v>24.43</v>
      </c>
      <c r="E23" s="152" t="s">
        <v>141</v>
      </c>
      <c r="F23" s="154">
        <f>F18</f>
        <v>33.42</v>
      </c>
      <c r="G23" s="152" t="s">
        <v>141</v>
      </c>
      <c r="H23" s="154">
        <f>H18</f>
        <v>41.5</v>
      </c>
      <c r="I23" s="152" t="s">
        <v>141</v>
      </c>
      <c r="J23" s="154">
        <f>J18</f>
        <v>76.97</v>
      </c>
      <c r="K23" s="152" t="s">
        <v>141</v>
      </c>
      <c r="L23" s="154">
        <f>L18</f>
        <v>107.08</v>
      </c>
      <c r="M23" s="152" t="s">
        <v>141</v>
      </c>
      <c r="N23" s="154"/>
      <c r="O23" s="17"/>
    </row>
    <row r="24" spans="1:15" ht="12.75">
      <c r="A24" s="60" t="s">
        <v>35</v>
      </c>
      <c r="B24" s="14"/>
      <c r="C24" s="17"/>
      <c r="D24" s="30" t="s">
        <v>112</v>
      </c>
      <c r="E24" s="17"/>
      <c r="F24" s="14" t="s">
        <v>112</v>
      </c>
      <c r="G24" s="17"/>
      <c r="H24" s="14" t="s">
        <v>112</v>
      </c>
      <c r="I24" s="17"/>
      <c r="J24" s="14" t="s">
        <v>112</v>
      </c>
      <c r="K24" s="17"/>
      <c r="L24" s="14" t="s">
        <v>112</v>
      </c>
      <c r="M24" s="17"/>
      <c r="N24" s="14"/>
      <c r="O24" s="17"/>
    </row>
    <row r="25" spans="1:15" ht="12.75">
      <c r="A25" s="60" t="s">
        <v>36</v>
      </c>
      <c r="B25" s="14"/>
      <c r="C25" s="17"/>
      <c r="D25" s="30" t="s">
        <v>112</v>
      </c>
      <c r="E25" s="17"/>
      <c r="F25" s="14" t="s">
        <v>112</v>
      </c>
      <c r="G25" s="17"/>
      <c r="H25" s="14" t="s">
        <v>112</v>
      </c>
      <c r="I25" s="17"/>
      <c r="J25" s="14" t="s">
        <v>112</v>
      </c>
      <c r="K25" s="17"/>
      <c r="L25" s="14" t="s">
        <v>112</v>
      </c>
      <c r="M25" s="17"/>
      <c r="N25" s="14"/>
      <c r="O25" s="17"/>
    </row>
    <row r="26" spans="1:15" ht="12.75">
      <c r="A26" s="63" t="s">
        <v>304</v>
      </c>
      <c r="B26" s="14"/>
      <c r="C26" s="17"/>
      <c r="D26" s="155"/>
      <c r="E26" s="156"/>
      <c r="F26" s="155"/>
      <c r="G26" s="156"/>
      <c r="H26" s="155"/>
      <c r="I26" s="156"/>
      <c r="J26" s="155"/>
      <c r="K26" s="156"/>
      <c r="L26" s="155"/>
      <c r="M26" s="156"/>
      <c r="N26" s="155"/>
      <c r="O26" s="118"/>
    </row>
    <row r="27" spans="1:15" ht="12.75">
      <c r="A27" s="60"/>
      <c r="B27" s="14"/>
      <c r="C27" s="17"/>
      <c r="D27" s="154">
        <v>600</v>
      </c>
      <c r="E27" s="17"/>
      <c r="F27" s="213">
        <v>650</v>
      </c>
      <c r="G27" s="17"/>
      <c r="H27" s="213">
        <v>700</v>
      </c>
      <c r="I27" s="17"/>
      <c r="J27" s="213">
        <v>850</v>
      </c>
      <c r="K27" s="17"/>
      <c r="L27" s="183">
        <v>1050</v>
      </c>
      <c r="M27" s="17"/>
      <c r="N27" s="14"/>
      <c r="O27" s="17"/>
    </row>
    <row r="28" spans="1:15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29" t="s">
        <v>155</v>
      </c>
      <c r="B29" s="22" t="s">
        <v>40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29"/>
      <c r="B30" s="22" t="s">
        <v>41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29"/>
      <c r="B31" s="22" t="s">
        <v>42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29"/>
      <c r="B32" s="22" t="s">
        <v>43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29"/>
      <c r="B33" s="2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72" t="s">
        <v>265</v>
      </c>
      <c r="B34" s="58" t="s">
        <v>259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8"/>
    </row>
    <row r="35" spans="1:15" ht="12.75">
      <c r="A35" s="29"/>
      <c r="B35" s="22" t="s">
        <v>44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29"/>
      <c r="B36" s="2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29" t="s">
        <v>266</v>
      </c>
      <c r="B37" s="22" t="s">
        <v>306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29"/>
      <c r="B38" s="22" t="s">
        <v>320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1"/>
      <c r="B39" s="2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29" t="s">
        <v>321</v>
      </c>
      <c r="B40" s="2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29" t="s">
        <v>200</v>
      </c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29" t="s">
        <v>322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29" t="s">
        <v>150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29" t="s">
        <v>45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5" t="s">
        <v>323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4" t="s">
        <v>305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 t="s">
        <v>324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</row>
    <row r="56" spans="1:15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</row>
    <row r="57" spans="1:15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1:15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4" t="s">
        <v>314</v>
      </c>
    </row>
    <row r="59" spans="1:15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</row>
    <row r="60" spans="1:15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</row>
    <row r="61" spans="1:15" ht="12.75">
      <c r="A61" s="4" t="s">
        <v>81</v>
      </c>
      <c r="B61" s="5" t="str">
        <f>+'Check Sheet'!$B$53</f>
        <v>Irmgard R Wilcox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6"/>
    </row>
    <row r="63" spans="1:15" ht="12.75">
      <c r="A63" s="7" t="s">
        <v>80</v>
      </c>
      <c r="B63" s="134">
        <f>+'Check Sheet'!$B$55</f>
        <v>40555</v>
      </c>
      <c r="C63" s="8"/>
      <c r="D63" s="8"/>
      <c r="E63" s="8"/>
      <c r="F63" s="8"/>
      <c r="G63" s="8"/>
      <c r="H63" s="8" t="s">
        <v>182</v>
      </c>
      <c r="I63" s="8"/>
      <c r="J63" s="8"/>
      <c r="K63" s="8"/>
      <c r="L63" s="8" t="s">
        <v>74</v>
      </c>
      <c r="M63" s="76"/>
      <c r="N63" s="76">
        <f>'Item 105, pg 27'!J48</f>
        <v>40603</v>
      </c>
      <c r="O63" s="75" t="s">
        <v>182</v>
      </c>
    </row>
    <row r="64" spans="1:15" ht="12.75">
      <c r="A64" s="224" t="s">
        <v>72</v>
      </c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33"/>
      <c r="N64" s="233"/>
      <c r="O64" s="241"/>
    </row>
    <row r="65" spans="1:15" ht="12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6"/>
    </row>
    <row r="66" spans="1:15" ht="12.75">
      <c r="A66" s="4" t="s">
        <v>297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</row>
    <row r="67" spans="1:15" ht="12.7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</row>
  </sheetData>
  <sheetProtection/>
  <mergeCells count="5">
    <mergeCell ref="D13:O13"/>
    <mergeCell ref="A64:O64"/>
    <mergeCell ref="A7:O7"/>
    <mergeCell ref="A8:O8"/>
    <mergeCell ref="A9:O9"/>
  </mergeCells>
  <printOptions/>
  <pageMargins left="0.75" right="0.75" top="1" bottom="1" header="0.5" footer="0.5"/>
  <pageSetup fitToHeight="1" fitToWidth="1" horizontalDpi="300" verticalDpi="300" orientation="portrait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20">
      <selection activeCell="H39" activeCellId="4" sqref="D39 F35 F39 H35 H39"/>
    </sheetView>
  </sheetViews>
  <sheetFormatPr defaultColWidth="9.140625" defaultRowHeight="12.75"/>
  <cols>
    <col min="1" max="1" width="10.00390625" style="0" customWidth="1"/>
    <col min="2" max="2" width="17.57421875" style="0" customWidth="1"/>
    <col min="8" max="8" width="9.8515625" style="0" customWidth="1"/>
    <col min="10" max="10" width="14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75</v>
      </c>
      <c r="B2" s="44">
        <f>'Check Sheet'!$B$2</f>
        <v>25</v>
      </c>
      <c r="C2" s="5"/>
      <c r="D2" s="5" t="str">
        <f>'Check Sheet'!$C$2</f>
        <v> </v>
      </c>
      <c r="E2" s="5"/>
      <c r="F2" s="5"/>
      <c r="G2" s="44" t="s">
        <v>309</v>
      </c>
      <c r="H2" s="223" t="s">
        <v>76</v>
      </c>
      <c r="I2" s="223"/>
      <c r="J2" s="27">
        <v>32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77</v>
      </c>
      <c r="B4" s="5"/>
      <c r="C4" s="170" t="str">
        <f>'Item 105, pg 28'!D4</f>
        <v>American Disposal Co., Inc 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78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30" t="s">
        <v>272</v>
      </c>
      <c r="B7" s="231"/>
      <c r="C7" s="231"/>
      <c r="D7" s="231"/>
      <c r="E7" s="231"/>
      <c r="F7" s="231"/>
      <c r="G7" s="231"/>
      <c r="H7" s="231"/>
      <c r="I7" s="231"/>
      <c r="J7" s="23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182</v>
      </c>
      <c r="B9" s="11"/>
      <c r="C9" s="242" t="s">
        <v>273</v>
      </c>
      <c r="D9" s="244"/>
      <c r="E9" s="247"/>
      <c r="F9" s="242" t="s">
        <v>274</v>
      </c>
      <c r="G9" s="244"/>
      <c r="H9" s="247"/>
      <c r="I9" s="5"/>
      <c r="J9" s="6"/>
    </row>
    <row r="10" spans="1:10" ht="12.75">
      <c r="A10" s="4"/>
      <c r="B10" s="5"/>
      <c r="C10" s="30" t="s">
        <v>275</v>
      </c>
      <c r="D10" s="14"/>
      <c r="E10" s="17"/>
      <c r="F10" s="141">
        <v>22.25</v>
      </c>
      <c r="G10" s="14" t="s">
        <v>141</v>
      </c>
      <c r="H10" s="17"/>
      <c r="I10" s="5"/>
      <c r="J10" s="6"/>
    </row>
    <row r="11" spans="1:10" ht="12.75">
      <c r="A11" s="4"/>
      <c r="B11" s="12"/>
      <c r="C11" s="30" t="s">
        <v>264</v>
      </c>
      <c r="D11" s="14"/>
      <c r="E11" s="17"/>
      <c r="F11" s="94">
        <v>27.25</v>
      </c>
      <c r="G11" s="14" t="s">
        <v>141</v>
      </c>
      <c r="H11" s="17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7"/>
      <c r="B13" s="45"/>
      <c r="C13" s="44"/>
      <c r="D13" s="8"/>
      <c r="E13" s="45"/>
      <c r="F13" s="44"/>
      <c r="G13" s="8"/>
      <c r="H13" s="45"/>
      <c r="I13" s="44"/>
      <c r="J13" s="9"/>
    </row>
    <row r="14" spans="1:10" ht="12.75">
      <c r="A14" s="4"/>
      <c r="B14" s="19"/>
      <c r="C14" s="11"/>
      <c r="D14" s="5"/>
      <c r="E14" s="19"/>
      <c r="F14" s="11"/>
      <c r="G14" s="5"/>
      <c r="H14" s="19"/>
      <c r="I14" s="11"/>
      <c r="J14" s="6"/>
    </row>
    <row r="15" spans="1:10" ht="12.75">
      <c r="A15" s="230" t="s">
        <v>276</v>
      </c>
      <c r="B15" s="231"/>
      <c r="C15" s="231"/>
      <c r="D15" s="231"/>
      <c r="E15" s="231"/>
      <c r="F15" s="231"/>
      <c r="G15" s="231"/>
      <c r="H15" s="231"/>
      <c r="I15" s="231"/>
      <c r="J15" s="232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255" t="s">
        <v>277</v>
      </c>
      <c r="D17" s="256"/>
      <c r="E17" s="257"/>
      <c r="F17" s="258" t="s">
        <v>278</v>
      </c>
      <c r="G17" s="244"/>
      <c r="H17" s="247"/>
      <c r="I17" s="5"/>
      <c r="J17" s="6"/>
    </row>
    <row r="18" spans="1:10" ht="12.75">
      <c r="A18" s="21"/>
      <c r="B18" s="20"/>
      <c r="C18" s="60" t="s">
        <v>279</v>
      </c>
      <c r="D18" s="14"/>
      <c r="E18" s="17"/>
      <c r="F18" s="30" t="s">
        <v>92</v>
      </c>
      <c r="G18" s="14"/>
      <c r="H18" s="17"/>
      <c r="I18" s="20"/>
      <c r="J18" s="28"/>
    </row>
    <row r="19" spans="1:10" ht="12.75">
      <c r="A19" s="4"/>
      <c r="B19" s="5"/>
      <c r="C19" s="60" t="s">
        <v>279</v>
      </c>
      <c r="D19" s="14"/>
      <c r="E19" s="17"/>
      <c r="F19" s="30" t="s">
        <v>92</v>
      </c>
      <c r="G19" s="14"/>
      <c r="H19" s="17"/>
      <c r="I19" s="5"/>
      <c r="J19" s="6"/>
    </row>
    <row r="20" spans="1:10" ht="12.75">
      <c r="A20" s="4"/>
      <c r="B20" s="5"/>
      <c r="C20" s="61"/>
      <c r="D20" s="14"/>
      <c r="E20" s="14"/>
      <c r="F20" s="14"/>
      <c r="G20" s="14"/>
      <c r="H20" s="14"/>
      <c r="I20" s="5"/>
      <c r="J20" s="6"/>
    </row>
    <row r="21" spans="1:10" ht="12.75">
      <c r="A21" s="4"/>
      <c r="B21" s="5"/>
      <c r="C21" s="250" t="s">
        <v>280</v>
      </c>
      <c r="D21" s="251"/>
      <c r="E21" s="252"/>
      <c r="F21" s="253" t="s">
        <v>278</v>
      </c>
      <c r="G21" s="254"/>
      <c r="H21" s="238"/>
      <c r="I21" s="5"/>
      <c r="J21" s="6"/>
    </row>
    <row r="22" spans="1:10" ht="12.75">
      <c r="A22" s="4"/>
      <c r="B22" s="5"/>
      <c r="C22" s="60" t="s">
        <v>279</v>
      </c>
      <c r="D22" s="14"/>
      <c r="E22" s="17"/>
      <c r="F22" s="30" t="s">
        <v>92</v>
      </c>
      <c r="G22" s="14"/>
      <c r="H22" s="17"/>
      <c r="I22" s="5"/>
      <c r="J22" s="6"/>
    </row>
    <row r="23" spans="1:10" ht="12.75">
      <c r="A23" s="4"/>
      <c r="B23" s="5"/>
      <c r="C23" s="60" t="s">
        <v>279</v>
      </c>
      <c r="D23" s="14"/>
      <c r="E23" s="17"/>
      <c r="F23" s="30" t="s">
        <v>92</v>
      </c>
      <c r="G23" s="14"/>
      <c r="H23" s="17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230" t="s">
        <v>281</v>
      </c>
      <c r="B27" s="231"/>
      <c r="C27" s="231"/>
      <c r="D27" s="231"/>
      <c r="E27" s="231"/>
      <c r="F27" s="231"/>
      <c r="G27" s="231"/>
      <c r="H27" s="231"/>
      <c r="I27" s="231"/>
      <c r="J27" s="232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282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151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21"/>
      <c r="B32" s="20"/>
      <c r="C32" s="32"/>
      <c r="D32" s="33"/>
      <c r="E32" s="248" t="s">
        <v>289</v>
      </c>
      <c r="F32" s="249"/>
      <c r="G32" s="32"/>
      <c r="H32" s="33"/>
      <c r="I32" s="248" t="s">
        <v>293</v>
      </c>
      <c r="J32" s="249"/>
    </row>
    <row r="33" spans="1:10" ht="12.75">
      <c r="A33" s="4"/>
      <c r="B33" s="5"/>
      <c r="C33" s="245" t="s">
        <v>287</v>
      </c>
      <c r="D33" s="246"/>
      <c r="E33" s="245" t="s">
        <v>290</v>
      </c>
      <c r="F33" s="246"/>
      <c r="G33" s="245" t="s">
        <v>291</v>
      </c>
      <c r="H33" s="246"/>
      <c r="I33" s="245" t="s">
        <v>294</v>
      </c>
      <c r="J33" s="246"/>
    </row>
    <row r="34" spans="1:10" ht="12.75">
      <c r="A34" s="34"/>
      <c r="B34" s="5"/>
      <c r="C34" s="237" t="s">
        <v>288</v>
      </c>
      <c r="D34" s="238"/>
      <c r="E34" s="237" t="s">
        <v>288</v>
      </c>
      <c r="F34" s="238"/>
      <c r="G34" s="237" t="s">
        <v>292</v>
      </c>
      <c r="H34" s="238"/>
      <c r="I34" s="237" t="s">
        <v>295</v>
      </c>
      <c r="J34" s="238"/>
    </row>
    <row r="35" spans="1:10" ht="19.5" customHeight="1">
      <c r="A35" s="30" t="s">
        <v>283</v>
      </c>
      <c r="B35" s="17"/>
      <c r="C35" s="140">
        <v>21.25</v>
      </c>
      <c r="D35" s="116" t="s">
        <v>141</v>
      </c>
      <c r="E35" s="140">
        <f>C35</f>
        <v>21.25</v>
      </c>
      <c r="F35" s="116" t="s">
        <v>141</v>
      </c>
      <c r="G35" s="140">
        <f>C35</f>
        <v>21.25</v>
      </c>
      <c r="H35" s="116" t="s">
        <v>141</v>
      </c>
      <c r="I35" s="96" t="s">
        <v>189</v>
      </c>
      <c r="J35" s="17"/>
    </row>
    <row r="36" spans="1:10" ht="12.75">
      <c r="A36" s="1" t="s">
        <v>284</v>
      </c>
      <c r="B36" s="3"/>
      <c r="C36" s="124"/>
      <c r="D36" s="127"/>
      <c r="E36" s="124"/>
      <c r="F36" s="77"/>
      <c r="G36" s="124"/>
      <c r="H36" s="127"/>
      <c r="I36" s="124"/>
      <c r="J36" s="3"/>
    </row>
    <row r="37" spans="1:10" ht="12.75">
      <c r="A37" s="62" t="s">
        <v>285</v>
      </c>
      <c r="B37" s="9"/>
      <c r="C37" s="96" t="s">
        <v>189</v>
      </c>
      <c r="D37" s="126"/>
      <c r="E37" s="96" t="s">
        <v>189</v>
      </c>
      <c r="F37" s="79"/>
      <c r="G37" s="96" t="s">
        <v>189</v>
      </c>
      <c r="H37" s="126"/>
      <c r="I37" s="96" t="s">
        <v>189</v>
      </c>
      <c r="J37" s="9"/>
    </row>
    <row r="38" spans="1:10" ht="12.75">
      <c r="A38" s="1" t="s">
        <v>284</v>
      </c>
      <c r="B38" s="3"/>
      <c r="C38" s="124"/>
      <c r="D38" s="127"/>
      <c r="E38" s="124"/>
      <c r="F38" s="77"/>
      <c r="G38" s="124"/>
      <c r="H38" s="127"/>
      <c r="I38" s="124"/>
      <c r="J38" s="3"/>
    </row>
    <row r="39" spans="1:10" ht="12.75">
      <c r="A39" s="62" t="s">
        <v>286</v>
      </c>
      <c r="B39" s="9"/>
      <c r="C39" s="96">
        <f>C35</f>
        <v>21.25</v>
      </c>
      <c r="D39" s="116" t="s">
        <v>141</v>
      </c>
      <c r="E39" s="96">
        <f>E35</f>
        <v>21.25</v>
      </c>
      <c r="F39" s="116" t="s">
        <v>141</v>
      </c>
      <c r="G39" s="96">
        <f>G35</f>
        <v>21.25</v>
      </c>
      <c r="H39" s="116" t="s">
        <v>141</v>
      </c>
      <c r="I39" s="96" t="s">
        <v>189</v>
      </c>
      <c r="J39" s="9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20"/>
      <c r="E42" s="20"/>
      <c r="F42" s="20"/>
      <c r="G42" s="20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4" t="s">
        <v>81</v>
      </c>
      <c r="B50" s="5" t="str">
        <f>+'Check Sheet'!$B$53</f>
        <v>Irmgard R Wilcox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 t="s">
        <v>80</v>
      </c>
      <c r="B52" s="134">
        <f>+'Check Sheet'!$B$55</f>
        <v>40555</v>
      </c>
      <c r="C52" s="8"/>
      <c r="D52" s="8"/>
      <c r="E52" s="8"/>
      <c r="F52" s="8"/>
      <c r="G52" s="8"/>
      <c r="H52" s="8" t="s">
        <v>125</v>
      </c>
      <c r="I52" s="8"/>
      <c r="J52" s="133">
        <f>'Item 105, pg 28'!N63</f>
        <v>40603</v>
      </c>
    </row>
    <row r="53" spans="1:10" ht="12.75">
      <c r="A53" s="224" t="s">
        <v>72</v>
      </c>
      <c r="B53" s="225"/>
      <c r="C53" s="225"/>
      <c r="D53" s="225"/>
      <c r="E53" s="225"/>
      <c r="F53" s="225"/>
      <c r="G53" s="225"/>
      <c r="H53" s="225"/>
      <c r="I53" s="225"/>
      <c r="J53" s="226"/>
    </row>
    <row r="54" spans="1:10" ht="12.75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79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21">
    <mergeCell ref="E33:F33"/>
    <mergeCell ref="F21:H21"/>
    <mergeCell ref="C17:E17"/>
    <mergeCell ref="F17:H17"/>
    <mergeCell ref="I34:J34"/>
    <mergeCell ref="A27:J27"/>
    <mergeCell ref="A53:J53"/>
    <mergeCell ref="G33:H33"/>
    <mergeCell ref="C34:D34"/>
    <mergeCell ref="C33:D33"/>
    <mergeCell ref="E32:F32"/>
    <mergeCell ref="A7:J7"/>
    <mergeCell ref="C9:E9"/>
    <mergeCell ref="F9:H9"/>
    <mergeCell ref="A15:J15"/>
    <mergeCell ref="H2:I2"/>
    <mergeCell ref="E34:F34"/>
    <mergeCell ref="G34:H34"/>
    <mergeCell ref="I32:J32"/>
    <mergeCell ref="I33:J33"/>
    <mergeCell ref="C21:E2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Taliaferro</cp:lastModifiedBy>
  <cp:lastPrinted>2011-01-05T01:00:02Z</cp:lastPrinted>
  <dcterms:created xsi:type="dcterms:W3CDTF">2002-02-08T00:35:58Z</dcterms:created>
  <dcterms:modified xsi:type="dcterms:W3CDTF">2011-01-13T19:30:51Z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110099</vt:lpwstr>
  </property>
  <property fmtid="{D5CDD505-2E9C-101B-9397-08002B2CF9AE}" pid="6" name="IsConfidenti">
    <vt:lpwstr>0</vt:lpwstr>
  </property>
  <property fmtid="{D5CDD505-2E9C-101B-9397-08002B2CF9AE}" pid="7" name="Dat">
    <vt:lpwstr>2011-01-12T00:00:00Z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2011-01-12T00:00:00Z</vt:lpwstr>
  </property>
  <property fmtid="{D5CDD505-2E9C-101B-9397-08002B2CF9AE}" pid="10" name="Pref">
    <vt:lpwstr>TG</vt:lpwstr>
  </property>
  <property fmtid="{D5CDD505-2E9C-101B-9397-08002B2CF9AE}" pid="11" name="CaseCompanyNam">
    <vt:lpwstr>AMERICAN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