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ProForma CapStr Rpt" sheetId="1" r:id="rId1"/>
    <sheet name="Rpt of Use of Proceeds" sheetId="2" r:id="rId2"/>
  </sheets>
  <definedNames>
    <definedName name="SPWS_WBID">"3F935954-C280-11D3-8BC8-006097726B41"</definedName>
    <definedName name="SPWS_WSID" localSheetId="0" hidden="1">"3F935955-C280-11D3-8BC8-006097726B41"</definedName>
    <definedName name="SPWS_WSID" localSheetId="1" hidden="1">"3F935955-C280-11D3-8BC8-006097726B41"</definedName>
  </definedNames>
  <calcPr fullCalcOnLoad="1"/>
</workbook>
</file>

<file path=xl/sharedStrings.xml><?xml version="1.0" encoding="utf-8"?>
<sst xmlns="http://schemas.openxmlformats.org/spreadsheetml/2006/main" count="101" uniqueCount="54">
  <si>
    <t>Short -Term Debt</t>
  </si>
  <si>
    <t>Long-Term Debt</t>
  </si>
  <si>
    <t>Total Debt</t>
  </si>
  <si>
    <t>Total Shareholders Equity</t>
  </si>
  <si>
    <t>Total Invested Capital</t>
  </si>
  <si>
    <t>Debt Ratio</t>
  </si>
  <si>
    <t>State of Washington</t>
  </si>
  <si>
    <t>Pro Forma</t>
  </si>
  <si>
    <t>Effect of</t>
  </si>
  <si>
    <t>Financing</t>
  </si>
  <si>
    <t xml:space="preserve">Adjusted </t>
  </si>
  <si>
    <t>Washington</t>
  </si>
  <si>
    <t>Adjusted</t>
  </si>
  <si>
    <t>Balance</t>
  </si>
  <si>
    <t>EMBEDDED COST OF DEBT</t>
  </si>
  <si>
    <t>Total</t>
  </si>
  <si>
    <t>PRO FORMA CAPITAL STRUCTURE &amp; EMBEDDED COST OF DEBT</t>
  </si>
  <si>
    <t xml:space="preserve">QWEST CORPORATION </t>
  </si>
  <si>
    <t>Allocation %</t>
  </si>
  <si>
    <t xml:space="preserve">Financing </t>
  </si>
  <si>
    <t>Qwest Corporation</t>
  </si>
  <si>
    <t>to Wash.</t>
  </si>
  <si>
    <t xml:space="preserve">      (C)     </t>
  </si>
  <si>
    <t xml:space="preserve">       (B)     </t>
  </si>
  <si>
    <t xml:space="preserve">      (A)    </t>
  </si>
  <si>
    <t xml:space="preserve">  (D)=(B*C)</t>
  </si>
  <si>
    <t xml:space="preserve">  (E)=(A+D)</t>
  </si>
  <si>
    <t xml:space="preserve">NA  </t>
  </si>
  <si>
    <t>(MR Basis $ in 000's)</t>
  </si>
  <si>
    <t>PROFORMA CAPITAL STRUCTURE</t>
  </si>
  <si>
    <t>Issued</t>
  </si>
  <si>
    <t>Securities</t>
  </si>
  <si>
    <t>Reduced</t>
  </si>
  <si>
    <t>Debt Removed/</t>
  </si>
  <si>
    <t>ANNUAL SECURITIES TRANSACTION REPORT</t>
  </si>
  <si>
    <t>(Shown as Net</t>
  </si>
  <si>
    <t>Proceeds)</t>
  </si>
  <si>
    <t>TOTAL</t>
  </si>
  <si>
    <t>Prepared for WUTC</t>
  </si>
  <si>
    <t>PERIOD:  JANUARY 1 THROUGH DECEMBER 31, 2009</t>
  </si>
  <si>
    <t>This Report Incorporates the Following Financing Event That Occurred In 2009:</t>
  </si>
  <si>
    <t>1.  Issued $810.5M, 8.375% Coupon, 7 Yr Notes that closed on 5/13/2009.</t>
  </si>
  <si>
    <t>$810.5M-Gross</t>
  </si>
  <si>
    <t>DESCRIPTION OF THE USE OF PROCEEDS</t>
  </si>
  <si>
    <t>($ in 000's)</t>
  </si>
  <si>
    <t>PROCEEDS FROM SECURITIES ISSUED</t>
  </si>
  <si>
    <t xml:space="preserve">Amount of </t>
  </si>
  <si>
    <t>Net Proceeds from</t>
  </si>
  <si>
    <t>Securities Issued</t>
  </si>
  <si>
    <t>USE OF PROCEEDS FROM SECURITIES ISSUED AS ALLOWED BY RCW 80.08.030</t>
  </si>
  <si>
    <t>ANNUAL SECURITIES TRANSACTION REPORT FOR 2009</t>
  </si>
  <si>
    <t>1.  8.375% Notes due 2016.</t>
  </si>
  <si>
    <t>Construction, completion, extension, or improvement of its facilitites:</t>
  </si>
  <si>
    <t>1.  Expenditures for property, plant, and equipment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</si>
</sst>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%"/>
    <numFmt numFmtId="166" formatCode="0.000%"/>
    <numFmt numFmtId="167" formatCode="_(* #,##0.0_);_(* \(#,##0.0\);_(* &quot;-&quot;??_);_(@_)"/>
    <numFmt numFmtId="168" formatCode="&quot;$&quot;#,##0.00"/>
    <numFmt numFmtId="169" formatCode="&quot;$&quot;#,##0.0_);\(&quot;$&quot;#,##0.0\)"/>
    <numFmt numFmtId="170" formatCode="_(* #,##0_);_(* \(#,##0\);_(* &quot;-&quot;??_);_(@_)"/>
    <numFmt numFmtId="171" formatCode="0.0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00000000%"/>
    <numFmt numFmtId="178" formatCode="0.00000%"/>
    <numFmt numFmtId="179" formatCode="0.0000000000000000%"/>
    <numFmt numFmtId="180" formatCode="0.000000000000000%"/>
    <numFmt numFmtId="181" formatCode="0.00000000000000%"/>
    <numFmt numFmtId="182" formatCode="0.0000000000000%"/>
    <numFmt numFmtId="183" formatCode="0.000000000000%"/>
    <numFmt numFmtId="184" formatCode="0.00000000000%"/>
    <numFmt numFmtId="185" formatCode="&quot;$&quot;#,##0.000_);\(&quot;$&quot;#,##0.000\)"/>
    <numFmt numFmtId="186" formatCode="[$-409]dddd\,\ mmmm\ dd\,\ yyyy"/>
    <numFmt numFmtId="187" formatCode="m/d/yyyy;@"/>
    <numFmt numFmtId="188" formatCode="mm/dd/yy;@"/>
    <numFmt numFmtId="189" formatCode="m/d/yy;@"/>
    <numFmt numFmtId="190" formatCode="&quot;$&quot;#,##0"/>
    <numFmt numFmtId="191" formatCode="&quot;$&quot;#,##0.0000_);\(&quot;$&quot;#,##0.0000\)"/>
    <numFmt numFmtId="192" formatCode="0.00_);\(0.00\)"/>
    <numFmt numFmtId="193" formatCode="0.00000000000"/>
    <numFmt numFmtId="194" formatCode="#,##0.0_);\(#,##0.0\)"/>
    <numFmt numFmtId="195" formatCode="_(* #,##0.000_);_(* \(#,##0.000\);_(* &quot;-&quot;???_);_(@_)"/>
    <numFmt numFmtId="196" formatCode="mm/dd/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#,##0_-;#,##0\-"/>
    <numFmt numFmtId="203" formatCode="#,##0.0_-;#,##0.0\-"/>
    <numFmt numFmtId="204" formatCode="#,##0.00_-;#,##0.00\-"/>
    <numFmt numFmtId="205" formatCode="0_);\(0\)"/>
    <numFmt numFmtId="206" formatCode="yyyy/mm/dd"/>
    <numFmt numFmtId="207" formatCode="#.00"/>
    <numFmt numFmtId="208" formatCode="_(* #,##0.000_);_(* \(#,##0.000\);_(* &quot;-&quot;??_);_(@_)"/>
    <numFmt numFmtId="209" formatCode="_(* #,##0.0000_);_(* \(#,##0.0000\);_(* &quot;-&quot;??_);_(@_)"/>
    <numFmt numFmtId="210" formatCode="_(&quot;$&quot;* #,##0.000_);_(&quot;$&quot;* \(#,##0.000\);_(&quot;$&quot;* &quot;-&quot;??_);_(@_)"/>
    <numFmt numFmtId="211" formatCode="_(&quot;$&quot;* #,##0.0000_);_(&quot;$&quot;* \(#,##0.0000\);_(&quot;$&quot;* &quot;-&quot;??_);_(@_)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</numFmts>
  <fonts count="15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9"/>
      <name val="Arial"/>
      <family val="0"/>
    </font>
    <font>
      <u val="singleAccounting"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0" xfId="15" applyNumberFormat="1" applyAlignment="1">
      <alignment/>
    </xf>
    <xf numFmtId="0" fontId="2" fillId="0" borderId="1" xfId="0" applyFont="1" applyBorder="1" applyAlignment="1">
      <alignment horizontal="center"/>
    </xf>
    <xf numFmtId="170" fontId="2" fillId="0" borderId="0" xfId="15" applyNumberFormat="1" applyFont="1" applyAlignment="1">
      <alignment/>
    </xf>
    <xf numFmtId="0" fontId="2" fillId="0" borderId="0" xfId="0" applyFont="1" applyAlignment="1">
      <alignment/>
    </xf>
    <xf numFmtId="170" fontId="2" fillId="0" borderId="0" xfId="15" applyNumberFormat="1" applyFont="1" applyAlignment="1">
      <alignment horizontal="center"/>
    </xf>
    <xf numFmtId="10" fontId="2" fillId="0" borderId="0" xfId="21" applyNumberFormat="1" applyFont="1" applyAlignment="1">
      <alignment/>
    </xf>
    <xf numFmtId="10" fontId="2" fillId="0" borderId="0" xfId="21" applyNumberFormat="1" applyFont="1" applyAlignment="1">
      <alignment horizontal="right"/>
    </xf>
    <xf numFmtId="170" fontId="2" fillId="0" borderId="0" xfId="15" applyNumberFormat="1" applyFont="1" applyAlignment="1">
      <alignment horizontal="right"/>
    </xf>
    <xf numFmtId="10" fontId="4" fillId="0" borderId="0" xfId="21" applyNumberFormat="1" applyFont="1" applyAlignment="1">
      <alignment/>
    </xf>
    <xf numFmtId="14" fontId="2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170" fontId="6" fillId="0" borderId="0" xfId="15" applyNumberFormat="1" applyFont="1" applyAlignment="1">
      <alignment horizontal="right"/>
    </xf>
    <xf numFmtId="0" fontId="7" fillId="0" borderId="0" xfId="0" applyFont="1" applyAlignment="1">
      <alignment/>
    </xf>
    <xf numFmtId="187" fontId="2" fillId="0" borderId="0" xfId="15" applyNumberFormat="1" applyFont="1" applyAlignment="1" quotePrefix="1">
      <alignment horizontal="right"/>
    </xf>
    <xf numFmtId="170" fontId="0" fillId="0" borderId="0" xfId="15" applyNumberFormat="1" applyFont="1" applyAlignment="1">
      <alignment/>
    </xf>
    <xf numFmtId="170" fontId="8" fillId="0" borderId="0" xfId="15" applyNumberFormat="1" applyFont="1" applyAlignment="1">
      <alignment/>
    </xf>
    <xf numFmtId="0" fontId="9" fillId="0" borderId="0" xfId="0" applyFont="1" applyAlignment="1">
      <alignment/>
    </xf>
    <xf numFmtId="170" fontId="9" fillId="0" borderId="0" xfId="15" applyNumberFormat="1" applyFont="1" applyAlignment="1">
      <alignment/>
    </xf>
    <xf numFmtId="187" fontId="6" fillId="0" borderId="0" xfId="15" applyNumberFormat="1" applyFont="1" applyAlignment="1" quotePrefix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170" fontId="8" fillId="0" borderId="0" xfId="15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170" fontId="8" fillId="0" borderId="0" xfId="15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87" fontId="8" fillId="0" borderId="0" xfId="15" applyNumberFormat="1" applyFont="1" applyAlignment="1" quotePrefix="1">
      <alignment horizontal="center"/>
    </xf>
    <xf numFmtId="0" fontId="11" fillId="0" borderId="0" xfId="0" applyFont="1" applyAlignment="1">
      <alignment horizontal="right"/>
    </xf>
    <xf numFmtId="170" fontId="12" fillId="0" borderId="0" xfId="15" applyNumberFormat="1" applyFont="1" applyAlignment="1">
      <alignment horizontal="center"/>
    </xf>
    <xf numFmtId="170" fontId="12" fillId="0" borderId="0" xfId="15" applyNumberFormat="1" applyFont="1" applyAlignment="1">
      <alignment horizontal="right"/>
    </xf>
    <xf numFmtId="0" fontId="11" fillId="0" borderId="0" xfId="0" applyFont="1" applyAlignment="1">
      <alignment horizontal="center"/>
    </xf>
    <xf numFmtId="170" fontId="11" fillId="0" borderId="0" xfId="15" applyNumberFormat="1" applyFont="1" applyAlignment="1">
      <alignment horizontal="center"/>
    </xf>
    <xf numFmtId="170" fontId="8" fillId="0" borderId="0" xfId="0" applyNumberFormat="1" applyFont="1" applyAlignment="1">
      <alignment/>
    </xf>
    <xf numFmtId="1" fontId="8" fillId="0" borderId="0" xfId="15" applyNumberFormat="1" applyFont="1" applyAlignment="1">
      <alignment/>
    </xf>
    <xf numFmtId="165" fontId="8" fillId="0" borderId="0" xfId="21" applyNumberFormat="1" applyFont="1" applyAlignment="1">
      <alignment/>
    </xf>
    <xf numFmtId="10" fontId="8" fillId="0" borderId="0" xfId="21" applyNumberFormat="1" applyFont="1" applyAlignment="1">
      <alignment/>
    </xf>
    <xf numFmtId="165" fontId="8" fillId="0" borderId="0" xfId="0" applyNumberFormat="1" applyFont="1" applyAlignment="1">
      <alignment/>
    </xf>
    <xf numFmtId="187" fontId="8" fillId="0" borderId="0" xfId="15" applyNumberFormat="1" applyFont="1" applyAlignment="1" quotePrefix="1">
      <alignment horizontal="right"/>
    </xf>
    <xf numFmtId="170" fontId="11" fillId="0" borderId="0" xfId="15" applyNumberFormat="1" applyFont="1" applyAlignment="1" quotePrefix="1">
      <alignment horizontal="right"/>
    </xf>
    <xf numFmtId="170" fontId="11" fillId="0" borderId="0" xfId="15" applyNumberFormat="1" applyFont="1" applyAlignment="1" quotePrefix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Alignment="1" quotePrefix="1">
      <alignment horizontal="right"/>
    </xf>
    <xf numFmtId="166" fontId="8" fillId="0" borderId="0" xfId="21" applyNumberFormat="1" applyFont="1" applyAlignment="1">
      <alignment horizontal="center"/>
    </xf>
    <xf numFmtId="10" fontId="8" fillId="0" borderId="0" xfId="21" applyNumberFormat="1" applyFont="1" applyAlignment="1">
      <alignment horizontal="center"/>
    </xf>
    <xf numFmtId="10" fontId="8" fillId="0" borderId="0" xfId="15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165" fontId="8" fillId="0" borderId="0" xfId="15" applyNumberFormat="1" applyFont="1" applyAlignment="1">
      <alignment/>
    </xf>
    <xf numFmtId="43" fontId="8" fillId="0" borderId="0" xfId="15" applyFont="1" applyAlignment="1">
      <alignment/>
    </xf>
    <xf numFmtId="0" fontId="2" fillId="0" borderId="0" xfId="0" applyFont="1" applyAlignment="1">
      <alignment vertical="center"/>
    </xf>
    <xf numFmtId="170" fontId="0" fillId="0" borderId="0" xfId="15" applyNumberFormat="1" applyFont="1" applyAlignment="1">
      <alignment horizontal="center"/>
    </xf>
    <xf numFmtId="170" fontId="0" fillId="0" borderId="0" xfId="15" applyNumberFormat="1" applyFont="1" applyAlignment="1">
      <alignment/>
    </xf>
    <xf numFmtId="170" fontId="0" fillId="0" borderId="0" xfId="15" applyNumberFormat="1" applyAlignment="1">
      <alignment horizontal="center"/>
    </xf>
    <xf numFmtId="170" fontId="10" fillId="0" borderId="0" xfId="15" applyNumberFormat="1" applyFont="1" applyAlignment="1">
      <alignment/>
    </xf>
    <xf numFmtId="0" fontId="8" fillId="0" borderId="0" xfId="0" applyFont="1" applyAlignment="1">
      <alignment/>
    </xf>
    <xf numFmtId="37" fontId="8" fillId="0" borderId="0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70" fontId="10" fillId="0" borderId="0" xfId="15" applyNumberFormat="1" applyFont="1" applyBorder="1" applyAlignment="1">
      <alignment vertic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selection activeCell="A4" sqref="A4"/>
    </sheetView>
  </sheetViews>
  <sheetFormatPr defaultColWidth="9.140625" defaultRowHeight="12.75"/>
  <cols>
    <col min="1" max="1" width="23.8515625" style="0" customWidth="1"/>
    <col min="2" max="2" width="11.57421875" style="2" customWidth="1"/>
    <col min="3" max="3" width="12.421875" style="2" customWidth="1"/>
    <col min="4" max="4" width="14.28125" style="2" customWidth="1"/>
    <col min="5" max="5" width="10.8515625" style="2" customWidth="1"/>
    <col min="6" max="6" width="10.28125" style="2" customWidth="1"/>
    <col min="7" max="7" width="4.00390625" style="0" customWidth="1"/>
    <col min="8" max="8" width="5.421875" style="0" customWidth="1"/>
    <col min="9" max="9" width="9.7109375" style="0" customWidth="1"/>
  </cols>
  <sheetData>
    <row r="1" spans="1:6" s="19" customFormat="1" ht="15.75">
      <c r="A1" s="23" t="s">
        <v>17</v>
      </c>
      <c r="B1" s="20"/>
      <c r="C1" s="20"/>
      <c r="D1" s="20"/>
      <c r="E1" s="20"/>
      <c r="F1" s="24" t="s">
        <v>34</v>
      </c>
    </row>
    <row r="2" spans="1:5" s="19" customFormat="1" ht="5.25" customHeight="1">
      <c r="A2" s="23"/>
      <c r="B2" s="20"/>
      <c r="C2" s="20"/>
      <c r="D2" s="20"/>
      <c r="E2" s="20"/>
    </row>
    <row r="3" spans="1:6" ht="12.75">
      <c r="A3" s="25" t="s">
        <v>16</v>
      </c>
      <c r="F3" s="52" t="s">
        <v>38</v>
      </c>
    </row>
    <row r="4" ht="5.25" customHeight="1"/>
    <row r="5" ht="12.75" customHeight="1">
      <c r="A5" s="53" t="s">
        <v>39</v>
      </c>
    </row>
    <row r="6" ht="5.25" customHeight="1">
      <c r="A6" s="53"/>
    </row>
    <row r="7" ht="12.75" customHeight="1">
      <c r="A7" t="s">
        <v>40</v>
      </c>
    </row>
    <row r="8" ht="12.75" customHeight="1"/>
    <row r="9" ht="12.75" customHeight="1">
      <c r="A9" s="17" t="s">
        <v>41</v>
      </c>
    </row>
    <row r="10" spans="1:3" ht="12.75">
      <c r="A10" s="17"/>
      <c r="C10" s="17"/>
    </row>
    <row r="11" ht="12.75">
      <c r="A11" s="17"/>
    </row>
    <row r="12" ht="12.75">
      <c r="A12" s="17"/>
    </row>
    <row r="13" ht="12.75">
      <c r="A13" s="17"/>
    </row>
    <row r="14" spans="2:3" ht="12.75">
      <c r="B14" s="17"/>
      <c r="C14" s="17"/>
    </row>
    <row r="15" spans="1:2" ht="12.75">
      <c r="A15" s="1" t="s">
        <v>29</v>
      </c>
      <c r="B15" s="17"/>
    </row>
    <row r="17" spans="1:6" s="27" customFormat="1" ht="12">
      <c r="A17" s="27" t="s">
        <v>28</v>
      </c>
      <c r="B17" s="18"/>
      <c r="C17" s="18"/>
      <c r="D17" s="18"/>
      <c r="E17" s="18"/>
      <c r="F17" s="18"/>
    </row>
    <row r="18" spans="2:5" s="27" customFormat="1" ht="9.75" customHeight="1">
      <c r="B18" s="18"/>
      <c r="C18" s="28" t="s">
        <v>30</v>
      </c>
      <c r="D18" s="18"/>
      <c r="E18" s="30" t="s">
        <v>15</v>
      </c>
    </row>
    <row r="19" spans="1:6" s="32" customFormat="1" ht="10.5" customHeight="1">
      <c r="A19" s="29" t="s">
        <v>20</v>
      </c>
      <c r="B19" s="30"/>
      <c r="C19" s="31" t="s">
        <v>42</v>
      </c>
      <c r="D19" s="30"/>
      <c r="E19" s="32" t="s">
        <v>7</v>
      </c>
      <c r="F19" s="28" t="s">
        <v>7</v>
      </c>
    </row>
    <row r="20" spans="2:6" s="32" customFormat="1" ht="10.5" customHeight="1">
      <c r="B20" s="33">
        <v>39903</v>
      </c>
      <c r="C20" s="32" t="s">
        <v>35</v>
      </c>
      <c r="D20" s="28"/>
      <c r="E20" s="32" t="s">
        <v>8</v>
      </c>
      <c r="F20" s="28" t="s">
        <v>10</v>
      </c>
    </row>
    <row r="21" spans="2:6" s="34" customFormat="1" ht="13.5" customHeight="1">
      <c r="B21" s="35" t="s">
        <v>13</v>
      </c>
      <c r="C21" s="36" t="s">
        <v>36</v>
      </c>
      <c r="D21" s="36"/>
      <c r="E21" s="34" t="s">
        <v>9</v>
      </c>
      <c r="F21" s="38" t="s">
        <v>13</v>
      </c>
    </row>
    <row r="22" spans="2:6" s="27" customFormat="1" ht="9.75" customHeight="1">
      <c r="B22" s="18"/>
      <c r="C22" s="18"/>
      <c r="D22" s="18"/>
      <c r="F22" s="18"/>
    </row>
    <row r="23" spans="1:6" s="27" customFormat="1" ht="10.5" customHeight="1">
      <c r="A23" s="27" t="s">
        <v>0</v>
      </c>
      <c r="B23" s="18">
        <v>16782</v>
      </c>
      <c r="C23" s="18"/>
      <c r="D23" s="18"/>
      <c r="E23" s="39"/>
      <c r="F23" s="18">
        <f>B23+E23</f>
        <v>16782</v>
      </c>
    </row>
    <row r="24" spans="1:6" s="27" customFormat="1" ht="10.5" customHeight="1">
      <c r="A24" s="27" t="s">
        <v>1</v>
      </c>
      <c r="B24" s="18">
        <v>7455646</v>
      </c>
      <c r="C24" s="18">
        <v>737972</v>
      </c>
      <c r="D24" s="18"/>
      <c r="E24" s="39">
        <f>SUM(C24:D24)</f>
        <v>737972</v>
      </c>
      <c r="F24" s="18">
        <f>B24+E24</f>
        <v>8193618</v>
      </c>
    </row>
    <row r="25" spans="1:6" s="27" customFormat="1" ht="10.5" customHeight="1">
      <c r="A25" s="27" t="s">
        <v>2</v>
      </c>
      <c r="B25" s="18">
        <f>SUM(B23:B24)</f>
        <v>7472428</v>
      </c>
      <c r="C25" s="18">
        <f>SUM(C23:C24)</f>
        <v>737972</v>
      </c>
      <c r="D25" s="18"/>
      <c r="E25" s="39">
        <f>SUM(C25:D25)</f>
        <v>737972</v>
      </c>
      <c r="F25" s="18">
        <f>B25+E25</f>
        <v>8210400</v>
      </c>
    </row>
    <row r="26" spans="2:6" s="27" customFormat="1" ht="10.5" customHeight="1">
      <c r="B26" s="18"/>
      <c r="C26" s="40"/>
      <c r="D26" s="40"/>
      <c r="F26" s="18"/>
    </row>
    <row r="27" spans="1:6" s="27" customFormat="1" ht="10.5" customHeight="1">
      <c r="A27" s="27" t="s">
        <v>3</v>
      </c>
      <c r="B27" s="18">
        <v>76951</v>
      </c>
      <c r="C27" s="55">
        <v>0</v>
      </c>
      <c r="D27" s="55"/>
      <c r="E27" s="55">
        <v>0</v>
      </c>
      <c r="F27" s="18">
        <f>B27+D27</f>
        <v>76951</v>
      </c>
    </row>
    <row r="28" spans="2:6" s="27" customFormat="1" ht="10.5" customHeight="1">
      <c r="B28" s="18"/>
      <c r="C28" s="40"/>
      <c r="D28" s="40"/>
      <c r="E28" s="40"/>
      <c r="F28" s="18"/>
    </row>
    <row r="29" spans="1:8" s="27" customFormat="1" ht="10.5" customHeight="1">
      <c r="A29" s="27" t="s">
        <v>4</v>
      </c>
      <c r="B29" s="18">
        <f>B25+B27</f>
        <v>7549379</v>
      </c>
      <c r="C29" s="18">
        <f>C25+C27</f>
        <v>737972</v>
      </c>
      <c r="D29" s="18"/>
      <c r="E29" s="18">
        <f>E25+E27</f>
        <v>737972</v>
      </c>
      <c r="F29" s="18">
        <f>SUM(F25:F27)</f>
        <v>8287351</v>
      </c>
      <c r="H29" s="41"/>
    </row>
    <row r="30" spans="2:6" s="27" customFormat="1" ht="10.5" customHeight="1">
      <c r="B30" s="18"/>
      <c r="C30" s="18"/>
      <c r="D30" s="18"/>
      <c r="F30" s="18"/>
    </row>
    <row r="31" spans="1:9" s="27" customFormat="1" ht="10.5" customHeight="1">
      <c r="A31" s="27" t="s">
        <v>5</v>
      </c>
      <c r="B31" s="41">
        <f>B25/B29</f>
        <v>0.9898069761764511</v>
      </c>
      <c r="C31" s="42"/>
      <c r="D31" s="41"/>
      <c r="F31" s="41">
        <f>F25/F29</f>
        <v>0.9907146445227191</v>
      </c>
      <c r="G31" s="41"/>
      <c r="I31" s="41"/>
    </row>
    <row r="32" spans="2:6" s="27" customFormat="1" ht="9.75" customHeight="1">
      <c r="B32" s="18"/>
      <c r="C32" s="18"/>
      <c r="D32" s="18"/>
      <c r="E32" s="18"/>
      <c r="F32" s="18"/>
    </row>
    <row r="33" spans="2:6" s="27" customFormat="1" ht="9.75" customHeight="1">
      <c r="B33" s="18"/>
      <c r="C33" s="18"/>
      <c r="D33" s="18"/>
      <c r="E33" s="18"/>
      <c r="F33" s="18"/>
    </row>
    <row r="34" spans="2:9" s="27" customFormat="1" ht="9.75" customHeight="1">
      <c r="B34" s="18"/>
      <c r="C34" s="18"/>
      <c r="D34" s="18"/>
      <c r="E34" s="31" t="s">
        <v>11</v>
      </c>
      <c r="F34" s="18"/>
      <c r="I34" s="43"/>
    </row>
    <row r="35" spans="2:6" s="27" customFormat="1" ht="9.75" customHeight="1">
      <c r="B35" s="30"/>
      <c r="C35" s="30" t="s">
        <v>15</v>
      </c>
      <c r="D35" s="30"/>
      <c r="E35" s="31" t="s">
        <v>8</v>
      </c>
      <c r="F35" s="28" t="s">
        <v>15</v>
      </c>
    </row>
    <row r="36" spans="1:6" s="27" customFormat="1" ht="10.5" customHeight="1">
      <c r="A36" s="29" t="s">
        <v>6</v>
      </c>
      <c r="B36" s="30"/>
      <c r="C36" s="30" t="s">
        <v>7</v>
      </c>
      <c r="D36" s="28" t="s">
        <v>19</v>
      </c>
      <c r="E36" s="28" t="s">
        <v>15</v>
      </c>
      <c r="F36" s="31" t="s">
        <v>7</v>
      </c>
    </row>
    <row r="37" spans="2:6" s="27" customFormat="1" ht="9.75" customHeight="1">
      <c r="B37" s="44">
        <f>B20</f>
        <v>39903</v>
      </c>
      <c r="C37" s="30" t="s">
        <v>8</v>
      </c>
      <c r="D37" s="28" t="s">
        <v>18</v>
      </c>
      <c r="E37" s="31" t="s">
        <v>7</v>
      </c>
      <c r="F37" s="31" t="s">
        <v>12</v>
      </c>
    </row>
    <row r="38" spans="2:6" s="27" customFormat="1" ht="9.75" customHeight="1">
      <c r="B38" s="30" t="s">
        <v>13</v>
      </c>
      <c r="C38" s="30" t="s">
        <v>9</v>
      </c>
      <c r="D38" s="28" t="s">
        <v>21</v>
      </c>
      <c r="E38" s="31" t="s">
        <v>9</v>
      </c>
      <c r="F38" s="31" t="s">
        <v>11</v>
      </c>
    </row>
    <row r="39" spans="2:6" s="37" customFormat="1" ht="9.75" customHeight="1">
      <c r="B39" s="45" t="s">
        <v>24</v>
      </c>
      <c r="C39" s="45" t="s">
        <v>23</v>
      </c>
      <c r="D39" s="46" t="s">
        <v>22</v>
      </c>
      <c r="E39" s="47" t="s">
        <v>25</v>
      </c>
      <c r="F39" s="48" t="s">
        <v>26</v>
      </c>
    </row>
    <row r="40" spans="2:4" s="27" customFormat="1" ht="9.75" customHeight="1">
      <c r="B40" s="18"/>
      <c r="C40" s="18"/>
      <c r="D40" s="18"/>
    </row>
    <row r="41" spans="1:6" s="27" customFormat="1" ht="10.5" customHeight="1">
      <c r="A41" s="27" t="s">
        <v>0</v>
      </c>
      <c r="B41" s="18">
        <v>2182</v>
      </c>
      <c r="C41" s="18">
        <v>0</v>
      </c>
      <c r="D41" s="49">
        <v>0.13</v>
      </c>
      <c r="E41" s="18">
        <f>D41*C41</f>
        <v>0</v>
      </c>
      <c r="F41" s="39">
        <f>B41+E41</f>
        <v>2182</v>
      </c>
    </row>
    <row r="42" spans="1:6" s="27" customFormat="1" ht="10.5" customHeight="1">
      <c r="A42" s="27" t="s">
        <v>1</v>
      </c>
      <c r="B42" s="18">
        <v>969234</v>
      </c>
      <c r="C42" s="18">
        <v>737972</v>
      </c>
      <c r="D42" s="49">
        <v>0.13</v>
      </c>
      <c r="E42" s="18">
        <f>D42*C42</f>
        <v>95936.36</v>
      </c>
      <c r="F42" s="39">
        <f>B42+E42</f>
        <v>1065170.36</v>
      </c>
    </row>
    <row r="43" spans="1:9" s="27" customFormat="1" ht="10.5" customHeight="1">
      <c r="A43" s="27" t="s">
        <v>2</v>
      </c>
      <c r="B43" s="18">
        <f>SUM(B41:B42)</f>
        <v>971416</v>
      </c>
      <c r="C43" s="18">
        <f>E25</f>
        <v>737972</v>
      </c>
      <c r="D43" s="50"/>
      <c r="E43" s="18">
        <f>SUM(E41:E42)</f>
        <v>95936.36</v>
      </c>
      <c r="F43" s="18">
        <f>SUM(F41:F42)</f>
        <v>1067352.36</v>
      </c>
      <c r="I43" s="18"/>
    </row>
    <row r="44" spans="2:6" s="27" customFormat="1" ht="9.75" customHeight="1">
      <c r="B44" s="18"/>
      <c r="C44" s="40"/>
      <c r="D44" s="51"/>
      <c r="E44" s="40"/>
      <c r="F44" s="18"/>
    </row>
    <row r="45" spans="1:6" s="27" customFormat="1" ht="9.75" customHeight="1">
      <c r="A45" s="27" t="s">
        <v>3</v>
      </c>
      <c r="B45" s="18">
        <v>9985</v>
      </c>
      <c r="C45" s="55">
        <v>0</v>
      </c>
      <c r="D45" s="49">
        <v>0.13</v>
      </c>
      <c r="E45" s="55">
        <v>0</v>
      </c>
      <c r="F45" s="39">
        <f>B45+E45</f>
        <v>9985</v>
      </c>
    </row>
    <row r="46" spans="2:6" s="27" customFormat="1" ht="9.75" customHeight="1">
      <c r="B46" s="18"/>
      <c r="C46" s="40"/>
      <c r="D46" s="18"/>
      <c r="E46" s="40"/>
      <c r="F46" s="18"/>
    </row>
    <row r="47" spans="1:6" s="27" customFormat="1" ht="9.75" customHeight="1">
      <c r="A47" s="27" t="s">
        <v>4</v>
      </c>
      <c r="B47" s="18">
        <f>B43+B45</f>
        <v>981401</v>
      </c>
      <c r="C47" s="18">
        <f>C43+C45</f>
        <v>737972</v>
      </c>
      <c r="D47" s="18"/>
      <c r="E47" s="18">
        <f>E43+E45</f>
        <v>95936.36</v>
      </c>
      <c r="F47" s="18">
        <f>F43+F45</f>
        <v>1077337.36</v>
      </c>
    </row>
    <row r="48" spans="2:6" s="27" customFormat="1" ht="9.75" customHeight="1">
      <c r="B48" s="18"/>
      <c r="C48" s="18"/>
      <c r="D48" s="18"/>
      <c r="F48" s="18"/>
    </row>
    <row r="49" spans="1:9" s="27" customFormat="1" ht="9.75" customHeight="1">
      <c r="A49" s="27" t="s">
        <v>5</v>
      </c>
      <c r="B49" s="41">
        <f>B43/B47</f>
        <v>0.9898257694866828</v>
      </c>
      <c r="C49" s="54"/>
      <c r="D49" s="54"/>
      <c r="E49" s="43"/>
      <c r="F49" s="41">
        <f>F43/F47</f>
        <v>0.9907317796906254</v>
      </c>
      <c r="I49" s="42"/>
    </row>
    <row r="50" spans="2:6" s="27" customFormat="1" ht="9" customHeight="1">
      <c r="B50" s="18"/>
      <c r="C50" s="18"/>
      <c r="D50" s="18"/>
      <c r="E50" s="18"/>
      <c r="F50" s="18"/>
    </row>
    <row r="51" spans="2:6" s="27" customFormat="1" ht="9" customHeight="1">
      <c r="B51" s="18"/>
      <c r="C51" s="18"/>
      <c r="D51" s="18"/>
      <c r="E51" s="18"/>
      <c r="F51" s="18"/>
    </row>
    <row r="52" spans="2:6" s="6" customFormat="1" ht="9" customHeight="1">
      <c r="B52" s="5"/>
      <c r="C52" s="5"/>
      <c r="D52" s="5"/>
      <c r="E52" s="5"/>
      <c r="F52" s="5"/>
    </row>
    <row r="53" spans="1:6" s="6" customFormat="1" ht="13.5" customHeight="1">
      <c r="A53" s="1" t="s">
        <v>14</v>
      </c>
      <c r="B53" s="5"/>
      <c r="C53" s="5"/>
      <c r="D53" s="5"/>
      <c r="E53" s="5"/>
      <c r="F53" s="5"/>
    </row>
    <row r="54" spans="2:6" s="6" customFormat="1" ht="9" customHeight="1">
      <c r="B54" s="5"/>
      <c r="C54" s="5"/>
      <c r="D54" s="5"/>
      <c r="E54" s="5"/>
      <c r="F54" s="5"/>
    </row>
    <row r="55" spans="2:6" s="6" customFormat="1" ht="9.75" customHeight="1">
      <c r="B55" s="5"/>
      <c r="C55" s="5"/>
      <c r="D55" s="5"/>
      <c r="E55" s="5"/>
      <c r="F55" s="5"/>
    </row>
    <row r="56" spans="1:5" s="6" customFormat="1" ht="9.75" customHeight="1">
      <c r="A56" s="4" t="s">
        <v>20</v>
      </c>
      <c r="C56" s="10" t="s">
        <v>30</v>
      </c>
      <c r="D56" s="10" t="s">
        <v>33</v>
      </c>
      <c r="E56" s="10" t="s">
        <v>7</v>
      </c>
    </row>
    <row r="57" spans="2:5" s="13" customFormat="1" ht="9.75" customHeight="1">
      <c r="B57" s="21">
        <f>B37</f>
        <v>39903</v>
      </c>
      <c r="C57" s="14" t="s">
        <v>31</v>
      </c>
      <c r="D57" s="14" t="s">
        <v>32</v>
      </c>
      <c r="E57" s="14" t="s">
        <v>12</v>
      </c>
    </row>
    <row r="58" spans="2:5" s="6" customFormat="1" ht="9.75" customHeight="1">
      <c r="B58" s="7"/>
      <c r="C58" s="7"/>
      <c r="D58" s="7"/>
      <c r="E58" s="7"/>
    </row>
    <row r="59" spans="1:5" s="6" customFormat="1" ht="9.75" customHeight="1">
      <c r="A59" s="6" t="s">
        <v>0</v>
      </c>
      <c r="B59" s="11">
        <v>0.0751</v>
      </c>
      <c r="C59" s="9" t="s">
        <v>27</v>
      </c>
      <c r="D59" s="9" t="s">
        <v>27</v>
      </c>
      <c r="E59" s="9">
        <v>0.0751</v>
      </c>
    </row>
    <row r="60" spans="1:5" s="6" customFormat="1" ht="9.75" customHeight="1">
      <c r="A60" s="6" t="s">
        <v>1</v>
      </c>
      <c r="B60" s="11">
        <v>0.0781</v>
      </c>
      <c r="C60" s="8">
        <v>0.1018</v>
      </c>
      <c r="D60" s="9" t="s">
        <v>27</v>
      </c>
      <c r="E60" s="9">
        <v>0.08022711296767801</v>
      </c>
    </row>
    <row r="61" spans="1:5" s="6" customFormat="1" ht="9.75" customHeight="1">
      <c r="A61" s="6" t="s">
        <v>2</v>
      </c>
      <c r="B61" s="11">
        <v>0.0781</v>
      </c>
      <c r="C61" s="8">
        <v>0.1018</v>
      </c>
      <c r="D61" s="9" t="s">
        <v>27</v>
      </c>
      <c r="E61" s="9">
        <v>0.0802166338731365</v>
      </c>
    </row>
    <row r="62" spans="2:5" s="6" customFormat="1" ht="9" customHeight="1">
      <c r="B62" s="5"/>
      <c r="C62" s="5"/>
      <c r="D62" s="5"/>
      <c r="E62" s="7"/>
    </row>
    <row r="63" spans="2:5" s="6" customFormat="1" ht="9.75" customHeight="1">
      <c r="B63" s="5"/>
      <c r="C63" s="5"/>
      <c r="D63" s="5"/>
      <c r="E63" s="7"/>
    </row>
    <row r="64" spans="1:5" s="6" customFormat="1" ht="9.75" customHeight="1">
      <c r="A64" s="4" t="s">
        <v>6</v>
      </c>
      <c r="B64" s="16"/>
      <c r="C64" s="10" t="s">
        <v>30</v>
      </c>
      <c r="D64" s="10" t="s">
        <v>33</v>
      </c>
      <c r="E64" s="10" t="s">
        <v>7</v>
      </c>
    </row>
    <row r="65" spans="2:5" s="13" customFormat="1" ht="9.75" customHeight="1">
      <c r="B65" s="21">
        <v>39903</v>
      </c>
      <c r="C65" s="14" t="s">
        <v>31</v>
      </c>
      <c r="D65" s="14" t="s">
        <v>32</v>
      </c>
      <c r="E65" s="14" t="s">
        <v>12</v>
      </c>
    </row>
    <row r="66" spans="2:5" s="6" customFormat="1" ht="9.75" customHeight="1">
      <c r="B66" s="5"/>
      <c r="C66" s="5"/>
      <c r="D66" s="5"/>
      <c r="E66" s="5"/>
    </row>
    <row r="67" spans="1:5" s="6" customFormat="1" ht="9.75" customHeight="1">
      <c r="A67" s="6" t="s">
        <v>0</v>
      </c>
      <c r="B67" s="11">
        <v>0.0751</v>
      </c>
      <c r="C67" s="9" t="str">
        <f>C59</f>
        <v>NA  </v>
      </c>
      <c r="D67" s="9" t="s">
        <v>27</v>
      </c>
      <c r="E67" s="8">
        <v>0.0751</v>
      </c>
    </row>
    <row r="68" spans="1:5" s="6" customFormat="1" ht="9.75" customHeight="1">
      <c r="A68" s="6" t="s">
        <v>1</v>
      </c>
      <c r="B68" s="11">
        <v>0.0781</v>
      </c>
      <c r="C68" s="9">
        <f>C60</f>
        <v>0.1018</v>
      </c>
      <c r="D68" s="9" t="s">
        <v>27</v>
      </c>
      <c r="E68" s="8">
        <v>0.08022710665903095</v>
      </c>
    </row>
    <row r="69" spans="1:5" s="6" customFormat="1" ht="9.75" customHeight="1">
      <c r="A69" s="6" t="s">
        <v>2</v>
      </c>
      <c r="B69" s="11">
        <v>0.0781</v>
      </c>
      <c r="C69" s="8">
        <f>C61</f>
        <v>0.1018</v>
      </c>
      <c r="D69" s="9" t="s">
        <v>27</v>
      </c>
      <c r="E69" s="8">
        <v>0.080217</v>
      </c>
    </row>
    <row r="70" spans="2:6" s="6" customFormat="1" ht="9.75" customHeight="1">
      <c r="B70" s="5"/>
      <c r="C70" s="5"/>
      <c r="D70" s="5"/>
      <c r="E70" s="5"/>
      <c r="F70" s="5"/>
    </row>
    <row r="71" spans="2:6" s="6" customFormat="1" ht="9.75" customHeight="1">
      <c r="B71" s="5"/>
      <c r="C71" s="5"/>
      <c r="D71" s="5"/>
      <c r="E71" s="5"/>
      <c r="F71" s="5"/>
    </row>
    <row r="72" spans="1:6" s="6" customFormat="1" ht="9.75" customHeight="1">
      <c r="A72" s="12"/>
      <c r="B72" s="5"/>
      <c r="C72" s="5"/>
      <c r="D72" s="5"/>
      <c r="E72" s="5"/>
      <c r="F72" s="5"/>
    </row>
    <row r="73" spans="2:6" s="6" customFormat="1" ht="9.75" customHeight="1">
      <c r="B73" s="5"/>
      <c r="C73" s="5"/>
      <c r="D73" s="5"/>
      <c r="E73" s="5"/>
      <c r="F73" s="5"/>
    </row>
    <row r="74" spans="2:6" s="6" customFormat="1" ht="9.75" customHeight="1">
      <c r="B74" s="5"/>
      <c r="C74" s="26"/>
      <c r="D74" s="5"/>
      <c r="E74" s="5"/>
      <c r="F74" s="5"/>
    </row>
    <row r="75" spans="1:6" s="6" customFormat="1" ht="9.75" customHeight="1">
      <c r="A75" s="15"/>
      <c r="B75" s="5"/>
      <c r="C75" s="5"/>
      <c r="D75" s="5"/>
      <c r="E75" s="5"/>
      <c r="F75" s="5"/>
    </row>
    <row r="76" spans="2:6" s="6" customFormat="1" ht="9.75" customHeight="1">
      <c r="B76" s="5"/>
      <c r="C76" s="5"/>
      <c r="D76" s="5"/>
      <c r="E76" s="5"/>
      <c r="F76" s="5"/>
    </row>
    <row r="77" spans="2:6" s="6" customFormat="1" ht="9.75" customHeight="1">
      <c r="B77" s="5"/>
      <c r="C77" s="5"/>
      <c r="D77" s="5"/>
      <c r="E77" s="5"/>
      <c r="F77" s="5"/>
    </row>
    <row r="78" spans="2:6" s="6" customFormat="1" ht="9.75" customHeight="1">
      <c r="B78" s="5"/>
      <c r="C78" s="5"/>
      <c r="D78" s="5"/>
      <c r="E78" s="5"/>
      <c r="F78" s="5"/>
    </row>
    <row r="79" spans="2:6" s="6" customFormat="1" ht="9.75" customHeight="1">
      <c r="B79" s="5"/>
      <c r="C79" s="5"/>
      <c r="D79" s="5"/>
      <c r="E79" s="5"/>
      <c r="F79" s="5"/>
    </row>
    <row r="80" spans="2:6" s="6" customFormat="1" ht="9.75" customHeight="1">
      <c r="B80" s="5"/>
      <c r="C80" s="5"/>
      <c r="D80" s="5"/>
      <c r="E80" s="5"/>
      <c r="F80" s="5"/>
    </row>
    <row r="81" spans="2:6" s="6" customFormat="1" ht="9.75" customHeight="1">
      <c r="B81" s="5"/>
      <c r="C81" s="5"/>
      <c r="D81" s="5"/>
      <c r="E81" s="5"/>
      <c r="F81" s="5"/>
    </row>
    <row r="82" spans="2:6" s="6" customFormat="1" ht="9.75" customHeight="1">
      <c r="B82" s="5"/>
      <c r="C82" s="5"/>
      <c r="D82" s="5"/>
      <c r="E82" s="5"/>
      <c r="F82" s="5"/>
    </row>
  </sheetData>
  <printOptions horizontalCentered="1"/>
  <pageMargins left="0.75" right="0.25" top="0.7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workbookViewId="0" topLeftCell="A1">
      <selection activeCell="A2" sqref="A2"/>
    </sheetView>
  </sheetViews>
  <sheetFormatPr defaultColWidth="9.140625" defaultRowHeight="12.75"/>
  <cols>
    <col min="1" max="1" width="17.8515625" style="0" customWidth="1"/>
    <col min="2" max="2" width="9.7109375" style="3" customWidth="1"/>
    <col min="3" max="3" width="12.00390625" style="3" customWidth="1"/>
    <col min="4" max="4" width="11.57421875" style="3" customWidth="1"/>
    <col min="5" max="5" width="10.57421875" style="3" customWidth="1"/>
    <col min="6" max="6" width="9.7109375" style="3" customWidth="1"/>
    <col min="7" max="7" width="15.7109375" style="3" customWidth="1"/>
    <col min="8" max="8" width="8.00390625" style="0" customWidth="1"/>
    <col min="9" max="10" width="9.7109375" style="0" customWidth="1"/>
  </cols>
  <sheetData>
    <row r="1" spans="1:8" s="19" customFormat="1" ht="15.75">
      <c r="A1" s="23" t="s">
        <v>17</v>
      </c>
      <c r="B1" s="20"/>
      <c r="C1" s="20"/>
      <c r="D1" s="20"/>
      <c r="E1" s="20"/>
      <c r="F1" s="20"/>
      <c r="G1" s="24"/>
      <c r="H1" s="24" t="s">
        <v>50</v>
      </c>
    </row>
    <row r="2" spans="1:7" s="19" customFormat="1" ht="6.75" customHeight="1">
      <c r="A2" s="23"/>
      <c r="B2" s="20"/>
      <c r="C2" s="20"/>
      <c r="D2" s="20"/>
      <c r="E2" s="20"/>
      <c r="F2" s="20"/>
      <c r="G2" s="20"/>
    </row>
    <row r="3" spans="2:7" s="19" customFormat="1" ht="14.25" customHeight="1">
      <c r="B3" s="20"/>
      <c r="C3" s="20"/>
      <c r="D3" s="20"/>
      <c r="E3" s="20"/>
      <c r="F3" s="20"/>
      <c r="G3" s="20"/>
    </row>
    <row r="4" spans="1:7" s="19" customFormat="1" ht="7.5" customHeight="1">
      <c r="A4" s="23"/>
      <c r="B4" s="20"/>
      <c r="C4" s="20"/>
      <c r="D4" s="20"/>
      <c r="E4" s="20"/>
      <c r="F4" s="20"/>
      <c r="G4" s="20"/>
    </row>
    <row r="5" spans="1:7" s="19" customFormat="1" ht="14.25" customHeight="1">
      <c r="A5" s="23" t="s">
        <v>38</v>
      </c>
      <c r="B5" s="20"/>
      <c r="C5" s="20"/>
      <c r="D5" s="20"/>
      <c r="E5" s="20"/>
      <c r="F5" s="20"/>
      <c r="G5" s="20"/>
    </row>
    <row r="6" spans="1:7" s="19" customFormat="1" ht="6.75" customHeight="1">
      <c r="A6" s="23"/>
      <c r="B6" s="20"/>
      <c r="C6" s="20"/>
      <c r="D6" s="20"/>
      <c r="E6" s="20"/>
      <c r="F6" s="20"/>
      <c r="G6" s="20"/>
    </row>
    <row r="7" ht="14.25" customHeight="1">
      <c r="A7" s="56" t="s">
        <v>39</v>
      </c>
    </row>
    <row r="8" ht="15" customHeight="1">
      <c r="A8" s="56"/>
    </row>
    <row r="9" ht="15.75">
      <c r="A9" s="23" t="s">
        <v>43</v>
      </c>
    </row>
    <row r="10" ht="12.75" customHeight="1"/>
    <row r="11" ht="12.75" customHeight="1">
      <c r="A11" s="22" t="s">
        <v>44</v>
      </c>
    </row>
    <row r="12" ht="12.75" customHeight="1">
      <c r="A12" s="22"/>
    </row>
    <row r="13" ht="12.75" customHeight="1">
      <c r="A13" s="22"/>
    </row>
    <row r="14" ht="12.75" customHeight="1">
      <c r="A14" s="1" t="s">
        <v>45</v>
      </c>
    </row>
    <row r="15" ht="12.75" customHeight="1">
      <c r="A15" s="1"/>
    </row>
    <row r="16" ht="12.75" customHeight="1">
      <c r="G16" s="57" t="s">
        <v>46</v>
      </c>
    </row>
    <row r="17" spans="2:7" ht="12.75" customHeight="1">
      <c r="B17" s="58"/>
      <c r="G17" s="59" t="s">
        <v>47</v>
      </c>
    </row>
    <row r="18" spans="2:7" ht="12.75" customHeight="1">
      <c r="B18" s="58"/>
      <c r="G18" s="57" t="s">
        <v>48</v>
      </c>
    </row>
    <row r="19" ht="12.75" customHeight="1">
      <c r="B19" s="58"/>
    </row>
    <row r="20" spans="1:7" ht="12.75">
      <c r="A20" s="58" t="s">
        <v>51</v>
      </c>
      <c r="G20" s="3">
        <v>737972</v>
      </c>
    </row>
    <row r="21" ht="12.75">
      <c r="B21" s="58"/>
    </row>
    <row r="22" spans="2:7" ht="12.75">
      <c r="B22" s="58"/>
      <c r="G22" s="58"/>
    </row>
    <row r="23" spans="2:7" ht="12.75">
      <c r="B23" s="58"/>
      <c r="D23" s="58"/>
      <c r="G23" s="58"/>
    </row>
    <row r="24" spans="2:7" s="25" customFormat="1" ht="12.75">
      <c r="B24" s="60"/>
      <c r="C24" s="60"/>
      <c r="D24" s="60"/>
      <c r="E24" s="60"/>
      <c r="F24" s="60" t="s">
        <v>37</v>
      </c>
      <c r="G24" s="60">
        <f>SUM(G20:G22)</f>
        <v>737972</v>
      </c>
    </row>
    <row r="25" spans="2:7" ht="12.75">
      <c r="B25" s="58"/>
      <c r="D25" s="58"/>
      <c r="G25" s="58"/>
    </row>
    <row r="26" spans="2:7" ht="12.75">
      <c r="B26" s="58"/>
      <c r="D26" s="58"/>
      <c r="G26" s="58"/>
    </row>
    <row r="27" spans="1:7" ht="12.75">
      <c r="A27" s="61"/>
      <c r="B27" s="62"/>
      <c r="C27" s="63"/>
      <c r="D27" s="64"/>
      <c r="G27" s="58"/>
    </row>
    <row r="28" s="65" customFormat="1" ht="15" customHeight="1"/>
    <row r="29" spans="2:7" ht="12.75">
      <c r="B29" s="58"/>
      <c r="D29" s="58"/>
      <c r="G29" s="58"/>
    </row>
    <row r="30" spans="2:7" ht="12.75">
      <c r="B30" s="58"/>
      <c r="D30" s="58"/>
      <c r="G30" s="58"/>
    </row>
    <row r="31" spans="1:7" ht="12.75">
      <c r="A31" s="1" t="s">
        <v>49</v>
      </c>
      <c r="B31" s="58"/>
      <c r="D31" s="58"/>
      <c r="G31" s="58"/>
    </row>
    <row r="32" spans="1:7" ht="12.75">
      <c r="A32" s="25"/>
      <c r="B32" s="58"/>
      <c r="D32" s="58"/>
      <c r="G32" s="58"/>
    </row>
    <row r="33" spans="2:7" ht="12.75">
      <c r="B33" s="58"/>
      <c r="D33" s="58"/>
      <c r="G33" s="58"/>
    </row>
    <row r="34" spans="4:7" ht="12.75">
      <c r="D34" s="58"/>
      <c r="G34" s="57"/>
    </row>
    <row r="35" spans="1:7" ht="12.75">
      <c r="A35" s="25" t="s">
        <v>52</v>
      </c>
      <c r="D35" s="58"/>
      <c r="G35" s="57"/>
    </row>
    <row r="36" spans="1:7" ht="12.75">
      <c r="A36" s="25"/>
      <c r="D36" s="58"/>
      <c r="G36" s="57"/>
    </row>
    <row r="37" ht="12.75">
      <c r="B37" s="58"/>
    </row>
    <row r="38" spans="1:7" ht="12.75">
      <c r="A38" s="58"/>
      <c r="G38" s="58"/>
    </row>
    <row r="39" spans="1:3" ht="12.75">
      <c r="A39" s="58"/>
      <c r="C39" s="58"/>
    </row>
    <row r="40" spans="1:7" ht="12.75">
      <c r="A40" s="58" t="s">
        <v>53</v>
      </c>
      <c r="B40" s="58"/>
      <c r="G40" s="60">
        <v>1106000</v>
      </c>
    </row>
    <row r="41" ht="12.75">
      <c r="B41" s="58"/>
    </row>
    <row r="42" ht="12.75">
      <c r="B42" s="58"/>
    </row>
    <row r="43" ht="12.75">
      <c r="B43" s="58"/>
    </row>
    <row r="44" ht="12.75">
      <c r="B44" s="58"/>
    </row>
    <row r="45" spans="1:3" ht="12.75">
      <c r="A45" s="60"/>
      <c r="B45" s="58"/>
      <c r="C45" s="58"/>
    </row>
    <row r="49" spans="6:7" ht="12.75">
      <c r="F49" s="60" t="s">
        <v>37</v>
      </c>
      <c r="G49" s="60">
        <f>SUM(G38:G45)</f>
        <v>1106000</v>
      </c>
    </row>
    <row r="53" spans="1:8" ht="12.75">
      <c r="A53" s="66"/>
      <c r="B53" s="67"/>
      <c r="C53" s="67"/>
      <c r="D53" s="67"/>
      <c r="E53" s="67"/>
      <c r="F53" s="67"/>
      <c r="G53" s="67"/>
      <c r="H53" s="66"/>
    </row>
    <row r="69" ht="12.75">
      <c r="D69" s="68"/>
    </row>
  </sheetData>
  <printOptions/>
  <pageMargins left="1.1" right="0.5" top="0.75" bottom="0.5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jmorse</cp:lastModifiedBy>
  <cp:lastPrinted>2010-03-15T21:46:48Z</cp:lastPrinted>
  <dcterms:created xsi:type="dcterms:W3CDTF">1998-12-01T16:55:09Z</dcterms:created>
  <dcterms:modified xsi:type="dcterms:W3CDTF">2010-03-16T17:36:34Z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100433</vt:lpwstr>
  </property>
  <property fmtid="{D5CDD505-2E9C-101B-9397-08002B2CF9AE}" pid="6" name="IsConfidenti">
    <vt:lpwstr>0</vt:lpwstr>
  </property>
  <property fmtid="{D5CDD505-2E9C-101B-9397-08002B2CF9AE}" pid="7" name="Dat">
    <vt:lpwstr>2010-03-16T00:00:00Z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2010-03-16T00:00:00Z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