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00, pg 23" sheetId="5" r:id="rId5"/>
    <sheet name="Item 120,130,150, pg 25" sheetId="6" r:id="rId6"/>
    <sheet name="Item 207, pg 29" sheetId="7" r:id="rId7"/>
    <sheet name="Item 230, pg 31" sheetId="8" r:id="rId8"/>
    <sheet name="Item 240, pg 32" sheetId="9" r:id="rId9"/>
    <sheet name="Item 245, pg 33" sheetId="10" r:id="rId10"/>
    <sheet name="Item 255, pg 34" sheetId="11" r:id="rId11"/>
  </sheets>
  <definedNames/>
  <calcPr fullCalcOnLoad="1"/>
</workbook>
</file>

<file path=xl/sharedStrings.xml><?xml version="1.0" encoding="utf-8"?>
<sst xmlns="http://schemas.openxmlformats.org/spreadsheetml/2006/main" count="576" uniqueCount="290">
  <si>
    <t>Harold LeMay Enterprises Inc. G-98</t>
  </si>
  <si>
    <t xml:space="preserve">New Year's Day </t>
  </si>
  <si>
    <t xml:space="preserve">Christmas Day </t>
  </si>
  <si>
    <t>(1) To solid waste collection, curbside recycling (where noted) and yard waste services (where noted) for</t>
  </si>
  <si>
    <t xml:space="preserve">             receptacles out for collection.</t>
  </si>
  <si>
    <t>per ton</t>
  </si>
  <si>
    <t>per unit</t>
  </si>
  <si>
    <t xml:space="preserve">   Single cans not grouped</t>
  </si>
  <si>
    <t>See Appendix A</t>
  </si>
  <si>
    <t>Appendix A</t>
  </si>
  <si>
    <t>recycling, and yard waste service must be provided for single-family dwellings, duplexes, mobile</t>
  </si>
  <si>
    <t>is billed to the property owner or manager.</t>
  </si>
  <si>
    <t>Recycling service rates on this page expire on: July 1, 2010</t>
  </si>
  <si>
    <t xml:space="preserve">four (4) weeks in a separate bin.  Customers may request a 65 gallon cart if convenient.  Materials to be collected </t>
  </si>
  <si>
    <t>are as follows:</t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</si>
  <si>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</si>
  <si>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</si>
  <si>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terephthalate (PET - #1), such as soft drink, water, and salad dressing bottles; and high-density polyethylene (HDPE- #2)</t>
  </si>
  <si>
    <t xml:space="preserve">garden waste from vegetable gardens, and other compostable organic materials resulting from landscape </t>
  </si>
  <si>
    <t>pruning and maintenance as generated from residences,  Branches and roots must be smaller than 4 inches</t>
  </si>
  <si>
    <t>If yardwaste container is found to be contaminated with disallowed materials, the container will not be accepted</t>
  </si>
  <si>
    <t>as yardwastee collected and charged for at solid waste rates.</t>
  </si>
  <si>
    <t xml:space="preserve">Redelivery:   Any customer who stops and resumes service within a 12 month period will be charged a </t>
  </si>
  <si>
    <t>Extra:  Any material not entirely contained within the closed container, charged in 32 gallon units.</t>
  </si>
  <si>
    <t>appliances, asbestos, etc.) or special conditions at each specific disposal site.  Attach additional sheets</t>
  </si>
  <si>
    <t>as necessary.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</si>
  <si>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</si>
  <si>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</si>
  <si>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</si>
  <si>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</si>
  <si>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</si>
  <si>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</si>
  <si>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</si>
  <si>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</si>
  <si>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</si>
  <si>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</si>
  <si>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</si>
  <si>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</si>
  <si>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</si>
  <si>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</si>
  <si>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</si>
  <si>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</si>
  <si>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</si>
  <si>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</si>
  <si>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</si>
  <si>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</si>
  <si>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</si>
  <si>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</si>
  <si>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</t>
  </si>
  <si>
    <t>Thanksgiving Day</t>
  </si>
  <si>
    <t>No additional charge will be assessed to customers for overtime or holiday work performed solely for the</t>
  </si>
  <si>
    <t>1 Yard</t>
  </si>
  <si>
    <t>1.5 Yard</t>
  </si>
  <si>
    <t>2 Yard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</si>
  <si>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</si>
  <si>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</si>
  <si>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</si>
  <si>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</si>
  <si>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</si>
  <si>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</si>
  <si>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</si>
  <si>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</si>
  <si>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</si>
  <si>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</si>
  <si>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</si>
  <si>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</si>
  <si>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</si>
  <si>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</si>
  <si>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</si>
  <si>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</si>
  <si>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 xml:space="preserve">     Effective Date:</t>
  </si>
  <si>
    <t xml:space="preserve">$6.05 (A) per unit. </t>
  </si>
  <si>
    <t>(A)</t>
  </si>
  <si>
    <t>65-gallon toter (C)</t>
  </si>
  <si>
    <t>95-gallon toter (C)</t>
  </si>
  <si>
    <t>(A)  per month</t>
  </si>
  <si>
    <t>(A)  per unit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</si>
  <si>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</si>
  <si>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</si>
  <si>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</si>
  <si>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</si>
  <si>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</si>
  <si>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</si>
  <si>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>Item 240 -- Container Service -- Dumped in Company's Vehicle</t>
  </si>
  <si>
    <t>Pierce County</t>
  </si>
  <si>
    <t>Mini Can</t>
  </si>
  <si>
    <t>65 Gal **</t>
  </si>
  <si>
    <t>95 Gal **</t>
  </si>
  <si>
    <t>WG</t>
  </si>
  <si>
    <t>Revised Page No</t>
  </si>
  <si>
    <t>Note 1:  Customers will be charged for service requested even if fewer units are picked up on a particular trip.</t>
  </si>
  <si>
    <t>** Company Provided</t>
  </si>
  <si>
    <t>Prepaid Bag</t>
  </si>
  <si>
    <t>Irmgard R Wilcox</t>
  </si>
  <si>
    <t xml:space="preserve">Service Area: </t>
  </si>
  <si>
    <t>Following is a description of the yard waste program (type of containers, frequency, etc.).  Program provided</t>
  </si>
  <si>
    <t xml:space="preserve">             No credit will be given for partially filled cans.  No credit will be given if customers fail to set</t>
  </si>
  <si>
    <t xml:space="preserve">   $</t>
  </si>
  <si>
    <t xml:space="preserve">    $</t>
  </si>
  <si>
    <t>Regular Route:</t>
  </si>
  <si>
    <t>Loose Drop Box</t>
  </si>
  <si>
    <t>Compacted Drop Box</t>
  </si>
  <si>
    <t>Asbestos</t>
  </si>
  <si>
    <t>32-gallon</t>
  </si>
  <si>
    <t>can or unit</t>
  </si>
  <si>
    <t xml:space="preserve">   First five grouped together</t>
  </si>
  <si>
    <t xml:space="preserve">   Minimum Monthly charge</t>
  </si>
  <si>
    <t xml:space="preserve">   Special Pickups:</t>
  </si>
  <si>
    <t xml:space="preserve">   One Unit</t>
  </si>
  <si>
    <t xml:space="preserve">   Each Additional Unit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</si>
  <si>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</si>
  <si>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</si>
  <si>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</si>
  <si>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</si>
  <si>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</si>
  <si>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</si>
  <si>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</si>
  <si>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</si>
  <si>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</si>
  <si>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</si>
  <si>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</si>
  <si>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</si>
  <si>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</si>
  <si>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</si>
  <si>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</si>
  <si>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</si>
  <si>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</si>
  <si>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</si>
  <si>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</si>
  <si>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</si>
  <si>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</si>
  <si>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</si>
  <si>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</si>
  <si>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</si>
  <si>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</si>
  <si>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(4) Would negatively impact or otherwise damage road surface integrity.</t>
  </si>
  <si>
    <t xml:space="preserve">WG </t>
  </si>
  <si>
    <t xml:space="preserve">MG </t>
  </si>
  <si>
    <t>MG</t>
  </si>
  <si>
    <t>(For Official Use Only)</t>
  </si>
  <si>
    <t>of</t>
  </si>
  <si>
    <t>Effective Date: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</si>
  <si>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</si>
  <si>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</si>
  <si>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</si>
  <si>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</si>
  <si>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</si>
  <si>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</si>
  <si>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</si>
  <si>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</si>
  <si>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</si>
  <si>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</si>
  <si>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</si>
  <si>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</si>
  <si>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</si>
  <si>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</si>
  <si>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</si>
  <si>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</si>
  <si>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3 Yard</t>
  </si>
  <si>
    <t>4 Yard</t>
  </si>
  <si>
    <t xml:space="preserve">   Over 5 units grouped together</t>
  </si>
  <si>
    <t xml:space="preserve">       Effective Date:</t>
  </si>
  <si>
    <t>Tariff No.</t>
  </si>
  <si>
    <t xml:space="preserve">        Effective Date:</t>
  </si>
  <si>
    <t xml:space="preserve">         Effective Date:</t>
  </si>
  <si>
    <t>Docket No. TG-_________________________  Date: ___________________________  By: ____________________</t>
  </si>
  <si>
    <t>Pacific Disposal and Butlers Cove Refuse Service</t>
  </si>
  <si>
    <t>Memorial Day</t>
  </si>
  <si>
    <t>Independence Day</t>
  </si>
  <si>
    <t>Labor Day</t>
  </si>
  <si>
    <t xml:space="preserve">Service </t>
  </si>
  <si>
    <t>Only</t>
  </si>
  <si>
    <t>Note 2:  Recycling program charge (in addition to residential garbage rate) is $6.22.  Additionally, these customers</t>
  </si>
  <si>
    <t xml:space="preserve">             will receive a commodity price adjustment (cpa) of ($1.88) (credit) per month.  Recycle only service </t>
  </si>
  <si>
    <t>Note 3:   ***</t>
  </si>
  <si>
    <t>Note 5:</t>
  </si>
  <si>
    <t>For customers on automated service routes:  The company will assess roll-out charges where, due to</t>
  </si>
  <si>
    <t>circumstances outsie the control of the driver, the driver is required to move an automated cart or</t>
  </si>
  <si>
    <t>toter more than 25 feet in order to reach the truck.  The charge for this roll-out service is:  $2.50 per</t>
  </si>
  <si>
    <t>cart or toter, per pickup.</t>
  </si>
  <si>
    <t xml:space="preserve">Cardboard:  corrugated cardboard and Kraft paper, including unbleached, unwaxed paper made with a ruffled </t>
  </si>
  <si>
    <t>Metal Cans:  tin-coated steel cans and aluminum cans, excluding aerosol spray cans.</t>
  </si>
  <si>
    <t>Mixed-waste paper:  clean and dry paper, including: glossy paper; magazines; catalogs; phone books; cards; laser-</t>
  </si>
  <si>
    <t>Newspaper:  printed groundwood newsprint, including glossy advertisements and supplemental magazines that are</t>
  </si>
  <si>
    <t>Plastics:  Round dairy containers, such as yogurt and margarine tubs.  Bottles and jars #1-7: primarily polyethylene</t>
  </si>
  <si>
    <t>Glass:  bottles and jars of all colors.</t>
  </si>
  <si>
    <r>
      <t xml:space="preserve">Curbside recycling </t>
    </r>
    <r>
      <rPr>
        <sz val="10"/>
        <rFont val="Arial"/>
        <family val="2"/>
      </rPr>
      <t>provisions shown on this page apply only in the following service area:  Thurston County</t>
    </r>
  </si>
  <si>
    <r>
      <t xml:space="preserve">Yard waste service </t>
    </r>
    <r>
      <rPr>
        <sz val="10"/>
        <rFont val="Arial"/>
        <family val="2"/>
      </rPr>
      <t xml:space="preserve">provisions shown apply only in the following service area:  </t>
    </r>
  </si>
  <si>
    <t>in accordance with Ordinance No.________  of Thurston County.</t>
  </si>
  <si>
    <t>Voluntary curbside yardwaste service provided in areas defined by Thurston County as Urban Zones. Regular</t>
  </si>
  <si>
    <t>scheduled service every other week.</t>
  </si>
  <si>
    <t>Voluntary curbside bi-weekly service in company provided 90-gallon container.  Yard waste shall be</t>
  </si>
  <si>
    <t>understood to mean material which consists of leaves, brush, tree trimings, grass clippings, weeds, shrubs,</t>
  </si>
  <si>
    <t>in diameter.  Branches and brush must be of a length to fit within the closed container.  Household organic waste</t>
  </si>
  <si>
    <t>will also be accepted to include produce, baked goods, meat, bones, feathers, waxed cardboard, food soiled</t>
  </si>
  <si>
    <t>cardboard and paper.  Organic waste does not include stumps, demolition wood, large amounts of dirt, rocks,</t>
  </si>
  <si>
    <t>glass, plastic, metal, concrete, sheetrock, asphalt or any other non-organic land clearing.</t>
  </si>
  <si>
    <t>1.5 Yard EOW</t>
  </si>
  <si>
    <t>(customer load)</t>
  </si>
  <si>
    <t xml:space="preserve">Yard &amp; Garden </t>
  </si>
  <si>
    <t>Service Area: Thurston County</t>
  </si>
  <si>
    <t>5 Yard</t>
  </si>
  <si>
    <t>additional materials are placed on or near the container.</t>
  </si>
  <si>
    <t>Unlocking and locking $12.00 per month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</si>
  <si>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</si>
  <si>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</si>
  <si>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</si>
  <si>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</si>
  <si>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</si>
  <si>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</si>
  <si>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</si>
  <si>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</si>
  <si>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</si>
  <si>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</si>
  <si>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</si>
  <si>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</si>
  <si>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</si>
  <si>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</si>
  <si>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</si>
  <si>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</si>
  <si>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20 Gal **</t>
  </si>
  <si>
    <t>35 Gal **</t>
  </si>
  <si>
    <t xml:space="preserve">             is $7.22 adjusted for cpa.</t>
  </si>
  <si>
    <t>Notes for this item are continued on next page</t>
  </si>
  <si>
    <t>in accordance with Ordinance No. 13696 of Thurston County.</t>
  </si>
  <si>
    <t>("corrugated") inner liner.</t>
  </si>
  <si>
    <t>cartons fo the refrigerated variety (non-refrigerated products contain aluminum linings).</t>
  </si>
  <si>
    <t>delivered with the newspaper.</t>
  </si>
  <si>
    <t>redelivery fee.</t>
  </si>
  <si>
    <t>RATES FOR YARDWASTE SERVICE:</t>
  </si>
  <si>
    <t>90 gallon EOW</t>
  </si>
  <si>
    <t>Extra Unit</t>
  </si>
  <si>
    <t>1 Yard EOW</t>
  </si>
  <si>
    <t>Redelivery</t>
  </si>
  <si>
    <t>Hawks Prairie Transfer Station</t>
  </si>
  <si>
    <t>Municiple Solid Waste</t>
  </si>
  <si>
    <t>Sheetrock and Roofing</t>
  </si>
  <si>
    <t>Tires</t>
  </si>
  <si>
    <t>Refrigerated Appliances</t>
  </si>
  <si>
    <t>Construction/Demolition Debris</t>
  </si>
  <si>
    <t>Service Area: See Appendix A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</si>
  <si>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</si>
  <si>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</si>
  <si>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Accessorial charges assessed (lids, tarpng, unlocking, unlatching, etc.):</t>
  </si>
  <si>
    <t>35 Gal</t>
  </si>
  <si>
    <t>65 Gal</t>
  </si>
  <si>
    <t>95 Gal</t>
  </si>
  <si>
    <t>Toter</t>
  </si>
  <si>
    <t>Accessorial charges assessed (lids, tarping, unlocking, unlatching, etc.)</t>
  </si>
  <si>
    <t xml:space="preserve">Bi-Weekly curbside pickup in one wheeled approximately 96 gallon cart except glass which will be collected every </t>
  </si>
  <si>
    <t>Type of receptacle</t>
  </si>
  <si>
    <t xml:space="preserve"> </t>
  </si>
  <si>
    <t>Drop Box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</si>
  <si>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</si>
  <si>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</si>
  <si>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</si>
  <si>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</si>
  <si>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</si>
  <si>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</si>
  <si>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</si>
  <si>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</si>
  <si>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</si>
  <si>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</si>
  <si>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</si>
  <si>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</si>
  <si>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EOWR=Every Other Week Recycling; MR=Monthly Recycling; List others used by company:</t>
  </si>
  <si>
    <t>Item 100 -- Residential Service -- Monthly Rates (continued from previous page)</t>
  </si>
  <si>
    <t>Note 4: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</si>
  <si>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</si>
  <si>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</si>
  <si>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</si>
  <si>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</si>
  <si>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</si>
  <si>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6 Yard</t>
  </si>
  <si>
    <t>Item 100 -- Residential Service -- Monthly Rates (continued)</t>
  </si>
  <si>
    <t>Following is a description of the recycling program (type of containers, frequency, etc.).  Program provided</t>
  </si>
  <si>
    <t>Initial Delivery</t>
  </si>
  <si>
    <t>Charge</t>
  </si>
  <si>
    <t>Special Pickup</t>
  </si>
  <si>
    <t>Note 2:</t>
  </si>
  <si>
    <t>Note 3:</t>
  </si>
  <si>
    <t>Item 120 -- Drums</t>
  </si>
  <si>
    <t>homes, condominiums and apartment buildings of less than five residential units, where service</t>
  </si>
  <si>
    <t>such as milk, shampoo, or laundry detergent bottles; but including any bottle with a neck narrower than its base.</t>
  </si>
  <si>
    <t>Effective Date:   January 1, 2010</t>
  </si>
  <si>
    <t>Docket No. TG-______________________  Date: ___________________  By: ________________</t>
  </si>
  <si>
    <t xml:space="preserve">$ 0.13 (A)per pound </t>
  </si>
  <si>
    <t>(3) Would cause the company to violate load limitations or safe vehicle operation; and/or</t>
  </si>
  <si>
    <t>In addition to all other applicable charges, $17.23 (A) per yard *assessed on a pro rata basis) will be</t>
  </si>
  <si>
    <t>assessed if containers are filled past the visible full limit, lids will not close due to overfilling, or if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</si>
</sst>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3" xfId="0" applyBorder="1" applyAlignment="1" quotePrefix="1">
      <alignment horizontal="left" indent="1"/>
    </xf>
    <xf numFmtId="167" fontId="0" fillId="0" borderId="17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3" xfId="44" applyFont="1" applyBorder="1" applyAlignment="1">
      <alignment horizontal="left"/>
    </xf>
    <xf numFmtId="44" fontId="0" fillId="0" borderId="23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23" xfId="44" applyBorder="1" applyAlignment="1">
      <alignment/>
    </xf>
    <xf numFmtId="175" fontId="0" fillId="0" borderId="23" xfId="42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 horizontal="right"/>
    </xf>
    <xf numFmtId="14" fontId="0" fillId="0" borderId="16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0" fillId="0" borderId="19" xfId="44" applyBorder="1" applyAlignment="1">
      <alignment/>
    </xf>
    <xf numFmtId="44" fontId="0" fillId="0" borderId="18" xfId="44" applyBorder="1" applyAlignment="1">
      <alignment/>
    </xf>
    <xf numFmtId="44" fontId="0" fillId="0" borderId="12" xfId="44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44" fontId="0" fillId="0" borderId="19" xfId="44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4" xfId="0" applyBorder="1" applyAlignment="1">
      <alignment/>
    </xf>
    <xf numFmtId="0" fontId="5" fillId="0" borderId="13" xfId="0" applyFont="1" applyBorder="1" applyAlignment="1">
      <alignment/>
    </xf>
    <xf numFmtId="0" fontId="9" fillId="0" borderId="18" xfId="0" applyFont="1" applyBorder="1" applyAlignment="1">
      <alignment/>
    </xf>
    <xf numFmtId="44" fontId="0" fillId="0" borderId="17" xfId="44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4" fontId="0" fillId="0" borderId="18" xfId="44" applyFont="1" applyBorder="1" applyAlignment="1">
      <alignment horizontal="center"/>
    </xf>
    <xf numFmtId="44" fontId="0" fillId="0" borderId="18" xfId="44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right"/>
    </xf>
    <xf numFmtId="167" fontId="0" fillId="0" borderId="16" xfId="0" applyNumberForma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5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10" xfId="44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176" fontId="0" fillId="0" borderId="23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23" xfId="0" applyBorder="1" applyAlignment="1">
      <alignment horizontal="right"/>
    </xf>
    <xf numFmtId="44" fontId="0" fillId="0" borderId="24" xfId="44" applyFont="1" applyBorder="1" applyAlignment="1">
      <alignment horizontal="center"/>
    </xf>
    <xf numFmtId="44" fontId="0" fillId="0" borderId="24" xfId="44" applyFont="1" applyBorder="1" applyAlignment="1">
      <alignment horizontal="left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left"/>
    </xf>
    <xf numFmtId="44" fontId="0" fillId="0" borderId="11" xfId="44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0.421875" style="0" customWidth="1"/>
    <col min="2" max="2" width="19.42187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162</v>
      </c>
      <c r="B2" s="131">
        <v>8</v>
      </c>
      <c r="C2" s="5"/>
      <c r="D2" s="5"/>
      <c r="E2" s="5"/>
      <c r="F2" s="5"/>
      <c r="G2" s="8">
        <v>2</v>
      </c>
      <c r="H2" s="140" t="s">
        <v>142</v>
      </c>
      <c r="I2" s="140"/>
      <c r="J2" s="138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">
        <v>0</v>
      </c>
      <c r="D4" s="11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">
        <v>166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40" t="s">
        <v>148</v>
      </c>
      <c r="D7" s="140"/>
      <c r="E7" s="140"/>
      <c r="F7" s="140"/>
      <c r="G7" s="140"/>
      <c r="H7" s="140"/>
      <c r="I7" s="5"/>
      <c r="J7" s="6"/>
    </row>
    <row r="8" spans="1:10" ht="12.75">
      <c r="A8" s="4"/>
      <c r="B8" s="5" t="s">
        <v>152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153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154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155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156</v>
      </c>
      <c r="C13" s="19" t="s">
        <v>150</v>
      </c>
      <c r="D13" s="5"/>
      <c r="E13" s="22" t="s">
        <v>156</v>
      </c>
      <c r="F13" s="19" t="s">
        <v>150</v>
      </c>
      <c r="G13" s="5"/>
      <c r="H13" s="22" t="s">
        <v>156</v>
      </c>
      <c r="I13" s="19" t="s">
        <v>150</v>
      </c>
      <c r="J13" s="6"/>
    </row>
    <row r="14" spans="1:10" ht="12.75">
      <c r="A14" s="4"/>
      <c r="B14" s="23" t="s">
        <v>149</v>
      </c>
      <c r="C14" s="20" t="s">
        <v>151</v>
      </c>
      <c r="D14" s="5"/>
      <c r="E14" s="23" t="s">
        <v>149</v>
      </c>
      <c r="F14" s="20" t="s">
        <v>151</v>
      </c>
      <c r="G14" s="5"/>
      <c r="H14" s="23" t="s">
        <v>149</v>
      </c>
      <c r="I14" s="20" t="s">
        <v>151</v>
      </c>
      <c r="J14" s="6"/>
    </row>
    <row r="15" spans="1:10" ht="12.75">
      <c r="A15" s="4"/>
      <c r="B15" s="102" t="s">
        <v>48</v>
      </c>
      <c r="C15" s="18">
        <v>0</v>
      </c>
      <c r="D15" s="5"/>
      <c r="E15" s="102">
        <v>13</v>
      </c>
      <c r="F15" s="18">
        <v>0</v>
      </c>
      <c r="G15" s="5"/>
      <c r="H15" s="102">
        <v>26</v>
      </c>
      <c r="I15" s="18">
        <v>0</v>
      </c>
      <c r="J15" s="6"/>
    </row>
    <row r="16" spans="1:10" ht="12.75">
      <c r="A16" s="4"/>
      <c r="B16" s="102">
        <v>1</v>
      </c>
      <c r="C16" s="18">
        <v>2</v>
      </c>
      <c r="D16" s="5"/>
      <c r="E16" s="102">
        <f>E15+1</f>
        <v>14</v>
      </c>
      <c r="F16" s="18">
        <v>0</v>
      </c>
      <c r="G16" s="5"/>
      <c r="H16" s="102">
        <f aca="true" t="shared" si="0" ref="H16:H27">H15+1</f>
        <v>27</v>
      </c>
      <c r="I16" s="18">
        <v>0</v>
      </c>
      <c r="J16" s="6"/>
    </row>
    <row r="17" spans="1:10" ht="12.75">
      <c r="A17" s="4"/>
      <c r="B17" s="102">
        <f>+B16+1</f>
        <v>2</v>
      </c>
      <c r="C17" s="18">
        <v>0</v>
      </c>
      <c r="D17" s="5"/>
      <c r="E17" s="102">
        <f aca="true" t="shared" si="1" ref="E17:E24">E16+1</f>
        <v>15</v>
      </c>
      <c r="F17" s="18">
        <v>0</v>
      </c>
      <c r="G17" s="5"/>
      <c r="H17" s="102">
        <f t="shared" si="0"/>
        <v>28</v>
      </c>
      <c r="I17" s="18">
        <v>0</v>
      </c>
      <c r="J17" s="6"/>
    </row>
    <row r="18" spans="1:10" ht="12.75">
      <c r="A18" s="4"/>
      <c r="B18" s="102">
        <f>+B17+1</f>
        <v>3</v>
      </c>
      <c r="C18" s="18">
        <v>0</v>
      </c>
      <c r="D18" s="5"/>
      <c r="E18" s="102">
        <f t="shared" si="1"/>
        <v>16</v>
      </c>
      <c r="F18" s="18">
        <v>1</v>
      </c>
      <c r="G18" s="5"/>
      <c r="H18" s="102">
        <f t="shared" si="0"/>
        <v>29</v>
      </c>
      <c r="I18" s="18">
        <v>1</v>
      </c>
      <c r="J18" s="6"/>
    </row>
    <row r="19" spans="1:10" ht="12.75">
      <c r="A19" s="4"/>
      <c r="B19" s="102">
        <f>+B18+1</f>
        <v>4</v>
      </c>
      <c r="C19" s="18">
        <v>0</v>
      </c>
      <c r="D19" s="5"/>
      <c r="E19" s="102">
        <f t="shared" si="1"/>
        <v>17</v>
      </c>
      <c r="F19" s="18">
        <v>0</v>
      </c>
      <c r="G19" s="5"/>
      <c r="H19" s="102">
        <f t="shared" si="0"/>
        <v>30</v>
      </c>
      <c r="I19" s="18">
        <v>0</v>
      </c>
      <c r="J19" s="6"/>
    </row>
    <row r="20" spans="1:10" ht="12.75">
      <c r="A20" s="4"/>
      <c r="B20" s="102">
        <v>5</v>
      </c>
      <c r="C20" s="18">
        <v>0</v>
      </c>
      <c r="D20" s="5"/>
      <c r="E20" s="102">
        <f t="shared" si="1"/>
        <v>18</v>
      </c>
      <c r="F20" s="18">
        <v>0</v>
      </c>
      <c r="G20" s="5"/>
      <c r="H20" s="102">
        <f t="shared" si="0"/>
        <v>31</v>
      </c>
      <c r="I20" s="18">
        <v>1</v>
      </c>
      <c r="J20" s="6"/>
    </row>
    <row r="21" spans="1:10" ht="12.75">
      <c r="A21" s="4"/>
      <c r="B21" s="102">
        <f aca="true" t="shared" si="2" ref="B21:B27">+B20+1</f>
        <v>6</v>
      </c>
      <c r="C21" s="18">
        <v>0</v>
      </c>
      <c r="D21" s="5"/>
      <c r="E21" s="102">
        <f t="shared" si="1"/>
        <v>19</v>
      </c>
      <c r="F21" s="18">
        <v>0</v>
      </c>
      <c r="G21" s="5"/>
      <c r="H21" s="102">
        <f t="shared" si="0"/>
        <v>32</v>
      </c>
      <c r="I21" s="18">
        <v>1</v>
      </c>
      <c r="J21" s="6"/>
    </row>
    <row r="22" spans="1:10" ht="12.75">
      <c r="A22" s="4"/>
      <c r="B22" s="102">
        <f t="shared" si="2"/>
        <v>7</v>
      </c>
      <c r="C22" s="18">
        <v>0</v>
      </c>
      <c r="D22" s="5"/>
      <c r="E22" s="102">
        <f t="shared" si="1"/>
        <v>20</v>
      </c>
      <c r="F22" s="18">
        <v>0</v>
      </c>
      <c r="G22" s="5"/>
      <c r="H22" s="102">
        <f t="shared" si="0"/>
        <v>33</v>
      </c>
      <c r="I22" s="18">
        <v>1</v>
      </c>
      <c r="J22" s="6"/>
    </row>
    <row r="23" spans="1:10" ht="12.75">
      <c r="A23" s="4"/>
      <c r="B23" s="102">
        <f t="shared" si="2"/>
        <v>8</v>
      </c>
      <c r="C23" s="18">
        <v>0</v>
      </c>
      <c r="D23" s="5"/>
      <c r="E23" s="102">
        <f t="shared" si="1"/>
        <v>21</v>
      </c>
      <c r="F23" s="18">
        <v>2</v>
      </c>
      <c r="G23" s="5"/>
      <c r="H23" s="102">
        <f t="shared" si="0"/>
        <v>34</v>
      </c>
      <c r="I23" s="18">
        <v>1</v>
      </c>
      <c r="J23" s="6"/>
    </row>
    <row r="24" spans="1:10" ht="12.75">
      <c r="A24" s="4"/>
      <c r="B24" s="102">
        <f t="shared" si="2"/>
        <v>9</v>
      </c>
      <c r="C24" s="18">
        <v>0</v>
      </c>
      <c r="D24" s="5"/>
      <c r="E24" s="102">
        <f t="shared" si="1"/>
        <v>22</v>
      </c>
      <c r="F24" s="18">
        <v>1</v>
      </c>
      <c r="G24" s="5"/>
      <c r="H24" s="102">
        <f t="shared" si="0"/>
        <v>35</v>
      </c>
      <c r="I24" s="18">
        <v>0</v>
      </c>
      <c r="J24" s="6"/>
    </row>
    <row r="25" spans="1:10" ht="12.75">
      <c r="A25" s="4"/>
      <c r="B25" s="102">
        <f t="shared" si="2"/>
        <v>10</v>
      </c>
      <c r="C25" s="18">
        <v>0</v>
      </c>
      <c r="D25" s="5"/>
      <c r="E25" s="102">
        <v>23</v>
      </c>
      <c r="F25" s="18">
        <v>1</v>
      </c>
      <c r="G25" s="5"/>
      <c r="H25" s="102">
        <f t="shared" si="0"/>
        <v>36</v>
      </c>
      <c r="I25" s="18">
        <v>0</v>
      </c>
      <c r="J25" s="6"/>
    </row>
    <row r="26" spans="1:10" ht="12.75">
      <c r="A26" s="4"/>
      <c r="B26" s="102">
        <f t="shared" si="2"/>
        <v>11</v>
      </c>
      <c r="C26" s="18">
        <v>0</v>
      </c>
      <c r="D26" s="5"/>
      <c r="E26" s="102">
        <v>24</v>
      </c>
      <c r="F26" s="18">
        <v>1</v>
      </c>
      <c r="G26" s="5"/>
      <c r="H26" s="102">
        <f t="shared" si="0"/>
        <v>37</v>
      </c>
      <c r="I26" s="18">
        <v>0</v>
      </c>
      <c r="J26" s="6"/>
    </row>
    <row r="27" spans="1:10" ht="12.75">
      <c r="A27" s="4"/>
      <c r="B27" s="102">
        <f t="shared" si="2"/>
        <v>12</v>
      </c>
      <c r="C27" s="18">
        <v>0</v>
      </c>
      <c r="D27" s="5"/>
      <c r="E27" s="102">
        <v>25</v>
      </c>
      <c r="F27" s="18">
        <v>1</v>
      </c>
      <c r="G27" s="5"/>
      <c r="H27" s="102">
        <f t="shared" si="0"/>
        <v>38</v>
      </c>
      <c r="I27" s="18">
        <v>0</v>
      </c>
      <c r="J27" s="6"/>
    </row>
    <row r="28" spans="1:10" ht="12.75">
      <c r="A28" s="4"/>
      <c r="B28" s="102" t="s">
        <v>251</v>
      </c>
      <c r="C28" s="18" t="s">
        <v>251</v>
      </c>
      <c r="D28" s="5"/>
      <c r="E28" s="102" t="s">
        <v>251</v>
      </c>
      <c r="F28" s="18" t="s">
        <v>251</v>
      </c>
      <c r="G28" s="5"/>
      <c r="H28" s="102" t="s">
        <v>9</v>
      </c>
      <c r="I28" s="18">
        <v>0</v>
      </c>
      <c r="J28" s="6"/>
    </row>
    <row r="29" spans="1:10" ht="12.75">
      <c r="A29" s="4"/>
      <c r="B29" s="18"/>
      <c r="C29" s="18"/>
      <c r="D29" s="5"/>
      <c r="E29" s="18"/>
      <c r="F29" s="18"/>
      <c r="G29" s="5"/>
      <c r="H29" s="18"/>
      <c r="I29" s="18"/>
      <c r="J29" s="6"/>
    </row>
    <row r="30" spans="1:10" ht="12.75">
      <c r="A30" s="4"/>
      <c r="B30" s="18"/>
      <c r="C30" s="18"/>
      <c r="D30" s="5"/>
      <c r="E30" s="88"/>
      <c r="F30" s="18"/>
      <c r="G30" s="5"/>
      <c r="H30" s="18"/>
      <c r="I30" s="18"/>
      <c r="J30" s="6"/>
    </row>
    <row r="31" spans="1:10" ht="12.75">
      <c r="A31" s="4"/>
      <c r="B31" s="18"/>
      <c r="C31" s="18"/>
      <c r="D31" s="5"/>
      <c r="E31" s="18"/>
      <c r="F31" s="18"/>
      <c r="G31" s="5"/>
      <c r="H31" s="18"/>
      <c r="I31" s="18"/>
      <c r="J31" s="6"/>
    </row>
    <row r="32" spans="1:10" ht="12.75">
      <c r="A32" s="4"/>
      <c r="B32" s="88"/>
      <c r="C32" s="18"/>
      <c r="D32" s="5"/>
      <c r="E32" s="88"/>
      <c r="F32" s="18"/>
      <c r="G32" s="5"/>
      <c r="H32" s="18"/>
      <c r="I32" s="18"/>
      <c r="J32" s="6"/>
    </row>
    <row r="33" spans="1:10" ht="12.75">
      <c r="A33" s="4"/>
      <c r="B33" s="18"/>
      <c r="C33" s="18"/>
      <c r="D33" s="5"/>
      <c r="E33" s="18"/>
      <c r="F33" s="18"/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/>
      <c r="F34" s="18"/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8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8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44" t="s">
        <v>157</v>
      </c>
      <c r="E43" s="144"/>
      <c r="F43" s="144"/>
      <c r="G43" s="144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147</v>
      </c>
      <c r="B52" s="26" t="s">
        <v>93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146</v>
      </c>
      <c r="B54" s="123">
        <v>40129</v>
      </c>
      <c r="C54" s="89"/>
      <c r="D54" s="8"/>
      <c r="E54" s="8"/>
      <c r="F54" s="8"/>
      <c r="G54" s="8"/>
      <c r="H54" s="8" t="s">
        <v>161</v>
      </c>
      <c r="I54" s="8"/>
      <c r="J54" s="120">
        <v>40179</v>
      </c>
    </row>
    <row r="55" spans="1:10" ht="12.75">
      <c r="A55" s="141" t="s">
        <v>139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6" max="6" width="9.8515625" style="0" customWidth="1"/>
    <col min="7" max="7" width="4.5742187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'Item 240, pg 32'!A2</f>
        <v>Tariff No.</v>
      </c>
      <c r="B2" s="131">
        <v>8</v>
      </c>
      <c r="C2" s="5"/>
      <c r="D2" s="5"/>
      <c r="E2" s="5"/>
      <c r="F2" s="5"/>
      <c r="G2" s="5"/>
      <c r="H2" s="5"/>
      <c r="I2" s="5"/>
      <c r="J2" s="5"/>
      <c r="K2" s="8">
        <v>1</v>
      </c>
      <c r="L2" s="140" t="s">
        <v>142</v>
      </c>
      <c r="M2" s="140"/>
      <c r="N2" s="140"/>
      <c r="O2" s="103">
        <v>33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143</v>
      </c>
      <c r="B4" s="5"/>
      <c r="C4" s="5" t="str">
        <f>'Item 240, pg 32'!D4</f>
        <v>Harold LeMay Enterprises Inc. G-98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144</v>
      </c>
      <c r="B5" s="8"/>
      <c r="C5" s="8" t="str">
        <f>'Item 240, pg 32'!D5</f>
        <v>Pacific Disposal and Butlers Cove Refuse Service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48" t="s">
        <v>128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52"/>
    </row>
    <row r="8" spans="1:15" ht="12.75">
      <c r="A8" s="186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66"/>
    </row>
    <row r="9" spans="1:15" ht="12.75">
      <c r="A9" s="165" t="s">
        <v>130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</row>
    <row r="10" spans="1:15" ht="12.75">
      <c r="A10" s="165" t="s">
        <v>111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66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 t="s">
        <v>240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21"/>
      <c r="C14" s="11"/>
      <c r="D14" s="160" t="s">
        <v>112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</row>
    <row r="15" spans="1:16" ht="12.75">
      <c r="A15" s="73" t="s">
        <v>122</v>
      </c>
      <c r="B15" s="66"/>
      <c r="C15" s="109"/>
      <c r="D15" s="4" t="s">
        <v>103</v>
      </c>
      <c r="E15" s="111"/>
      <c r="F15" s="11" t="s">
        <v>244</v>
      </c>
      <c r="G15" s="111"/>
      <c r="H15" s="11" t="s">
        <v>245</v>
      </c>
      <c r="I15" s="111"/>
      <c r="J15" s="11" t="s">
        <v>246</v>
      </c>
      <c r="K15" s="111"/>
      <c r="L15" s="8"/>
      <c r="M15" s="110"/>
      <c r="N15" s="8"/>
      <c r="O15" s="110"/>
      <c r="P15" s="5"/>
    </row>
    <row r="16" spans="1:16" ht="12.75">
      <c r="A16" s="73"/>
      <c r="B16" s="66"/>
      <c r="C16" s="67"/>
      <c r="D16" s="8" t="s">
        <v>104</v>
      </c>
      <c r="E16" s="110"/>
      <c r="F16" s="44" t="s">
        <v>247</v>
      </c>
      <c r="G16" s="110"/>
      <c r="H16" s="44" t="s">
        <v>247</v>
      </c>
      <c r="I16" s="110"/>
      <c r="J16" s="44" t="s">
        <v>247</v>
      </c>
      <c r="K16" s="110"/>
      <c r="L16" s="14"/>
      <c r="M16" s="100"/>
      <c r="N16" s="14"/>
      <c r="O16" s="100"/>
      <c r="P16" s="5"/>
    </row>
    <row r="17" spans="1:16" ht="12.75">
      <c r="A17" s="113" t="s">
        <v>105</v>
      </c>
      <c r="B17" s="14"/>
      <c r="C17" s="16"/>
      <c r="D17" s="79">
        <v>2.37</v>
      </c>
      <c r="E17" s="117" t="s">
        <v>72</v>
      </c>
      <c r="F17" s="79">
        <v>2.81</v>
      </c>
      <c r="G17" s="117" t="s">
        <v>72</v>
      </c>
      <c r="H17" s="79">
        <v>4.58</v>
      </c>
      <c r="I17" s="117" t="s">
        <v>72</v>
      </c>
      <c r="J17" s="79">
        <v>6.11</v>
      </c>
      <c r="K17" s="117" t="s">
        <v>72</v>
      </c>
      <c r="L17" s="83"/>
      <c r="M17" s="80"/>
      <c r="N17" s="83"/>
      <c r="O17" s="80"/>
      <c r="P17" s="5"/>
    </row>
    <row r="18" spans="1:16" ht="12.75">
      <c r="A18" s="112" t="s">
        <v>160</v>
      </c>
      <c r="B18" s="69"/>
      <c r="C18" s="70"/>
      <c r="D18" s="79">
        <v>2.17</v>
      </c>
      <c r="E18" s="117" t="s">
        <v>72</v>
      </c>
      <c r="F18" s="79">
        <f>F17</f>
        <v>2.81</v>
      </c>
      <c r="G18" s="117" t="s">
        <v>72</v>
      </c>
      <c r="H18" s="79">
        <f>+H17</f>
        <v>4.58</v>
      </c>
      <c r="I18" s="117" t="s">
        <v>72</v>
      </c>
      <c r="J18" s="79">
        <f>+J17</f>
        <v>6.11</v>
      </c>
      <c r="K18" s="117" t="s">
        <v>72</v>
      </c>
      <c r="L18" s="79"/>
      <c r="M18" s="83"/>
      <c r="N18" s="79"/>
      <c r="O18" s="80"/>
      <c r="P18" s="5"/>
    </row>
    <row r="19" spans="1:16" ht="12.75">
      <c r="A19" s="112" t="s">
        <v>7</v>
      </c>
      <c r="B19" s="69"/>
      <c r="C19" s="70"/>
      <c r="D19" s="79">
        <f>+D17</f>
        <v>2.37</v>
      </c>
      <c r="E19" s="117" t="s">
        <v>72</v>
      </c>
      <c r="F19" s="79">
        <f>+F17</f>
        <v>2.81</v>
      </c>
      <c r="G19" s="117" t="s">
        <v>72</v>
      </c>
      <c r="H19" s="79">
        <f>+H17</f>
        <v>4.58</v>
      </c>
      <c r="I19" s="117" t="s">
        <v>72</v>
      </c>
      <c r="J19" s="79">
        <f>+J17</f>
        <v>6.11</v>
      </c>
      <c r="K19" s="117" t="s">
        <v>72</v>
      </c>
      <c r="L19" s="79"/>
      <c r="M19" s="83"/>
      <c r="N19" s="79"/>
      <c r="O19" s="80"/>
      <c r="P19" s="5"/>
    </row>
    <row r="20" spans="1:16" ht="12.75">
      <c r="A20" s="112" t="s">
        <v>106</v>
      </c>
      <c r="B20" s="69"/>
      <c r="C20" s="70"/>
      <c r="D20" s="79">
        <v>13.05</v>
      </c>
      <c r="E20" s="117" t="s">
        <v>72</v>
      </c>
      <c r="F20" s="79">
        <v>13.42</v>
      </c>
      <c r="G20" s="117" t="s">
        <v>72</v>
      </c>
      <c r="H20" s="79" t="s">
        <v>251</v>
      </c>
      <c r="I20" s="117" t="s">
        <v>251</v>
      </c>
      <c r="J20" s="79" t="s">
        <v>251</v>
      </c>
      <c r="K20" s="117"/>
      <c r="L20" s="79"/>
      <c r="M20" s="83"/>
      <c r="N20" s="79"/>
      <c r="O20" s="80"/>
      <c r="P20" s="5"/>
    </row>
    <row r="21" spans="1:16" ht="12.75">
      <c r="A21" s="112" t="s">
        <v>107</v>
      </c>
      <c r="B21" s="69"/>
      <c r="C21" s="70"/>
      <c r="D21" s="79"/>
      <c r="E21" s="83"/>
      <c r="F21" s="79" t="s">
        <v>251</v>
      </c>
      <c r="G21" s="83"/>
      <c r="H21" s="79" t="s">
        <v>251</v>
      </c>
      <c r="I21" s="83"/>
      <c r="J21" s="79" t="s">
        <v>251</v>
      </c>
      <c r="K21" s="83"/>
      <c r="L21" s="79"/>
      <c r="M21" s="83"/>
      <c r="N21" s="79"/>
      <c r="O21" s="80"/>
      <c r="P21" s="5"/>
    </row>
    <row r="22" spans="1:16" ht="12.75">
      <c r="A22" s="112" t="s">
        <v>108</v>
      </c>
      <c r="B22" s="69"/>
      <c r="C22" s="70"/>
      <c r="D22" s="79">
        <v>11.37</v>
      </c>
      <c r="E22" s="117" t="s">
        <v>72</v>
      </c>
      <c r="F22" s="79"/>
      <c r="G22" s="83"/>
      <c r="H22" s="79"/>
      <c r="I22" s="83"/>
      <c r="J22" s="79"/>
      <c r="K22" s="83"/>
      <c r="L22" s="79"/>
      <c r="M22" s="83"/>
      <c r="N22" s="79"/>
      <c r="O22" s="80"/>
      <c r="P22" s="5"/>
    </row>
    <row r="23" spans="1:16" ht="12.75">
      <c r="A23" s="112" t="s">
        <v>109</v>
      </c>
      <c r="B23" s="69"/>
      <c r="C23" s="70"/>
      <c r="D23" s="79">
        <v>3.47</v>
      </c>
      <c r="E23" s="117" t="s">
        <v>72</v>
      </c>
      <c r="F23" s="79"/>
      <c r="G23" s="83"/>
      <c r="H23" s="79"/>
      <c r="I23" s="83"/>
      <c r="J23" s="79"/>
      <c r="K23" s="83"/>
      <c r="L23" s="79"/>
      <c r="M23" s="83"/>
      <c r="N23" s="79"/>
      <c r="O23" s="80"/>
      <c r="P23" s="5"/>
    </row>
    <row r="24" spans="1:16" ht="12.75">
      <c r="A24" s="113" t="s">
        <v>251</v>
      </c>
      <c r="B24" s="14"/>
      <c r="C24" s="16"/>
      <c r="D24" s="79" t="s">
        <v>251</v>
      </c>
      <c r="E24" s="83" t="s">
        <v>251</v>
      </c>
      <c r="F24" s="79" t="s">
        <v>251</v>
      </c>
      <c r="G24" s="83" t="s">
        <v>251</v>
      </c>
      <c r="H24" s="79" t="s">
        <v>251</v>
      </c>
      <c r="I24" s="83"/>
      <c r="J24" s="79" t="s">
        <v>251</v>
      </c>
      <c r="K24" s="83" t="s">
        <v>251</v>
      </c>
      <c r="L24" s="79"/>
      <c r="M24" s="83"/>
      <c r="N24" s="79"/>
      <c r="O24" s="83"/>
      <c r="P24" s="4"/>
    </row>
    <row r="25" spans="1:15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0" t="s">
        <v>123</v>
      </c>
      <c r="B27" s="131" t="s">
        <v>241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30"/>
      <c r="B28" s="26" t="s">
        <v>124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0"/>
      <c r="B29" s="26" t="s">
        <v>125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0"/>
      <c r="B30" s="26" t="s">
        <v>126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0" t="s">
        <v>248</v>
      </c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30"/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2"/>
      <c r="B35" s="26"/>
      <c r="C35" s="5"/>
      <c r="D35" s="24"/>
      <c r="E35" s="24"/>
      <c r="F35" s="24"/>
      <c r="G35" s="24"/>
      <c r="H35" s="24"/>
      <c r="I35" s="24"/>
      <c r="J35" s="24"/>
      <c r="K35" s="24"/>
      <c r="L35" s="5"/>
      <c r="M35" s="5"/>
      <c r="N35" s="5"/>
      <c r="O35" s="6"/>
    </row>
    <row r="36" spans="1:15" ht="12.75">
      <c r="A36" s="4"/>
      <c r="B36" s="5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8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4" t="s">
        <v>147</v>
      </c>
      <c r="B49" s="26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6" ht="12.75">
      <c r="A51" s="7" t="s">
        <v>146</v>
      </c>
      <c r="B51" s="124">
        <f>'Item 240, pg 32'!B49</f>
        <v>40129</v>
      </c>
      <c r="C51" s="8"/>
      <c r="D51" s="8"/>
      <c r="E51" s="8"/>
      <c r="F51" s="8"/>
      <c r="G51" s="8"/>
      <c r="H51" s="8"/>
      <c r="I51" s="8"/>
      <c r="J51" s="8"/>
      <c r="K51" s="8"/>
      <c r="L51" s="8" t="s">
        <v>161</v>
      </c>
      <c r="M51" s="8"/>
      <c r="N51" s="125"/>
      <c r="O51" s="124">
        <f>'Item 240, pg 32'!P49</f>
        <v>40179</v>
      </c>
      <c r="P51" s="4"/>
    </row>
    <row r="52" spans="1:15" ht="12.75">
      <c r="A52" s="145" t="s">
        <v>139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 t="s">
        <v>145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</sheetData>
  <sheetProtection/>
  <mergeCells count="7">
    <mergeCell ref="L2:N2"/>
    <mergeCell ref="A52:O52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140625" style="0" customWidth="1"/>
    <col min="2" max="2" width="17.8515625" style="0" customWidth="1"/>
    <col min="3" max="3" width="7.7109375" style="0" customWidth="1"/>
    <col min="4" max="4" width="10.00390625" style="0" customWidth="1"/>
    <col min="5" max="5" width="3.28125" style="0" customWidth="1"/>
    <col min="6" max="6" width="10.57421875" style="0" customWidth="1"/>
    <col min="7" max="7" width="3.57421875" style="0" customWidth="1"/>
    <col min="9" max="9" width="5.421875" style="0" customWidth="1"/>
    <col min="12" max="12" width="14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tr">
        <f>'Item 245, pg 33'!A2</f>
        <v>Tariff No.</v>
      </c>
      <c r="B2" s="131">
        <v>8</v>
      </c>
      <c r="C2" s="5"/>
      <c r="D2" s="5"/>
      <c r="E2" s="5"/>
      <c r="F2" s="5"/>
      <c r="G2" s="5"/>
      <c r="H2" s="5"/>
      <c r="I2" s="8">
        <v>1</v>
      </c>
      <c r="J2" s="140" t="s">
        <v>142</v>
      </c>
      <c r="K2" s="140"/>
      <c r="L2" s="103">
        <v>34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143</v>
      </c>
      <c r="B4" s="5"/>
      <c r="C4" s="5" t="str">
        <f>'Item 245, pg 33'!C4</f>
        <v>Harold LeMay Enterprises Inc. G-98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144</v>
      </c>
      <c r="B5" s="8"/>
      <c r="C5" s="8" t="str">
        <f>'Item 245, pg 33'!C5</f>
        <v>Pacific Disposal and Butlers Cove Refuse Service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48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52"/>
    </row>
    <row r="8" spans="1:12" ht="12.75">
      <c r="A8" s="186" t="s">
        <v>132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66"/>
    </row>
    <row r="9" spans="1:12" ht="12.75">
      <c r="A9" s="165" t="s">
        <v>111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6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240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21"/>
      <c r="C13" s="11"/>
      <c r="D13" s="160" t="s">
        <v>112</v>
      </c>
      <c r="E13" s="161"/>
      <c r="F13" s="161"/>
      <c r="G13" s="185"/>
      <c r="H13" s="161"/>
      <c r="I13" s="161"/>
      <c r="J13" s="161"/>
      <c r="K13" s="161"/>
      <c r="L13" s="162"/>
    </row>
    <row r="14" spans="1:12" ht="12.75">
      <c r="A14" s="73" t="s">
        <v>122</v>
      </c>
      <c r="B14" s="66"/>
      <c r="C14" s="67"/>
      <c r="D14" s="32" t="s">
        <v>53</v>
      </c>
      <c r="E14" s="33"/>
      <c r="F14" s="32" t="s">
        <v>158</v>
      </c>
      <c r="G14" s="33"/>
      <c r="H14" s="32" t="s">
        <v>159</v>
      </c>
      <c r="I14" s="18"/>
      <c r="J14" s="18" t="s">
        <v>121</v>
      </c>
      <c r="K14" s="18" t="s">
        <v>121</v>
      </c>
      <c r="L14" s="18" t="s">
        <v>121</v>
      </c>
    </row>
    <row r="15" spans="1:12" ht="12.75">
      <c r="A15" s="75" t="s">
        <v>131</v>
      </c>
      <c r="B15" s="14"/>
      <c r="C15" s="16"/>
      <c r="D15" s="132">
        <v>79.89</v>
      </c>
      <c r="E15" s="133" t="s">
        <v>72</v>
      </c>
      <c r="F15" s="132">
        <v>106.73</v>
      </c>
      <c r="G15" s="133" t="s">
        <v>72</v>
      </c>
      <c r="H15" s="132">
        <v>132.15</v>
      </c>
      <c r="I15" s="133" t="s">
        <v>72</v>
      </c>
      <c r="J15" s="18" t="s">
        <v>218</v>
      </c>
      <c r="K15" s="18" t="s">
        <v>218</v>
      </c>
      <c r="L15" s="18" t="s">
        <v>218</v>
      </c>
    </row>
    <row r="16" spans="1:12" ht="12.75">
      <c r="A16" s="68" t="s">
        <v>116</v>
      </c>
      <c r="B16" s="69"/>
      <c r="C16" s="70"/>
      <c r="D16" s="132">
        <f>+D15</f>
        <v>79.89</v>
      </c>
      <c r="E16" s="133" t="s">
        <v>72</v>
      </c>
      <c r="F16" s="132">
        <f>+F15</f>
        <v>106.73</v>
      </c>
      <c r="G16" s="133" t="s">
        <v>72</v>
      </c>
      <c r="H16" s="132">
        <f>+H15</f>
        <v>132.15</v>
      </c>
      <c r="I16" s="133" t="s">
        <v>72</v>
      </c>
      <c r="J16" s="18" t="s">
        <v>218</v>
      </c>
      <c r="K16" s="18" t="s">
        <v>218</v>
      </c>
      <c r="L16" s="18" t="s">
        <v>218</v>
      </c>
    </row>
    <row r="17" spans="1:12" ht="12.75">
      <c r="A17" s="65" t="s">
        <v>117</v>
      </c>
      <c r="B17" s="14"/>
      <c r="C17" s="16"/>
      <c r="D17" s="71"/>
      <c r="E17" s="71"/>
      <c r="F17" s="71"/>
      <c r="G17" s="71"/>
      <c r="H17" s="71"/>
      <c r="I17" s="71"/>
      <c r="J17" s="71"/>
      <c r="K17" s="71"/>
      <c r="L17" s="72"/>
    </row>
    <row r="18" spans="1:12" ht="12.75">
      <c r="A18" s="55" t="s">
        <v>118</v>
      </c>
      <c r="B18" s="14"/>
      <c r="C18" s="16"/>
      <c r="D18" s="18" t="s">
        <v>218</v>
      </c>
      <c r="E18" s="18"/>
      <c r="F18" s="18" t="s">
        <v>218</v>
      </c>
      <c r="G18" s="18"/>
      <c r="H18" s="18" t="s">
        <v>218</v>
      </c>
      <c r="I18" s="18"/>
      <c r="J18" s="18" t="s">
        <v>218</v>
      </c>
      <c r="K18" s="18" t="s">
        <v>218</v>
      </c>
      <c r="L18" s="18" t="s">
        <v>218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0" t="s">
        <v>123</v>
      </c>
      <c r="B21" s="131" t="s">
        <v>241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26" t="s">
        <v>124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26" t="s">
        <v>125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0"/>
      <c r="B24" s="26" t="s">
        <v>126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0"/>
      <c r="B25" s="26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0"/>
      <c r="B26" s="26" t="s">
        <v>251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1"/>
      <c r="B27" s="26"/>
      <c r="C27" s="5"/>
      <c r="D27" s="5"/>
      <c r="E27" s="5"/>
      <c r="F27" s="5" t="s">
        <v>251</v>
      </c>
      <c r="G27" s="5"/>
      <c r="H27" s="5"/>
      <c r="I27" s="5"/>
      <c r="J27" s="5"/>
      <c r="K27" s="5"/>
      <c r="L27" s="6"/>
    </row>
    <row r="28" spans="1:12" ht="12.75">
      <c r="A28" s="30"/>
      <c r="B28" s="26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0" t="s">
        <v>248</v>
      </c>
      <c r="B29" s="26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0"/>
      <c r="B30" s="26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0"/>
      <c r="B32" s="26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0"/>
      <c r="B33" s="26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26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24"/>
      <c r="E37" s="24"/>
      <c r="F37" s="24"/>
      <c r="G37" s="24"/>
      <c r="H37" s="24"/>
      <c r="I37" s="24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12.75">
      <c r="A46" s="4" t="s">
        <v>147</v>
      </c>
      <c r="B46" s="26" t="str">
        <f>+'Check Sheet'!$B$52</f>
        <v>Irmgard R Wilcox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6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3" ht="12.75">
      <c r="A48" s="7" t="s">
        <v>146</v>
      </c>
      <c r="B48" s="124">
        <f>'Item 245, pg 33'!B51</f>
        <v>40129</v>
      </c>
      <c r="C48" s="8"/>
      <c r="D48" s="8"/>
      <c r="E48" s="8"/>
      <c r="F48" s="8"/>
      <c r="G48" s="8"/>
      <c r="H48" s="8"/>
      <c r="I48" s="8"/>
      <c r="J48" s="8" t="s">
        <v>161</v>
      </c>
      <c r="K48" s="8"/>
      <c r="L48" s="124">
        <f>'Item 245, pg 33'!O51</f>
        <v>40179</v>
      </c>
      <c r="M48" s="4"/>
    </row>
    <row r="49" spans="1:12" ht="12.75">
      <c r="A49" s="145" t="s">
        <v>139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7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 t="s">
        <v>145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</row>
  </sheetData>
  <sheetProtection/>
  <mergeCells count="6">
    <mergeCell ref="J2:K2"/>
    <mergeCell ref="A49:L49"/>
    <mergeCell ref="A7:L7"/>
    <mergeCell ref="A8:L8"/>
    <mergeCell ref="A9:L9"/>
    <mergeCell ref="D13:L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2.28125" style="0" customWidth="1"/>
    <col min="2" max="2" width="17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'Check Sheet'!A2</f>
        <v>Tariff No.</v>
      </c>
      <c r="B2" s="131">
        <f>'Check Sheet'!B2</f>
        <v>8</v>
      </c>
      <c r="C2" s="5"/>
      <c r="D2" s="5"/>
      <c r="E2" s="5"/>
      <c r="F2" s="5"/>
      <c r="G2" s="121">
        <v>1</v>
      </c>
      <c r="H2" s="140" t="s">
        <v>142</v>
      </c>
      <c r="I2" s="140"/>
      <c r="J2" s="103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'Check Sheet'!C4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'Check Sheet'!C5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 t="s">
        <v>94</v>
      </c>
      <c r="B7" s="5" t="s">
        <v>84</v>
      </c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48" t="s">
        <v>204</v>
      </c>
      <c r="B9" s="149"/>
      <c r="C9" s="149"/>
      <c r="D9" s="149"/>
      <c r="E9" s="149"/>
      <c r="F9" s="149"/>
      <c r="G9" s="149"/>
      <c r="H9" s="149"/>
      <c r="I9" s="149"/>
      <c r="J9" s="15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206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205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207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8" t="s">
        <v>209</v>
      </c>
      <c r="C15" s="11"/>
      <c r="D15" s="5"/>
      <c r="E15" s="21"/>
      <c r="F15" s="11"/>
      <c r="G15" s="5"/>
      <c r="H15" s="21"/>
      <c r="I15" s="11"/>
      <c r="J15" s="6"/>
    </row>
    <row r="16" spans="1:10" ht="12.75">
      <c r="A16" s="4"/>
      <c r="B16" s="27" t="s">
        <v>208</v>
      </c>
      <c r="C16" s="11"/>
      <c r="D16" s="5"/>
      <c r="E16" s="21"/>
      <c r="F16" s="11"/>
      <c r="G16" s="5"/>
      <c r="H16" s="21"/>
      <c r="I16" s="11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127" t="s">
        <v>71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8" t="s">
        <v>210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51" t="s">
        <v>211</v>
      </c>
      <c r="B22" s="144"/>
      <c r="C22" s="144"/>
      <c r="D22" s="144"/>
      <c r="E22" s="144"/>
      <c r="F22" s="144"/>
      <c r="G22" s="144"/>
      <c r="H22" s="144"/>
      <c r="I22" s="144"/>
      <c r="J22" s="152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0" t="s">
        <v>212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30" t="s">
        <v>213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251</v>
      </c>
      <c r="B27" s="5" t="s">
        <v>1</v>
      </c>
      <c r="C27" s="5"/>
      <c r="D27" s="5"/>
      <c r="E27" s="5" t="s">
        <v>169</v>
      </c>
      <c r="F27" s="5"/>
      <c r="G27" s="5"/>
      <c r="H27" s="5"/>
      <c r="I27" s="5"/>
      <c r="J27" s="6"/>
    </row>
    <row r="28" spans="1:10" ht="12.75">
      <c r="A28" s="4" t="s">
        <v>251</v>
      </c>
      <c r="B28" s="5" t="s">
        <v>167</v>
      </c>
      <c r="C28" s="5"/>
      <c r="D28" s="5"/>
      <c r="E28" s="5" t="s">
        <v>49</v>
      </c>
      <c r="F28" s="5"/>
      <c r="G28" s="5"/>
      <c r="H28" s="5"/>
      <c r="I28" s="5"/>
      <c r="J28" s="6"/>
    </row>
    <row r="29" spans="1:10" ht="12.75">
      <c r="A29" s="4" t="s">
        <v>251</v>
      </c>
      <c r="B29" s="5" t="s">
        <v>168</v>
      </c>
      <c r="C29" s="5"/>
      <c r="D29" s="5"/>
      <c r="E29" s="5" t="s">
        <v>2</v>
      </c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2" t="s">
        <v>214</v>
      </c>
      <c r="B32" s="24"/>
      <c r="C32" s="24"/>
      <c r="D32" s="24"/>
      <c r="E32" s="24"/>
      <c r="F32" s="24"/>
      <c r="G32" s="24"/>
      <c r="H32" s="24"/>
      <c r="I32" s="24"/>
      <c r="J32" s="29"/>
    </row>
    <row r="33" spans="1:10" ht="12.75">
      <c r="A33" s="30" t="s">
        <v>215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1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30" t="s">
        <v>50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0" t="s">
        <v>216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 t="s">
        <v>217</v>
      </c>
      <c r="D39" s="5"/>
      <c r="E39" s="77">
        <v>75</v>
      </c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77"/>
      <c r="F40" s="5"/>
      <c r="G40" s="5"/>
      <c r="H40" s="5"/>
      <c r="I40" s="5"/>
      <c r="J40" s="6"/>
    </row>
    <row r="41" spans="1:10" ht="12.75">
      <c r="A41" s="4"/>
      <c r="B41" s="5"/>
      <c r="C41" s="5" t="s">
        <v>219</v>
      </c>
      <c r="D41" s="5"/>
      <c r="E41" s="77">
        <v>300</v>
      </c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147</v>
      </c>
      <c r="B49" s="26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1" ht="12.75">
      <c r="A51" s="7" t="s">
        <v>146</v>
      </c>
      <c r="B51" s="122">
        <f>'Check Sheet'!B54</f>
        <v>40129</v>
      </c>
      <c r="C51" s="8"/>
      <c r="D51" s="8"/>
      <c r="E51" s="8"/>
      <c r="F51" s="8"/>
      <c r="G51" s="8"/>
      <c r="H51" s="8" t="s">
        <v>163</v>
      </c>
      <c r="I51" s="8"/>
      <c r="J51" s="122">
        <f>'Check Sheet'!J54</f>
        <v>40179</v>
      </c>
      <c r="K51" s="4"/>
    </row>
    <row r="52" spans="1:10" ht="12.75">
      <c r="A52" s="145" t="s">
        <v>139</v>
      </c>
      <c r="B52" s="146"/>
      <c r="C52" s="146"/>
      <c r="D52" s="146"/>
      <c r="E52" s="146"/>
      <c r="F52" s="146"/>
      <c r="G52" s="146"/>
      <c r="H52" s="146"/>
      <c r="I52" s="146"/>
      <c r="J52" s="147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145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4">
    <mergeCell ref="H2:I2"/>
    <mergeCell ref="A52:J52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2.57421875" style="0" customWidth="1"/>
    <col min="4" max="4" width="4.7109375" style="0" customWidth="1"/>
    <col min="5" max="5" width="4.57421875" style="0" customWidth="1"/>
    <col min="6" max="6" width="9.8515625" style="0" customWidth="1"/>
    <col min="8" max="8" width="12.57421875" style="0" customWidth="1"/>
    <col min="9" max="9" width="4.574218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55,60, pg 16'!A2</f>
        <v>Tariff No.</v>
      </c>
      <c r="B2" s="131">
        <f>'Check Sheet'!B2</f>
        <v>8</v>
      </c>
      <c r="C2" s="5"/>
      <c r="D2" s="5"/>
      <c r="E2" s="5"/>
      <c r="F2" s="5"/>
      <c r="G2" s="13">
        <v>2</v>
      </c>
      <c r="H2" s="5" t="s">
        <v>89</v>
      </c>
      <c r="I2" s="5"/>
      <c r="J2" s="103">
        <v>21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55,60, pg 16'!C4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5" t="str">
        <f>'Item 55,60, pg 16'!C5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153" t="s">
        <v>254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12.75">
      <c r="A7" s="42" t="s">
        <v>255</v>
      </c>
      <c r="B7" s="24"/>
      <c r="C7" s="24"/>
      <c r="D7" s="24"/>
      <c r="E7" s="24"/>
      <c r="F7" s="24"/>
      <c r="G7" s="24"/>
      <c r="H7" s="24"/>
      <c r="I7" s="24"/>
      <c r="J7" s="2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0" t="s">
        <v>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6" t="s">
        <v>256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6" t="s">
        <v>257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10" t="s">
        <v>258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7" t="s">
        <v>10</v>
      </c>
      <c r="B13" s="21"/>
      <c r="C13" s="11"/>
      <c r="D13" s="11"/>
      <c r="E13" s="21"/>
      <c r="F13" s="11"/>
      <c r="G13" s="5"/>
      <c r="H13" s="21"/>
      <c r="I13" s="21"/>
      <c r="J13" s="104"/>
    </row>
    <row r="14" spans="1:10" ht="12.75">
      <c r="A14" s="47" t="s">
        <v>282</v>
      </c>
      <c r="B14" s="21"/>
      <c r="C14" s="11"/>
      <c r="D14" s="11"/>
      <c r="E14" s="21"/>
      <c r="F14" s="11"/>
      <c r="G14" s="5"/>
      <c r="H14" s="21"/>
      <c r="I14" s="21"/>
      <c r="J14" s="104"/>
    </row>
    <row r="15" spans="1:10" ht="12.75">
      <c r="A15" s="47" t="s">
        <v>11</v>
      </c>
      <c r="B15" s="21"/>
      <c r="C15" s="11"/>
      <c r="D15" s="11"/>
      <c r="E15" s="21"/>
      <c r="F15" s="11"/>
      <c r="G15" s="5"/>
      <c r="H15" s="21"/>
      <c r="I15" s="21"/>
      <c r="J15" s="104"/>
    </row>
    <row r="16" spans="1:10" ht="12.75">
      <c r="A16" s="30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259</v>
      </c>
      <c r="B17" s="5"/>
      <c r="C17" s="5"/>
      <c r="D17" s="5"/>
      <c r="E17" s="5" t="s">
        <v>8</v>
      </c>
      <c r="F17" s="5"/>
      <c r="G17" s="5"/>
      <c r="H17" s="5"/>
      <c r="I17" s="5"/>
      <c r="J17" s="6"/>
    </row>
    <row r="18" spans="1:11" ht="12.75">
      <c r="A18" s="25"/>
      <c r="B18" s="24"/>
      <c r="C18" s="24"/>
      <c r="D18" s="39"/>
      <c r="E18" s="24"/>
      <c r="F18" s="24"/>
      <c r="G18" s="24"/>
      <c r="H18" s="24"/>
      <c r="I18" s="39"/>
      <c r="J18" s="24"/>
      <c r="K18" s="4"/>
    </row>
    <row r="19" spans="1:11" ht="12.75">
      <c r="A19" s="48" t="s">
        <v>260</v>
      </c>
      <c r="B19" s="48" t="s">
        <v>263</v>
      </c>
      <c r="C19" s="90" t="s">
        <v>264</v>
      </c>
      <c r="D19" s="15"/>
      <c r="E19" s="49"/>
      <c r="F19" s="48" t="s">
        <v>260</v>
      </c>
      <c r="G19" s="48" t="s">
        <v>263</v>
      </c>
      <c r="H19" s="90" t="s">
        <v>264</v>
      </c>
      <c r="I19" s="15"/>
      <c r="J19" s="49"/>
      <c r="K19" s="4"/>
    </row>
    <row r="20" spans="1:11" ht="12.75">
      <c r="A20" s="49" t="s">
        <v>261</v>
      </c>
      <c r="B20" s="49" t="s">
        <v>140</v>
      </c>
      <c r="C20" s="91" t="s">
        <v>170</v>
      </c>
      <c r="D20" s="15"/>
      <c r="E20" s="49"/>
      <c r="F20" s="49" t="s">
        <v>261</v>
      </c>
      <c r="G20" s="49" t="s">
        <v>140</v>
      </c>
      <c r="H20" s="91" t="s">
        <v>170</v>
      </c>
      <c r="I20" s="15"/>
      <c r="J20" s="49"/>
      <c r="K20" s="4"/>
    </row>
    <row r="21" spans="1:11" ht="12.75">
      <c r="A21" s="50" t="s">
        <v>262</v>
      </c>
      <c r="B21" s="50" t="s">
        <v>253</v>
      </c>
      <c r="C21" s="92" t="s">
        <v>171</v>
      </c>
      <c r="D21" s="93"/>
      <c r="E21" s="49"/>
      <c r="F21" s="50" t="s">
        <v>262</v>
      </c>
      <c r="G21" s="50" t="s">
        <v>253</v>
      </c>
      <c r="H21" s="92" t="s">
        <v>171</v>
      </c>
      <c r="I21" s="93"/>
      <c r="J21" s="49"/>
      <c r="K21" s="4"/>
    </row>
    <row r="22" spans="1:11" ht="12.75">
      <c r="A22" s="102">
        <v>1</v>
      </c>
      <c r="B22" s="102" t="s">
        <v>138</v>
      </c>
      <c r="C22" s="79">
        <v>6.33</v>
      </c>
      <c r="D22" s="117" t="s">
        <v>72</v>
      </c>
      <c r="E22" s="105"/>
      <c r="F22" s="102" t="s">
        <v>220</v>
      </c>
      <c r="G22" s="18" t="s">
        <v>88</v>
      </c>
      <c r="H22" s="79">
        <v>10</v>
      </c>
      <c r="I22" s="117" t="s">
        <v>72</v>
      </c>
      <c r="J22" s="135"/>
      <c r="K22" s="4"/>
    </row>
    <row r="23" spans="1:11" ht="12.75">
      <c r="A23" s="102" t="s">
        <v>85</v>
      </c>
      <c r="B23" s="102" t="s">
        <v>136</v>
      </c>
      <c r="C23" s="79">
        <v>9</v>
      </c>
      <c r="D23" s="117" t="s">
        <v>72</v>
      </c>
      <c r="E23" s="105"/>
      <c r="F23" s="102" t="s">
        <v>221</v>
      </c>
      <c r="G23" s="18" t="s">
        <v>137</v>
      </c>
      <c r="H23" s="79">
        <v>6.33</v>
      </c>
      <c r="I23" s="117" t="s">
        <v>72</v>
      </c>
      <c r="J23" s="135"/>
      <c r="K23" s="4"/>
    </row>
    <row r="24" spans="1:11" ht="12.75">
      <c r="A24" s="102">
        <v>1</v>
      </c>
      <c r="B24" s="102" t="s">
        <v>136</v>
      </c>
      <c r="C24" s="79">
        <v>12.72</v>
      </c>
      <c r="D24" s="117" t="s">
        <v>72</v>
      </c>
      <c r="E24" s="105"/>
      <c r="F24" s="102" t="s">
        <v>221</v>
      </c>
      <c r="G24" s="18" t="s">
        <v>88</v>
      </c>
      <c r="H24" s="79">
        <v>12.72</v>
      </c>
      <c r="I24" s="117" t="s">
        <v>72</v>
      </c>
      <c r="J24" s="135"/>
      <c r="K24" s="4"/>
    </row>
    <row r="25" spans="1:11" ht="12.75">
      <c r="A25" s="102">
        <v>2</v>
      </c>
      <c r="B25" s="102" t="s">
        <v>136</v>
      </c>
      <c r="C25" s="79">
        <v>19.46</v>
      </c>
      <c r="D25" s="117" t="s">
        <v>72</v>
      </c>
      <c r="E25" s="105"/>
      <c r="F25" s="102" t="s">
        <v>86</v>
      </c>
      <c r="G25" s="18" t="s">
        <v>88</v>
      </c>
      <c r="H25" s="79">
        <v>19.23</v>
      </c>
      <c r="I25" s="117" t="s">
        <v>72</v>
      </c>
      <c r="J25" s="135"/>
      <c r="K25" s="101"/>
    </row>
    <row r="26" spans="1:11" ht="12.75">
      <c r="A26" s="102">
        <v>3</v>
      </c>
      <c r="B26" s="102" t="s">
        <v>136</v>
      </c>
      <c r="C26" s="79">
        <v>27.34</v>
      </c>
      <c r="D26" s="117" t="s">
        <v>72</v>
      </c>
      <c r="E26" s="105"/>
      <c r="F26" s="102" t="s">
        <v>87</v>
      </c>
      <c r="G26" s="18" t="s">
        <v>137</v>
      </c>
      <c r="H26" s="79">
        <v>9.55</v>
      </c>
      <c r="I26" s="117" t="s">
        <v>72</v>
      </c>
      <c r="J26" s="135"/>
      <c r="K26" s="4"/>
    </row>
    <row r="27" spans="1:11" ht="12.75">
      <c r="A27" s="102">
        <v>4</v>
      </c>
      <c r="B27" s="102" t="s">
        <v>136</v>
      </c>
      <c r="C27" s="79">
        <v>34.74</v>
      </c>
      <c r="D27" s="117" t="s">
        <v>72</v>
      </c>
      <c r="E27" s="105"/>
      <c r="F27" s="102" t="s">
        <v>87</v>
      </c>
      <c r="G27" s="18" t="s">
        <v>88</v>
      </c>
      <c r="H27" s="79">
        <v>26.89</v>
      </c>
      <c r="I27" s="117" t="s">
        <v>72</v>
      </c>
      <c r="J27" s="135"/>
      <c r="K27" s="4"/>
    </row>
    <row r="28" spans="1:11" ht="12.75">
      <c r="A28" s="102">
        <v>5</v>
      </c>
      <c r="B28" s="102" t="s">
        <v>136</v>
      </c>
      <c r="C28" s="79">
        <v>42.14</v>
      </c>
      <c r="D28" s="117" t="s">
        <v>72</v>
      </c>
      <c r="E28" s="105"/>
      <c r="F28" s="102" t="s">
        <v>251</v>
      </c>
      <c r="G28" s="18"/>
      <c r="H28" s="31"/>
      <c r="I28" s="117"/>
      <c r="J28" s="135" t="s">
        <v>251</v>
      </c>
      <c r="K28" s="4"/>
    </row>
    <row r="29" spans="1:11" ht="12.75">
      <c r="A29" s="102"/>
      <c r="B29" s="102"/>
      <c r="C29" s="79"/>
      <c r="D29" s="116"/>
      <c r="E29" s="105"/>
      <c r="F29" s="18"/>
      <c r="G29" s="18"/>
      <c r="H29" s="31"/>
      <c r="I29" s="116" t="s">
        <v>251</v>
      </c>
      <c r="J29" s="135" t="s">
        <v>251</v>
      </c>
      <c r="K29" s="4"/>
    </row>
    <row r="30" spans="1:11" ht="12.75">
      <c r="A30" s="18"/>
      <c r="B30" s="18"/>
      <c r="C30" s="31"/>
      <c r="D30" s="8"/>
      <c r="E30" s="105"/>
      <c r="F30" s="18" t="s">
        <v>91</v>
      </c>
      <c r="G30" s="18"/>
      <c r="H30" s="31"/>
      <c r="I30" s="117" t="s">
        <v>251</v>
      </c>
      <c r="J30" s="136" t="s">
        <v>251</v>
      </c>
      <c r="K30" s="4"/>
    </row>
    <row r="31" spans="1:10" ht="12.75">
      <c r="A31" s="52" t="s">
        <v>134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1" t="s">
        <v>265</v>
      </c>
      <c r="D32" s="51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90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96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4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10" t="s">
        <v>172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30" t="s">
        <v>173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30" t="s">
        <v>222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30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174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223</v>
      </c>
      <c r="B45" s="5"/>
      <c r="C45" s="5"/>
      <c r="D45" s="5"/>
      <c r="E45" s="24"/>
      <c r="F45" s="24"/>
      <c r="G45" s="24"/>
      <c r="H45" s="5"/>
      <c r="I45" s="5"/>
      <c r="J45" s="6"/>
    </row>
    <row r="46" spans="1:10" ht="12.75">
      <c r="A46" s="4"/>
      <c r="B46" s="5"/>
      <c r="C46" s="5"/>
      <c r="D46" s="5"/>
      <c r="E46" s="24"/>
      <c r="F46" s="24"/>
      <c r="G46" s="24"/>
      <c r="H46" s="5"/>
      <c r="I46" s="5"/>
      <c r="J46" s="6"/>
    </row>
    <row r="47" spans="1:10" ht="12.75">
      <c r="A47" s="4"/>
      <c r="B47" s="5"/>
      <c r="C47" s="5"/>
      <c r="D47" s="5"/>
      <c r="E47" s="24"/>
      <c r="F47" s="24"/>
      <c r="G47" s="24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37" t="s">
        <v>12</v>
      </c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147</v>
      </c>
      <c r="B51" s="26" t="str">
        <f>'Check Sheet'!B52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146</v>
      </c>
      <c r="B53" s="122">
        <f>+'Check Sheet'!$B$54</f>
        <v>40129</v>
      </c>
      <c r="C53" s="8"/>
      <c r="D53" s="8"/>
      <c r="E53" s="8"/>
      <c r="F53" s="8"/>
      <c r="G53" s="8"/>
      <c r="H53" s="8" t="s">
        <v>141</v>
      </c>
      <c r="I53" s="8"/>
      <c r="J53" s="122">
        <f>+'Check Sheet'!$J$54</f>
        <v>40179</v>
      </c>
      <c r="K53" s="4"/>
    </row>
    <row r="54" spans="1:10" ht="12.75">
      <c r="A54" s="145" t="s">
        <v>139</v>
      </c>
      <c r="B54" s="146"/>
      <c r="C54" s="146"/>
      <c r="D54" s="146"/>
      <c r="E54" s="146"/>
      <c r="F54" s="146"/>
      <c r="G54" s="146"/>
      <c r="H54" s="146"/>
      <c r="I54" s="146"/>
      <c r="J54" s="14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165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">
    <mergeCell ref="A54:J54"/>
    <mergeCell ref="A6:J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30">
      <selection activeCell="A25" sqref="A25:IV25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21'!A2</f>
        <v>Tariff No.</v>
      </c>
      <c r="B2" s="131">
        <f>'Item 100, pg 21'!B2</f>
        <v>8</v>
      </c>
      <c r="C2" s="5"/>
      <c r="D2" s="5"/>
      <c r="E2" s="5"/>
      <c r="F2" s="5"/>
      <c r="G2" s="121">
        <v>1</v>
      </c>
      <c r="H2" s="140" t="s">
        <v>142</v>
      </c>
      <c r="I2" s="140"/>
      <c r="J2" s="103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100, pg 21'!C4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'Item 100, pg 21'!C5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51" t="s">
        <v>266</v>
      </c>
      <c r="B7" s="144"/>
      <c r="C7" s="144"/>
      <c r="D7" s="144"/>
      <c r="E7" s="144"/>
      <c r="F7" s="144"/>
      <c r="G7" s="144"/>
      <c r="H7" s="144"/>
      <c r="I7" s="144"/>
      <c r="J7" s="15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267</v>
      </c>
      <c r="B9" s="26" t="s">
        <v>176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36"/>
      <c r="B10" s="126" t="s">
        <v>177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26" t="s">
        <v>178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26" t="s">
        <v>179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6"/>
      <c r="C13" s="5"/>
      <c r="D13" s="5"/>
      <c r="E13" s="5"/>
      <c r="F13" s="5"/>
      <c r="G13" s="5"/>
      <c r="H13" s="5"/>
      <c r="I13" s="5"/>
      <c r="J13" s="6"/>
    </row>
    <row r="14" spans="1:10" ht="12.75">
      <c r="A14" s="42" t="s">
        <v>175</v>
      </c>
      <c r="B14" s="53" t="s">
        <v>268</v>
      </c>
      <c r="C14" s="24"/>
      <c r="D14" s="24"/>
      <c r="E14" s="24"/>
      <c r="F14" s="24"/>
      <c r="G14" s="24"/>
      <c r="H14" s="24"/>
      <c r="I14" s="24"/>
      <c r="J14" s="29"/>
    </row>
    <row r="15" spans="1:10" ht="12.75">
      <c r="A15" s="42"/>
      <c r="B15" s="26" t="s">
        <v>269</v>
      </c>
      <c r="C15" s="24"/>
      <c r="D15" s="24"/>
      <c r="E15" s="24"/>
      <c r="F15" s="24"/>
      <c r="G15" s="24"/>
      <c r="H15" s="24"/>
      <c r="I15" s="24"/>
      <c r="J15" s="29"/>
    </row>
    <row r="16" spans="1:10" ht="12.75">
      <c r="A16" s="4"/>
      <c r="B16" s="26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6"/>
      <c r="C17" s="1"/>
      <c r="D17" s="3"/>
      <c r="E17" s="158" t="s">
        <v>270</v>
      </c>
      <c r="F17" s="159"/>
      <c r="G17" s="5"/>
      <c r="H17" s="5"/>
      <c r="I17" s="5"/>
      <c r="J17" s="6"/>
    </row>
    <row r="18" spans="1:10" ht="12.75">
      <c r="A18" s="4"/>
      <c r="B18" s="26"/>
      <c r="C18" s="156" t="s">
        <v>250</v>
      </c>
      <c r="D18" s="157"/>
      <c r="E18" s="156" t="s">
        <v>271</v>
      </c>
      <c r="F18" s="157"/>
      <c r="G18" s="5"/>
      <c r="H18" s="5"/>
      <c r="I18" s="5"/>
      <c r="J18" s="6"/>
    </row>
    <row r="19" spans="1:10" ht="12.75">
      <c r="A19" s="4"/>
      <c r="B19" s="26"/>
      <c r="C19" s="31" t="s">
        <v>272</v>
      </c>
      <c r="D19" s="16"/>
      <c r="E19" s="78">
        <v>3.71</v>
      </c>
      <c r="F19" s="16" t="s">
        <v>72</v>
      </c>
      <c r="G19" s="5"/>
      <c r="H19" s="5"/>
      <c r="I19" s="5"/>
      <c r="J19" s="6"/>
    </row>
    <row r="20" spans="1:10" ht="12.75">
      <c r="A20" s="4"/>
      <c r="B20" s="5"/>
      <c r="C20" s="54" t="s">
        <v>73</v>
      </c>
      <c r="D20" s="16"/>
      <c r="E20" s="79">
        <v>7.15</v>
      </c>
      <c r="F20" s="16" t="s">
        <v>72</v>
      </c>
      <c r="G20" s="5"/>
      <c r="H20" s="5"/>
      <c r="I20" s="5"/>
      <c r="J20" s="6"/>
    </row>
    <row r="21" spans="1:10" ht="12.75">
      <c r="A21" s="4"/>
      <c r="B21" s="5"/>
      <c r="C21" s="54" t="s">
        <v>74</v>
      </c>
      <c r="D21" s="16"/>
      <c r="E21" s="79">
        <v>10.69</v>
      </c>
      <c r="F21" s="16" t="s">
        <v>72</v>
      </c>
      <c r="G21" s="5"/>
      <c r="H21" s="5"/>
      <c r="I21" s="5"/>
      <c r="J21" s="6"/>
    </row>
    <row r="22" spans="1:10" ht="12.75">
      <c r="A22" s="4"/>
      <c r="B22" s="5"/>
      <c r="C22" s="54" t="s">
        <v>92</v>
      </c>
      <c r="D22" s="16"/>
      <c r="E22" s="79">
        <v>4.86</v>
      </c>
      <c r="F22" s="16" t="s">
        <v>72</v>
      </c>
      <c r="G22" s="5"/>
      <c r="H22" s="5"/>
      <c r="I22" s="5"/>
      <c r="J22" s="6"/>
    </row>
    <row r="23" spans="1:10" ht="12.75">
      <c r="A23" s="4"/>
      <c r="B23" s="5"/>
      <c r="C23" s="54"/>
      <c r="D23" s="16"/>
      <c r="E23" s="79" t="s">
        <v>251</v>
      </c>
      <c r="F23" s="16"/>
      <c r="G23" s="5"/>
      <c r="H23" s="5"/>
      <c r="I23" s="5"/>
      <c r="J23" s="6"/>
    </row>
    <row r="24" spans="1:10" ht="12.75">
      <c r="A24" s="25"/>
      <c r="B24" s="24"/>
      <c r="C24" s="24"/>
      <c r="D24" s="24"/>
      <c r="E24" s="24"/>
      <c r="F24" s="24"/>
      <c r="G24" s="24"/>
      <c r="H24" s="24"/>
      <c r="I24" s="24"/>
      <c r="J24" s="29"/>
    </row>
    <row r="25" spans="1:10" ht="12.75">
      <c r="A25" s="36" t="s">
        <v>186</v>
      </c>
      <c r="B25" s="126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26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275</v>
      </c>
      <c r="B27" s="26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224</v>
      </c>
      <c r="B28" s="26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7"/>
      <c r="C29" s="11"/>
      <c r="D29" s="5"/>
      <c r="E29" s="21"/>
      <c r="F29" s="11"/>
      <c r="G29" s="5"/>
      <c r="H29" s="21"/>
      <c r="I29" s="11"/>
      <c r="J29" s="6"/>
    </row>
    <row r="30" spans="1:10" ht="12.75">
      <c r="A30" s="4" t="s">
        <v>249</v>
      </c>
      <c r="B30" s="27"/>
      <c r="C30" s="11"/>
      <c r="D30" s="5"/>
      <c r="E30" s="21"/>
      <c r="F30" s="11"/>
      <c r="G30" s="5"/>
      <c r="H30" s="21"/>
      <c r="I30" s="11"/>
      <c r="J30" s="6"/>
    </row>
    <row r="31" spans="1:10" ht="12.75">
      <c r="A31" s="4" t="s">
        <v>13</v>
      </c>
      <c r="B31" s="26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14</v>
      </c>
      <c r="B32" s="26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26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180</v>
      </c>
      <c r="B34" s="26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225</v>
      </c>
      <c r="B35" s="26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181</v>
      </c>
      <c r="B36" s="26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182</v>
      </c>
      <c r="B37" s="26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15</v>
      </c>
      <c r="B38" s="26"/>
      <c r="C38" s="5"/>
      <c r="D38" s="5"/>
      <c r="E38" s="5"/>
      <c r="F38" s="5"/>
      <c r="G38" s="5"/>
      <c r="H38" s="5"/>
      <c r="I38" s="5"/>
      <c r="J38" s="6"/>
    </row>
    <row r="39" spans="1:10" ht="12.75">
      <c r="A39" s="4" t="s">
        <v>16</v>
      </c>
      <c r="B39" s="26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226</v>
      </c>
      <c r="B40" s="26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183</v>
      </c>
      <c r="B41" s="26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227</v>
      </c>
      <c r="B42" s="26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184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 t="s">
        <v>17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283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 t="s">
        <v>185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147</v>
      </c>
      <c r="B50" s="26" t="str">
        <f>+'Check Sheet'!$B$52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26"/>
      <c r="C51" s="5"/>
      <c r="D51" s="5"/>
      <c r="E51" s="5"/>
      <c r="F51" s="5"/>
      <c r="G51" s="5"/>
      <c r="H51" s="5"/>
      <c r="I51" s="5"/>
      <c r="J51" s="6"/>
    </row>
    <row r="52" spans="1:11" ht="12.75">
      <c r="A52" s="7" t="s">
        <v>146</v>
      </c>
      <c r="B52" s="122">
        <f>'Item 100, pg 21'!B53</f>
        <v>40129</v>
      </c>
      <c r="C52" s="8"/>
      <c r="D52" s="8"/>
      <c r="E52" s="8"/>
      <c r="F52" s="8"/>
      <c r="G52" s="8"/>
      <c r="H52" s="8" t="s">
        <v>161</v>
      </c>
      <c r="I52" s="8"/>
      <c r="J52" s="122">
        <f>'Item 100, pg 21'!J53</f>
        <v>40179</v>
      </c>
      <c r="K52" s="4"/>
    </row>
    <row r="53" spans="1:10" ht="12.75">
      <c r="A53" s="145" t="s">
        <v>139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145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6">
    <mergeCell ref="H2:I2"/>
    <mergeCell ref="A53:J53"/>
    <mergeCell ref="A7:J7"/>
    <mergeCell ref="C18:D18"/>
    <mergeCell ref="E17:F17"/>
    <mergeCell ref="E18:F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10.421875" style="0" customWidth="1"/>
    <col min="2" max="2" width="17.00390625" style="0" customWidth="1"/>
    <col min="10" max="10" width="9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22'!A2</f>
        <v>Tariff No.</v>
      </c>
      <c r="B2" s="131">
        <f>'Item 100, pg 22'!B2</f>
        <v>8</v>
      </c>
      <c r="C2" s="5"/>
      <c r="D2" s="5"/>
      <c r="E2" s="5"/>
      <c r="F2" s="5"/>
      <c r="G2" s="121">
        <v>1</v>
      </c>
      <c r="H2" s="140" t="s">
        <v>142</v>
      </c>
      <c r="I2" s="140"/>
      <c r="J2" s="103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100, pg 22'!C4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'Item 100, pg 22'!C5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51" t="s">
        <v>274</v>
      </c>
      <c r="B7" s="144"/>
      <c r="C7" s="144"/>
      <c r="D7" s="144"/>
      <c r="E7" s="144"/>
      <c r="F7" s="144"/>
      <c r="G7" s="144"/>
      <c r="H7" s="144"/>
      <c r="I7" s="144"/>
      <c r="J7" s="15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6" t="s">
        <v>187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95</v>
      </c>
      <c r="B11" s="21"/>
      <c r="C11" s="11"/>
      <c r="D11" s="5"/>
      <c r="E11" s="21"/>
      <c r="F11" s="11"/>
      <c r="G11" s="5"/>
      <c r="H11" s="21"/>
      <c r="I11" s="11"/>
      <c r="J11" s="6"/>
    </row>
    <row r="12" spans="1:10" ht="12.75">
      <c r="A12" s="30" t="s">
        <v>188</v>
      </c>
      <c r="B12" s="21"/>
      <c r="C12" s="11"/>
      <c r="D12" s="5"/>
      <c r="E12" s="21"/>
      <c r="F12" s="11"/>
      <c r="G12" s="5"/>
      <c r="H12" s="21"/>
      <c r="I12" s="11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2" t="s">
        <v>189</v>
      </c>
      <c r="B14" s="24"/>
      <c r="C14" s="24"/>
      <c r="D14" s="24"/>
      <c r="E14" s="24"/>
      <c r="F14" s="24"/>
      <c r="G14" s="24"/>
      <c r="H14" s="24"/>
      <c r="I14" s="24"/>
      <c r="J14" s="29"/>
    </row>
    <row r="15" spans="1:10" ht="12.75">
      <c r="A15" s="4" t="s">
        <v>190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87" t="s">
        <v>251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87" t="s">
        <v>191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 t="s">
        <v>192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 t="s">
        <v>18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 t="s">
        <v>19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193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 t="s">
        <v>194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 t="s">
        <v>195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196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21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22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228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229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230</v>
      </c>
      <c r="B36" s="5"/>
      <c r="C36" s="129">
        <v>8.27</v>
      </c>
      <c r="D36" s="5" t="s">
        <v>75</v>
      </c>
      <c r="E36" s="5"/>
      <c r="F36" s="5"/>
      <c r="G36" s="5"/>
      <c r="H36" s="5"/>
      <c r="I36" s="5"/>
      <c r="J36" s="6"/>
    </row>
    <row r="37" spans="1:10" ht="12.75">
      <c r="A37" s="4" t="s">
        <v>231</v>
      </c>
      <c r="B37" s="5"/>
      <c r="C37" s="129">
        <v>2.66</v>
      </c>
      <c r="D37" s="5" t="s">
        <v>76</v>
      </c>
      <c r="E37" s="5"/>
      <c r="F37" s="5"/>
      <c r="G37" s="5"/>
      <c r="H37" s="5"/>
      <c r="I37" s="5"/>
      <c r="J37" s="6"/>
    </row>
    <row r="38" spans="1:10" ht="12.75">
      <c r="A38" s="4" t="s">
        <v>232</v>
      </c>
      <c r="B38" s="5"/>
      <c r="C38" s="129">
        <v>25.1</v>
      </c>
      <c r="D38" s="5" t="s">
        <v>75</v>
      </c>
      <c r="E38" s="5"/>
      <c r="F38" s="5"/>
      <c r="G38" s="5"/>
      <c r="H38" s="5"/>
      <c r="I38" s="5"/>
      <c r="J38" s="6"/>
    </row>
    <row r="39" spans="1:10" ht="12.75">
      <c r="A39" s="4" t="s">
        <v>197</v>
      </c>
      <c r="B39" s="5"/>
      <c r="C39" s="130">
        <v>34.51</v>
      </c>
      <c r="D39" s="5" t="s">
        <v>75</v>
      </c>
      <c r="E39" s="5"/>
      <c r="F39" s="5"/>
      <c r="G39" s="5"/>
      <c r="H39" s="5"/>
      <c r="I39" s="5"/>
      <c r="J39" s="6"/>
    </row>
    <row r="40" spans="1:10" ht="12.75">
      <c r="A40" s="4" t="s">
        <v>233</v>
      </c>
      <c r="B40" s="5"/>
      <c r="C40" s="130">
        <v>16.8</v>
      </c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130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130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130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130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130"/>
      <c r="D45" s="5"/>
      <c r="E45" s="5"/>
      <c r="F45" s="5"/>
      <c r="G45" s="5"/>
      <c r="H45" s="5"/>
      <c r="I45" s="5"/>
      <c r="J45" s="6"/>
    </row>
    <row r="46" spans="1:10" ht="12.75">
      <c r="A46" s="7" t="s">
        <v>251</v>
      </c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147</v>
      </c>
      <c r="B47" s="26" t="str">
        <f>+'Check Sheet'!$B$52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26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146</v>
      </c>
      <c r="B49" s="122">
        <f>'Item 100, pg 22'!B52</f>
        <v>40129</v>
      </c>
      <c r="C49" s="8"/>
      <c r="D49" s="8"/>
      <c r="E49" s="8"/>
      <c r="F49" s="8"/>
      <c r="G49" s="8"/>
      <c r="H49" s="8" t="s">
        <v>284</v>
      </c>
      <c r="I49" s="8"/>
      <c r="J49" s="76"/>
    </row>
    <row r="50" spans="1:10" ht="12.75">
      <c r="A50" s="145" t="s">
        <v>139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285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3">
    <mergeCell ref="H2:I2"/>
    <mergeCell ref="A7:J7"/>
    <mergeCell ref="A50:J50"/>
  </mergeCells>
  <printOptions/>
  <pageMargins left="0.75" right="0.75" top="1" bottom="1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7">
      <selection activeCell="L27" sqref="L27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2" t="str">
        <f>'Item 100, pg 23'!A2</f>
        <v>Tariff No.</v>
      </c>
      <c r="B2" s="131">
        <f>'Item 100, pg 23'!B2</f>
        <v>8</v>
      </c>
      <c r="C2" s="5"/>
      <c r="D2" s="5"/>
      <c r="E2" s="5"/>
      <c r="F2" s="5"/>
      <c r="G2" s="8">
        <v>1</v>
      </c>
      <c r="H2" s="140" t="s">
        <v>142</v>
      </c>
      <c r="I2" s="140"/>
      <c r="J2" s="103">
        <v>25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100, pg 23'!C4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'Item 100, pg 23'!C5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151" t="s">
        <v>281</v>
      </c>
      <c r="B8" s="144"/>
      <c r="C8" s="144"/>
      <c r="D8" s="144"/>
      <c r="E8" s="144"/>
      <c r="F8" s="144"/>
      <c r="G8" s="144"/>
      <c r="H8" s="144"/>
      <c r="I8" s="144"/>
      <c r="J8" s="152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251</v>
      </c>
      <c r="B10" s="11"/>
      <c r="C10" s="160" t="s">
        <v>26</v>
      </c>
      <c r="D10" s="161"/>
      <c r="E10" s="162"/>
      <c r="F10" s="160" t="s">
        <v>27</v>
      </c>
      <c r="G10" s="161"/>
      <c r="H10" s="162"/>
      <c r="I10" s="5"/>
      <c r="J10" s="6"/>
    </row>
    <row r="11" spans="1:10" ht="12.75">
      <c r="A11" s="4"/>
      <c r="B11" s="5"/>
      <c r="C11" s="31" t="s">
        <v>28</v>
      </c>
      <c r="D11" s="14"/>
      <c r="E11" s="16"/>
      <c r="F11" s="79" t="s">
        <v>97</v>
      </c>
      <c r="G11" s="14"/>
      <c r="H11" s="16"/>
      <c r="I11" s="5"/>
      <c r="J11" s="6"/>
    </row>
    <row r="12" spans="1:10" ht="12.75">
      <c r="A12" s="4"/>
      <c r="B12" s="12"/>
      <c r="C12" s="31" t="s">
        <v>278</v>
      </c>
      <c r="D12" s="14"/>
      <c r="E12" s="16"/>
      <c r="F12" s="79" t="s">
        <v>97</v>
      </c>
      <c r="G12" s="14"/>
      <c r="H12" s="16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7"/>
      <c r="B14" s="45"/>
      <c r="C14" s="44"/>
      <c r="D14" s="8"/>
      <c r="E14" s="45"/>
      <c r="F14" s="44"/>
      <c r="G14" s="8"/>
      <c r="H14" s="45"/>
      <c r="I14" s="44"/>
      <c r="J14" s="9"/>
    </row>
    <row r="15" spans="1:10" ht="12.75">
      <c r="A15" s="4"/>
      <c r="B15" s="21"/>
      <c r="C15" s="11"/>
      <c r="D15" s="5"/>
      <c r="E15" s="21"/>
      <c r="F15" s="11"/>
      <c r="G15" s="5"/>
      <c r="H15" s="21"/>
      <c r="I15" s="11"/>
      <c r="J15" s="6"/>
    </row>
    <row r="16" spans="1:10" ht="12.75">
      <c r="A16" s="151" t="s">
        <v>29</v>
      </c>
      <c r="B16" s="144"/>
      <c r="C16" s="144"/>
      <c r="D16" s="144"/>
      <c r="E16" s="144"/>
      <c r="F16" s="144"/>
      <c r="G16" s="144"/>
      <c r="H16" s="144"/>
      <c r="I16" s="144"/>
      <c r="J16" s="152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172" t="s">
        <v>30</v>
      </c>
      <c r="D18" s="173"/>
      <c r="E18" s="174"/>
      <c r="F18" s="175" t="s">
        <v>31</v>
      </c>
      <c r="G18" s="161"/>
      <c r="H18" s="162"/>
      <c r="I18" s="5"/>
      <c r="J18" s="6"/>
    </row>
    <row r="19" spans="1:10" ht="12.75">
      <c r="A19" s="25"/>
      <c r="B19" s="24"/>
      <c r="C19" s="55" t="s">
        <v>32</v>
      </c>
      <c r="D19" s="14"/>
      <c r="E19" s="16"/>
      <c r="F19" s="79" t="s">
        <v>97</v>
      </c>
      <c r="G19" s="14"/>
      <c r="H19" s="80"/>
      <c r="I19" s="24"/>
      <c r="J19" s="29"/>
    </row>
    <row r="20" spans="1:10" ht="12.75">
      <c r="A20" s="4"/>
      <c r="B20" s="5"/>
      <c r="C20" s="55" t="s">
        <v>32</v>
      </c>
      <c r="D20" s="14"/>
      <c r="E20" s="16"/>
      <c r="F20" s="31" t="s">
        <v>98</v>
      </c>
      <c r="G20" s="14"/>
      <c r="H20" s="16"/>
      <c r="I20" s="5"/>
      <c r="J20" s="6"/>
    </row>
    <row r="21" spans="1:10" ht="12.75">
      <c r="A21" s="4"/>
      <c r="B21" s="5"/>
      <c r="C21" s="58"/>
      <c r="D21" s="14"/>
      <c r="E21" s="14"/>
      <c r="F21" s="14"/>
      <c r="G21" s="14"/>
      <c r="H21" s="14"/>
      <c r="I21" s="5"/>
      <c r="J21" s="6"/>
    </row>
    <row r="22" spans="1:10" ht="12.75">
      <c r="A22" s="4"/>
      <c r="B22" s="5"/>
      <c r="C22" s="167" t="s">
        <v>33</v>
      </c>
      <c r="D22" s="168"/>
      <c r="E22" s="169"/>
      <c r="F22" s="170" t="s">
        <v>31</v>
      </c>
      <c r="G22" s="171"/>
      <c r="H22" s="157"/>
      <c r="I22" s="5"/>
      <c r="J22" s="6"/>
    </row>
    <row r="23" spans="1:10" ht="12.75">
      <c r="A23" s="4"/>
      <c r="B23" s="5"/>
      <c r="C23" s="55" t="s">
        <v>32</v>
      </c>
      <c r="D23" s="14"/>
      <c r="E23" s="16"/>
      <c r="F23" s="79" t="s">
        <v>97</v>
      </c>
      <c r="G23" s="14"/>
      <c r="H23" s="16"/>
      <c r="I23" s="5"/>
      <c r="J23" s="6"/>
    </row>
    <row r="24" spans="1:10" ht="12.75">
      <c r="A24" s="4"/>
      <c r="B24" s="5"/>
      <c r="C24" s="55" t="s">
        <v>32</v>
      </c>
      <c r="D24" s="14"/>
      <c r="E24" s="16"/>
      <c r="F24" s="31" t="s">
        <v>98</v>
      </c>
      <c r="G24" s="14"/>
      <c r="H24" s="16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51" t="s">
        <v>34</v>
      </c>
      <c r="B28" s="144"/>
      <c r="C28" s="144"/>
      <c r="D28" s="144"/>
      <c r="E28" s="144"/>
      <c r="F28" s="144"/>
      <c r="G28" s="144"/>
      <c r="H28" s="144"/>
      <c r="I28" s="144"/>
      <c r="J28" s="152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35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106" t="s">
        <v>99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5"/>
      <c r="B33" s="24"/>
      <c r="C33" s="34"/>
      <c r="D33" s="35"/>
      <c r="E33" s="163" t="s">
        <v>41</v>
      </c>
      <c r="F33" s="164"/>
      <c r="G33" s="34"/>
      <c r="H33" s="35"/>
      <c r="I33" s="163" t="s">
        <v>45</v>
      </c>
      <c r="J33" s="164"/>
    </row>
    <row r="34" spans="1:10" ht="12.75">
      <c r="A34" s="4"/>
      <c r="B34" s="5"/>
      <c r="C34" s="165" t="s">
        <v>39</v>
      </c>
      <c r="D34" s="166"/>
      <c r="E34" s="165" t="s">
        <v>42</v>
      </c>
      <c r="F34" s="166"/>
      <c r="G34" s="165" t="s">
        <v>43</v>
      </c>
      <c r="H34" s="166"/>
      <c r="I34" s="165" t="s">
        <v>46</v>
      </c>
      <c r="J34" s="166"/>
    </row>
    <row r="35" spans="1:10" ht="12.75">
      <c r="A35" s="36"/>
      <c r="B35" s="5"/>
      <c r="C35" s="156" t="s">
        <v>40</v>
      </c>
      <c r="D35" s="157"/>
      <c r="E35" s="156" t="s">
        <v>40</v>
      </c>
      <c r="F35" s="157"/>
      <c r="G35" s="156" t="s">
        <v>44</v>
      </c>
      <c r="H35" s="157"/>
      <c r="I35" s="156" t="s">
        <v>47</v>
      </c>
      <c r="J35" s="157"/>
    </row>
    <row r="36" spans="1:10" ht="19.5" customHeight="1">
      <c r="A36" s="31" t="s">
        <v>36</v>
      </c>
      <c r="B36" s="16"/>
      <c r="C36" s="81">
        <v>11.25</v>
      </c>
      <c r="D36" s="80" t="s">
        <v>72</v>
      </c>
      <c r="E36" s="81">
        <f>7.8+1.95</f>
        <v>9.75</v>
      </c>
      <c r="F36" s="80" t="s">
        <v>72</v>
      </c>
      <c r="G36" s="81">
        <f>16.65+1.95</f>
        <v>18.599999999999998</v>
      </c>
      <c r="H36" s="80" t="s">
        <v>72</v>
      </c>
      <c r="I36" s="79">
        <v>4.55</v>
      </c>
      <c r="J36" s="16"/>
    </row>
    <row r="37" spans="1:10" ht="19.5" customHeight="1">
      <c r="A37" s="1" t="s">
        <v>37</v>
      </c>
      <c r="B37" s="3"/>
      <c r="C37" s="128"/>
      <c r="D37" s="96"/>
      <c r="E37" s="81"/>
      <c r="F37" s="96"/>
      <c r="G37" s="81"/>
      <c r="H37" s="96"/>
      <c r="I37" s="81"/>
      <c r="J37" s="96"/>
    </row>
    <row r="38" spans="1:10" ht="19.5" customHeight="1">
      <c r="A38" s="59" t="s">
        <v>198</v>
      </c>
      <c r="B38" s="9"/>
      <c r="C38" s="4"/>
      <c r="D38" s="6"/>
      <c r="E38" s="4"/>
      <c r="F38" s="6"/>
      <c r="G38" s="4"/>
      <c r="H38" s="6"/>
      <c r="I38" s="7"/>
      <c r="J38" s="9"/>
    </row>
    <row r="39" spans="1:10" ht="12.75">
      <c r="A39" s="1" t="s">
        <v>37</v>
      </c>
      <c r="B39" s="3"/>
      <c r="C39" s="128">
        <v>15.05</v>
      </c>
      <c r="D39" s="96" t="s">
        <v>72</v>
      </c>
      <c r="E39" s="81">
        <f>11.1+1.95</f>
        <v>13.049999999999999</v>
      </c>
      <c r="F39" s="96" t="s">
        <v>72</v>
      </c>
      <c r="G39" s="81">
        <f>16.65+1.95</f>
        <v>18.599999999999998</v>
      </c>
      <c r="H39" s="96" t="s">
        <v>72</v>
      </c>
      <c r="I39" s="139">
        <v>4.95</v>
      </c>
      <c r="J39" s="96"/>
    </row>
    <row r="40" spans="1:10" ht="12.75">
      <c r="A40" s="59" t="s">
        <v>38</v>
      </c>
      <c r="B40" s="9"/>
      <c r="C40" s="7"/>
      <c r="D40" s="9"/>
      <c r="E40" s="7"/>
      <c r="F40" s="9"/>
      <c r="G40" s="7"/>
      <c r="H40" s="9"/>
      <c r="I40" s="8"/>
      <c r="J40" s="9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4"/>
      <c r="E43" s="24"/>
      <c r="F43" s="24"/>
      <c r="G43" s="24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147</v>
      </c>
      <c r="B51" s="26" t="str">
        <f>+'Check Sheet'!$B$52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26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146</v>
      </c>
      <c r="B53" s="122">
        <f>+'Item 100, pg 23'!B49</f>
        <v>40129</v>
      </c>
      <c r="C53" s="8"/>
      <c r="D53" s="8"/>
      <c r="E53" s="8"/>
      <c r="F53" s="8"/>
      <c r="G53" s="8"/>
      <c r="H53" s="8" t="s">
        <v>164</v>
      </c>
      <c r="I53" s="8"/>
      <c r="J53" s="122">
        <f>'Item 100, pg 22'!J52</f>
        <v>40179</v>
      </c>
      <c r="K53" s="4"/>
    </row>
    <row r="54" spans="1:10" ht="12.75">
      <c r="A54" s="145" t="s">
        <v>139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145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  <row r="61" ht="12.75">
      <c r="G61" s="5"/>
    </row>
  </sheetData>
  <sheetProtection/>
  <mergeCells count="21">
    <mergeCell ref="E34:F34"/>
    <mergeCell ref="F22:H22"/>
    <mergeCell ref="C18:E18"/>
    <mergeCell ref="F18:H18"/>
    <mergeCell ref="I35:J35"/>
    <mergeCell ref="A28:J28"/>
    <mergeCell ref="A54:J54"/>
    <mergeCell ref="G34:H34"/>
    <mergeCell ref="C35:D35"/>
    <mergeCell ref="C34:D34"/>
    <mergeCell ref="E33:F33"/>
    <mergeCell ref="A8:J8"/>
    <mergeCell ref="C10:E10"/>
    <mergeCell ref="F10:H10"/>
    <mergeCell ref="A16:J16"/>
    <mergeCell ref="H2:I2"/>
    <mergeCell ref="E35:F35"/>
    <mergeCell ref="G35:H35"/>
    <mergeCell ref="I33:J33"/>
    <mergeCell ref="I34:J34"/>
    <mergeCell ref="C22:E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8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162</v>
      </c>
      <c r="B2" s="131">
        <v>8</v>
      </c>
      <c r="C2" s="5"/>
      <c r="D2" s="5"/>
      <c r="E2" s="5"/>
      <c r="F2" s="5"/>
      <c r="G2" s="8">
        <v>1</v>
      </c>
      <c r="H2" s="140" t="s">
        <v>142</v>
      </c>
      <c r="I2" s="140"/>
      <c r="J2" s="103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120,130,150, pg 25'!C4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'Item 120,130,150, pg 25'!C5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51" t="s">
        <v>54</v>
      </c>
      <c r="B7" s="144"/>
      <c r="C7" s="144"/>
      <c r="D7" s="144"/>
      <c r="E7" s="144"/>
      <c r="F7" s="144"/>
      <c r="G7" s="144"/>
      <c r="H7" s="144"/>
      <c r="I7" s="144"/>
      <c r="J7" s="15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0" t="s">
        <v>55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56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/>
      <c r="B11" t="s">
        <v>57</v>
      </c>
      <c r="C11" s="61"/>
      <c r="D11" s="61"/>
      <c r="E11" s="61"/>
      <c r="F11" s="61"/>
      <c r="G11" s="61"/>
      <c r="H11" s="61"/>
      <c r="I11" s="5"/>
      <c r="J11" s="6"/>
    </row>
    <row r="12" spans="1:10" ht="12.75">
      <c r="A12" s="30"/>
      <c r="B12" s="64" t="s">
        <v>58</v>
      </c>
      <c r="C12" s="61"/>
      <c r="D12" s="61"/>
      <c r="E12" s="61"/>
      <c r="F12" s="61"/>
      <c r="G12" s="61"/>
      <c r="H12" s="61"/>
      <c r="I12" s="5"/>
      <c r="J12" s="6"/>
    </row>
    <row r="13" spans="1:10" ht="12.75">
      <c r="A13" s="30"/>
      <c r="B13" s="60" t="s">
        <v>287</v>
      </c>
      <c r="C13" s="62"/>
      <c r="D13" s="61"/>
      <c r="E13" s="63"/>
      <c r="F13" s="62"/>
      <c r="G13" s="61"/>
      <c r="H13" s="63"/>
      <c r="I13" s="11"/>
      <c r="J13" s="6"/>
    </row>
    <row r="14" spans="1:10" ht="12.75">
      <c r="A14" s="30"/>
      <c r="B14" s="60" t="s">
        <v>135</v>
      </c>
      <c r="C14" s="62"/>
      <c r="D14" s="61"/>
      <c r="E14" s="63"/>
      <c r="F14" s="62"/>
      <c r="G14" s="61"/>
      <c r="H14" s="63"/>
      <c r="I14" s="11"/>
      <c r="J14" s="6"/>
    </row>
    <row r="15" spans="1:10" ht="12.75">
      <c r="A15" s="30"/>
      <c r="B15" s="64"/>
      <c r="C15" s="61"/>
      <c r="D15" s="61"/>
      <c r="E15" s="61"/>
      <c r="F15" s="61"/>
      <c r="G15" s="61"/>
      <c r="H15" s="61"/>
      <c r="I15" s="5"/>
      <c r="J15" s="6"/>
    </row>
    <row r="16" spans="1:10" ht="12.75">
      <c r="A16" s="30" t="s">
        <v>59</v>
      </c>
      <c r="B16" s="26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26"/>
      <c r="C17" s="5"/>
      <c r="D17" s="5"/>
      <c r="E17" s="5"/>
      <c r="F17" s="5"/>
      <c r="G17" s="5"/>
      <c r="H17" s="5"/>
      <c r="I17" s="5"/>
      <c r="J17" s="6"/>
    </row>
    <row r="18" spans="1:10" ht="12.75">
      <c r="A18" s="176" t="s">
        <v>60</v>
      </c>
      <c r="B18" s="177"/>
      <c r="C18" s="176" t="s">
        <v>63</v>
      </c>
      <c r="D18" s="182"/>
      <c r="E18" s="24"/>
      <c r="F18" s="24"/>
      <c r="G18" s="176" t="s">
        <v>60</v>
      </c>
      <c r="H18" s="177"/>
      <c r="I18" s="176" t="s">
        <v>63</v>
      </c>
      <c r="J18" s="182"/>
    </row>
    <row r="19" spans="1:10" ht="12.75">
      <c r="A19" s="178" t="s">
        <v>61</v>
      </c>
      <c r="B19" s="179"/>
      <c r="C19" s="178" t="s">
        <v>64</v>
      </c>
      <c r="D19" s="179"/>
      <c r="E19" s="5"/>
      <c r="F19" s="5"/>
      <c r="G19" s="178" t="s">
        <v>61</v>
      </c>
      <c r="H19" s="179"/>
      <c r="I19" s="178" t="s">
        <v>64</v>
      </c>
      <c r="J19" s="179"/>
    </row>
    <row r="20" spans="1:10" ht="12.75">
      <c r="A20" s="180" t="s">
        <v>62</v>
      </c>
      <c r="B20" s="181"/>
      <c r="C20" s="183" t="s">
        <v>65</v>
      </c>
      <c r="D20" s="181"/>
      <c r="E20" s="5"/>
      <c r="F20" s="5"/>
      <c r="G20" s="180" t="s">
        <v>62</v>
      </c>
      <c r="H20" s="181"/>
      <c r="I20" s="183" t="s">
        <v>65</v>
      </c>
      <c r="J20" s="181"/>
    </row>
    <row r="21" spans="1:10" ht="12.75">
      <c r="A21" s="31" t="s">
        <v>100</v>
      </c>
      <c r="B21" s="16"/>
      <c r="C21" s="85">
        <v>23000</v>
      </c>
      <c r="D21" s="16"/>
      <c r="E21" s="5"/>
      <c r="F21" s="5"/>
      <c r="G21" s="31"/>
      <c r="H21" s="16"/>
      <c r="I21" s="31"/>
      <c r="J21" s="16"/>
    </row>
    <row r="22" spans="1:10" ht="12.75">
      <c r="A22" s="31" t="s">
        <v>101</v>
      </c>
      <c r="B22" s="16"/>
      <c r="C22" s="85">
        <v>18500</v>
      </c>
      <c r="D22" s="16"/>
      <c r="E22" s="5"/>
      <c r="F22" s="5"/>
      <c r="G22" s="31"/>
      <c r="H22" s="16"/>
      <c r="I22" s="31"/>
      <c r="J22" s="16"/>
    </row>
    <row r="23" spans="1:10" ht="12.75">
      <c r="A23" s="31"/>
      <c r="B23" s="16"/>
      <c r="C23" s="31"/>
      <c r="D23" s="16"/>
      <c r="E23" s="5"/>
      <c r="F23" s="5"/>
      <c r="G23" s="31"/>
      <c r="H23" s="16"/>
      <c r="I23" s="31"/>
      <c r="J23" s="16"/>
    </row>
    <row r="24" spans="1:10" ht="12.75">
      <c r="A24" s="31"/>
      <c r="B24" s="16"/>
      <c r="C24" s="31"/>
      <c r="D24" s="16"/>
      <c r="E24" s="5"/>
      <c r="F24" s="5"/>
      <c r="G24" s="31"/>
      <c r="H24" s="16"/>
      <c r="I24" s="31"/>
      <c r="J24" s="16"/>
    </row>
    <row r="25" spans="1:10" ht="12.75">
      <c r="A25" s="31"/>
      <c r="B25" s="16"/>
      <c r="C25" s="31"/>
      <c r="D25" s="16"/>
      <c r="E25" s="5"/>
      <c r="F25" s="5"/>
      <c r="G25" s="31"/>
      <c r="H25" s="16"/>
      <c r="I25" s="31"/>
      <c r="J25" s="16"/>
    </row>
    <row r="26" spans="1:10" ht="12.75">
      <c r="A26" s="31"/>
      <c r="B26" s="16"/>
      <c r="C26" s="31"/>
      <c r="D26" s="16"/>
      <c r="E26" s="5"/>
      <c r="F26" s="5"/>
      <c r="G26" s="31"/>
      <c r="H26" s="16"/>
      <c r="I26" s="31"/>
      <c r="J26" s="1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36" t="s">
        <v>66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2" t="s">
        <v>68</v>
      </c>
      <c r="B30" s="24"/>
      <c r="C30" s="24"/>
      <c r="D30" s="24"/>
      <c r="E30" s="24"/>
      <c r="F30" s="24"/>
      <c r="G30" s="24"/>
      <c r="H30" s="24"/>
      <c r="I30" s="24"/>
      <c r="J30" s="29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176" t="s">
        <v>60</v>
      </c>
      <c r="B32" s="177"/>
      <c r="C32" s="176" t="s">
        <v>251</v>
      </c>
      <c r="D32" s="182"/>
      <c r="E32" s="24"/>
      <c r="F32" s="24"/>
      <c r="G32" s="176" t="s">
        <v>60</v>
      </c>
      <c r="H32" s="177"/>
      <c r="I32" s="176" t="s">
        <v>251</v>
      </c>
      <c r="J32" s="182"/>
    </row>
    <row r="33" spans="1:10" ht="12.75">
      <c r="A33" s="178" t="s">
        <v>61</v>
      </c>
      <c r="B33" s="179"/>
      <c r="C33" s="178" t="s">
        <v>251</v>
      </c>
      <c r="D33" s="179"/>
      <c r="E33" s="5"/>
      <c r="F33" s="5"/>
      <c r="G33" s="178" t="s">
        <v>61</v>
      </c>
      <c r="H33" s="179"/>
      <c r="I33" s="178" t="s">
        <v>251</v>
      </c>
      <c r="J33" s="179"/>
    </row>
    <row r="34" spans="1:10" ht="12.75">
      <c r="A34" s="180" t="s">
        <v>62</v>
      </c>
      <c r="B34" s="181"/>
      <c r="C34" s="180" t="s">
        <v>277</v>
      </c>
      <c r="D34" s="184"/>
      <c r="E34" s="5"/>
      <c r="F34" s="5"/>
      <c r="G34" s="180" t="s">
        <v>62</v>
      </c>
      <c r="H34" s="181"/>
      <c r="I34" s="180" t="s">
        <v>277</v>
      </c>
      <c r="J34" s="181"/>
    </row>
    <row r="35" spans="1:10" ht="12.75">
      <c r="A35" s="134" t="s">
        <v>252</v>
      </c>
      <c r="B35" s="16"/>
      <c r="C35" s="31" t="s">
        <v>286</v>
      </c>
      <c r="D35" s="16"/>
      <c r="E35" s="5"/>
      <c r="F35" s="5"/>
      <c r="G35" s="31"/>
      <c r="H35" s="16"/>
      <c r="I35" s="31" t="s">
        <v>69</v>
      </c>
      <c r="J35" s="16"/>
    </row>
    <row r="36" spans="1:10" ht="12.75">
      <c r="A36" s="31"/>
      <c r="B36" s="16"/>
      <c r="C36" s="31"/>
      <c r="D36" s="16"/>
      <c r="E36" s="5"/>
      <c r="F36" s="5"/>
      <c r="G36" s="31"/>
      <c r="H36" s="16"/>
      <c r="I36" s="31" t="s">
        <v>69</v>
      </c>
      <c r="J36" s="16"/>
    </row>
    <row r="37" spans="1:10" ht="12.75">
      <c r="A37" s="31"/>
      <c r="B37" s="16"/>
      <c r="C37" s="31"/>
      <c r="D37" s="16"/>
      <c r="E37" s="5"/>
      <c r="F37" s="5"/>
      <c r="G37" s="31"/>
      <c r="H37" s="16"/>
      <c r="I37" s="31" t="s">
        <v>69</v>
      </c>
      <c r="J37" s="16"/>
    </row>
    <row r="38" spans="1:10" ht="12.75">
      <c r="A38" s="31"/>
      <c r="B38" s="16"/>
      <c r="C38" s="31"/>
      <c r="D38" s="16"/>
      <c r="E38" s="5"/>
      <c r="F38" s="5"/>
      <c r="G38" s="31"/>
      <c r="H38" s="16"/>
      <c r="I38" s="31" t="s">
        <v>69</v>
      </c>
      <c r="J38" s="16"/>
    </row>
    <row r="39" spans="1:10" ht="12.75">
      <c r="A39" s="31"/>
      <c r="B39" s="16"/>
      <c r="C39" s="31"/>
      <c r="D39" s="16"/>
      <c r="E39" s="5"/>
      <c r="F39" s="5"/>
      <c r="G39" s="31"/>
      <c r="H39" s="16"/>
      <c r="I39" s="31" t="s">
        <v>69</v>
      </c>
      <c r="J39" s="16"/>
    </row>
    <row r="40" spans="1:10" ht="12.75">
      <c r="A40" s="31"/>
      <c r="B40" s="16"/>
      <c r="C40" s="31"/>
      <c r="D40" s="16"/>
      <c r="E40" s="5"/>
      <c r="F40" s="5"/>
      <c r="G40" s="31"/>
      <c r="H40" s="16"/>
      <c r="I40" s="31" t="s">
        <v>69</v>
      </c>
      <c r="J40" s="1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4"/>
      <c r="E42" s="24"/>
      <c r="F42" s="24"/>
      <c r="G42" s="24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147</v>
      </c>
      <c r="B49" s="26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26"/>
      <c r="C50" s="5"/>
      <c r="D50" s="5"/>
      <c r="E50" s="5"/>
      <c r="F50" s="5"/>
      <c r="G50" s="5"/>
      <c r="H50" s="5"/>
      <c r="I50" s="5"/>
      <c r="J50" s="6"/>
    </row>
    <row r="51" spans="1:11" ht="12.75">
      <c r="A51" s="7" t="s">
        <v>146</v>
      </c>
      <c r="B51" s="122">
        <f>'Item 120,130,150, pg 25'!B53</f>
        <v>40129</v>
      </c>
      <c r="C51" s="8"/>
      <c r="D51" s="8"/>
      <c r="E51" s="8"/>
      <c r="F51" s="8"/>
      <c r="G51" s="8"/>
      <c r="H51" s="8" t="s">
        <v>164</v>
      </c>
      <c r="I51" s="8"/>
      <c r="J51" s="122">
        <f>'Item 120,130,150, pg 25'!J53</f>
        <v>40179</v>
      </c>
      <c r="K51" s="4"/>
    </row>
    <row r="52" spans="1:10" ht="12.75">
      <c r="A52" s="145" t="s">
        <v>139</v>
      </c>
      <c r="B52" s="146"/>
      <c r="C52" s="146"/>
      <c r="D52" s="146"/>
      <c r="E52" s="146"/>
      <c r="F52" s="146"/>
      <c r="G52" s="146"/>
      <c r="H52" s="146"/>
      <c r="I52" s="146"/>
      <c r="J52" s="147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145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27">
    <mergeCell ref="A33:B33"/>
    <mergeCell ref="C33:D33"/>
    <mergeCell ref="G33:H33"/>
    <mergeCell ref="I33:J33"/>
    <mergeCell ref="A34:B34"/>
    <mergeCell ref="C34:D34"/>
    <mergeCell ref="G34:H34"/>
    <mergeCell ref="I34:J34"/>
    <mergeCell ref="I18:J18"/>
    <mergeCell ref="G19:H19"/>
    <mergeCell ref="I19:J19"/>
    <mergeCell ref="G20:H20"/>
    <mergeCell ref="I20:J20"/>
    <mergeCell ref="A32:B32"/>
    <mergeCell ref="C32:D32"/>
    <mergeCell ref="G32:H32"/>
    <mergeCell ref="I32:J32"/>
    <mergeCell ref="H2:I2"/>
    <mergeCell ref="A52:J52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7.57421875" style="0" customWidth="1"/>
    <col min="9" max="9" width="7.281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162</v>
      </c>
      <c r="B2" s="131">
        <v>8</v>
      </c>
      <c r="C2" s="5"/>
      <c r="D2" s="5"/>
      <c r="E2" s="5"/>
      <c r="F2" s="5"/>
      <c r="G2" s="8">
        <v>1</v>
      </c>
      <c r="H2" s="140" t="s">
        <v>142</v>
      </c>
      <c r="I2" s="140"/>
      <c r="J2" s="103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143</v>
      </c>
      <c r="B4" s="5"/>
      <c r="C4" s="5" t="str">
        <f>'Item 100, pg 21'!C4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144</v>
      </c>
      <c r="B5" s="8"/>
      <c r="C5" s="8" t="str">
        <f>'Item 100, pg 21'!C5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51" t="s">
        <v>77</v>
      </c>
      <c r="B7" s="144"/>
      <c r="C7" s="144"/>
      <c r="D7" s="144"/>
      <c r="E7" s="144"/>
      <c r="F7" s="144"/>
      <c r="G7" s="144"/>
      <c r="H7" s="144"/>
      <c r="I7" s="144"/>
      <c r="J7" s="15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78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60" t="s">
        <v>79</v>
      </c>
      <c r="B11" s="161"/>
      <c r="C11" s="161"/>
      <c r="D11" s="161"/>
      <c r="E11" s="162"/>
      <c r="F11" s="160" t="s">
        <v>80</v>
      </c>
      <c r="G11" s="162"/>
      <c r="H11" s="160" t="s">
        <v>81</v>
      </c>
      <c r="I11" s="161"/>
      <c r="J11" s="162"/>
    </row>
    <row r="12" spans="1:10" ht="15">
      <c r="A12" s="31"/>
      <c r="B12" s="107" t="s">
        <v>234</v>
      </c>
      <c r="C12" s="14"/>
      <c r="D12" s="14"/>
      <c r="E12" s="16"/>
      <c r="F12" s="31"/>
      <c r="G12" s="16"/>
      <c r="H12" s="31"/>
      <c r="I12" s="14"/>
      <c r="J12" s="16"/>
    </row>
    <row r="13" spans="1:10" ht="12.75">
      <c r="A13" s="31"/>
      <c r="B13" s="14"/>
      <c r="C13" s="14"/>
      <c r="D13" s="14"/>
      <c r="E13" s="16"/>
      <c r="F13" s="31" t="s">
        <v>235</v>
      </c>
      <c r="G13" s="16"/>
      <c r="H13" s="79">
        <v>110</v>
      </c>
      <c r="I13" s="14" t="s">
        <v>72</v>
      </c>
      <c r="J13" s="16" t="s">
        <v>5</v>
      </c>
    </row>
    <row r="14" spans="1:10" ht="12.75">
      <c r="A14" s="4"/>
      <c r="B14" s="5"/>
      <c r="C14" s="5"/>
      <c r="D14" s="5"/>
      <c r="E14" s="6"/>
      <c r="F14" s="5" t="s">
        <v>239</v>
      </c>
      <c r="G14" s="3"/>
      <c r="H14" s="86"/>
      <c r="I14" s="5"/>
      <c r="J14" s="6"/>
    </row>
    <row r="15" spans="1:10" ht="12.75">
      <c r="A15" s="7"/>
      <c r="B15" s="8"/>
      <c r="C15" s="8"/>
      <c r="D15" s="8"/>
      <c r="E15" s="9"/>
      <c r="F15" s="7" t="s">
        <v>236</v>
      </c>
      <c r="G15" s="8"/>
      <c r="H15" s="79">
        <v>110</v>
      </c>
      <c r="I15" s="14" t="s">
        <v>72</v>
      </c>
      <c r="J15" s="16" t="s">
        <v>5</v>
      </c>
    </row>
    <row r="16" spans="1:10" ht="12.75">
      <c r="A16" s="31"/>
      <c r="B16" s="14"/>
      <c r="C16" s="14"/>
      <c r="D16" s="14"/>
      <c r="E16" s="16"/>
      <c r="F16" s="31" t="s">
        <v>102</v>
      </c>
      <c r="G16" s="16"/>
      <c r="H16" s="82">
        <v>117</v>
      </c>
      <c r="I16" s="8"/>
      <c r="J16" s="16" t="s">
        <v>5</v>
      </c>
    </row>
    <row r="17" spans="1:10" ht="12.75">
      <c r="A17" s="31"/>
      <c r="B17" s="14"/>
      <c r="C17" s="14"/>
      <c r="D17" s="14"/>
      <c r="E17" s="16"/>
      <c r="F17" s="31" t="s">
        <v>237</v>
      </c>
      <c r="G17" s="16"/>
      <c r="H17" s="79">
        <v>10.23</v>
      </c>
      <c r="I17" s="14"/>
      <c r="J17" s="16" t="s">
        <v>6</v>
      </c>
    </row>
    <row r="18" spans="1:10" ht="12.75">
      <c r="A18" s="31"/>
      <c r="B18" s="14"/>
      <c r="C18" s="14"/>
      <c r="D18" s="14"/>
      <c r="E18" s="16"/>
      <c r="F18" s="31" t="s">
        <v>238</v>
      </c>
      <c r="G18" s="16"/>
      <c r="H18" s="79">
        <v>10.23</v>
      </c>
      <c r="I18" s="14"/>
      <c r="J18" s="16" t="s">
        <v>6</v>
      </c>
    </row>
    <row r="19" spans="1:10" ht="12.75">
      <c r="A19" s="31"/>
      <c r="B19" s="14"/>
      <c r="C19" s="14"/>
      <c r="D19" s="14"/>
      <c r="E19" s="16"/>
      <c r="F19" s="31" t="s">
        <v>199</v>
      </c>
      <c r="G19" s="16"/>
      <c r="H19" s="79">
        <v>44</v>
      </c>
      <c r="I19" s="14" t="s">
        <v>72</v>
      </c>
      <c r="J19" s="16" t="s">
        <v>5</v>
      </c>
    </row>
    <row r="20" spans="1:10" ht="12.75">
      <c r="A20" s="31"/>
      <c r="B20" s="14"/>
      <c r="C20" s="14"/>
      <c r="D20" s="14"/>
      <c r="E20" s="16"/>
      <c r="F20" s="31"/>
      <c r="G20" s="16"/>
      <c r="H20" s="82"/>
      <c r="I20" s="8"/>
      <c r="J20" s="16"/>
    </row>
    <row r="21" spans="1:10" ht="12.75">
      <c r="A21" s="31"/>
      <c r="B21" s="14"/>
      <c r="C21" s="14"/>
      <c r="D21" s="14"/>
      <c r="E21" s="16"/>
      <c r="F21" s="31"/>
      <c r="G21" s="16"/>
      <c r="H21" s="79"/>
      <c r="I21" s="14"/>
      <c r="J21" s="16"/>
    </row>
    <row r="22" spans="1:10" ht="12.75">
      <c r="A22" s="31"/>
      <c r="B22" s="14"/>
      <c r="C22" s="14"/>
      <c r="D22" s="14"/>
      <c r="E22" s="16"/>
      <c r="F22" s="31"/>
      <c r="G22" s="16"/>
      <c r="H22" s="31"/>
      <c r="I22" s="14"/>
      <c r="J22" s="16"/>
    </row>
    <row r="23" spans="1:10" ht="12.75">
      <c r="A23" s="31"/>
      <c r="B23" s="14"/>
      <c r="C23" s="14"/>
      <c r="D23" s="14"/>
      <c r="E23" s="16"/>
      <c r="F23" s="31"/>
      <c r="G23" s="16"/>
      <c r="H23" s="31"/>
      <c r="I23" s="14"/>
      <c r="J23" s="16"/>
    </row>
    <row r="24" spans="1:10" ht="12.75">
      <c r="A24" s="31"/>
      <c r="B24" s="14"/>
      <c r="C24" s="14"/>
      <c r="D24" s="14"/>
      <c r="E24" s="16"/>
      <c r="F24" s="31"/>
      <c r="G24" s="16"/>
      <c r="H24" s="31"/>
      <c r="I24" s="14"/>
      <c r="J24" s="16"/>
    </row>
    <row r="25" spans="1:10" ht="12.75">
      <c r="A25" s="31"/>
      <c r="B25" s="14"/>
      <c r="C25" s="14"/>
      <c r="D25" s="14"/>
      <c r="E25" s="16"/>
      <c r="F25" s="31"/>
      <c r="G25" s="16"/>
      <c r="H25" s="31"/>
      <c r="I25" s="14"/>
      <c r="J25" s="16"/>
    </row>
    <row r="26" spans="1:10" ht="12.75">
      <c r="A26" s="31"/>
      <c r="B26" s="14"/>
      <c r="C26" s="14"/>
      <c r="D26" s="14"/>
      <c r="E26" s="16"/>
      <c r="F26" s="31"/>
      <c r="G26" s="16"/>
      <c r="H26" s="31"/>
      <c r="I26" s="14"/>
      <c r="J26" s="16"/>
    </row>
    <row r="27" spans="1:10" ht="12.75">
      <c r="A27" s="31"/>
      <c r="B27" s="14"/>
      <c r="C27" s="14"/>
      <c r="D27" s="14"/>
      <c r="E27" s="16"/>
      <c r="F27" s="31"/>
      <c r="G27" s="16"/>
      <c r="H27" s="31"/>
      <c r="I27" s="14"/>
      <c r="J27" s="16"/>
    </row>
    <row r="28" spans="1:10" ht="12.75">
      <c r="A28" s="31"/>
      <c r="B28" s="14"/>
      <c r="C28" s="14"/>
      <c r="D28" s="14"/>
      <c r="E28" s="16"/>
      <c r="F28" s="31"/>
      <c r="G28" s="16"/>
      <c r="H28" s="31"/>
      <c r="I28" s="14"/>
      <c r="J28" s="16"/>
    </row>
    <row r="29" spans="1:10" ht="12.75">
      <c r="A29" s="31"/>
      <c r="B29" s="14"/>
      <c r="C29" s="14"/>
      <c r="D29" s="14"/>
      <c r="E29" s="16"/>
      <c r="F29" s="31"/>
      <c r="G29" s="16"/>
      <c r="H29" s="31"/>
      <c r="I29" s="14"/>
      <c r="J29" s="16"/>
    </row>
    <row r="30" spans="1:10" ht="12.75">
      <c r="A30" s="31"/>
      <c r="B30" s="14"/>
      <c r="C30" s="14"/>
      <c r="D30" s="14"/>
      <c r="E30" s="16"/>
      <c r="F30" s="31"/>
      <c r="G30" s="16"/>
      <c r="H30" s="31"/>
      <c r="I30" s="14"/>
      <c r="J30" s="16"/>
    </row>
    <row r="31" spans="1:10" ht="12.75">
      <c r="A31" s="31"/>
      <c r="B31" s="14"/>
      <c r="C31" s="14"/>
      <c r="D31" s="14"/>
      <c r="E31" s="16"/>
      <c r="F31" s="31"/>
      <c r="G31" s="16"/>
      <c r="H31" s="31"/>
      <c r="I31" s="14"/>
      <c r="J31" s="16"/>
    </row>
    <row r="32" spans="1:10" ht="12.75">
      <c r="A32" s="31"/>
      <c r="B32" s="14"/>
      <c r="C32" s="14"/>
      <c r="D32" s="14"/>
      <c r="E32" s="16"/>
      <c r="F32" s="31"/>
      <c r="G32" s="16"/>
      <c r="H32" s="31"/>
      <c r="I32" s="14"/>
      <c r="J32" s="16"/>
    </row>
    <row r="33" spans="1:10" ht="12.75">
      <c r="A33" s="31"/>
      <c r="B33" s="14"/>
      <c r="C33" s="14"/>
      <c r="D33" s="14"/>
      <c r="E33" s="16"/>
      <c r="F33" s="31"/>
      <c r="G33" s="16"/>
      <c r="H33" s="31"/>
      <c r="I33" s="14"/>
      <c r="J33" s="16"/>
    </row>
    <row r="34" spans="1:10" ht="12.75">
      <c r="A34" s="31"/>
      <c r="B34" s="14"/>
      <c r="C34" s="14"/>
      <c r="D34" s="14"/>
      <c r="E34" s="16"/>
      <c r="F34" s="31"/>
      <c r="G34" s="16"/>
      <c r="H34" s="31"/>
      <c r="I34" s="14"/>
      <c r="J34" s="16"/>
    </row>
    <row r="35" spans="1:10" ht="12.75">
      <c r="A35" s="31"/>
      <c r="B35" s="14"/>
      <c r="C35" s="14"/>
      <c r="D35" s="14"/>
      <c r="E35" s="16"/>
      <c r="F35" s="31"/>
      <c r="G35" s="16"/>
      <c r="H35" s="31"/>
      <c r="I35" s="14"/>
      <c r="J35" s="16"/>
    </row>
    <row r="36" spans="1:10" ht="12.75">
      <c r="A36" s="31"/>
      <c r="B36" s="14"/>
      <c r="C36" s="14"/>
      <c r="D36" s="14"/>
      <c r="E36" s="16"/>
      <c r="F36" s="31"/>
      <c r="G36" s="16"/>
      <c r="H36" s="31"/>
      <c r="I36" s="14"/>
      <c r="J36" s="16"/>
    </row>
    <row r="37" spans="1:10" ht="12.75">
      <c r="A37" s="31"/>
      <c r="B37" s="14"/>
      <c r="C37" s="14"/>
      <c r="D37" s="14"/>
      <c r="E37" s="16"/>
      <c r="F37" s="31"/>
      <c r="G37" s="16"/>
      <c r="H37" s="31"/>
      <c r="I37" s="14"/>
      <c r="J37" s="16"/>
    </row>
    <row r="38" spans="1:10" ht="12.75">
      <c r="A38" s="31"/>
      <c r="B38" s="14"/>
      <c r="C38" s="14"/>
      <c r="D38" s="14"/>
      <c r="E38" s="16"/>
      <c r="F38" s="31"/>
      <c r="G38" s="16"/>
      <c r="H38" s="31"/>
      <c r="I38" s="14"/>
      <c r="J38" s="16"/>
    </row>
    <row r="39" spans="1:10" ht="12.75">
      <c r="A39" s="31"/>
      <c r="B39" s="14"/>
      <c r="C39" s="14"/>
      <c r="D39" s="14"/>
      <c r="E39" s="16"/>
      <c r="F39" s="31"/>
      <c r="G39" s="16"/>
      <c r="H39" s="31"/>
      <c r="I39" s="14"/>
      <c r="J39" s="16"/>
    </row>
    <row r="40" spans="1:10" ht="12.75">
      <c r="A40" s="31"/>
      <c r="B40" s="14"/>
      <c r="C40" s="14"/>
      <c r="D40" s="14"/>
      <c r="E40" s="16"/>
      <c r="F40" s="31"/>
      <c r="G40" s="16"/>
      <c r="H40" s="31"/>
      <c r="I40" s="14"/>
      <c r="J40" s="1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 t="s">
        <v>82</v>
      </c>
      <c r="B44" s="5"/>
      <c r="C44" s="5"/>
      <c r="D44" s="24"/>
      <c r="E44" s="24"/>
      <c r="F44" s="24"/>
      <c r="G44" s="24"/>
      <c r="H44" s="5"/>
      <c r="I44" s="5"/>
      <c r="J44" s="6"/>
    </row>
    <row r="45" spans="1:10" ht="12.75">
      <c r="A45" s="30" t="s">
        <v>24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10" t="s">
        <v>25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" t="s">
        <v>147</v>
      </c>
      <c r="B51" s="119" t="str">
        <f>+'Check Sheet'!$B$52</f>
        <v>Irmgard R Wilcox</v>
      </c>
      <c r="C51" s="2"/>
      <c r="D51" s="2"/>
      <c r="E51" s="2"/>
      <c r="F51" s="2"/>
      <c r="G51" s="2"/>
      <c r="H51" s="2"/>
      <c r="I51" s="2"/>
      <c r="J51" s="3"/>
    </row>
    <row r="52" spans="1:10" ht="12.75">
      <c r="A52" s="4"/>
      <c r="B52" s="26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146</v>
      </c>
      <c r="B53" s="122">
        <f>'Item 207, pg 29'!B51</f>
        <v>40129</v>
      </c>
      <c r="C53" s="8"/>
      <c r="D53" s="8"/>
      <c r="E53" s="8"/>
      <c r="F53" s="8"/>
      <c r="G53" s="8"/>
      <c r="H53" s="8" t="s">
        <v>70</v>
      </c>
      <c r="I53" s="8"/>
      <c r="J53" s="122">
        <f>'Item 207, pg 29'!J51</f>
        <v>40179</v>
      </c>
      <c r="K53" s="4"/>
    </row>
    <row r="54" spans="1:10" ht="12.75">
      <c r="A54" s="114"/>
      <c r="B54" s="5"/>
      <c r="C54" s="56"/>
      <c r="D54" s="114" t="s">
        <v>139</v>
      </c>
      <c r="E54" s="56"/>
      <c r="F54" s="56"/>
      <c r="G54" s="56"/>
      <c r="H54" s="56"/>
      <c r="I54" s="56"/>
      <c r="J54" s="57"/>
    </row>
    <row r="55" spans="1:10" ht="12.75">
      <c r="A55" s="4"/>
      <c r="B55" s="17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145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ht="12.75">
      <c r="B58" s="5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6" max="6" width="8.7109375" style="0" customWidth="1"/>
    <col min="7" max="7" width="3.00390625" style="0" customWidth="1"/>
    <col min="8" max="8" width="8.7109375" style="0" customWidth="1"/>
    <col min="9" max="9" width="3.00390625" style="0" customWidth="1"/>
    <col min="10" max="10" width="8.7109375" style="0" customWidth="1"/>
    <col min="11" max="11" width="4.421875" style="0" customWidth="1"/>
    <col min="12" max="12" width="8.7109375" style="0" customWidth="1"/>
    <col min="13" max="13" width="4.28125" style="0" customWidth="1"/>
    <col min="15" max="15" width="3.8515625" style="0" customWidth="1"/>
    <col min="16" max="16" width="14.28125" style="0" customWidth="1"/>
    <col min="17" max="17" width="4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tr">
        <f>'Item 230, pg 31'!A2</f>
        <v>Tariff No.</v>
      </c>
      <c r="B2" s="131">
        <v>8</v>
      </c>
      <c r="C2" s="5"/>
      <c r="D2" s="5"/>
      <c r="E2" s="5"/>
      <c r="F2" s="5"/>
      <c r="G2" s="5"/>
      <c r="H2" s="5"/>
      <c r="I2" s="5"/>
      <c r="J2" s="5"/>
      <c r="K2" s="5"/>
      <c r="L2" s="121">
        <v>1</v>
      </c>
      <c r="M2" s="26" t="s">
        <v>142</v>
      </c>
      <c r="N2" s="26"/>
      <c r="P2" s="118">
        <v>32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143</v>
      </c>
      <c r="B4" s="5"/>
      <c r="C4" s="5"/>
      <c r="D4" s="5" t="str">
        <f>'Item 230, pg 31'!C4</f>
        <v>Harold LeMay Enterprises Inc. G-98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144</v>
      </c>
      <c r="B5" s="8"/>
      <c r="C5" s="8"/>
      <c r="D5" s="8" t="str">
        <f>'Item 230, pg 31'!C5</f>
        <v>Pacific Disposal and Butlers Cove Refuse Service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51" t="s">
        <v>83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52"/>
    </row>
    <row r="8" spans="1:17" ht="12.75">
      <c r="A8" s="165" t="s">
        <v>110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66"/>
    </row>
    <row r="9" spans="1:17" ht="12.75">
      <c r="A9" s="165" t="s">
        <v>111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66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 t="s">
        <v>200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21"/>
      <c r="C13" s="11"/>
      <c r="D13" s="160" t="s">
        <v>112</v>
      </c>
      <c r="E13" s="185"/>
      <c r="F13" s="161"/>
      <c r="G13" s="185"/>
      <c r="H13" s="185"/>
      <c r="I13" s="185"/>
      <c r="J13" s="161"/>
      <c r="K13" s="185"/>
      <c r="L13" s="161"/>
      <c r="M13" s="185"/>
      <c r="N13" s="161"/>
      <c r="O13" s="161"/>
      <c r="P13" s="161"/>
      <c r="Q13" s="162"/>
    </row>
    <row r="14" spans="1:17" ht="12.75">
      <c r="A14" s="73" t="s">
        <v>122</v>
      </c>
      <c r="B14" s="66"/>
      <c r="C14" s="67"/>
      <c r="D14" s="32" t="s">
        <v>51</v>
      </c>
      <c r="E14" s="14"/>
      <c r="F14" s="32" t="s">
        <v>52</v>
      </c>
      <c r="G14" s="14"/>
      <c r="H14" s="32" t="s">
        <v>53</v>
      </c>
      <c r="I14" s="14"/>
      <c r="J14" s="32" t="s">
        <v>158</v>
      </c>
      <c r="K14" s="14"/>
      <c r="L14" s="32" t="s">
        <v>159</v>
      </c>
      <c r="M14" s="14"/>
      <c r="N14" s="32" t="s">
        <v>201</v>
      </c>
      <c r="O14" s="16"/>
      <c r="P14" s="137" t="s">
        <v>273</v>
      </c>
      <c r="Q14" s="16"/>
    </row>
    <row r="15" spans="1:17" ht="12.75">
      <c r="A15" s="55" t="s">
        <v>113</v>
      </c>
      <c r="B15" s="14"/>
      <c r="C15" s="16"/>
      <c r="D15" s="84"/>
      <c r="E15" s="99"/>
      <c r="F15" s="84"/>
      <c r="G15" s="99"/>
      <c r="H15" s="95"/>
      <c r="I15" s="99"/>
      <c r="J15" s="95"/>
      <c r="K15" s="99"/>
      <c r="L15" s="95"/>
      <c r="M15" s="99"/>
      <c r="N15" s="95"/>
      <c r="O15" s="94"/>
      <c r="P15" s="95"/>
      <c r="Q15" s="94"/>
    </row>
    <row r="16" spans="1:17" ht="12.75">
      <c r="A16" s="55" t="s">
        <v>114</v>
      </c>
      <c r="B16" s="14"/>
      <c r="C16" s="16"/>
      <c r="D16" s="84">
        <v>28.42</v>
      </c>
      <c r="E16" s="99" t="s">
        <v>72</v>
      </c>
      <c r="F16" s="84">
        <v>35.68</v>
      </c>
      <c r="G16" s="99" t="s">
        <v>72</v>
      </c>
      <c r="H16" s="95">
        <v>48.8</v>
      </c>
      <c r="I16" s="99" t="s">
        <v>72</v>
      </c>
      <c r="J16" s="95">
        <v>60.81</v>
      </c>
      <c r="K16" s="99" t="s">
        <v>72</v>
      </c>
      <c r="L16" s="95">
        <v>81.79</v>
      </c>
      <c r="M16" s="99" t="s">
        <v>72</v>
      </c>
      <c r="N16" s="95">
        <v>99.21</v>
      </c>
      <c r="O16" s="99" t="s">
        <v>72</v>
      </c>
      <c r="P16" s="95">
        <v>108.33</v>
      </c>
      <c r="Q16" s="99" t="s">
        <v>72</v>
      </c>
    </row>
    <row r="17" spans="1:17" ht="12.75">
      <c r="A17" s="55" t="s">
        <v>115</v>
      </c>
      <c r="B17" s="14"/>
      <c r="C17" s="16"/>
      <c r="D17" s="84">
        <v>14.83</v>
      </c>
      <c r="E17" s="99" t="s">
        <v>72</v>
      </c>
      <c r="F17" s="84">
        <v>19.18</v>
      </c>
      <c r="G17" s="99" t="s">
        <v>72</v>
      </c>
      <c r="H17" s="84">
        <v>24.31</v>
      </c>
      <c r="I17" s="99" t="s">
        <v>72</v>
      </c>
      <c r="J17" s="84">
        <v>33.61</v>
      </c>
      <c r="K17" s="99" t="s">
        <v>72</v>
      </c>
      <c r="L17" s="84">
        <v>42.54</v>
      </c>
      <c r="M17" s="99" t="s">
        <v>72</v>
      </c>
      <c r="N17" s="84">
        <v>51.31</v>
      </c>
      <c r="O17" s="99" t="s">
        <v>72</v>
      </c>
      <c r="P17" s="84">
        <v>58.92</v>
      </c>
      <c r="Q17" s="99" t="s">
        <v>72</v>
      </c>
    </row>
    <row r="18" spans="1:17" ht="12.75">
      <c r="A18" s="68" t="s">
        <v>116</v>
      </c>
      <c r="B18" s="69"/>
      <c r="C18" s="70"/>
      <c r="D18" s="84">
        <v>19.13</v>
      </c>
      <c r="E18" s="99" t="s">
        <v>72</v>
      </c>
      <c r="F18" s="84">
        <v>24.73</v>
      </c>
      <c r="G18" s="99" t="s">
        <v>72</v>
      </c>
      <c r="H18" s="84">
        <v>30.6</v>
      </c>
      <c r="I18" s="99" t="s">
        <v>72</v>
      </c>
      <c r="J18" s="84">
        <v>44.81</v>
      </c>
      <c r="K18" s="99" t="s">
        <v>72</v>
      </c>
      <c r="L18" s="84">
        <v>54.84</v>
      </c>
      <c r="M18" s="99" t="s">
        <v>72</v>
      </c>
      <c r="N18" s="84">
        <v>64.5</v>
      </c>
      <c r="O18" s="99" t="s">
        <v>72</v>
      </c>
      <c r="P18" s="84">
        <v>74.03</v>
      </c>
      <c r="Q18" s="99" t="s">
        <v>72</v>
      </c>
    </row>
    <row r="19" spans="1:17" ht="12.75">
      <c r="A19" s="65" t="s">
        <v>117</v>
      </c>
      <c r="B19" s="14"/>
      <c r="C19" s="16"/>
      <c r="D19" s="71"/>
      <c r="E19" s="98"/>
      <c r="F19" s="97"/>
      <c r="G19" s="98"/>
      <c r="H19" s="71"/>
      <c r="I19" s="98"/>
      <c r="J19" s="71"/>
      <c r="K19" s="98"/>
      <c r="L19" s="71"/>
      <c r="M19" s="98"/>
      <c r="N19" s="71"/>
      <c r="O19" s="98"/>
      <c r="P19" s="71"/>
      <c r="Q19" s="98"/>
    </row>
    <row r="20" spans="1:17" ht="12.75">
      <c r="A20" s="55" t="s">
        <v>276</v>
      </c>
      <c r="B20" s="14"/>
      <c r="C20" s="16"/>
      <c r="D20" s="84">
        <v>31.7</v>
      </c>
      <c r="E20" s="99"/>
      <c r="F20" s="84">
        <f>+D20</f>
        <v>31.7</v>
      </c>
      <c r="G20" s="99"/>
      <c r="H20" s="95">
        <v>31.7</v>
      </c>
      <c r="I20" s="99"/>
      <c r="J20" s="95">
        <f>+D20</f>
        <v>31.7</v>
      </c>
      <c r="K20" s="99"/>
      <c r="L20" s="95">
        <f>+D20</f>
        <v>31.7</v>
      </c>
      <c r="M20" s="99"/>
      <c r="N20" s="95">
        <f>+D20</f>
        <v>31.7</v>
      </c>
      <c r="O20" s="99"/>
      <c r="P20" s="95">
        <v>31.7</v>
      </c>
      <c r="Q20" s="99"/>
    </row>
    <row r="21" spans="1:17" ht="12.75">
      <c r="A21" s="55" t="s">
        <v>118</v>
      </c>
      <c r="B21" s="14"/>
      <c r="C21" s="16"/>
      <c r="D21" s="84">
        <v>16.08</v>
      </c>
      <c r="E21" s="99" t="s">
        <v>72</v>
      </c>
      <c r="F21" s="84">
        <v>22.03</v>
      </c>
      <c r="G21" s="99" t="s">
        <v>72</v>
      </c>
      <c r="H21" s="95">
        <v>28.01</v>
      </c>
      <c r="I21" s="99" t="s">
        <v>72</v>
      </c>
      <c r="J21" s="95">
        <v>42.36</v>
      </c>
      <c r="K21" s="99" t="s">
        <v>72</v>
      </c>
      <c r="L21" s="95">
        <v>52.54</v>
      </c>
      <c r="M21" s="99" t="s">
        <v>72</v>
      </c>
      <c r="N21" s="95">
        <v>62.31</v>
      </c>
      <c r="O21" s="99" t="s">
        <v>72</v>
      </c>
      <c r="P21" s="95">
        <v>71.92</v>
      </c>
      <c r="Q21" s="99" t="s">
        <v>72</v>
      </c>
    </row>
    <row r="22" spans="1:17" ht="12.75">
      <c r="A22" s="55" t="s">
        <v>119</v>
      </c>
      <c r="B22" s="14"/>
      <c r="C22" s="16"/>
      <c r="D22" s="84">
        <v>0.75</v>
      </c>
      <c r="E22" s="99"/>
      <c r="F22" s="84">
        <v>1</v>
      </c>
      <c r="G22" s="99"/>
      <c r="H22" s="95">
        <v>1.25</v>
      </c>
      <c r="I22" s="99"/>
      <c r="J22" s="95">
        <v>1.65</v>
      </c>
      <c r="K22" s="99"/>
      <c r="L22" s="95">
        <v>2</v>
      </c>
      <c r="M22" s="99"/>
      <c r="N22" s="95">
        <v>2.25</v>
      </c>
      <c r="O22" s="94"/>
      <c r="P22" s="95">
        <v>2.25</v>
      </c>
      <c r="Q22" s="94"/>
    </row>
    <row r="23" spans="1:17" ht="12.75">
      <c r="A23" s="55" t="s">
        <v>120</v>
      </c>
      <c r="B23" s="14"/>
      <c r="C23" s="16"/>
      <c r="D23" s="84"/>
      <c r="E23" s="99"/>
      <c r="F23" s="84"/>
      <c r="G23" s="99"/>
      <c r="H23" s="95"/>
      <c r="I23" s="99"/>
      <c r="J23" s="95"/>
      <c r="K23" s="99"/>
      <c r="L23" s="84"/>
      <c r="M23" s="99"/>
      <c r="N23" s="95"/>
      <c r="O23" s="108"/>
      <c r="P23" s="95"/>
      <c r="Q23" s="108"/>
    </row>
    <row r="24" spans="1:17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2.75">
      <c r="A26" s="30" t="s">
        <v>123</v>
      </c>
      <c r="B26" s="131" t="s">
        <v>241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30"/>
      <c r="B27" s="26" t="s">
        <v>124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30"/>
      <c r="B28" s="26" t="s">
        <v>125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30"/>
      <c r="B29" s="26" t="s">
        <v>126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30"/>
      <c r="B30" s="2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74" t="s">
        <v>279</v>
      </c>
      <c r="B31" s="43" t="s">
        <v>242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9"/>
    </row>
    <row r="32" spans="1:17" ht="12.75">
      <c r="A32" s="30"/>
      <c r="B32" s="26" t="s">
        <v>127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1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74" t="s">
        <v>280</v>
      </c>
      <c r="B34" s="26" t="s">
        <v>288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1"/>
      <c r="B35" s="26" t="s">
        <v>289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1"/>
      <c r="B36" s="26" t="s">
        <v>202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1"/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30" t="s">
        <v>243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30"/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30"/>
      <c r="B40" s="26" t="s">
        <v>203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2.75">
      <c r="A47" s="4" t="s">
        <v>147</v>
      </c>
      <c r="B47" s="124" t="str">
        <f>+'Check Sheet'!$B$52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7" t="s">
        <v>146</v>
      </c>
      <c r="B49" s="122">
        <f>'Item 230, pg 31'!B53</f>
        <v>40129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 t="s">
        <v>141</v>
      </c>
      <c r="O49" s="8"/>
      <c r="P49" s="122">
        <f>'Item 230, pg 31'!J53</f>
        <v>40179</v>
      </c>
      <c r="Q49" s="9"/>
    </row>
    <row r="50" spans="1:17" ht="12.75">
      <c r="A50" s="145" t="s">
        <v>139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2"/>
      <c r="Q50" s="147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145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</row>
  </sheetData>
  <sheetProtection/>
  <mergeCells count="5">
    <mergeCell ref="A50:Q50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2009-11-12T19:00:49Z</cp:lastPrinted>
  <dcterms:created xsi:type="dcterms:W3CDTF">2002-02-08T00:35:58Z</dcterms:created>
  <dcterms:modified xsi:type="dcterms:W3CDTF">2009-11-13T17:29:05Z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091780</vt:lpwstr>
  </property>
  <property fmtid="{D5CDD505-2E9C-101B-9397-08002B2CF9AE}" pid="6" name="IsConfidenti">
    <vt:lpwstr>0</vt:lpwstr>
  </property>
  <property fmtid="{D5CDD505-2E9C-101B-9397-08002B2CF9AE}" pid="7" name="Dat">
    <vt:lpwstr>2009-11-12T00:00:00Z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2009-11-12T00:00:00Z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