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3.xml" ContentType="application/vnd.openxmlformats-officedocument.spreadsheetml.externalLink+xml"/>
  <Override PartName="/xl/externalLinks/externalLink52.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2023 IRP\4 - Projects\WA CETA\"/>
    </mc:Choice>
  </mc:AlternateContent>
  <xr:revisionPtr revIDLastSave="0" documentId="13_ncr:1_{DCB2CF1B-6C49-48ED-8459-291C0F86ADE1}" xr6:coauthVersionLast="47" xr6:coauthVersionMax="47" xr10:uidLastSave="{00000000-0000-0000-0000-000000000000}"/>
  <bookViews>
    <workbookView xWindow="-28920" yWindow="-2745" windowWidth="29040" windowHeight="15840" xr2:uid="{08B05701-58AA-4093-B1EF-0B48454E3F45}"/>
  </bookViews>
  <sheets>
    <sheet name="Revenue Requirement" sheetId="1" r:id="rId1"/>
    <sheet name="Annual Threshold" sheetId="2" r:id="rId2"/>
    <sheet name="Non-IRP Costs" sheetId="3" r:id="rId3"/>
    <sheet name="IRP Costs " sheetId="14" r:id="rId4"/>
    <sheet name="IRP Portfolios Delta" sheetId="15" r:id="rId5"/>
    <sheet name="PS1-SC-CETA" sheetId="16" r:id="rId6"/>
    <sheet name="PS0-SC" sheetId="17" r:id="rId7"/>
    <sheet name="Forecast Sales" sheetId="6" r:id="rId8"/>
    <sheet name="GRC Table A" sheetId="7" r:id="rId9"/>
    <sheet name="Oct 21 BPA - Attachment B" sheetId="8" r:id="rId10"/>
    <sheet name="Apr 19 SBC - Table A"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0">[1]Jan!#REF!</definedName>
    <definedName name="\A">#REF!</definedName>
    <definedName name="\M">[1]Jan!#REF!</definedName>
    <definedName name="\P">#REF!</definedName>
    <definedName name="________________________OM1" localSheetId="10" hidden="1">{#N/A,#N/A,FALSE,"Summary";#N/A,#N/A,FALSE,"SmPlants";#N/A,#N/A,FALSE,"Utah";#N/A,#N/A,FALSE,"Idaho";#N/A,#N/A,FALSE,"Lewis River";#N/A,#N/A,FALSE,"NrthUmpq";#N/A,#N/A,FALSE,"KlamRog"}</definedName>
    <definedName name="________________________OM1" localSheetId="9"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0" hidden="1">{#N/A,#N/A,FALSE,"Summary";#N/A,#N/A,FALSE,"SmPlants";#N/A,#N/A,FALSE,"Utah";#N/A,#N/A,FALSE,"Idaho";#N/A,#N/A,FALSE,"Lewis River";#N/A,#N/A,FALSE,"NrthUmpq";#N/A,#N/A,FALSE,"KlamRog"}</definedName>
    <definedName name="______________________OM1" localSheetId="9"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0" hidden="1">{#N/A,#N/A,FALSE,"Summary";#N/A,#N/A,FALSE,"SmPlants";#N/A,#N/A,FALSE,"Utah";#N/A,#N/A,FALSE,"Idaho";#N/A,#N/A,FALSE,"Lewis River";#N/A,#N/A,FALSE,"NrthUmpq";#N/A,#N/A,FALSE,"KlamRog"}</definedName>
    <definedName name="____________________OM1" localSheetId="9"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0" hidden="1">{#N/A,#N/A,FALSE,"Summary";#N/A,#N/A,FALSE,"SmPlants";#N/A,#N/A,FALSE,"Utah";#N/A,#N/A,FALSE,"Idaho";#N/A,#N/A,FALSE,"Lewis River";#N/A,#N/A,FALSE,"NrthUmpq";#N/A,#N/A,FALSE,"KlamRog"}</definedName>
    <definedName name="___________________OM1" localSheetId="9"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localSheetId="10" hidden="1">{#N/A,#N/A,FALSE,"CRPT";#N/A,#N/A,FALSE,"TREND";#N/A,#N/A,FALSE,"%Curve"}</definedName>
    <definedName name="__________________six6" localSheetId="9" hidden="1">{#N/A,#N/A,FALSE,"CRPT";#N/A,#N/A,FALSE,"TREND";#N/A,#N/A,FALSE,"%Curve"}</definedName>
    <definedName name="__________________six6" hidden="1">{#N/A,#N/A,FALSE,"CRPT";#N/A,#N/A,FALSE,"TREND";#N/A,#N/A,FALSE,"%Curve"}</definedName>
    <definedName name="__________________www1" localSheetId="10" hidden="1">{#N/A,#N/A,FALSE,"schA"}</definedName>
    <definedName name="__________________www1" localSheetId="9" hidden="1">{#N/A,#N/A,FALSE,"schA"}</definedName>
    <definedName name="__________________www1" hidden="1">{#N/A,#N/A,FALSE,"schA"}</definedName>
    <definedName name="_________________OM1" localSheetId="10" hidden="1">{#N/A,#N/A,FALSE,"Summary";#N/A,#N/A,FALSE,"SmPlants";#N/A,#N/A,FALSE,"Utah";#N/A,#N/A,FALSE,"Idaho";#N/A,#N/A,FALSE,"Lewis River";#N/A,#N/A,FALSE,"NrthUmpq";#N/A,#N/A,FALSE,"KlamRog"}</definedName>
    <definedName name="_________________OM1" localSheetId="9"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___six6" localSheetId="10" hidden="1">{#N/A,#N/A,FALSE,"CRPT";#N/A,#N/A,FALSE,"TREND";#N/A,#N/A,FALSE,"%Curve"}</definedName>
    <definedName name="_________________six6" localSheetId="9" hidden="1">{#N/A,#N/A,FALSE,"CRPT";#N/A,#N/A,FALSE,"TREND";#N/A,#N/A,FALSE,"%Curve"}</definedName>
    <definedName name="_________________six6" hidden="1">{#N/A,#N/A,FALSE,"CRPT";#N/A,#N/A,FALSE,"TREND";#N/A,#N/A,FALSE,"%Curve"}</definedName>
    <definedName name="_________________www1" localSheetId="10" hidden="1">{#N/A,#N/A,FALSE,"schA"}</definedName>
    <definedName name="_________________www1" localSheetId="9" hidden="1">{#N/A,#N/A,FALSE,"schA"}</definedName>
    <definedName name="_________________www1" hidden="1">{#N/A,#N/A,FALSE,"schA"}</definedName>
    <definedName name="________________six6" localSheetId="10" hidden="1">{#N/A,#N/A,FALSE,"CRPT";#N/A,#N/A,FALSE,"TREND";#N/A,#N/A,FALSE,"%Curve"}</definedName>
    <definedName name="________________six6" localSheetId="9" hidden="1">{#N/A,#N/A,FALSE,"CRPT";#N/A,#N/A,FALSE,"TREND";#N/A,#N/A,FALSE,"%Curve"}</definedName>
    <definedName name="________________six6" hidden="1">{#N/A,#N/A,FALSE,"CRPT";#N/A,#N/A,FALSE,"TREND";#N/A,#N/A,FALSE,"%Curve"}</definedName>
    <definedName name="________________www1" localSheetId="10" hidden="1">{#N/A,#N/A,FALSE,"schA"}</definedName>
    <definedName name="________________www1" localSheetId="9" hidden="1">{#N/A,#N/A,FALSE,"schA"}</definedName>
    <definedName name="________________www1" hidden="1">{#N/A,#N/A,FALSE,"schA"}</definedName>
    <definedName name="_______________six6" localSheetId="10" hidden="1">{#N/A,#N/A,FALSE,"CRPT";#N/A,#N/A,FALSE,"TREND";#N/A,#N/A,FALSE,"%Curve"}</definedName>
    <definedName name="_______________six6" localSheetId="9" hidden="1">{#N/A,#N/A,FALSE,"CRPT";#N/A,#N/A,FALSE,"TREND";#N/A,#N/A,FALSE,"%Curve"}</definedName>
    <definedName name="_______________six6" hidden="1">{#N/A,#N/A,FALSE,"CRPT";#N/A,#N/A,FALSE,"TREND";#N/A,#N/A,FALSE,"%Curve"}</definedName>
    <definedName name="_______________www1" localSheetId="10" hidden="1">{#N/A,#N/A,FALSE,"schA"}</definedName>
    <definedName name="_______________www1" localSheetId="9" hidden="1">{#N/A,#N/A,FALSE,"schA"}</definedName>
    <definedName name="_______________www1" hidden="1">{#N/A,#N/A,FALSE,"schA"}</definedName>
    <definedName name="______________OM1" localSheetId="10" hidden="1">{#N/A,#N/A,FALSE,"Summary";#N/A,#N/A,FALSE,"SmPlants";#N/A,#N/A,FALSE,"Utah";#N/A,#N/A,FALSE,"Idaho";#N/A,#N/A,FALSE,"Lewis River";#N/A,#N/A,FALSE,"NrthUmpq";#N/A,#N/A,FALSE,"KlamRog"}</definedName>
    <definedName name="______________OM1" localSheetId="9"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_six6" localSheetId="10" hidden="1">{#N/A,#N/A,FALSE,"CRPT";#N/A,#N/A,FALSE,"TREND";#N/A,#N/A,FALSE,"%Curve"}</definedName>
    <definedName name="______________six6" localSheetId="9" hidden="1">{#N/A,#N/A,FALSE,"CRPT";#N/A,#N/A,FALSE,"TREND";#N/A,#N/A,FALSE,"%Curve"}</definedName>
    <definedName name="______________six6" hidden="1">{#N/A,#N/A,FALSE,"CRPT";#N/A,#N/A,FALSE,"TREND";#N/A,#N/A,FALSE,"%Curve"}</definedName>
    <definedName name="______________www1" localSheetId="10" hidden="1">{#N/A,#N/A,FALSE,"schA"}</definedName>
    <definedName name="______________www1" localSheetId="9" hidden="1">{#N/A,#N/A,FALSE,"schA"}</definedName>
    <definedName name="______________www1" hidden="1">{#N/A,#N/A,FALSE,"schA"}</definedName>
    <definedName name="_____________six6" localSheetId="10" hidden="1">{#N/A,#N/A,FALSE,"CRPT";#N/A,#N/A,FALSE,"TREND";#N/A,#N/A,FALSE,"%Curve"}</definedName>
    <definedName name="_____________six6" localSheetId="9" hidden="1">{#N/A,#N/A,FALSE,"CRPT";#N/A,#N/A,FALSE,"TREND";#N/A,#N/A,FALSE,"%Curve"}</definedName>
    <definedName name="_____________six6" hidden="1">{#N/A,#N/A,FALSE,"CRPT";#N/A,#N/A,FALSE,"TREND";#N/A,#N/A,FALSE,"%Curve"}</definedName>
    <definedName name="_____________www1" localSheetId="10" hidden="1">{#N/A,#N/A,FALSE,"schA"}</definedName>
    <definedName name="_____________www1" localSheetId="9" hidden="1">{#N/A,#N/A,FALSE,"schA"}</definedName>
    <definedName name="_____________www1" hidden="1">{#N/A,#N/A,FALSE,"schA"}</definedName>
    <definedName name="____________OM1" localSheetId="10" hidden="1">{#N/A,#N/A,FALSE,"Summary";#N/A,#N/A,FALSE,"SmPlants";#N/A,#N/A,FALSE,"Utah";#N/A,#N/A,FALSE,"Idaho";#N/A,#N/A,FALSE,"Lewis River";#N/A,#N/A,FALSE,"NrthUmpq";#N/A,#N/A,FALSE,"KlamRog"}</definedName>
    <definedName name="____________OM1" localSheetId="9"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_six6" localSheetId="10" hidden="1">{#N/A,#N/A,FALSE,"CRPT";#N/A,#N/A,FALSE,"TREND";#N/A,#N/A,FALSE,"%Curve"}</definedName>
    <definedName name="____________six6" localSheetId="9" hidden="1">{#N/A,#N/A,FALSE,"CRPT";#N/A,#N/A,FALSE,"TREND";#N/A,#N/A,FALSE,"%Curve"}</definedName>
    <definedName name="____________six6" hidden="1">{#N/A,#N/A,FALSE,"CRPT";#N/A,#N/A,FALSE,"TREND";#N/A,#N/A,FALSE,"%Curve"}</definedName>
    <definedName name="____________www1" localSheetId="10" hidden="1">{#N/A,#N/A,FALSE,"schA"}</definedName>
    <definedName name="____________www1" localSheetId="9" hidden="1">{#N/A,#N/A,FALSE,"schA"}</definedName>
    <definedName name="____________www1" hidden="1">{#N/A,#N/A,FALSE,"schA"}</definedName>
    <definedName name="___________OM1" localSheetId="10" hidden="1">{#N/A,#N/A,FALSE,"Summary";#N/A,#N/A,FALSE,"SmPlants";#N/A,#N/A,FALSE,"Utah";#N/A,#N/A,FALSE,"Idaho";#N/A,#N/A,FALSE,"Lewis River";#N/A,#N/A,FALSE,"NrthUmpq";#N/A,#N/A,FALSE,"KlamRog"}</definedName>
    <definedName name="___________OM1" localSheetId="9"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_six6" localSheetId="10" hidden="1">{#N/A,#N/A,FALSE,"CRPT";#N/A,#N/A,FALSE,"TREND";#N/A,#N/A,FALSE,"%Curve"}</definedName>
    <definedName name="___________six6" localSheetId="9" hidden="1">{#N/A,#N/A,FALSE,"CRPT";#N/A,#N/A,FALSE,"TREND";#N/A,#N/A,FALSE,"%Curve"}</definedName>
    <definedName name="___________six6" hidden="1">{#N/A,#N/A,FALSE,"CRPT";#N/A,#N/A,FALSE,"TREND";#N/A,#N/A,FALSE,"%Curve"}</definedName>
    <definedName name="___________www1" localSheetId="10" hidden="1">{#N/A,#N/A,FALSE,"schA"}</definedName>
    <definedName name="___________www1" localSheetId="9" hidden="1">{#N/A,#N/A,FALSE,"schA"}</definedName>
    <definedName name="___________www1" hidden="1">{#N/A,#N/A,FALSE,"schA"}</definedName>
    <definedName name="__________six6" localSheetId="10" hidden="1">{#N/A,#N/A,FALSE,"CRPT";#N/A,#N/A,FALSE,"TREND";#N/A,#N/A,FALSE,"%Curve"}</definedName>
    <definedName name="__________six6" localSheetId="9" hidden="1">{#N/A,#N/A,FALSE,"CRPT";#N/A,#N/A,FALSE,"TREND";#N/A,#N/A,FALSE,"%Curve"}</definedName>
    <definedName name="__________six6" hidden="1">{#N/A,#N/A,FALSE,"CRPT";#N/A,#N/A,FALSE,"TREND";#N/A,#N/A,FALSE,"%Curve"}</definedName>
    <definedName name="__________www1" localSheetId="10" hidden="1">{#N/A,#N/A,FALSE,"schA"}</definedName>
    <definedName name="__________www1" localSheetId="9" hidden="1">{#N/A,#N/A,FALSE,"schA"}</definedName>
    <definedName name="__________www1" hidden="1">{#N/A,#N/A,FALSE,"schA"}</definedName>
    <definedName name="_________j1" localSheetId="10" hidden="1">{"PRINT",#N/A,TRUE,"APPA";"PRINT",#N/A,TRUE,"APS";"PRINT",#N/A,TRUE,"BHPL";"PRINT",#N/A,TRUE,"BHPL2";"PRINT",#N/A,TRUE,"CDWR";"PRINT",#N/A,TRUE,"EWEB";"PRINT",#N/A,TRUE,"LADWP";"PRINT",#N/A,TRUE,"NEVBASE"}</definedName>
    <definedName name="_________j1" localSheetId="9"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0" hidden="1">{"PRINT",#N/A,TRUE,"APPA";"PRINT",#N/A,TRUE,"APS";"PRINT",#N/A,TRUE,"BHPL";"PRINT",#N/A,TRUE,"BHPL2";"PRINT",#N/A,TRUE,"CDWR";"PRINT",#N/A,TRUE,"EWEB";"PRINT",#N/A,TRUE,"LADWP";"PRINT",#N/A,TRUE,"NEVBASE"}</definedName>
    <definedName name="_________j2" localSheetId="9"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0" hidden="1">{"PRINT",#N/A,TRUE,"APPA";"PRINT",#N/A,TRUE,"APS";"PRINT",#N/A,TRUE,"BHPL";"PRINT",#N/A,TRUE,"BHPL2";"PRINT",#N/A,TRUE,"CDWR";"PRINT",#N/A,TRUE,"EWEB";"PRINT",#N/A,TRUE,"LADWP";"PRINT",#N/A,TRUE,"NEVBASE"}</definedName>
    <definedName name="_________j3" localSheetId="9"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0" hidden="1">{"PRINT",#N/A,TRUE,"APPA";"PRINT",#N/A,TRUE,"APS";"PRINT",#N/A,TRUE,"BHPL";"PRINT",#N/A,TRUE,"BHPL2";"PRINT",#N/A,TRUE,"CDWR";"PRINT",#N/A,TRUE,"EWEB";"PRINT",#N/A,TRUE,"LADWP";"PRINT",#N/A,TRUE,"NEVBASE"}</definedName>
    <definedName name="_________j4" localSheetId="9"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0" hidden="1">{"PRINT",#N/A,TRUE,"APPA";"PRINT",#N/A,TRUE,"APS";"PRINT",#N/A,TRUE,"BHPL";"PRINT",#N/A,TRUE,"BHPL2";"PRINT",#N/A,TRUE,"CDWR";"PRINT",#N/A,TRUE,"EWEB";"PRINT",#N/A,TRUE,"LADWP";"PRINT",#N/A,TRUE,"NEVBASE"}</definedName>
    <definedName name="_________j5" localSheetId="9"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0" hidden="1">{#N/A,#N/A,FALSE,"Summary";#N/A,#N/A,FALSE,"SmPlants";#N/A,#N/A,FALSE,"Utah";#N/A,#N/A,FALSE,"Idaho";#N/A,#N/A,FALSE,"Lewis River";#N/A,#N/A,FALSE,"NrthUmpq";#N/A,#N/A,FALSE,"KlamRog"}</definedName>
    <definedName name="_________OM1" localSheetId="9"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_six6" localSheetId="10" hidden="1">{#N/A,#N/A,FALSE,"CRPT";#N/A,#N/A,FALSE,"TREND";#N/A,#N/A,FALSE,"%Curve"}</definedName>
    <definedName name="_________six6" localSheetId="9" hidden="1">{#N/A,#N/A,FALSE,"CRPT";#N/A,#N/A,FALSE,"TREND";#N/A,#N/A,FALSE,"%Curve"}</definedName>
    <definedName name="_________six6" hidden="1">{#N/A,#N/A,FALSE,"CRPT";#N/A,#N/A,FALSE,"TREND";#N/A,#N/A,FALSE,"%Curve"}</definedName>
    <definedName name="_________Top1">[1]Jan!#REF!</definedName>
    <definedName name="_________www1" localSheetId="10" hidden="1">{#N/A,#N/A,FALSE,"schA"}</definedName>
    <definedName name="_________www1" localSheetId="9" hidden="1">{#N/A,#N/A,FALSE,"schA"}</definedName>
    <definedName name="_________www1" hidden="1">{#N/A,#N/A,FALSE,"schA"}</definedName>
    <definedName name="________j1" localSheetId="9"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9"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9"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9"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9"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localSheetId="10" hidden="1">{#N/A,#N/A,FALSE,"CRPT";#N/A,#N/A,FALSE,"TREND";#N/A,#N/A,FALSE,"%Curve"}</definedName>
    <definedName name="________six6" localSheetId="9" hidden="1">{#N/A,#N/A,FALSE,"CRPT";#N/A,#N/A,FALSE,"TREND";#N/A,#N/A,FALSE,"%Curve"}</definedName>
    <definedName name="________six6" hidden="1">{#N/A,#N/A,FALSE,"CRPT";#N/A,#N/A,FALSE,"TREND";#N/A,#N/A,FALSE,"%Curve"}</definedName>
    <definedName name="________TOP1">[1]Jan!#REF!</definedName>
    <definedName name="________www1" localSheetId="10" hidden="1">{#N/A,#N/A,FALSE,"schA"}</definedName>
    <definedName name="________www1" localSheetId="9" hidden="1">{#N/A,#N/A,FALSE,"schA"}</definedName>
    <definedName name="________www1" hidden="1">{#N/A,#N/A,FALSE,"schA"}</definedName>
    <definedName name="_______j1" localSheetId="10" hidden="1">{"PRINT",#N/A,TRUE,"APPA";"PRINT",#N/A,TRUE,"APS";"PRINT",#N/A,TRUE,"BHPL";"PRINT",#N/A,TRUE,"BHPL2";"PRINT",#N/A,TRUE,"CDWR";"PRINT",#N/A,TRUE,"EWEB";"PRINT",#N/A,TRUE,"LADWP";"PRINT",#N/A,TRUE,"NEVBASE"}</definedName>
    <definedName name="_______j1" localSheetId="9"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0" hidden="1">{"PRINT",#N/A,TRUE,"APPA";"PRINT",#N/A,TRUE,"APS";"PRINT",#N/A,TRUE,"BHPL";"PRINT",#N/A,TRUE,"BHPL2";"PRINT",#N/A,TRUE,"CDWR";"PRINT",#N/A,TRUE,"EWEB";"PRINT",#N/A,TRUE,"LADWP";"PRINT",#N/A,TRUE,"NEVBASE"}</definedName>
    <definedName name="_______j2" localSheetId="9"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0" hidden="1">{"PRINT",#N/A,TRUE,"APPA";"PRINT",#N/A,TRUE,"APS";"PRINT",#N/A,TRUE,"BHPL";"PRINT",#N/A,TRUE,"BHPL2";"PRINT",#N/A,TRUE,"CDWR";"PRINT",#N/A,TRUE,"EWEB";"PRINT",#N/A,TRUE,"LADWP";"PRINT",#N/A,TRUE,"NEVBASE"}</definedName>
    <definedName name="_______j3" localSheetId="9"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0" hidden="1">{"PRINT",#N/A,TRUE,"APPA";"PRINT",#N/A,TRUE,"APS";"PRINT",#N/A,TRUE,"BHPL";"PRINT",#N/A,TRUE,"BHPL2";"PRINT",#N/A,TRUE,"CDWR";"PRINT",#N/A,TRUE,"EWEB";"PRINT",#N/A,TRUE,"LADWP";"PRINT",#N/A,TRUE,"NEVBASE"}</definedName>
    <definedName name="_______j4" localSheetId="9"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0" hidden="1">{"PRINT",#N/A,TRUE,"APPA";"PRINT",#N/A,TRUE,"APS";"PRINT",#N/A,TRUE,"BHPL";"PRINT",#N/A,TRUE,"BHPL2";"PRINT",#N/A,TRUE,"CDWR";"PRINT",#N/A,TRUE,"EWEB";"PRINT",#N/A,TRUE,"LADWP";"PRINT",#N/A,TRUE,"NEVBASE"}</definedName>
    <definedName name="_______j5" localSheetId="9"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MEN3">[1]Jan!#REF!</definedName>
    <definedName name="_______OM1" localSheetId="10" hidden="1">{#N/A,#N/A,FALSE,"Summary";#N/A,#N/A,FALSE,"SmPlants";#N/A,#N/A,FALSE,"Utah";#N/A,#N/A,FALSE,"Idaho";#N/A,#N/A,FALSE,"Lewis River";#N/A,#N/A,FALSE,"NrthUmpq";#N/A,#N/A,FALSE,"KlamRog"}</definedName>
    <definedName name="_______OM1" localSheetId="9"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_six6" localSheetId="10" hidden="1">{#N/A,#N/A,FALSE,"CRPT";#N/A,#N/A,FALSE,"TREND";#N/A,#N/A,FALSE,"%Curve"}</definedName>
    <definedName name="_______six6" localSheetId="9" hidden="1">{#N/A,#N/A,FALSE,"CRPT";#N/A,#N/A,FALSE,"TREND";#N/A,#N/A,FALSE,"%Curve"}</definedName>
    <definedName name="_______six6" hidden="1">{#N/A,#N/A,FALSE,"CRPT";#N/A,#N/A,FALSE,"TREND";#N/A,#N/A,FALSE,"%Curve"}</definedName>
    <definedName name="_______www1" localSheetId="10" hidden="1">{#N/A,#N/A,FALSE,"schA"}</definedName>
    <definedName name="_______www1" localSheetId="9" hidden="1">{#N/A,#N/A,FALSE,"schA"}</definedName>
    <definedName name="_______www1" hidden="1">{#N/A,#N/A,FALSE,"schA"}</definedName>
    <definedName name="______j1" localSheetId="10" hidden="1">{"PRINT",#N/A,TRUE,"APPA";"PRINT",#N/A,TRUE,"APS";"PRINT",#N/A,TRUE,"BHPL";"PRINT",#N/A,TRUE,"BHPL2";"PRINT",#N/A,TRUE,"CDWR";"PRINT",#N/A,TRUE,"EWEB";"PRINT",#N/A,TRUE,"LADWP";"PRINT",#N/A,TRUE,"NEVBASE"}</definedName>
    <definedName name="______j1" localSheetId="9"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0" hidden="1">{"PRINT",#N/A,TRUE,"APPA";"PRINT",#N/A,TRUE,"APS";"PRINT",#N/A,TRUE,"BHPL";"PRINT",#N/A,TRUE,"BHPL2";"PRINT",#N/A,TRUE,"CDWR";"PRINT",#N/A,TRUE,"EWEB";"PRINT",#N/A,TRUE,"LADWP";"PRINT",#N/A,TRUE,"NEVBASE"}</definedName>
    <definedName name="______j2" localSheetId="9"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0" hidden="1">{"PRINT",#N/A,TRUE,"APPA";"PRINT",#N/A,TRUE,"APS";"PRINT",#N/A,TRUE,"BHPL";"PRINT",#N/A,TRUE,"BHPL2";"PRINT",#N/A,TRUE,"CDWR";"PRINT",#N/A,TRUE,"EWEB";"PRINT",#N/A,TRUE,"LADWP";"PRINT",#N/A,TRUE,"NEVBASE"}</definedName>
    <definedName name="______j3" localSheetId="9"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0" hidden="1">{"PRINT",#N/A,TRUE,"APPA";"PRINT",#N/A,TRUE,"APS";"PRINT",#N/A,TRUE,"BHPL";"PRINT",#N/A,TRUE,"BHPL2";"PRINT",#N/A,TRUE,"CDWR";"PRINT",#N/A,TRUE,"EWEB";"PRINT",#N/A,TRUE,"LADWP";"PRINT",#N/A,TRUE,"NEVBASE"}</definedName>
    <definedName name="______j4" localSheetId="9"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0" hidden="1">{"PRINT",#N/A,TRUE,"APPA";"PRINT",#N/A,TRUE,"APS";"PRINT",#N/A,TRUE,"BHPL";"PRINT",#N/A,TRUE,"BHPL2";"PRINT",#N/A,TRUE,"CDWR";"PRINT",#N/A,TRUE,"EWEB";"PRINT",#N/A,TRUE,"LADWP";"PRINT",#N/A,TRUE,"NEVBASE"}</definedName>
    <definedName name="______j5" localSheetId="9"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MEN2">[1]Jan!#REF!</definedName>
    <definedName name="______MEN3">[1]Jan!#REF!</definedName>
    <definedName name="______OM1" localSheetId="10" hidden="1">{#N/A,#N/A,FALSE,"Summary";#N/A,#N/A,FALSE,"SmPlants";#N/A,#N/A,FALSE,"Utah";#N/A,#N/A,FALSE,"Idaho";#N/A,#N/A,FALSE,"Lewis River";#N/A,#N/A,FALSE,"NrthUmpq";#N/A,#N/A,FALSE,"KlamRog"}</definedName>
    <definedName name="______OM1" localSheetId="9"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_six6" localSheetId="10" hidden="1">{#N/A,#N/A,FALSE,"CRPT";#N/A,#N/A,FALSE,"TREND";#N/A,#N/A,FALSE,"%Curve"}</definedName>
    <definedName name="______six6" localSheetId="9" hidden="1">{#N/A,#N/A,FALSE,"CRPT";#N/A,#N/A,FALSE,"TREND";#N/A,#N/A,FALSE,"%Curve"}</definedName>
    <definedName name="______six6" hidden="1">{#N/A,#N/A,FALSE,"CRPT";#N/A,#N/A,FALSE,"TREND";#N/A,#N/A,FALSE,"%Curve"}</definedName>
    <definedName name="______TOP1">[1]Jan!#REF!</definedName>
    <definedName name="______www1" localSheetId="10" hidden="1">{#N/A,#N/A,FALSE,"schA"}</definedName>
    <definedName name="______www1" localSheetId="9" hidden="1">{#N/A,#N/A,FALSE,"schA"}</definedName>
    <definedName name="______www1" hidden="1">{#N/A,#N/A,FALSE,"schA"}</definedName>
    <definedName name="_____j1" localSheetId="10" hidden="1">{"PRINT",#N/A,TRUE,"APPA";"PRINT",#N/A,TRUE,"APS";"PRINT",#N/A,TRUE,"BHPL";"PRINT",#N/A,TRUE,"BHPL2";"PRINT",#N/A,TRUE,"CDWR";"PRINT",#N/A,TRUE,"EWEB";"PRINT",#N/A,TRUE,"LADWP";"PRINT",#N/A,TRUE,"NEVBASE"}</definedName>
    <definedName name="_____j1" localSheetId="9"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0" hidden="1">{"PRINT",#N/A,TRUE,"APPA";"PRINT",#N/A,TRUE,"APS";"PRINT",#N/A,TRUE,"BHPL";"PRINT",#N/A,TRUE,"BHPL2";"PRINT",#N/A,TRUE,"CDWR";"PRINT",#N/A,TRUE,"EWEB";"PRINT",#N/A,TRUE,"LADWP";"PRINT",#N/A,TRUE,"NEVBASE"}</definedName>
    <definedName name="_____j2" localSheetId="9"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0" hidden="1">{"PRINT",#N/A,TRUE,"APPA";"PRINT",#N/A,TRUE,"APS";"PRINT",#N/A,TRUE,"BHPL";"PRINT",#N/A,TRUE,"BHPL2";"PRINT",#N/A,TRUE,"CDWR";"PRINT",#N/A,TRUE,"EWEB";"PRINT",#N/A,TRUE,"LADWP";"PRINT",#N/A,TRUE,"NEVBASE"}</definedName>
    <definedName name="_____j3" localSheetId="9"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0" hidden="1">{"PRINT",#N/A,TRUE,"APPA";"PRINT",#N/A,TRUE,"APS";"PRINT",#N/A,TRUE,"BHPL";"PRINT",#N/A,TRUE,"BHPL2";"PRINT",#N/A,TRUE,"CDWR";"PRINT",#N/A,TRUE,"EWEB";"PRINT",#N/A,TRUE,"LADWP";"PRINT",#N/A,TRUE,"NEVBASE"}</definedName>
    <definedName name="_____j4" localSheetId="9"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0" hidden="1">{"PRINT",#N/A,TRUE,"APPA";"PRINT",#N/A,TRUE,"APS";"PRINT",#N/A,TRUE,"BHPL";"PRINT",#N/A,TRUE,"BHPL2";"PRINT",#N/A,TRUE,"CDWR";"PRINT",#N/A,TRUE,"EWEB";"PRINT",#N/A,TRUE,"LADWP";"PRINT",#N/A,TRUE,"NEVBASE"}</definedName>
    <definedName name="_____j5" localSheetId="9"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MEN2">[1]Jan!#REF!</definedName>
    <definedName name="_____MEN3">[1]Jan!#REF!</definedName>
    <definedName name="_____OM1" localSheetId="10" hidden="1">{#N/A,#N/A,FALSE,"Summary";#N/A,#N/A,FALSE,"SmPlants";#N/A,#N/A,FALSE,"Utah";#N/A,#N/A,FALSE,"Idaho";#N/A,#N/A,FALSE,"Lewis River";#N/A,#N/A,FALSE,"NrthUmpq";#N/A,#N/A,FALSE,"KlamRog"}</definedName>
    <definedName name="_____OM1" localSheetId="9"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_six6" localSheetId="10" hidden="1">{#N/A,#N/A,FALSE,"CRPT";#N/A,#N/A,FALSE,"TREND";#N/A,#N/A,FALSE,"%Curve"}</definedName>
    <definedName name="_____six6" localSheetId="9" hidden="1">{#N/A,#N/A,FALSE,"CRPT";#N/A,#N/A,FALSE,"TREND";#N/A,#N/A,FALSE,"%Curve"}</definedName>
    <definedName name="_____six6" hidden="1">{#N/A,#N/A,FALSE,"CRPT";#N/A,#N/A,FALSE,"TREND";#N/A,#N/A,FALSE,"%Curve"}</definedName>
    <definedName name="_____TOP1">[1]Jan!#REF!</definedName>
    <definedName name="_____www1" localSheetId="10" hidden="1">{#N/A,#N/A,FALSE,"schA"}</definedName>
    <definedName name="_____www1" localSheetId="9" hidden="1">{#N/A,#N/A,FALSE,"schA"}</definedName>
    <definedName name="_____www1" hidden="1">{#N/A,#N/A,FALSE,"schA"}</definedName>
    <definedName name="____j1" localSheetId="10" hidden="1">{"PRINT",#N/A,TRUE,"APPA";"PRINT",#N/A,TRUE,"APS";"PRINT",#N/A,TRUE,"BHPL";"PRINT",#N/A,TRUE,"BHPL2";"PRINT",#N/A,TRUE,"CDWR";"PRINT",#N/A,TRUE,"EWEB";"PRINT",#N/A,TRUE,"LADWP";"PRINT",#N/A,TRUE,"NEVBASE"}</definedName>
    <definedName name="____j1" localSheetId="9" hidden="1">{"PRINT",#N/A,TRUE,"APPA";"PRINT",#N/A,TRUE,"APS";"PRINT",#N/A,TRUE,"BHPL";"PRINT",#N/A,TRUE,"BHPL2";"PRINT",#N/A,TRUE,"CDWR";"PRINT",#N/A,TRUE,"EWEB";"PRINT",#N/A,TRUE,"LADWP";"PRINT",#N/A,TRUE,"NEVBASE"}</definedName>
    <definedName name="____j1" localSheetId="0"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0" hidden="1">{"PRINT",#N/A,TRUE,"APPA";"PRINT",#N/A,TRUE,"APS";"PRINT",#N/A,TRUE,"BHPL";"PRINT",#N/A,TRUE,"BHPL2";"PRINT",#N/A,TRUE,"CDWR";"PRINT",#N/A,TRUE,"EWEB";"PRINT",#N/A,TRUE,"LADWP";"PRINT",#N/A,TRUE,"NEVBASE"}</definedName>
    <definedName name="____j2" localSheetId="9" hidden="1">{"PRINT",#N/A,TRUE,"APPA";"PRINT",#N/A,TRUE,"APS";"PRINT",#N/A,TRUE,"BHPL";"PRINT",#N/A,TRUE,"BHPL2";"PRINT",#N/A,TRUE,"CDWR";"PRINT",#N/A,TRUE,"EWEB";"PRINT",#N/A,TRUE,"LADWP";"PRINT",#N/A,TRUE,"NEVBASE"}</definedName>
    <definedName name="____j2" localSheetId="0"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0" hidden="1">{"PRINT",#N/A,TRUE,"APPA";"PRINT",#N/A,TRUE,"APS";"PRINT",#N/A,TRUE,"BHPL";"PRINT",#N/A,TRUE,"BHPL2";"PRINT",#N/A,TRUE,"CDWR";"PRINT",#N/A,TRUE,"EWEB";"PRINT",#N/A,TRUE,"LADWP";"PRINT",#N/A,TRUE,"NEVBASE"}</definedName>
    <definedName name="____j3" localSheetId="9" hidden="1">{"PRINT",#N/A,TRUE,"APPA";"PRINT",#N/A,TRUE,"APS";"PRINT",#N/A,TRUE,"BHPL";"PRINT",#N/A,TRUE,"BHPL2";"PRINT",#N/A,TRUE,"CDWR";"PRINT",#N/A,TRUE,"EWEB";"PRINT",#N/A,TRUE,"LADWP";"PRINT",#N/A,TRUE,"NEVBASE"}</definedName>
    <definedName name="____j3" localSheetId="0"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0" hidden="1">{"PRINT",#N/A,TRUE,"APPA";"PRINT",#N/A,TRUE,"APS";"PRINT",#N/A,TRUE,"BHPL";"PRINT",#N/A,TRUE,"BHPL2";"PRINT",#N/A,TRUE,"CDWR";"PRINT",#N/A,TRUE,"EWEB";"PRINT",#N/A,TRUE,"LADWP";"PRINT",#N/A,TRUE,"NEVBASE"}</definedName>
    <definedName name="____j4" localSheetId="9" hidden="1">{"PRINT",#N/A,TRUE,"APPA";"PRINT",#N/A,TRUE,"APS";"PRINT",#N/A,TRUE,"BHPL";"PRINT",#N/A,TRUE,"BHPL2";"PRINT",#N/A,TRUE,"CDWR";"PRINT",#N/A,TRUE,"EWEB";"PRINT",#N/A,TRUE,"LADWP";"PRINT",#N/A,TRUE,"NEVBASE"}</definedName>
    <definedName name="____j4" localSheetId="0"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0" hidden="1">{"PRINT",#N/A,TRUE,"APPA";"PRINT",#N/A,TRUE,"APS";"PRINT",#N/A,TRUE,"BHPL";"PRINT",#N/A,TRUE,"BHPL2";"PRINT",#N/A,TRUE,"CDWR";"PRINT",#N/A,TRUE,"EWEB";"PRINT",#N/A,TRUE,"LADWP";"PRINT",#N/A,TRUE,"NEVBASE"}</definedName>
    <definedName name="____j5" localSheetId="9" hidden="1">{"PRINT",#N/A,TRUE,"APPA";"PRINT",#N/A,TRUE,"APS";"PRINT",#N/A,TRUE,"BHPL";"PRINT",#N/A,TRUE,"BHPL2";"PRINT",#N/A,TRUE,"CDWR";"PRINT",#N/A,TRUE,"EWEB";"PRINT",#N/A,TRUE,"LADWP";"PRINT",#N/A,TRUE,"NEVBASE"}</definedName>
    <definedName name="____j5" localSheetId="0"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MEN2">[1]Jan!#REF!</definedName>
    <definedName name="____MEN3">[1]Jan!#REF!</definedName>
    <definedName name="____OM1" localSheetId="10" hidden="1">{#N/A,#N/A,FALSE,"Summary";#N/A,#N/A,FALSE,"SmPlants";#N/A,#N/A,FALSE,"Utah";#N/A,#N/A,FALSE,"Idaho";#N/A,#N/A,FALSE,"Lewis River";#N/A,#N/A,FALSE,"NrthUmpq";#N/A,#N/A,FALSE,"KlamRog"}</definedName>
    <definedName name="____OM1" localSheetId="9"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localSheetId="10" hidden="1">{#N/A,#N/A,FALSE,"CRPT";#N/A,#N/A,FALSE,"TREND";#N/A,#N/A,FALSE,"%Curve"}</definedName>
    <definedName name="____six6" localSheetId="9" hidden="1">{#N/A,#N/A,FALSE,"CRPT";#N/A,#N/A,FALSE,"TREND";#N/A,#N/A,FALSE,"%Curve"}</definedName>
    <definedName name="____six6" hidden="1">{#N/A,#N/A,FALSE,"CRPT";#N/A,#N/A,FALSE,"TREND";#N/A,#N/A,FALSE,"%Curve"}</definedName>
    <definedName name="____www1" localSheetId="10" hidden="1">{#N/A,#N/A,FALSE,"schA"}</definedName>
    <definedName name="____www1" localSheetId="9" hidden="1">{#N/A,#N/A,FALSE,"schA"}</definedName>
    <definedName name="____www1" hidden="1">{#N/A,#N/A,FALSE,"schA"}</definedName>
    <definedName name="___j1" localSheetId="10" hidden="1">{"PRINT",#N/A,TRUE,"APPA";"PRINT",#N/A,TRUE,"APS";"PRINT",#N/A,TRUE,"BHPL";"PRINT",#N/A,TRUE,"BHPL2";"PRINT",#N/A,TRUE,"CDWR";"PRINT",#N/A,TRUE,"EWEB";"PRINT",#N/A,TRUE,"LADWP";"PRINT",#N/A,TRUE,"NEVBASE"}</definedName>
    <definedName name="___j1" localSheetId="9" hidden="1">{"PRINT",#N/A,TRUE,"APPA";"PRINT",#N/A,TRUE,"APS";"PRINT",#N/A,TRUE,"BHPL";"PRINT",#N/A,TRUE,"BHPL2";"PRINT",#N/A,TRUE,"CDWR";"PRINT",#N/A,TRUE,"EWEB";"PRINT",#N/A,TRUE,"LADWP";"PRINT",#N/A,TRUE,"NEVBASE"}</definedName>
    <definedName name="___j1" localSheetId="0"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0" hidden="1">{"PRINT",#N/A,TRUE,"APPA";"PRINT",#N/A,TRUE,"APS";"PRINT",#N/A,TRUE,"BHPL";"PRINT",#N/A,TRUE,"BHPL2";"PRINT",#N/A,TRUE,"CDWR";"PRINT",#N/A,TRUE,"EWEB";"PRINT",#N/A,TRUE,"LADWP";"PRINT",#N/A,TRUE,"NEVBASE"}</definedName>
    <definedName name="___j2" localSheetId="9" hidden="1">{"PRINT",#N/A,TRUE,"APPA";"PRINT",#N/A,TRUE,"APS";"PRINT",#N/A,TRUE,"BHPL";"PRINT",#N/A,TRUE,"BHPL2";"PRINT",#N/A,TRUE,"CDWR";"PRINT",#N/A,TRUE,"EWEB";"PRINT",#N/A,TRUE,"LADWP";"PRINT",#N/A,TRUE,"NEVBASE"}</definedName>
    <definedName name="___j2" localSheetId="0"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0" hidden="1">{"PRINT",#N/A,TRUE,"APPA";"PRINT",#N/A,TRUE,"APS";"PRINT",#N/A,TRUE,"BHPL";"PRINT",#N/A,TRUE,"BHPL2";"PRINT",#N/A,TRUE,"CDWR";"PRINT",#N/A,TRUE,"EWEB";"PRINT",#N/A,TRUE,"LADWP";"PRINT",#N/A,TRUE,"NEVBASE"}</definedName>
    <definedName name="___j3" localSheetId="9" hidden="1">{"PRINT",#N/A,TRUE,"APPA";"PRINT",#N/A,TRUE,"APS";"PRINT",#N/A,TRUE,"BHPL";"PRINT",#N/A,TRUE,"BHPL2";"PRINT",#N/A,TRUE,"CDWR";"PRINT",#N/A,TRUE,"EWEB";"PRINT",#N/A,TRUE,"LADWP";"PRINT",#N/A,TRUE,"NEVBASE"}</definedName>
    <definedName name="___j3" localSheetId="0"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0" hidden="1">{"PRINT",#N/A,TRUE,"APPA";"PRINT",#N/A,TRUE,"APS";"PRINT",#N/A,TRUE,"BHPL";"PRINT",#N/A,TRUE,"BHPL2";"PRINT",#N/A,TRUE,"CDWR";"PRINT",#N/A,TRUE,"EWEB";"PRINT",#N/A,TRUE,"LADWP";"PRINT",#N/A,TRUE,"NEVBASE"}</definedName>
    <definedName name="___j4" localSheetId="9" hidden="1">{"PRINT",#N/A,TRUE,"APPA";"PRINT",#N/A,TRUE,"APS";"PRINT",#N/A,TRUE,"BHPL";"PRINT",#N/A,TRUE,"BHPL2";"PRINT",#N/A,TRUE,"CDWR";"PRINT",#N/A,TRUE,"EWEB";"PRINT",#N/A,TRUE,"LADWP";"PRINT",#N/A,TRUE,"NEVBASE"}</definedName>
    <definedName name="___j4" localSheetId="0"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0" hidden="1">{"PRINT",#N/A,TRUE,"APPA";"PRINT",#N/A,TRUE,"APS";"PRINT",#N/A,TRUE,"BHPL";"PRINT",#N/A,TRUE,"BHPL2";"PRINT",#N/A,TRUE,"CDWR";"PRINT",#N/A,TRUE,"EWEB";"PRINT",#N/A,TRUE,"LADWP";"PRINT",#N/A,TRUE,"NEVBASE"}</definedName>
    <definedName name="___j5" localSheetId="9" hidden="1">{"PRINT",#N/A,TRUE,"APPA";"PRINT",#N/A,TRUE,"APS";"PRINT",#N/A,TRUE,"BHPL";"PRINT",#N/A,TRUE,"BHPL2";"PRINT",#N/A,TRUE,"CDWR";"PRINT",#N/A,TRUE,"EWEB";"PRINT",#N/A,TRUE,"LADWP";"PRINT",#N/A,TRUE,"NEVBASE"}</definedName>
    <definedName name="___j5" localSheetId="0"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MEN2">[1]Jan!#REF!</definedName>
    <definedName name="___MEN3">[1]Jan!#REF!</definedName>
    <definedName name="___OM1" localSheetId="10" hidden="1">{#N/A,#N/A,FALSE,"Summary";#N/A,#N/A,FALSE,"SmPlants";#N/A,#N/A,FALSE,"Utah";#N/A,#N/A,FALSE,"Idaho";#N/A,#N/A,FALSE,"Lewis River";#N/A,#N/A,FALSE,"NrthUmpq";#N/A,#N/A,FALSE,"KlamRog"}</definedName>
    <definedName name="___OM1" localSheetId="9" hidden="1">{#N/A,#N/A,FALSE,"Summary";#N/A,#N/A,FALSE,"SmPlants";#N/A,#N/A,FALSE,"Utah";#N/A,#N/A,FALSE,"Idaho";#N/A,#N/A,FALSE,"Lewis River";#N/A,#N/A,FALSE,"NrthUmpq";#N/A,#N/A,FALSE,"KlamRog"}</definedName>
    <definedName name="___OM1" localSheetId="0"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localSheetId="10" hidden="1">{#N/A,#N/A,FALSE,"CRPT";#N/A,#N/A,FALSE,"TREND";#N/A,#N/A,FALSE,"%Curve"}</definedName>
    <definedName name="___six6" localSheetId="9" hidden="1">{#N/A,#N/A,FALSE,"CRPT";#N/A,#N/A,FALSE,"TREND";#N/A,#N/A,FALSE,"%Curve"}</definedName>
    <definedName name="___six6" hidden="1">{#N/A,#N/A,FALSE,"CRPT";#N/A,#N/A,FALSE,"TREND";#N/A,#N/A,FALSE,"%Curve"}</definedName>
    <definedName name="___TOP1">[1]Jan!#REF!</definedName>
    <definedName name="___www1" localSheetId="10" hidden="1">{#N/A,#N/A,FALSE,"schA"}</definedName>
    <definedName name="___www1" localSheetId="9" hidden="1">{#N/A,#N/A,FALSE,"schA"}</definedName>
    <definedName name="___www1" hidden="1">{#N/A,#N/A,FALSE,"schA"}</definedName>
    <definedName name="__123Graph_A" localSheetId="10" hidden="1">[2]Inputs!#REF!</definedName>
    <definedName name="__123Graph_A" localSheetId="8" hidden="1">[2]Inputs!#REF!</definedName>
    <definedName name="__123Graph_A" localSheetId="9" hidden="1">[2]Inputs!#REF!</definedName>
    <definedName name="__123Graph_A" hidden="1">[3]Inputs!#REF!</definedName>
    <definedName name="__123Graph_B" localSheetId="10" hidden="1">[2]Inputs!#REF!</definedName>
    <definedName name="__123Graph_B" localSheetId="8" hidden="1">[2]Inputs!#REF!</definedName>
    <definedName name="__123Graph_B" localSheetId="9" hidden="1">[2]Inputs!#REF!</definedName>
    <definedName name="__123Graph_B" hidden="1">[3]Inputs!#REF!</definedName>
    <definedName name="__123Graph_D" localSheetId="10" hidden="1">[2]Inputs!#REF!</definedName>
    <definedName name="__123Graph_D" localSheetId="8" hidden="1">[2]Inputs!#REF!</definedName>
    <definedName name="__123Graph_D" localSheetId="9" hidden="1">[2]Inputs!#REF!</definedName>
    <definedName name="__123Graph_D" hidden="1">[3]Inputs!#REF!</definedName>
    <definedName name="__123Graph_E" hidden="1">[4]Input!$E$22:$E$37</definedName>
    <definedName name="__123Graph_ECURRENT" hidden="1">[5]ConsolidatingPL!#REF!</definedName>
    <definedName name="__123Graph_F" hidden="1">[4]Input!$D$22:$D$37</definedName>
    <definedName name="__j1" localSheetId="10" hidden="1">{"PRINT",#N/A,TRUE,"APPA";"PRINT",#N/A,TRUE,"APS";"PRINT",#N/A,TRUE,"BHPL";"PRINT",#N/A,TRUE,"BHPL2";"PRINT",#N/A,TRUE,"CDWR";"PRINT",#N/A,TRUE,"EWEB";"PRINT",#N/A,TRUE,"LADWP";"PRINT",#N/A,TRUE,"NEVBASE"}</definedName>
    <definedName name="__j1" localSheetId="9" hidden="1">{"PRINT",#N/A,TRUE,"APPA";"PRINT",#N/A,TRUE,"APS";"PRINT",#N/A,TRUE,"BHPL";"PRINT",#N/A,TRUE,"BHPL2";"PRINT",#N/A,TRUE,"CDWR";"PRINT",#N/A,TRUE,"EWEB";"PRINT",#N/A,TRUE,"LADWP";"PRINT",#N/A,TRUE,"NEVBASE"}</definedName>
    <definedName name="__j1" localSheetId="0"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0" hidden="1">{"PRINT",#N/A,TRUE,"APPA";"PRINT",#N/A,TRUE,"APS";"PRINT",#N/A,TRUE,"BHPL";"PRINT",#N/A,TRUE,"BHPL2";"PRINT",#N/A,TRUE,"CDWR";"PRINT",#N/A,TRUE,"EWEB";"PRINT",#N/A,TRUE,"LADWP";"PRINT",#N/A,TRUE,"NEVBASE"}</definedName>
    <definedName name="__j2" localSheetId="9" hidden="1">{"PRINT",#N/A,TRUE,"APPA";"PRINT",#N/A,TRUE,"APS";"PRINT",#N/A,TRUE,"BHPL";"PRINT",#N/A,TRUE,"BHPL2";"PRINT",#N/A,TRUE,"CDWR";"PRINT",#N/A,TRUE,"EWEB";"PRINT",#N/A,TRUE,"LADWP";"PRINT",#N/A,TRUE,"NEVBASE"}</definedName>
    <definedName name="__j2" localSheetId="0"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0" hidden="1">{"PRINT",#N/A,TRUE,"APPA";"PRINT",#N/A,TRUE,"APS";"PRINT",#N/A,TRUE,"BHPL";"PRINT",#N/A,TRUE,"BHPL2";"PRINT",#N/A,TRUE,"CDWR";"PRINT",#N/A,TRUE,"EWEB";"PRINT",#N/A,TRUE,"LADWP";"PRINT",#N/A,TRUE,"NEVBASE"}</definedName>
    <definedName name="__j3" localSheetId="9" hidden="1">{"PRINT",#N/A,TRUE,"APPA";"PRINT",#N/A,TRUE,"APS";"PRINT",#N/A,TRUE,"BHPL";"PRINT",#N/A,TRUE,"BHPL2";"PRINT",#N/A,TRUE,"CDWR";"PRINT",#N/A,TRUE,"EWEB";"PRINT",#N/A,TRUE,"LADWP";"PRINT",#N/A,TRUE,"NEVBASE"}</definedName>
    <definedName name="__j3" localSheetId="0"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0" hidden="1">{"PRINT",#N/A,TRUE,"APPA";"PRINT",#N/A,TRUE,"APS";"PRINT",#N/A,TRUE,"BHPL";"PRINT",#N/A,TRUE,"BHPL2";"PRINT",#N/A,TRUE,"CDWR";"PRINT",#N/A,TRUE,"EWEB";"PRINT",#N/A,TRUE,"LADWP";"PRINT",#N/A,TRUE,"NEVBASE"}</definedName>
    <definedName name="__j4" localSheetId="9" hidden="1">{"PRINT",#N/A,TRUE,"APPA";"PRINT",#N/A,TRUE,"APS";"PRINT",#N/A,TRUE,"BHPL";"PRINT",#N/A,TRUE,"BHPL2";"PRINT",#N/A,TRUE,"CDWR";"PRINT",#N/A,TRUE,"EWEB";"PRINT",#N/A,TRUE,"LADWP";"PRINT",#N/A,TRUE,"NEVBASE"}</definedName>
    <definedName name="__j4" localSheetId="0"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0" hidden="1">{"PRINT",#N/A,TRUE,"APPA";"PRINT",#N/A,TRUE,"APS";"PRINT",#N/A,TRUE,"BHPL";"PRINT",#N/A,TRUE,"BHPL2";"PRINT",#N/A,TRUE,"CDWR";"PRINT",#N/A,TRUE,"EWEB";"PRINT",#N/A,TRUE,"LADWP";"PRINT",#N/A,TRUE,"NEVBASE"}</definedName>
    <definedName name="__j5" localSheetId="9" hidden="1">{"PRINT",#N/A,TRUE,"APPA";"PRINT",#N/A,TRUE,"APS";"PRINT",#N/A,TRUE,"BHPL";"PRINT",#N/A,TRUE,"BHPL2";"PRINT",#N/A,TRUE,"CDWR";"PRINT",#N/A,TRUE,"EWEB";"PRINT",#N/A,TRUE,"LADWP";"PRINT",#N/A,TRUE,"NEVBASE"}</definedName>
    <definedName name="__j5" localSheetId="0"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MEN2">[1]Jan!#REF!</definedName>
    <definedName name="__MEN3">[1]Jan!#REF!</definedName>
    <definedName name="__OM1" localSheetId="10" hidden="1">{#N/A,#N/A,FALSE,"Summary";#N/A,#N/A,FALSE,"SmPlants";#N/A,#N/A,FALSE,"Utah";#N/A,#N/A,FALSE,"Idaho";#N/A,#N/A,FALSE,"Lewis River";#N/A,#N/A,FALSE,"NrthUmpq";#N/A,#N/A,FALSE,"KlamRog"}</definedName>
    <definedName name="__OM1" localSheetId="9"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localSheetId="10" hidden="1">{#N/A,#N/A,FALSE,"CRPT";#N/A,#N/A,FALSE,"TREND";#N/A,#N/A,FALSE,"%Curve"}</definedName>
    <definedName name="__six6" localSheetId="9" hidden="1">{#N/A,#N/A,FALSE,"CRPT";#N/A,#N/A,FALSE,"TREND";#N/A,#N/A,FALSE,"%Curve"}</definedName>
    <definedName name="__six6" hidden="1">{#N/A,#N/A,FALSE,"CRPT";#N/A,#N/A,FALSE,"TREND";#N/A,#N/A,FALSE,"%Curve"}</definedName>
    <definedName name="__TOP1">[1]Jan!#REF!</definedName>
    <definedName name="__www1" localSheetId="10" hidden="1">{#N/A,#N/A,FALSE,"schA"}</definedName>
    <definedName name="__www1" localSheetId="9" hidden="1">{#N/A,#N/A,FALSE,"schA"}</definedName>
    <definedName name="__www1" hidden="1">{#N/A,#N/A,FALSE,"schA"}</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ex1" localSheetId="10" hidden="1">{#N/A,#N/A,FALSE,"Summ";#N/A,#N/A,FALSE,"General"}</definedName>
    <definedName name="_ex1" localSheetId="9" hidden="1">{#N/A,#N/A,FALSE,"Summ";#N/A,#N/A,FALSE,"General"}</definedName>
    <definedName name="_ex1" hidden="1">{#N/A,#N/A,FALSE,"Summ";#N/A,#N/A,FALSE,"General"}</definedName>
    <definedName name="_Fill" localSheetId="10" hidden="1">#REF!</definedName>
    <definedName name="_Fill" localSheetId="9" hidden="1">#REF!</definedName>
    <definedName name="_Fill" localSheetId="0" hidden="1">#REF!</definedName>
    <definedName name="_Fill" hidden="1">#REF!</definedName>
    <definedName name="_xlnm._FilterDatabase" localSheetId="10" hidden="1">#REF!</definedName>
    <definedName name="_xlnm._FilterDatabase" localSheetId="9" hidden="1">#REF!</definedName>
    <definedName name="_xlnm._FilterDatabase" localSheetId="0" hidden="1">#REF!</definedName>
    <definedName name="_xlnm._FilterDatabase" hidden="1">#REF!</definedName>
    <definedName name="_idahoshr">#REF!</definedName>
    <definedName name="_j1" localSheetId="10" hidden="1">{"PRINT",#N/A,TRUE,"APPA";"PRINT",#N/A,TRUE,"APS";"PRINT",#N/A,TRUE,"BHPL";"PRINT",#N/A,TRUE,"BHPL2";"PRINT",#N/A,TRUE,"CDWR";"PRINT",#N/A,TRUE,"EWEB";"PRINT",#N/A,TRUE,"LADWP";"PRINT",#N/A,TRUE,"NEVBASE"}</definedName>
    <definedName name="_j1" localSheetId="9" hidden="1">{"PRINT",#N/A,TRUE,"APPA";"PRINT",#N/A,TRUE,"APS";"PRINT",#N/A,TRUE,"BHPL";"PRINT",#N/A,TRUE,"BHPL2";"PRINT",#N/A,TRUE,"CDWR";"PRINT",#N/A,TRUE,"EWEB";"PRINT",#N/A,TRUE,"LADWP";"PRINT",#N/A,TRUE,"NEVBASE"}</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0" hidden="1">{"PRINT",#N/A,TRUE,"APPA";"PRINT",#N/A,TRUE,"APS";"PRINT",#N/A,TRUE,"BHPL";"PRINT",#N/A,TRUE,"BHPL2";"PRINT",#N/A,TRUE,"CDWR";"PRINT",#N/A,TRUE,"EWEB";"PRINT",#N/A,TRUE,"LADWP";"PRINT",#N/A,TRUE,"NEVBASE"}</definedName>
    <definedName name="_j2" localSheetId="9"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0" hidden="1">{"PRINT",#N/A,TRUE,"APPA";"PRINT",#N/A,TRUE,"APS";"PRINT",#N/A,TRUE,"BHPL";"PRINT",#N/A,TRUE,"BHPL2";"PRINT",#N/A,TRUE,"CDWR";"PRINT",#N/A,TRUE,"EWEB";"PRINT",#N/A,TRUE,"LADWP";"PRINT",#N/A,TRUE,"NEVBASE"}</definedName>
    <definedName name="_j3" localSheetId="9"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0" hidden="1">{"PRINT",#N/A,TRUE,"APPA";"PRINT",#N/A,TRUE,"APS";"PRINT",#N/A,TRUE,"BHPL";"PRINT",#N/A,TRUE,"BHPL2";"PRINT",#N/A,TRUE,"CDWR";"PRINT",#N/A,TRUE,"EWEB";"PRINT",#N/A,TRUE,"LADWP";"PRINT",#N/A,TRUE,"NEVBASE"}</definedName>
    <definedName name="_j4" localSheetId="9"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0" hidden="1">{"PRINT",#N/A,TRUE,"APPA";"PRINT",#N/A,TRUE,"APS";"PRINT",#N/A,TRUE,"BHPL";"PRINT",#N/A,TRUE,"BHPL2";"PRINT",#N/A,TRUE,"CDWR";"PRINT",#N/A,TRUE,"EWEB";"PRINT",#N/A,TRUE,"LADWP";"PRINT",#N/A,TRUE,"NEVBASE"}</definedName>
    <definedName name="_j5" localSheetId="9"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0" hidden="1">#REF!</definedName>
    <definedName name="_Key1" localSheetId="9" hidden="1">#REF!</definedName>
    <definedName name="_Key1" localSheetId="0" hidden="1">#REF!</definedName>
    <definedName name="_Key1" hidden="1">#REF!</definedName>
    <definedName name="_Key2" localSheetId="10" hidden="1">#REF!</definedName>
    <definedName name="_Key2" localSheetId="9" hidden="1">#REF!</definedName>
    <definedName name="_Key2" localSheetId="0" hidden="1">#REF!</definedName>
    <definedName name="_Key2" hidden="1">#REF!</definedName>
    <definedName name="_MEN2">[1]Jan!#REF!</definedName>
    <definedName name="_MEN3">[1]Jan!#REF!</definedName>
    <definedName name="_new1" localSheetId="10" hidden="1">{#N/A,#N/A,FALSE,"Summ";#N/A,#N/A,FALSE,"General"}</definedName>
    <definedName name="_new1" localSheetId="9" hidden="1">{#N/A,#N/A,FALSE,"Summ";#N/A,#N/A,FALSE,"General"}</definedName>
    <definedName name="_new1" hidden="1">{#N/A,#N/A,FALSE,"Summ";#N/A,#N/A,FALSE,"General"}</definedName>
    <definedName name="_OM1" localSheetId="10" hidden="1">{#N/A,#N/A,FALSE,"Summary";#N/A,#N/A,FALSE,"SmPlants";#N/A,#N/A,FALSE,"Utah";#N/A,#N/A,FALSE,"Idaho";#N/A,#N/A,FALSE,"Lewis River";#N/A,#N/A,FALSE,"NrthUmpq";#N/A,#N/A,FALSE,"KlamRog"}</definedName>
    <definedName name="_OM1" localSheetId="9" hidden="1">{#N/A,#N/A,FALSE,"Summary";#N/A,#N/A,FALSE,"SmPlants";#N/A,#N/A,FALSE,"Utah";#N/A,#N/A,FALSE,"Idaho";#N/A,#N/A,FALSE,"Lewis River";#N/A,#N/A,FALSE,"NrthUmpq";#N/A,#N/A,FALSE,"KlamRog"}</definedName>
    <definedName name="_OM1" localSheetId="0"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localSheetId="10" hidden="1">#REF!</definedName>
    <definedName name="_Regression_Out" localSheetId="9" hidden="1">#REF!</definedName>
    <definedName name="_Regression_Out" hidden="1">#REF!</definedName>
    <definedName name="_Regression_X" localSheetId="10" hidden="1">#REF!</definedName>
    <definedName name="_Regression_X" localSheetId="9" hidden="1">#REF!</definedName>
    <definedName name="_Regression_X" hidden="1">#REF!</definedName>
    <definedName name="_Regression_Y" localSheetId="10" hidden="1">#REF!</definedName>
    <definedName name="_Regression_Y" localSheetId="9" hidden="1">#REF!</definedName>
    <definedName name="_Regression_Y" hidden="1">#REF!</definedName>
    <definedName name="_six6" localSheetId="10" hidden="1">{#N/A,#N/A,FALSE,"CRPT";#N/A,#N/A,FALSE,"TREND";#N/A,#N/A,FALSE,"%Curve"}</definedName>
    <definedName name="_six6" localSheetId="9" hidden="1">{#N/A,#N/A,FALSE,"CRPT";#N/A,#N/A,FALSE,"TREND";#N/A,#N/A,FALSE,"%Curve"}</definedName>
    <definedName name="_six6" hidden="1">{#N/A,#N/A,FALSE,"CRPT";#N/A,#N/A,FALSE,"TREND";#N/A,#N/A,FALSE,"%Curve"}</definedName>
    <definedName name="_Sort" localSheetId="10" hidden="1">#REF!</definedName>
    <definedName name="_Sort" localSheetId="9" hidden="1">#REF!</definedName>
    <definedName name="_Sort" localSheetId="0" hidden="1">#REF!</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_www1" localSheetId="10" hidden="1">{#N/A,#N/A,FALSE,"schA"}</definedName>
    <definedName name="_www1" localSheetId="9" hidden="1">{#N/A,#N/A,FALSE,"schA"}</definedName>
    <definedName name="_www1" hidden="1">{#N/A,#N/A,FALSE,"schA"}</definedName>
    <definedName name="_x1" localSheetId="9" hidden="1">{"PRINT",#N/A,TRUE,"APPA";"PRINT",#N/A,TRUE,"APS";"PRINT",#N/A,TRUE,"BHPL";"PRINT",#N/A,TRUE,"BHPL2";"PRINT",#N/A,TRUE,"CDWR";"PRINT",#N/A,TRUE,"EWEB";"PRINT",#N/A,TRUE,"LADWP";"PRINT",#N/A,TRUE,"NEVBASE"}</definedName>
    <definedName name="_x1" hidden="1">{"PRINT",#N/A,TRUE,"APPA";"PRINT",#N/A,TRUE,"APS";"PRINT",#N/A,TRUE,"BHPL";"PRINT",#N/A,TRUE,"BHPL2";"PRINT",#N/A,TRUE,"CDWR";"PRINT",#N/A,TRUE,"EWEB";"PRINT",#N/A,TRUE,"LADWP";"PRINT",#N/A,TRUE,"NEVBASE"}</definedName>
    <definedName name="_x2" localSheetId="9"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localSheetId="9"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localSheetId="9"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localSheetId="9"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localSheetId="10" hidden="1">#REF!</definedName>
    <definedName name="a" localSheetId="8" hidden="1">#REF!</definedName>
    <definedName name="a" localSheetId="9" hidden="1">#REF!</definedName>
    <definedName name="a" hidden="1">'[6]DSM Output'!$J$21:$J$23</definedName>
    <definedName name="aaa" hidden="1">{#N/A,#N/A,FALSE,"Loans";#N/A,#N/A,FALSE,"Program Costs";#N/A,#N/A,FALSE,"Measures";#N/A,#N/A,FALSE,"Net Lost Rev";#N/A,#N/A,FALSE,"Incentive"}</definedName>
    <definedName name="AAAAAAAAAA" hidden="1">{#N/A,#N/A,FALSE,"Loans";#N/A,#N/A,FALSE,"Program Costs";#N/A,#N/A,FALSE,"Measures";#N/A,#N/A,FALSE,"Net Lost Rev";#N/A,#N/A,FALSE,"Incentive"}</definedName>
    <definedName name="ABC" hidden="1">{#N/A,#N/A,FALSE,"Loans";#N/A,#N/A,FALSE,"Program Costs";#N/A,#N/A,FALSE,"Measures";#N/A,#N/A,FALSE,"Net Lost Rev";#N/A,#N/A,FALSE,"Incentive"}</definedName>
    <definedName name="Access_Button1" hidden="1">"Headcount_Workbook_Schedules_List"</definedName>
    <definedName name="AccessDatabase" hidden="1">"P:\HR\SharonPlummer\Headcount Workbook.mdb"</definedName>
    <definedName name="Acct108D_S">[7]FuncStudy!$F$2065</definedName>
    <definedName name="Acct108D00S">[7]FuncStudy!$F$2057</definedName>
    <definedName name="Acct108DSS">[7]FuncStudy!$F$2061</definedName>
    <definedName name="Acct228.42TROJD">[7]FuncStudy!$F$1867</definedName>
    <definedName name="ACCT2281">[7]FuncStudy!$F$1847</definedName>
    <definedName name="Acct2282">[7]FuncStudy!$F$1851</definedName>
    <definedName name="Acct2283">[7]FuncStudy!$F$1855</definedName>
    <definedName name="Acct2283S">[7]FuncStudy!$F$1859</definedName>
    <definedName name="Acct22842">[7]FuncStudy!$F$1868</definedName>
    <definedName name="Acct228SO">[7]FuncStudy!$F$1850</definedName>
    <definedName name="ACCT25398">[7]FuncStudy!$F$1880</definedName>
    <definedName name="Acct25399">[7]FuncStudy!$F$1887</definedName>
    <definedName name="Acct254">[7]FuncStudy!$F$1864</definedName>
    <definedName name="Acct282DITBAL">[7]FuncStudy!$F$1912</definedName>
    <definedName name="Acct350">[7]FuncStudy!$F$1323</definedName>
    <definedName name="Acct352">[7]FuncStudy!$F$1330</definedName>
    <definedName name="Acct353">[7]FuncStudy!$F$1336</definedName>
    <definedName name="Acct354">[7]FuncStudy!$F$1342</definedName>
    <definedName name="Acct355">[7]FuncStudy!$F$1348</definedName>
    <definedName name="Acct356">[7]FuncStudy!$F$1354</definedName>
    <definedName name="Acct357">[7]FuncStudy!$F$1360</definedName>
    <definedName name="Acct358">[7]FuncStudy!$F$1366</definedName>
    <definedName name="Acct359">[7]FuncStudy!$F$1372</definedName>
    <definedName name="Acct360">[7]FuncStudy!$F$1388</definedName>
    <definedName name="Acct361">[7]FuncStudy!$F$1394</definedName>
    <definedName name="Acct362">[7]FuncStudy!$F$1400</definedName>
    <definedName name="Acct364">[7]FuncStudy!$F$1407</definedName>
    <definedName name="Acct365">[7]FuncStudy!$F$1414</definedName>
    <definedName name="Acct366">[7]FuncStudy!$F$1421</definedName>
    <definedName name="Acct367">[7]FuncStudy!$F$1428</definedName>
    <definedName name="Acct368">[7]FuncStudy!$F$1434</definedName>
    <definedName name="Acct369">[7]FuncStudy!$F$1441</definedName>
    <definedName name="Acct370">[7]FuncStudy!$F$1447</definedName>
    <definedName name="Acct371">[7]FuncStudy!$F$1454</definedName>
    <definedName name="Acct372">[7]FuncStudy!$F$1461</definedName>
    <definedName name="Acct372A">[7]FuncStudy!$F$1460</definedName>
    <definedName name="Acct372DP">[7]FuncStudy!$F$1458</definedName>
    <definedName name="Acct372DS">[7]FuncStudy!$F$1459</definedName>
    <definedName name="Acct373">[7]FuncStudy!$F$1467</definedName>
    <definedName name="Acct444S">[7]FuncStudy!$F$105</definedName>
    <definedName name="Acct448S">[7]FuncStudy!$F$114</definedName>
    <definedName name="Acct450S">[7]FuncStudy!$F$138</definedName>
    <definedName name="Acct451S">[7]FuncStudy!$F$143</definedName>
    <definedName name="Acct454S">[7]FuncStudy!$F$153</definedName>
    <definedName name="Acct456S">[7]FuncStudy!$F$159</definedName>
    <definedName name="Acct580">[7]FuncStudy!$F$536</definedName>
    <definedName name="Acct581">[7]FuncStudy!$F$541</definedName>
    <definedName name="Acct582">[7]FuncStudy!$F$546</definedName>
    <definedName name="Acct583">[7]FuncStudy!$F$551</definedName>
    <definedName name="Acct584">[7]FuncStudy!$F$556</definedName>
    <definedName name="Acct585">[7]FuncStudy!$F$561</definedName>
    <definedName name="Acct586">[7]FuncStudy!$F$566</definedName>
    <definedName name="Acct587">[7]FuncStudy!$F$571</definedName>
    <definedName name="Acct588">[7]FuncStudy!$F$576</definedName>
    <definedName name="Acct589">[7]FuncStudy!$F$581</definedName>
    <definedName name="Acct590">[7]FuncStudy!$F$586</definedName>
    <definedName name="Acct591">[7]FuncStudy!$F$591</definedName>
    <definedName name="Acct592">[7]FuncStudy!$F$596</definedName>
    <definedName name="Acct593">[7]FuncStudy!$F$601</definedName>
    <definedName name="Acct594">[7]FuncStudy!$F$606</definedName>
    <definedName name="Acct595">[7]FuncStudy!$F$611</definedName>
    <definedName name="Acct596">[7]FuncStudy!$F$616</definedName>
    <definedName name="Acct597">[7]FuncStudy!$F$621</definedName>
    <definedName name="Acct598">[7]FuncStudy!$F$626</definedName>
    <definedName name="Acct928RE">[7]FuncStudy!$F$749</definedName>
    <definedName name="AcctAGA">[7]FuncStudy!$F$132</definedName>
    <definedName name="AcctTable">[8]Variables!$AK$42:$AK$396</definedName>
    <definedName name="AcctTS0">[7]FuncStudy!$F$1380</definedName>
    <definedName name="ActualROR">#REF!</definedName>
    <definedName name="Additions_by_Function_Project_State_Month">'[9]Apr 05 - Mar 06 Adds'!#REF!</definedName>
    <definedName name="Adjs2avg">[10]Inputs!$L$255:'[10]Inputs'!$T$505</definedName>
    <definedName name="Adjustment">#REF!</definedName>
    <definedName name="aftertax_ror">[11]Utah!#REF!</definedName>
    <definedName name="Annual_WD">'[12]WD_WE_Aggreg end 0608'!$B$2:$O$49</definedName>
    <definedName name="Annual_WE">'[12]WD_WE_Aggreg end 0608'!$B$50:$O$97</definedName>
    <definedName name="anscount" hidden="1">1</definedName>
    <definedName name="APR">[1]Jan!#REF!</definedName>
    <definedName name="AS2DocOpenMode" hidden="1">"AS2DocumentEdit"</definedName>
    <definedName name="asa" localSheetId="10" hidden="1">{"Factors Pages 1-2",#N/A,FALSE,"Factors";"Factors Page 3",#N/A,FALSE,"Factors";"Factors Page 4",#N/A,FALSE,"Factors";"Factors Page 5",#N/A,FALSE,"Factors";"Factors Pages 8-27",#N/A,FALSE,"Factors"}</definedName>
    <definedName name="asa" localSheetId="9" hidden="1">{"Factors Pages 1-2",#N/A,FALSE,"Factors";"Factors Page 3",#N/A,FALSE,"Factors";"Factors Page 4",#N/A,FALSE,"Factors";"Factors Page 5",#N/A,FALSE,"Factors";"Factors Pages 8-27",#N/A,FALSE,"Factors"}</definedName>
    <definedName name="asa" localSheetId="0"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0" hidden="1">{#N/A,#N/A,FALSE,"Bgt";#N/A,#N/A,FALSE,"Act";#N/A,#N/A,FALSE,"Chrt Data";#N/A,#N/A,FALSE,"Bus Result";#N/A,#N/A,FALSE,"Main Charts";#N/A,#N/A,FALSE,"P&amp;L Ttl";#N/A,#N/A,FALSE,"P&amp;L C_Ttl";#N/A,#N/A,FALSE,"P&amp;L C_Oct";#N/A,#N/A,FALSE,"P&amp;L C_Sep";#N/A,#N/A,FALSE,"1996";#N/A,#N/A,FALSE,"Data"}</definedName>
    <definedName name="asdf" localSheetId="9"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AUG">[1]Jan!#REF!</definedName>
    <definedName name="AverageFactors">[10]UTCR!$AC$22:$AQ$108</definedName>
    <definedName name="AverageFuelCost">#REF!</definedName>
    <definedName name="AverageInput">[10]Inputs!$F$3:$I$1722</definedName>
    <definedName name="AvgFactorCopy">#REF!</definedName>
    <definedName name="AvgFactors">[13]Factors!$B$3:$P$99</definedName>
    <definedName name="b" localSheetId="10" hidden="1">{#N/A,#N/A,FALSE,"Coversheet";#N/A,#N/A,FALSE,"QA"}</definedName>
    <definedName name="b" localSheetId="9" hidden="1">{#N/A,#N/A,FALSE,"Coversheet";#N/A,#N/A,FALSE,"QA"}</definedName>
    <definedName name="b" hidden="1">{#N/A,#N/A,FALSE,"Coversheet";#N/A,#N/A,FALSE,"QA"}</definedName>
    <definedName name="B1_Print">[14]Main!#REF!</definedName>
    <definedName name="B2_Print">#REF!</definedName>
    <definedName name="B3_Print">#REF!</definedName>
    <definedName name="BBBBBBBBBBBBB" hidden="1">{#N/A,#N/A,FALSE,"Loans";#N/A,#N/A,FALSE,"Program Costs";#N/A,#N/A,FALSE,"Measures";#N/A,#N/A,FALSE,"Net Lost Rev";#N/A,#N/A,FALSE,"Incentive"}</definedName>
    <definedName name="BEx0017DGUEDPCFJUPUZOOLJCS2B" localSheetId="10" hidden="1">#REF!</definedName>
    <definedName name="BEx0017DGUEDPCFJUPUZOOLJCS2B" localSheetId="9" hidden="1">#REF!</definedName>
    <definedName name="BEx0017DGUEDPCFJUPUZOOLJCS2B" hidden="1">#REF!</definedName>
    <definedName name="BEx001CNWHJ5RULCSFM36ZCGJ1UH" localSheetId="10" hidden="1">#REF!</definedName>
    <definedName name="BEx001CNWHJ5RULCSFM36ZCGJ1UH" localSheetId="9" hidden="1">#REF!</definedName>
    <definedName name="BEx001CNWHJ5RULCSFM36ZCGJ1UH" hidden="1">#REF!</definedName>
    <definedName name="BEx004791UAJIJSN57OT7YBLNP82" localSheetId="10" hidden="1">#REF!</definedName>
    <definedName name="BEx004791UAJIJSN57OT7YBLNP82" localSheetId="9" hidden="1">#REF!</definedName>
    <definedName name="BEx004791UAJIJSN57OT7YBLNP82" hidden="1">#REF!</definedName>
    <definedName name="BEx008P2NVFDLBHL7IZ5WTMVOQ1F" localSheetId="10" hidden="1">#REF!</definedName>
    <definedName name="BEx008P2NVFDLBHL7IZ5WTMVOQ1F" localSheetId="9" hidden="1">#REF!</definedName>
    <definedName name="BEx008P2NVFDLBHL7IZ5WTMVOQ1F" hidden="1">#REF!</definedName>
    <definedName name="BEx009G00IN0JUIAQ4WE9NHTMQE2" localSheetId="10" hidden="1">#REF!</definedName>
    <definedName name="BEx009G00IN0JUIAQ4WE9NHTMQE2" localSheetId="9" hidden="1">#REF!</definedName>
    <definedName name="BEx009G00IN0JUIAQ4WE9NHTMQE2" hidden="1">#REF!</definedName>
    <definedName name="BEx00DXTY2JDVGWQKV8H7FG4SV30" localSheetId="10" hidden="1">#REF!</definedName>
    <definedName name="BEx00DXTY2JDVGWQKV8H7FG4SV30" localSheetId="9" hidden="1">#REF!</definedName>
    <definedName name="BEx00DXTY2JDVGWQKV8H7FG4SV30" hidden="1">#REF!</definedName>
    <definedName name="BEx00GHLTYRH5N2S6P78YW1CD30N" localSheetId="10" hidden="1">#REF!</definedName>
    <definedName name="BEx00GHLTYRH5N2S6P78YW1CD30N" localSheetId="9" hidden="1">#REF!</definedName>
    <definedName name="BEx00GHLTYRH5N2S6P78YW1CD30N" hidden="1">#REF!</definedName>
    <definedName name="BEx00JC31DY11L45SEU4B10BIN6W" localSheetId="10" hidden="1">#REF!</definedName>
    <definedName name="BEx00JC31DY11L45SEU4B10BIN6W" localSheetId="9" hidden="1">#REF!</definedName>
    <definedName name="BEx00JC31DY11L45SEU4B10BIN6W" hidden="1">#REF!</definedName>
    <definedName name="BEx00KZHZBHP3TDV1YMX4B19B95O" localSheetId="10" hidden="1">#REF!</definedName>
    <definedName name="BEx00KZHZBHP3TDV1YMX4B19B95O" localSheetId="9" hidden="1">#REF!</definedName>
    <definedName name="BEx00KZHZBHP3TDV1YMX4B19B95O" hidden="1">#REF!</definedName>
    <definedName name="BEx00P11V7HA4MS6XYY3P4BPVXML" localSheetId="10" hidden="1">#REF!</definedName>
    <definedName name="BEx00P11V7HA4MS6XYY3P4BPVXML" localSheetId="9" hidden="1">#REF!</definedName>
    <definedName name="BEx00P11V7HA4MS6XYY3P4BPVXML" hidden="1">#REF!</definedName>
    <definedName name="BEx00PBV7V99V7M3LDYUTF31MUFJ" localSheetId="10" hidden="1">#REF!</definedName>
    <definedName name="BEx00PBV7V99V7M3LDYUTF31MUFJ" localSheetId="9" hidden="1">#REF!</definedName>
    <definedName name="BEx00PBV7V99V7M3LDYUTF31MUFJ" hidden="1">#REF!</definedName>
    <definedName name="BEx00SMIQJ55EVB7T24CORX0JWQO" localSheetId="10" hidden="1">#REF!</definedName>
    <definedName name="BEx00SMIQJ55EVB7T24CORX0JWQO" localSheetId="9" hidden="1">#REF!</definedName>
    <definedName name="BEx00SMIQJ55EVB7T24CORX0JWQO" hidden="1">#REF!</definedName>
    <definedName name="BEx010V7DB7O7Z9NHSX27HZK4H76" localSheetId="10" hidden="1">#REF!</definedName>
    <definedName name="BEx010V7DB7O7Z9NHSX27HZK4H76" localSheetId="9" hidden="1">#REF!</definedName>
    <definedName name="BEx010V7DB7O7Z9NHSX27HZK4H76" hidden="1">#REF!</definedName>
    <definedName name="BEx012IKS6YVHG9KTG2FAKRSMYLU" localSheetId="10" hidden="1">#REF!</definedName>
    <definedName name="BEx012IKS6YVHG9KTG2FAKRSMYLU" localSheetId="9" hidden="1">#REF!</definedName>
    <definedName name="BEx012IKS6YVHG9KTG2FAKRSMYLU" hidden="1">#REF!</definedName>
    <definedName name="BEx01HY6E3GJ66ABU5ABN26V6Q13" localSheetId="10" hidden="1">#REF!</definedName>
    <definedName name="BEx01HY6E3GJ66ABU5ABN26V6Q13" localSheetId="9" hidden="1">#REF!</definedName>
    <definedName name="BEx01HY6E3GJ66ABU5ABN26V6Q13" hidden="1">#REF!</definedName>
    <definedName name="BEx01PW5YQKEGAR8JDDI5OARYXDF" localSheetId="10" hidden="1">#REF!</definedName>
    <definedName name="BEx01PW5YQKEGAR8JDDI5OARYXDF" localSheetId="9" hidden="1">#REF!</definedName>
    <definedName name="BEx01PW5YQKEGAR8JDDI5OARYXDF" hidden="1">#REF!</definedName>
    <definedName name="BEx01QCB2ERCAYYOFDP3OQRWUU60" localSheetId="10" hidden="1">#REF!</definedName>
    <definedName name="BEx01QCB2ERCAYYOFDP3OQRWUU60" localSheetId="9" hidden="1">#REF!</definedName>
    <definedName name="BEx01QCB2ERCAYYOFDP3OQRWUU60" hidden="1">#REF!</definedName>
    <definedName name="BEx01U37NQSMTGJRU8EGTJORBJ6H" localSheetId="10" hidden="1">#REF!</definedName>
    <definedName name="BEx01U37NQSMTGJRU8EGTJORBJ6H" localSheetId="9" hidden="1">#REF!</definedName>
    <definedName name="BEx01U37NQSMTGJRU8EGTJORBJ6H" hidden="1">#REF!</definedName>
    <definedName name="BEx01XJ94SHJ1YQ7ORPW0RQGKI2H" localSheetId="10" hidden="1">#REF!</definedName>
    <definedName name="BEx01XJ94SHJ1YQ7ORPW0RQGKI2H" localSheetId="9" hidden="1">#REF!</definedName>
    <definedName name="BEx01XJ94SHJ1YQ7ORPW0RQGKI2H" hidden="1">#REF!</definedName>
    <definedName name="BEx028BOZCS2MQO9MODVS6F7NCA3" localSheetId="10" hidden="1">#REF!</definedName>
    <definedName name="BEx028BOZCS2MQO9MODVS6F7NCA3" localSheetId="9" hidden="1">#REF!</definedName>
    <definedName name="BEx028BOZCS2MQO9MODVS6F7NCA3" hidden="1">#REF!</definedName>
    <definedName name="BEx02DPUYNH76938V8GVORY8LRY1" localSheetId="10" hidden="1">#REF!</definedName>
    <definedName name="BEx02DPUYNH76938V8GVORY8LRY1" localSheetId="9" hidden="1">#REF!</definedName>
    <definedName name="BEx02DPUYNH76938V8GVORY8LRY1" hidden="1">#REF!</definedName>
    <definedName name="BEx02PEP6DY4K1JGB0HHS3B6QOGZ" localSheetId="10" hidden="1">#REF!</definedName>
    <definedName name="BEx02PEP6DY4K1JGB0HHS3B6QOGZ" localSheetId="9" hidden="1">#REF!</definedName>
    <definedName name="BEx02PEP6DY4K1JGB0HHS3B6QOGZ" hidden="1">#REF!</definedName>
    <definedName name="BEx02Q08R9G839Q4RFGG9026C7PX" localSheetId="10" hidden="1">#REF!</definedName>
    <definedName name="BEx02Q08R9G839Q4RFGG9026C7PX" localSheetId="9" hidden="1">#REF!</definedName>
    <definedName name="BEx02Q08R9G839Q4RFGG9026C7PX" hidden="1">#REF!</definedName>
    <definedName name="BEx02SEL3Z1QWGAHXDPUA9WLTTPS" localSheetId="10" hidden="1">#REF!</definedName>
    <definedName name="BEx02SEL3Z1QWGAHXDPUA9WLTTPS" localSheetId="9" hidden="1">#REF!</definedName>
    <definedName name="BEx02SEL3Z1QWGAHXDPUA9WLTTPS" hidden="1">#REF!</definedName>
    <definedName name="BEx02Y3KJZH5BGDM9QEZ1PVVI114" localSheetId="10" hidden="1">#REF!</definedName>
    <definedName name="BEx02Y3KJZH5BGDM9QEZ1PVVI114" localSheetId="9" hidden="1">#REF!</definedName>
    <definedName name="BEx02Y3KJZH5BGDM9QEZ1PVVI114" hidden="1">#REF!</definedName>
    <definedName name="BEx0313GRLLASDTVPW5DHTXHE74M" localSheetId="10" hidden="1">#REF!</definedName>
    <definedName name="BEx0313GRLLASDTVPW5DHTXHE74M" localSheetId="9" hidden="1">#REF!</definedName>
    <definedName name="BEx0313GRLLASDTVPW5DHTXHE74M" hidden="1">#REF!</definedName>
    <definedName name="BEx1F0SOZ3H5XUHXD7O01TCR8T6J" localSheetId="10" hidden="1">#REF!</definedName>
    <definedName name="BEx1F0SOZ3H5XUHXD7O01TCR8T6J" localSheetId="9" hidden="1">#REF!</definedName>
    <definedName name="BEx1F0SOZ3H5XUHXD7O01TCR8T6J" hidden="1">#REF!</definedName>
    <definedName name="BEx1F9HL824UCNCVZ2U62J4KZCX8" localSheetId="10" hidden="1">#REF!</definedName>
    <definedName name="BEx1F9HL824UCNCVZ2U62J4KZCX8" localSheetId="9" hidden="1">#REF!</definedName>
    <definedName name="BEx1F9HL824UCNCVZ2U62J4KZCX8" hidden="1">#REF!</definedName>
    <definedName name="BEx1FEVSJKTI1Q1Z874QZVFSJSVA" localSheetId="10" hidden="1">#REF!</definedName>
    <definedName name="BEx1FEVSJKTI1Q1Z874QZVFSJSVA" localSheetId="9" hidden="1">#REF!</definedName>
    <definedName name="BEx1FEVSJKTI1Q1Z874QZVFSJSVA" hidden="1">#REF!</definedName>
    <definedName name="BEx1FGDRUHHLI1GBHELT4PK0LY4V" localSheetId="10" hidden="1">#REF!</definedName>
    <definedName name="BEx1FGDRUHHLI1GBHELT4PK0LY4V" localSheetId="9" hidden="1">#REF!</definedName>
    <definedName name="BEx1FGDRUHHLI1GBHELT4PK0LY4V" hidden="1">#REF!</definedName>
    <definedName name="BEx1FJZ7GKO99IYTP6GGGF7EUL3Z" localSheetId="10" hidden="1">#REF!</definedName>
    <definedName name="BEx1FJZ7GKO99IYTP6GGGF7EUL3Z" localSheetId="9" hidden="1">#REF!</definedName>
    <definedName name="BEx1FJZ7GKO99IYTP6GGGF7EUL3Z" hidden="1">#REF!</definedName>
    <definedName name="BEx1FPDH0YKYQXDHUTFIQLIF34J8" localSheetId="10" hidden="1">#REF!</definedName>
    <definedName name="BEx1FPDH0YKYQXDHUTFIQLIF34J8" localSheetId="9" hidden="1">#REF!</definedName>
    <definedName name="BEx1FPDH0YKYQXDHUTFIQLIF34J8" hidden="1">#REF!</definedName>
    <definedName name="BEx1FQ9SZAGL2HEKRB046EOQDWOX" localSheetId="10" hidden="1">#REF!</definedName>
    <definedName name="BEx1FQ9SZAGL2HEKRB046EOQDWOX" localSheetId="9" hidden="1">#REF!</definedName>
    <definedName name="BEx1FQ9SZAGL2HEKRB046EOQDWOX" hidden="1">#REF!</definedName>
    <definedName name="BEx1FZV2CM77TBH1R6YYV9P06KA2" localSheetId="10" hidden="1">#REF!</definedName>
    <definedName name="BEx1FZV2CM77TBH1R6YYV9P06KA2" localSheetId="9" hidden="1">#REF!</definedName>
    <definedName name="BEx1FZV2CM77TBH1R6YYV9P06KA2" hidden="1">#REF!</definedName>
    <definedName name="BEx1G59AY8195JTUM6P18VXUFJ3E" localSheetId="10" hidden="1">#REF!</definedName>
    <definedName name="BEx1G59AY8195JTUM6P18VXUFJ3E" localSheetId="9" hidden="1">#REF!</definedName>
    <definedName name="BEx1G59AY8195JTUM6P18VXUFJ3E" hidden="1">#REF!</definedName>
    <definedName name="BEx1GKUDMCV60BOZT0SENCT0MD8L" localSheetId="10" hidden="1">#REF!</definedName>
    <definedName name="BEx1GKUDMCV60BOZT0SENCT0MD8L" localSheetId="9" hidden="1">#REF!</definedName>
    <definedName name="BEx1GKUDMCV60BOZT0SENCT0MD8L" hidden="1">#REF!</definedName>
    <definedName name="BEx1GUVQ5L0JCX3E4SROI4WBYVTO" localSheetId="10" hidden="1">#REF!</definedName>
    <definedName name="BEx1GUVQ5L0JCX3E4SROI4WBYVTO" localSheetId="9" hidden="1">#REF!</definedName>
    <definedName name="BEx1GUVQ5L0JCX3E4SROI4WBYVTO" hidden="1">#REF!</definedName>
    <definedName name="BEx1GVMRHFXUP6XYYY9NR12PV5TF" localSheetId="10" hidden="1">#REF!</definedName>
    <definedName name="BEx1GVMRHFXUP6XYYY9NR12PV5TF" localSheetId="9" hidden="1">#REF!</definedName>
    <definedName name="BEx1GVMRHFXUP6XYYY9NR12PV5TF" hidden="1">#REF!</definedName>
    <definedName name="BEx1H6KIT7BHUH6MDDWC935V9N47" localSheetId="10" hidden="1">#REF!</definedName>
    <definedName name="BEx1H6KIT7BHUH6MDDWC935V9N47" localSheetId="9" hidden="1">#REF!</definedName>
    <definedName name="BEx1H6KIT7BHUH6MDDWC935V9N47" hidden="1">#REF!</definedName>
    <definedName name="BEx1HA60AI3STEJQZAQ0RA3Q3AZV" localSheetId="10" hidden="1">#REF!</definedName>
    <definedName name="BEx1HA60AI3STEJQZAQ0RA3Q3AZV" localSheetId="9" hidden="1">#REF!</definedName>
    <definedName name="BEx1HA60AI3STEJQZAQ0RA3Q3AZV" hidden="1">#REF!</definedName>
    <definedName name="BEx1HB2DBVO5N6V2WX7BEHUFYTFU" localSheetId="10" hidden="1">#REF!</definedName>
    <definedName name="BEx1HB2DBVO5N6V2WX7BEHUFYTFU" localSheetId="9" hidden="1">#REF!</definedName>
    <definedName name="BEx1HB2DBVO5N6V2WX7BEHUFYTFU" hidden="1">#REF!</definedName>
    <definedName name="BEx1HDGOOJ3SKHYMWUZJ1P0RQZ9N" localSheetId="10" hidden="1">#REF!</definedName>
    <definedName name="BEx1HDGOOJ3SKHYMWUZJ1P0RQZ9N" localSheetId="9" hidden="1">#REF!</definedName>
    <definedName name="BEx1HDGOOJ3SKHYMWUZJ1P0RQZ9N" hidden="1">#REF!</definedName>
    <definedName name="BEx1HDM5ZXSJG6JQEMSFV52PZ10V" localSheetId="10" hidden="1">#REF!</definedName>
    <definedName name="BEx1HDM5ZXSJG6JQEMSFV52PZ10V" localSheetId="9" hidden="1">#REF!</definedName>
    <definedName name="BEx1HDM5ZXSJG6JQEMSFV52PZ10V" hidden="1">#REF!</definedName>
    <definedName name="BEx1HETBBZVN5F43LKOFMC4QB0CR" localSheetId="10" hidden="1">#REF!</definedName>
    <definedName name="BEx1HETBBZVN5F43LKOFMC4QB0CR" localSheetId="9" hidden="1">#REF!</definedName>
    <definedName name="BEx1HETBBZVN5F43LKOFMC4QB0CR" hidden="1">#REF!</definedName>
    <definedName name="BEx1HGWNWPLNXICOTP90TKQVVE4E" localSheetId="10" hidden="1">#REF!</definedName>
    <definedName name="BEx1HGWNWPLNXICOTP90TKQVVE4E" localSheetId="9" hidden="1">#REF!</definedName>
    <definedName name="BEx1HGWNWPLNXICOTP90TKQVVE4E" hidden="1">#REF!</definedName>
    <definedName name="BEx1HIPLJZABY0EMUOTZN0EQMDPU" localSheetId="10" hidden="1">#REF!</definedName>
    <definedName name="BEx1HIPLJZABY0EMUOTZN0EQMDPU" localSheetId="9" hidden="1">#REF!</definedName>
    <definedName name="BEx1HIPLJZABY0EMUOTZN0EQMDPU" hidden="1">#REF!</definedName>
    <definedName name="BEx1HO94JIRX219MPWMB5E5XZ04X" localSheetId="10" hidden="1">#REF!</definedName>
    <definedName name="BEx1HO94JIRX219MPWMB5E5XZ04X" localSheetId="9" hidden="1">#REF!</definedName>
    <definedName name="BEx1HO94JIRX219MPWMB5E5XZ04X" hidden="1">#REF!</definedName>
    <definedName name="BEx1HQNF6KHM21E3XLW0NMSSEI9S" localSheetId="10" hidden="1">#REF!</definedName>
    <definedName name="BEx1HQNF6KHM21E3XLW0NMSSEI9S" localSheetId="9" hidden="1">#REF!</definedName>
    <definedName name="BEx1HQNF6KHM21E3XLW0NMSSEI9S" hidden="1">#REF!</definedName>
    <definedName name="BEx1HSLNWIW4S97ZBYY7I7M5YVH4" localSheetId="10" hidden="1">#REF!</definedName>
    <definedName name="BEx1HSLNWIW4S97ZBYY7I7M5YVH4" localSheetId="9" hidden="1">#REF!</definedName>
    <definedName name="BEx1HSLNWIW4S97ZBYY7I7M5YVH4" hidden="1">#REF!</definedName>
    <definedName name="BEx1HZCBBWLB2BTNOXP319ZDEVOJ" localSheetId="10" hidden="1">#REF!</definedName>
    <definedName name="BEx1HZCBBWLB2BTNOXP319ZDEVOJ" localSheetId="9" hidden="1">#REF!</definedName>
    <definedName name="BEx1HZCBBWLB2BTNOXP319ZDEVOJ" hidden="1">#REF!</definedName>
    <definedName name="BEx1I4QKTILCKZUSOJCVZN7SNHL5" localSheetId="10" hidden="1">#REF!</definedName>
    <definedName name="BEx1I4QKTILCKZUSOJCVZN7SNHL5" localSheetId="9" hidden="1">#REF!</definedName>
    <definedName name="BEx1I4QKTILCKZUSOJCVZN7SNHL5" hidden="1">#REF!</definedName>
    <definedName name="BEx1IE0ZP7RIFM9FI24S9I6AAJ14" localSheetId="10" hidden="1">#REF!</definedName>
    <definedName name="BEx1IE0ZP7RIFM9FI24S9I6AAJ14" localSheetId="9" hidden="1">#REF!</definedName>
    <definedName name="BEx1IE0ZP7RIFM9FI24S9I6AAJ14" hidden="1">#REF!</definedName>
    <definedName name="BEx1IGQ5B697MNDOE06MVSR0H58E" localSheetId="10" hidden="1">#REF!</definedName>
    <definedName name="BEx1IGQ5B697MNDOE06MVSR0H58E" localSheetId="9" hidden="1">#REF!</definedName>
    <definedName name="BEx1IGQ5B697MNDOE06MVSR0H58E" hidden="1">#REF!</definedName>
    <definedName name="BEx1IKRPW8MLB9Y485M1TL2IT9SH" localSheetId="10" hidden="1">#REF!</definedName>
    <definedName name="BEx1IKRPW8MLB9Y485M1TL2IT9SH" localSheetId="9" hidden="1">#REF!</definedName>
    <definedName name="BEx1IKRPW8MLB9Y485M1TL2IT9SH" hidden="1">#REF!</definedName>
    <definedName name="BEx1IPKCFCT3TL9MSO1LSYJ2VJ2X" localSheetId="10" hidden="1">#REF!</definedName>
    <definedName name="BEx1IPKCFCT3TL9MSO1LSYJ2VJ2X" localSheetId="9" hidden="1">#REF!</definedName>
    <definedName name="BEx1IPKCFCT3TL9MSO1LSYJ2VJ2X" hidden="1">#REF!</definedName>
    <definedName name="BEx1IW5PQTTMD62XZ287XF2O3FBQ" localSheetId="10" hidden="1">#REF!</definedName>
    <definedName name="BEx1IW5PQTTMD62XZ287XF2O3FBQ" localSheetId="9" hidden="1">#REF!</definedName>
    <definedName name="BEx1IW5PQTTMD62XZ287XF2O3FBQ" hidden="1">#REF!</definedName>
    <definedName name="BEx1J0CSSHDJGBJUHVOEMCF2P4DL" localSheetId="10" hidden="1">#REF!</definedName>
    <definedName name="BEx1J0CSSHDJGBJUHVOEMCF2P4DL" localSheetId="9" hidden="1">#REF!</definedName>
    <definedName name="BEx1J0CSSHDJGBJUHVOEMCF2P4DL" hidden="1">#REF!</definedName>
    <definedName name="BEx1J0NL6D3ILC18B48AL0VNEN9A" localSheetId="10" hidden="1">#REF!</definedName>
    <definedName name="BEx1J0NL6D3ILC18B48AL0VNEN9A" localSheetId="9" hidden="1">#REF!</definedName>
    <definedName name="BEx1J0NL6D3ILC18B48AL0VNEN9A" hidden="1">#REF!</definedName>
    <definedName name="BEx1J7E8VCGLPYU82QXVUG5N3ZAI" localSheetId="10" hidden="1">#REF!</definedName>
    <definedName name="BEx1J7E8VCGLPYU82QXVUG5N3ZAI" localSheetId="9" hidden="1">#REF!</definedName>
    <definedName name="BEx1J7E8VCGLPYU82QXVUG5N3ZAI" hidden="1">#REF!</definedName>
    <definedName name="BEx1JGE2YQWH8S25USOY08XVGO0D" localSheetId="10" hidden="1">#REF!</definedName>
    <definedName name="BEx1JGE2YQWH8S25USOY08XVGO0D" localSheetId="9" hidden="1">#REF!</definedName>
    <definedName name="BEx1JGE2YQWH8S25USOY08XVGO0D" hidden="1">#REF!</definedName>
    <definedName name="BEx1JJJC9T1W7HY4V7HP1S1W4JO1" localSheetId="10" hidden="1">#REF!</definedName>
    <definedName name="BEx1JJJC9T1W7HY4V7HP1S1W4JO1" localSheetId="9" hidden="1">#REF!</definedName>
    <definedName name="BEx1JJJC9T1W7HY4V7HP1S1W4JO1" hidden="1">#REF!</definedName>
    <definedName name="BEx1JKKZSJ7DI4PTFVI9VVFMB1X2" localSheetId="10" hidden="1">#REF!</definedName>
    <definedName name="BEx1JKKZSJ7DI4PTFVI9VVFMB1X2" localSheetId="9" hidden="1">#REF!</definedName>
    <definedName name="BEx1JKKZSJ7DI4PTFVI9VVFMB1X2" hidden="1">#REF!</definedName>
    <definedName name="BEx1JUBQFRVMASSFK4B3V0AD7YP9" localSheetId="10" hidden="1">#REF!</definedName>
    <definedName name="BEx1JUBQFRVMASSFK4B3V0AD7YP9" localSheetId="9" hidden="1">#REF!</definedName>
    <definedName name="BEx1JUBQFRVMASSFK4B3V0AD7YP9" hidden="1">#REF!</definedName>
    <definedName name="BEx1JVTOATZGRJFXGXPJJLC4DOBE" localSheetId="10" hidden="1">#REF!</definedName>
    <definedName name="BEx1JVTOATZGRJFXGXPJJLC4DOBE" localSheetId="9" hidden="1">#REF!</definedName>
    <definedName name="BEx1JVTOATZGRJFXGXPJJLC4DOBE" hidden="1">#REF!</definedName>
    <definedName name="BEx1JXBM5W4YRWNQ0P95QQS6JWD6" localSheetId="10" hidden="1">#REF!</definedName>
    <definedName name="BEx1JXBM5W4YRWNQ0P95QQS6JWD6" localSheetId="9" hidden="1">#REF!</definedName>
    <definedName name="BEx1JXBM5W4YRWNQ0P95QQS6JWD6" hidden="1">#REF!</definedName>
    <definedName name="BEx1KGY9QEHZ9QSARMQUTQKRK4UX" localSheetId="10" hidden="1">#REF!</definedName>
    <definedName name="BEx1KGY9QEHZ9QSARMQUTQKRK4UX" localSheetId="9" hidden="1">#REF!</definedName>
    <definedName name="BEx1KGY9QEHZ9QSARMQUTQKRK4UX" hidden="1">#REF!</definedName>
    <definedName name="BEx1KIWH5MOLR00SBECT39NS3AJ1" localSheetId="10" hidden="1">#REF!</definedName>
    <definedName name="BEx1KIWH5MOLR00SBECT39NS3AJ1" localSheetId="9" hidden="1">#REF!</definedName>
    <definedName name="BEx1KIWH5MOLR00SBECT39NS3AJ1" hidden="1">#REF!</definedName>
    <definedName name="BEx1KKP1ELIF2UII2FWVGL7M1X7J" localSheetId="10" hidden="1">#REF!</definedName>
    <definedName name="BEx1KKP1ELIF2UII2FWVGL7M1X7J" localSheetId="9" hidden="1">#REF!</definedName>
    <definedName name="BEx1KKP1ELIF2UII2FWVGL7M1X7J" hidden="1">#REF!</definedName>
    <definedName name="BEx1KQJKIAPZKE9YDYH5HKXX52FM" localSheetId="10" hidden="1">#REF!</definedName>
    <definedName name="BEx1KQJKIAPZKE9YDYH5HKXX52FM" localSheetId="9" hidden="1">#REF!</definedName>
    <definedName name="BEx1KQJKIAPZKE9YDYH5HKXX52FM" hidden="1">#REF!</definedName>
    <definedName name="BEx1KUVWMB0QCWA3RBE4CADFVRIS" localSheetId="10" hidden="1">#REF!</definedName>
    <definedName name="BEx1KUVWMB0QCWA3RBE4CADFVRIS" localSheetId="9" hidden="1">#REF!</definedName>
    <definedName name="BEx1KUVWMB0QCWA3RBE4CADFVRIS" hidden="1">#REF!</definedName>
    <definedName name="BEx1L0AAH7PV8PPQQDBP5AI4TLYP" localSheetId="10" hidden="1">#REF!</definedName>
    <definedName name="BEx1L0AAH7PV8PPQQDBP5AI4TLYP" localSheetId="9" hidden="1">#REF!</definedName>
    <definedName name="BEx1L0AAH7PV8PPQQDBP5AI4TLYP" hidden="1">#REF!</definedName>
    <definedName name="BEx1L2OG1SDFK2TPXELJ77YP4NI2" localSheetId="10" hidden="1">#REF!</definedName>
    <definedName name="BEx1L2OG1SDFK2TPXELJ77YP4NI2" localSheetId="9" hidden="1">#REF!</definedName>
    <definedName name="BEx1L2OG1SDFK2TPXELJ77YP4NI2" hidden="1">#REF!</definedName>
    <definedName name="BEx1L6Q60MWRDJB4L20LK0XPA0Z2" localSheetId="10" hidden="1">#REF!</definedName>
    <definedName name="BEx1L6Q60MWRDJB4L20LK0XPA0Z2" localSheetId="9" hidden="1">#REF!</definedName>
    <definedName name="BEx1L6Q60MWRDJB4L20LK0XPA0Z2" hidden="1">#REF!</definedName>
    <definedName name="BEx1L7BSEFOLQDNZWMLUNBRO08T4" localSheetId="10" hidden="1">#REF!</definedName>
    <definedName name="BEx1L7BSEFOLQDNZWMLUNBRO08T4" localSheetId="9" hidden="1">#REF!</definedName>
    <definedName name="BEx1L7BSEFOLQDNZWMLUNBRO08T4" hidden="1">#REF!</definedName>
    <definedName name="BEx1LD63FP2Z4BR9TKSHOZW9KKZ5" localSheetId="10" hidden="1">#REF!</definedName>
    <definedName name="BEx1LD63FP2Z4BR9TKSHOZW9KKZ5" localSheetId="9" hidden="1">#REF!</definedName>
    <definedName name="BEx1LD63FP2Z4BR9TKSHOZW9KKZ5" hidden="1">#REF!</definedName>
    <definedName name="BEx1LDMB9RW982DUILM2WPT5VWQ3" localSheetId="10" hidden="1">#REF!</definedName>
    <definedName name="BEx1LDMB9RW982DUILM2WPT5VWQ3" localSheetId="9" hidden="1">#REF!</definedName>
    <definedName name="BEx1LDMB9RW982DUILM2WPT5VWQ3" hidden="1">#REF!</definedName>
    <definedName name="BEx1LFF2UQ13XL4X1I2WBD73NZ21" localSheetId="10" hidden="1">#REF!</definedName>
    <definedName name="BEx1LFF2UQ13XL4X1I2WBD73NZ21" localSheetId="9" hidden="1">#REF!</definedName>
    <definedName name="BEx1LFF2UQ13XL4X1I2WBD73NZ21" hidden="1">#REF!</definedName>
    <definedName name="BEx1LKTB33LO23ACTADIVRY7ZNFC" localSheetId="10" hidden="1">#REF!</definedName>
    <definedName name="BEx1LKTB33LO23ACTADIVRY7ZNFC" localSheetId="9" hidden="1">#REF!</definedName>
    <definedName name="BEx1LKTB33LO23ACTADIVRY7ZNFC" hidden="1">#REF!</definedName>
    <definedName name="BEx1LQNKVZAXGSEPDAM8AWU2FHHJ" localSheetId="10" hidden="1">#REF!</definedName>
    <definedName name="BEx1LQNKVZAXGSEPDAM8AWU2FHHJ" localSheetId="9" hidden="1">#REF!</definedName>
    <definedName name="BEx1LQNKVZAXGSEPDAM8AWU2FHHJ" hidden="1">#REF!</definedName>
    <definedName name="BEx1LRPGDQCOEMW8YT80J1XCDCIV" localSheetId="10" hidden="1">#REF!</definedName>
    <definedName name="BEx1LRPGDQCOEMW8YT80J1XCDCIV" localSheetId="9" hidden="1">#REF!</definedName>
    <definedName name="BEx1LRPGDQCOEMW8YT80J1XCDCIV" hidden="1">#REF!</definedName>
    <definedName name="BEx1LRUSJW4JG54X07QWD9R27WV9" localSheetId="10" hidden="1">#REF!</definedName>
    <definedName name="BEx1LRUSJW4JG54X07QWD9R27WV9" localSheetId="9" hidden="1">#REF!</definedName>
    <definedName name="BEx1LRUSJW4JG54X07QWD9R27WV9" hidden="1">#REF!</definedName>
    <definedName name="BEx1M1WBK5T0LP1AK2JYV6W87ID6" localSheetId="10" hidden="1">#REF!</definedName>
    <definedName name="BEx1M1WBK5T0LP1AK2JYV6W87ID6" localSheetId="9" hidden="1">#REF!</definedName>
    <definedName name="BEx1M1WBK5T0LP1AK2JYV6W87ID6" hidden="1">#REF!</definedName>
    <definedName name="BEx1M51HHDYGIT8PON7U8ICL2S95" localSheetId="10" hidden="1">#REF!</definedName>
    <definedName name="BEx1M51HHDYGIT8PON7U8ICL2S95" localSheetId="9" hidden="1">#REF!</definedName>
    <definedName name="BEx1M51HHDYGIT8PON7U8ICL2S95" hidden="1">#REF!</definedName>
    <definedName name="BEx1MP4FWKV0QYXE13PX9JSNA270" localSheetId="10" hidden="1">#REF!</definedName>
    <definedName name="BEx1MP4FWKV0QYXE13PX9JSNA270" localSheetId="9" hidden="1">#REF!</definedName>
    <definedName name="BEx1MP4FWKV0QYXE13PX9JSNA270" hidden="1">#REF!</definedName>
    <definedName name="BEx1MSV791FSS4CZQKG04NHT3F79" localSheetId="10" hidden="1">#REF!</definedName>
    <definedName name="BEx1MSV791FSS4CZQKG04NHT3F79" localSheetId="9" hidden="1">#REF!</definedName>
    <definedName name="BEx1MSV791FSS4CZQKG04NHT3F79" hidden="1">#REF!</definedName>
    <definedName name="BEx1MTRKKVCHOZ0YGID6HZ49LJTO" localSheetId="10" hidden="1">#REF!</definedName>
    <definedName name="BEx1MTRKKVCHOZ0YGID6HZ49LJTO" localSheetId="9" hidden="1">#REF!</definedName>
    <definedName name="BEx1MTRKKVCHOZ0YGID6HZ49LJTO" hidden="1">#REF!</definedName>
    <definedName name="BEx1N3CUJ3UX61X38ZAJVPEN4KMC" localSheetId="10" hidden="1">#REF!</definedName>
    <definedName name="BEx1N3CUJ3UX61X38ZAJVPEN4KMC" localSheetId="9" hidden="1">#REF!</definedName>
    <definedName name="BEx1N3CUJ3UX61X38ZAJVPEN4KMC" hidden="1">#REF!</definedName>
    <definedName name="BEx1N5R5IJ3CG6CL344F5KWPINEO" localSheetId="10" hidden="1">#REF!</definedName>
    <definedName name="BEx1N5R5IJ3CG6CL344F5KWPINEO" localSheetId="9" hidden="1">#REF!</definedName>
    <definedName name="BEx1N5R5IJ3CG6CL344F5KWPINEO" hidden="1">#REF!</definedName>
    <definedName name="BEx1NFCFVPBS7XURQ8Y0BZEGPBVP" localSheetId="10" hidden="1">#REF!</definedName>
    <definedName name="BEx1NFCFVPBS7XURQ8Y0BZEGPBVP" localSheetId="9" hidden="1">#REF!</definedName>
    <definedName name="BEx1NFCFVPBS7XURQ8Y0BZEGPBVP" hidden="1">#REF!</definedName>
    <definedName name="BEx1NM34KQTO1LDNSAFD1L82UZFG" localSheetId="10" hidden="1">#REF!</definedName>
    <definedName name="BEx1NM34KQTO1LDNSAFD1L82UZFG" localSheetId="9" hidden="1">#REF!</definedName>
    <definedName name="BEx1NM34KQTO1LDNSAFD1L82UZFG" hidden="1">#REF!</definedName>
    <definedName name="BEx1NO6TXZVOGCUWCCRTXRXWW0XL" localSheetId="10" hidden="1">#REF!</definedName>
    <definedName name="BEx1NO6TXZVOGCUWCCRTXRXWW0XL" localSheetId="9" hidden="1">#REF!</definedName>
    <definedName name="BEx1NO6TXZVOGCUWCCRTXRXWW0XL" hidden="1">#REF!</definedName>
    <definedName name="BEx1NS8EU5P9FQV3S0WRTXI5L361" localSheetId="10" hidden="1">#REF!</definedName>
    <definedName name="BEx1NS8EU5P9FQV3S0WRTXI5L361" localSheetId="9" hidden="1">#REF!</definedName>
    <definedName name="BEx1NS8EU5P9FQV3S0WRTXI5L361" hidden="1">#REF!</definedName>
    <definedName name="BEx1NUBX5VUYZFKQH69FN6BTLWCR" localSheetId="10" hidden="1">#REF!</definedName>
    <definedName name="BEx1NUBX5VUYZFKQH69FN6BTLWCR" localSheetId="9" hidden="1">#REF!</definedName>
    <definedName name="BEx1NUBX5VUYZFKQH69FN6BTLWCR" hidden="1">#REF!</definedName>
    <definedName name="BEx1NZ4K1L8UON80Y2A4RASKWGNP" localSheetId="10" hidden="1">#REF!</definedName>
    <definedName name="BEx1NZ4K1L8UON80Y2A4RASKWGNP" localSheetId="9" hidden="1">#REF!</definedName>
    <definedName name="BEx1NZ4K1L8UON80Y2A4RASKWGNP" hidden="1">#REF!</definedName>
    <definedName name="BEx1O24FB2CPATAGE3T7L1NBQQO1" localSheetId="10" hidden="1">#REF!</definedName>
    <definedName name="BEx1O24FB2CPATAGE3T7L1NBQQO1" localSheetId="9" hidden="1">#REF!</definedName>
    <definedName name="BEx1O24FB2CPATAGE3T7L1NBQQO1" hidden="1">#REF!</definedName>
    <definedName name="BEx1OLAZ915OGYWP0QP1QQWDLCRX" localSheetId="10" hidden="1">#REF!</definedName>
    <definedName name="BEx1OLAZ915OGYWP0QP1QQWDLCRX" localSheetId="9" hidden="1">#REF!</definedName>
    <definedName name="BEx1OLAZ915OGYWP0QP1QQWDLCRX" hidden="1">#REF!</definedName>
    <definedName name="BEx1OO5ER042IS6IC4TLDI75JNVH" localSheetId="10" hidden="1">#REF!</definedName>
    <definedName name="BEx1OO5ER042IS6IC4TLDI75JNVH" localSheetId="9" hidden="1">#REF!</definedName>
    <definedName name="BEx1OO5ER042IS6IC4TLDI75JNVH" hidden="1">#REF!</definedName>
    <definedName name="BEx1OTE54CBSUT8FWKRALEDCUWN4" localSheetId="10" hidden="1">#REF!</definedName>
    <definedName name="BEx1OTE54CBSUT8FWKRALEDCUWN4" localSheetId="9" hidden="1">#REF!</definedName>
    <definedName name="BEx1OTE54CBSUT8FWKRALEDCUWN4" hidden="1">#REF!</definedName>
    <definedName name="BEx1OVSMPADTX95QUOX34KZQ8EDY" localSheetId="10" hidden="1">#REF!</definedName>
    <definedName name="BEx1OVSMPADTX95QUOX34KZQ8EDY" localSheetId="9" hidden="1">#REF!</definedName>
    <definedName name="BEx1OVSMPADTX95QUOX34KZQ8EDY" hidden="1">#REF!</definedName>
    <definedName name="BEx1OWJJ0DP4628GCVVRQ9X0DRHQ" localSheetId="10" hidden="1">#REF!</definedName>
    <definedName name="BEx1OWJJ0DP4628GCVVRQ9X0DRHQ" localSheetId="9" hidden="1">#REF!</definedName>
    <definedName name="BEx1OWJJ0DP4628GCVVRQ9X0DRHQ" hidden="1">#REF!</definedName>
    <definedName name="BEx1OX544IO9FQJI7YYQGZCEHB3O" localSheetId="10" hidden="1">#REF!</definedName>
    <definedName name="BEx1OX544IO9FQJI7YYQGZCEHB3O" localSheetId="9" hidden="1">#REF!</definedName>
    <definedName name="BEx1OX544IO9FQJI7YYQGZCEHB3O" hidden="1">#REF!</definedName>
    <definedName name="BEx1OY6SVEUT2EQ26P7EKEND342G" localSheetId="10" hidden="1">#REF!</definedName>
    <definedName name="BEx1OY6SVEUT2EQ26P7EKEND342G" localSheetId="9" hidden="1">#REF!</definedName>
    <definedName name="BEx1OY6SVEUT2EQ26P7EKEND342G" hidden="1">#REF!</definedName>
    <definedName name="BEx1OYN1LPIPI12O9G6F7QAOS9T4" localSheetId="10" hidden="1">#REF!</definedName>
    <definedName name="BEx1OYN1LPIPI12O9G6F7QAOS9T4" localSheetId="9" hidden="1">#REF!</definedName>
    <definedName name="BEx1OYN1LPIPI12O9G6F7QAOS9T4" hidden="1">#REF!</definedName>
    <definedName name="BEx1P1HHKJA799O3YZXQAX6KFH58" localSheetId="10" hidden="1">#REF!</definedName>
    <definedName name="BEx1P1HHKJA799O3YZXQAX6KFH58" localSheetId="9" hidden="1">#REF!</definedName>
    <definedName name="BEx1P1HHKJA799O3YZXQAX6KFH58" hidden="1">#REF!</definedName>
    <definedName name="BEx1P34W467WGPOXPK292QFJIPHJ" localSheetId="10" hidden="1">#REF!</definedName>
    <definedName name="BEx1P34W467WGPOXPK292QFJIPHJ" localSheetId="9" hidden="1">#REF!</definedName>
    <definedName name="BEx1P34W467WGPOXPK292QFJIPHJ" hidden="1">#REF!</definedName>
    <definedName name="BEx1P76FRYAB1BWA5RJS4KOB3G9I" localSheetId="10" hidden="1">#REF!</definedName>
    <definedName name="BEx1P76FRYAB1BWA5RJS4KOB3G9I" localSheetId="9" hidden="1">#REF!</definedName>
    <definedName name="BEx1P76FRYAB1BWA5RJS4KOB3G9I" hidden="1">#REF!</definedName>
    <definedName name="BEx1P7S1J4TKGVJ43C2Q2R3M9WRB" localSheetId="10" hidden="1">#REF!</definedName>
    <definedName name="BEx1P7S1J4TKGVJ43C2Q2R3M9WRB" localSheetId="9" hidden="1">#REF!</definedName>
    <definedName name="BEx1P7S1J4TKGVJ43C2Q2R3M9WRB" hidden="1">#REF!</definedName>
    <definedName name="BEx1P8OF6WY3IH8SO71KQOU83V3Y" localSheetId="10" hidden="1">#REF!</definedName>
    <definedName name="BEx1P8OF6WY3IH8SO71KQOU83V3Y" localSheetId="9" hidden="1">#REF!</definedName>
    <definedName name="BEx1P8OF6WY3IH8SO71KQOU83V3Y" hidden="1">#REF!</definedName>
    <definedName name="BEx1PA11BLPVZM8RC5BL46WX8YB5" localSheetId="10" hidden="1">#REF!</definedName>
    <definedName name="BEx1PA11BLPVZM8RC5BL46WX8YB5" localSheetId="9" hidden="1">#REF!</definedName>
    <definedName name="BEx1PA11BLPVZM8RC5BL46WX8YB5" hidden="1">#REF!</definedName>
    <definedName name="BEx1PAMMMZTO2BTR6YLZ9ASMPS4N" localSheetId="10" hidden="1">#REF!</definedName>
    <definedName name="BEx1PAMMMZTO2BTR6YLZ9ASMPS4N" localSheetId="9" hidden="1">#REF!</definedName>
    <definedName name="BEx1PAMMMZTO2BTR6YLZ9ASMPS4N" hidden="1">#REF!</definedName>
    <definedName name="BEx1PBZ4BEFIPGMQXT9T8S4PZ2IM" localSheetId="10" hidden="1">#REF!</definedName>
    <definedName name="BEx1PBZ4BEFIPGMQXT9T8S4PZ2IM" localSheetId="9" hidden="1">#REF!</definedName>
    <definedName name="BEx1PBZ4BEFIPGMQXT9T8S4PZ2IM" hidden="1">#REF!</definedName>
    <definedName name="BEx1PJMAAUI73DAR3XUON2UMXTBS" localSheetId="10" hidden="1">#REF!</definedName>
    <definedName name="BEx1PJMAAUI73DAR3XUON2UMXTBS" localSheetId="9" hidden="1">#REF!</definedName>
    <definedName name="BEx1PJMAAUI73DAR3XUON2UMXTBS" hidden="1">#REF!</definedName>
    <definedName name="BEx1PLF2CFSXBZPVI6CJ534EIJDN" localSheetId="10" hidden="1">#REF!</definedName>
    <definedName name="BEx1PLF2CFSXBZPVI6CJ534EIJDN" localSheetId="9" hidden="1">#REF!</definedName>
    <definedName name="BEx1PLF2CFSXBZPVI6CJ534EIJDN" hidden="1">#REF!</definedName>
    <definedName name="BEx1PMWZB2DO6EM9BKLUICZJ65HD" localSheetId="10" hidden="1">#REF!</definedName>
    <definedName name="BEx1PMWZB2DO6EM9BKLUICZJ65HD" localSheetId="9" hidden="1">#REF!</definedName>
    <definedName name="BEx1PMWZB2DO6EM9BKLUICZJ65HD" hidden="1">#REF!</definedName>
    <definedName name="BEx1PU3X6U0EVLY9569KVBPAH7XU" localSheetId="10" hidden="1">#REF!</definedName>
    <definedName name="BEx1PU3X6U0EVLY9569KVBPAH7XU" localSheetId="9" hidden="1">#REF!</definedName>
    <definedName name="BEx1PU3X6U0EVLY9569KVBPAH7XU" hidden="1">#REF!</definedName>
    <definedName name="BEx1Q9OV5AOW28OUGRFCD3ZFVWC3" localSheetId="10" hidden="1">#REF!</definedName>
    <definedName name="BEx1Q9OV5AOW28OUGRFCD3ZFVWC3" localSheetId="9" hidden="1">#REF!</definedName>
    <definedName name="BEx1Q9OV5AOW28OUGRFCD3ZFVWC3" hidden="1">#REF!</definedName>
    <definedName name="BEx1QA54J2A4I7IBQR19BTY28ZMR" localSheetId="10" hidden="1">#REF!</definedName>
    <definedName name="BEx1QA54J2A4I7IBQR19BTY28ZMR" localSheetId="9" hidden="1">#REF!</definedName>
    <definedName name="BEx1QA54J2A4I7IBQR19BTY28ZMR" hidden="1">#REF!</definedName>
    <definedName name="BEx1QD50TNYYZ6YO943BWHPB9UD9" localSheetId="10" hidden="1">#REF!</definedName>
    <definedName name="BEx1QD50TNYYZ6YO943BWHPB9UD9" localSheetId="9" hidden="1">#REF!</definedName>
    <definedName name="BEx1QD50TNYYZ6YO943BWHPB9UD9" hidden="1">#REF!</definedName>
    <definedName name="BEx1QMQAHG3KQUK59DVM68SWKZIZ" localSheetId="10" hidden="1">#REF!</definedName>
    <definedName name="BEx1QMQAHG3KQUK59DVM68SWKZIZ" localSheetId="9" hidden="1">#REF!</definedName>
    <definedName name="BEx1QMQAHG3KQUK59DVM68SWKZIZ" hidden="1">#REF!</definedName>
    <definedName name="BEx1R9YFKJCMSEST8OVCAO5E47FO" localSheetId="10" hidden="1">#REF!</definedName>
    <definedName name="BEx1R9YFKJCMSEST8OVCAO5E47FO" localSheetId="9" hidden="1">#REF!</definedName>
    <definedName name="BEx1R9YFKJCMSEST8OVCAO5E47FO" hidden="1">#REF!</definedName>
    <definedName name="BEx1RBGC06B3T52OIC0EQ1KGVP1I" localSheetId="10" hidden="1">#REF!</definedName>
    <definedName name="BEx1RBGC06B3T52OIC0EQ1KGVP1I" localSheetId="9" hidden="1">#REF!</definedName>
    <definedName name="BEx1RBGC06B3T52OIC0EQ1KGVP1I" hidden="1">#REF!</definedName>
    <definedName name="BEx1RRC7X4NI1CU4EO5XYE2GVARJ" localSheetId="10" hidden="1">#REF!</definedName>
    <definedName name="BEx1RRC7X4NI1CU4EO5XYE2GVARJ" localSheetId="9" hidden="1">#REF!</definedName>
    <definedName name="BEx1RRC7X4NI1CU4EO5XYE2GVARJ" hidden="1">#REF!</definedName>
    <definedName name="BEx1RZA1NCGT832L7EMR7GMF588W" localSheetId="10" hidden="1">#REF!</definedName>
    <definedName name="BEx1RZA1NCGT832L7EMR7GMF588W" localSheetId="9" hidden="1">#REF!</definedName>
    <definedName name="BEx1RZA1NCGT832L7EMR7GMF588W" hidden="1">#REF!</definedName>
    <definedName name="BEx1S0XGIPUSZQUCSGWSK10GKW7Y" localSheetId="10" hidden="1">#REF!</definedName>
    <definedName name="BEx1S0XGIPUSZQUCSGWSK10GKW7Y" localSheetId="9" hidden="1">#REF!</definedName>
    <definedName name="BEx1S0XGIPUSZQUCSGWSK10GKW7Y" hidden="1">#REF!</definedName>
    <definedName name="BEx1S5VFNKIXHTTCWSV60UC50EZ8" localSheetId="10" hidden="1">#REF!</definedName>
    <definedName name="BEx1S5VFNKIXHTTCWSV60UC50EZ8" localSheetId="9" hidden="1">#REF!</definedName>
    <definedName name="BEx1S5VFNKIXHTTCWSV60UC50EZ8" hidden="1">#REF!</definedName>
    <definedName name="BEx1SK3U02H0RGKEYXW7ZMCEOF3V" localSheetId="10" hidden="1">#REF!</definedName>
    <definedName name="BEx1SK3U02H0RGKEYXW7ZMCEOF3V" localSheetId="9" hidden="1">#REF!</definedName>
    <definedName name="BEx1SK3U02H0RGKEYXW7ZMCEOF3V" hidden="1">#REF!</definedName>
    <definedName name="BEx1SSNEZINBJT29QVS62VS1THT4" localSheetId="10" hidden="1">#REF!</definedName>
    <definedName name="BEx1SSNEZINBJT29QVS62VS1THT4" localSheetId="9" hidden="1">#REF!</definedName>
    <definedName name="BEx1SSNEZINBJT29QVS62VS1THT4" hidden="1">#REF!</definedName>
    <definedName name="BEx1SVNCHNANBJIDIQVB8AFK4HAN" localSheetId="10" hidden="1">#REF!</definedName>
    <definedName name="BEx1SVNCHNANBJIDIQVB8AFK4HAN" localSheetId="9" hidden="1">#REF!</definedName>
    <definedName name="BEx1SVNCHNANBJIDIQVB8AFK4HAN" hidden="1">#REF!</definedName>
    <definedName name="BEx1SY74DYVEPAQ9TGGGXKJA025O" localSheetId="10" hidden="1">#REF!</definedName>
    <definedName name="BEx1SY74DYVEPAQ9TGGGXKJA025O" localSheetId="9" hidden="1">#REF!</definedName>
    <definedName name="BEx1SY74DYVEPAQ9TGGGXKJA025O" hidden="1">#REF!</definedName>
    <definedName name="BEx1TJ0WLS9O7KNSGIPWTYHDYI1D" localSheetId="10" hidden="1">#REF!</definedName>
    <definedName name="BEx1TJ0WLS9O7KNSGIPWTYHDYI1D" localSheetId="9" hidden="1">#REF!</definedName>
    <definedName name="BEx1TJ0WLS9O7KNSGIPWTYHDYI1D" hidden="1">#REF!</definedName>
    <definedName name="BEx1TUPQAYGAI13ZC7FU1FJXFAPM" localSheetId="10" hidden="1">#REF!</definedName>
    <definedName name="BEx1TUPQAYGAI13ZC7FU1FJXFAPM" localSheetId="9" hidden="1">#REF!</definedName>
    <definedName name="BEx1TUPQAYGAI13ZC7FU1FJXFAPM" hidden="1">#REF!</definedName>
    <definedName name="BEx1TY0F9W7EOF31FZXITWEYBSRT" localSheetId="10" hidden="1">#REF!</definedName>
    <definedName name="BEx1TY0F9W7EOF31FZXITWEYBSRT" localSheetId="9" hidden="1">#REF!</definedName>
    <definedName name="BEx1TY0F9W7EOF31FZXITWEYBSRT" hidden="1">#REF!</definedName>
    <definedName name="BEx1U7WFO8OZKB1EBF4H386JW91L" localSheetId="10" hidden="1">#REF!</definedName>
    <definedName name="BEx1U7WFO8OZKB1EBF4H386JW91L" localSheetId="9" hidden="1">#REF!</definedName>
    <definedName name="BEx1U7WFO8OZKB1EBF4H386JW91L" hidden="1">#REF!</definedName>
    <definedName name="BEx1U87938YR9N6HYI24KVBKLOS3" localSheetId="10" hidden="1">#REF!</definedName>
    <definedName name="BEx1U87938YR9N6HYI24KVBKLOS3" localSheetId="9" hidden="1">#REF!</definedName>
    <definedName name="BEx1U87938YR9N6HYI24KVBKLOS3" hidden="1">#REF!</definedName>
    <definedName name="BEx1U9P6VQWSVRICLZR9DYRMN61U" localSheetId="10" hidden="1">#REF!</definedName>
    <definedName name="BEx1U9P6VQWSVRICLZR9DYRMN61U" localSheetId="9" hidden="1">#REF!</definedName>
    <definedName name="BEx1U9P6VQWSVRICLZR9DYRMN61U" hidden="1">#REF!</definedName>
    <definedName name="BEx1UESH4KDWHYESQU2IE55RS3LI" localSheetId="10" hidden="1">#REF!</definedName>
    <definedName name="BEx1UESH4KDWHYESQU2IE55RS3LI" localSheetId="9" hidden="1">#REF!</definedName>
    <definedName name="BEx1UESH4KDWHYESQU2IE55RS3LI" hidden="1">#REF!</definedName>
    <definedName name="BEx1UI8N9KTCPSOJ7RDW0T8UEBNP" localSheetId="10" hidden="1">#REF!</definedName>
    <definedName name="BEx1UI8N9KTCPSOJ7RDW0T8UEBNP" localSheetId="9" hidden="1">#REF!</definedName>
    <definedName name="BEx1UI8N9KTCPSOJ7RDW0T8UEBNP" hidden="1">#REF!</definedName>
    <definedName name="BEx1UML0HHJFHA5TBOYQ24I3RV1W" localSheetId="10" hidden="1">#REF!</definedName>
    <definedName name="BEx1UML0HHJFHA5TBOYQ24I3RV1W" localSheetId="9" hidden="1">#REF!</definedName>
    <definedName name="BEx1UML0HHJFHA5TBOYQ24I3RV1W" hidden="1">#REF!</definedName>
    <definedName name="BEx1UO8ENOJNYCNX5Z95TBIJ3MKP" localSheetId="10" hidden="1">#REF!</definedName>
    <definedName name="BEx1UO8ENOJNYCNX5Z95TBIJ3MKP" localSheetId="9" hidden="1">#REF!</definedName>
    <definedName name="BEx1UO8ENOJNYCNX5Z95TBIJ3MKP" hidden="1">#REF!</definedName>
    <definedName name="BEx1UUDIQPZ23XQ79GUL0RAWRSCK" localSheetId="10" hidden="1">#REF!</definedName>
    <definedName name="BEx1UUDIQPZ23XQ79GUL0RAWRSCK" localSheetId="9" hidden="1">#REF!</definedName>
    <definedName name="BEx1UUDIQPZ23XQ79GUL0RAWRSCK" hidden="1">#REF!</definedName>
    <definedName name="BEx1V67SEV778NVW68J8W5SND1J7" localSheetId="10" hidden="1">#REF!</definedName>
    <definedName name="BEx1V67SEV778NVW68J8W5SND1J7" localSheetId="9" hidden="1">#REF!</definedName>
    <definedName name="BEx1V67SEV778NVW68J8W5SND1J7" hidden="1">#REF!</definedName>
    <definedName name="BEx1VIY9SQLRESD11CC4PHYT0XSG" localSheetId="10" hidden="1">#REF!</definedName>
    <definedName name="BEx1VIY9SQLRESD11CC4PHYT0XSG" localSheetId="9" hidden="1">#REF!</definedName>
    <definedName name="BEx1VIY9SQLRESD11CC4PHYT0XSG" hidden="1">#REF!</definedName>
    <definedName name="BEx1W3170EJU6QEJR4F8E2ULUU2U" localSheetId="10" hidden="1">#REF!</definedName>
    <definedName name="BEx1W3170EJU6QEJR4F8E2ULUU2U" localSheetId="9" hidden="1">#REF!</definedName>
    <definedName name="BEx1W3170EJU6QEJR4F8E2ULUU2U" hidden="1">#REF!</definedName>
    <definedName name="BEx1WC67EH10SC38QWX3WEA5KH3A" localSheetId="10" hidden="1">#REF!</definedName>
    <definedName name="BEx1WC67EH10SC38QWX3WEA5KH3A" localSheetId="9" hidden="1">#REF!</definedName>
    <definedName name="BEx1WC67EH10SC38QWX3WEA5KH3A" hidden="1">#REF!</definedName>
    <definedName name="BEx1WDTMC6W73PJPTY0JYLKOA883" localSheetId="10" hidden="1">#REF!</definedName>
    <definedName name="BEx1WDTMC6W73PJPTY0JYLKOA883" localSheetId="9" hidden="1">#REF!</definedName>
    <definedName name="BEx1WDTMC6W73PJPTY0JYLKOA883" hidden="1">#REF!</definedName>
    <definedName name="BEx1WGYTKZZIPM1577W5FEYKFH3V" localSheetId="10" hidden="1">#REF!</definedName>
    <definedName name="BEx1WGYTKZZIPM1577W5FEYKFH3V" localSheetId="9" hidden="1">#REF!</definedName>
    <definedName name="BEx1WGYTKZZIPM1577W5FEYKFH3V" hidden="1">#REF!</definedName>
    <definedName name="BEx1WHPURIV3D3PTJJ359H1OP7ZV" localSheetId="10" hidden="1">#REF!</definedName>
    <definedName name="BEx1WHPURIV3D3PTJJ359H1OP7ZV" localSheetId="9" hidden="1">#REF!</definedName>
    <definedName name="BEx1WHPURIV3D3PTJJ359H1OP7ZV" hidden="1">#REF!</definedName>
    <definedName name="BEx1WLBBR45RLDQX9FCLJWUUQX5R" localSheetId="10" hidden="1">#REF!</definedName>
    <definedName name="BEx1WLBBR45RLDQX9FCLJWUUQX5R" localSheetId="9" hidden="1">#REF!</definedName>
    <definedName name="BEx1WLBBR45RLDQX9FCLJWUUQX5R" hidden="1">#REF!</definedName>
    <definedName name="BEx1WLWY2CR1WRD694JJSWSDFAIR" localSheetId="10" hidden="1">#REF!</definedName>
    <definedName name="BEx1WLWY2CR1WRD694JJSWSDFAIR" localSheetId="9" hidden="1">#REF!</definedName>
    <definedName name="BEx1WLWY2CR1WRD694JJSWSDFAIR" hidden="1">#REF!</definedName>
    <definedName name="BEx1WMD1LWPWRIK6GGAJRJAHJM8I" localSheetId="10" hidden="1">#REF!</definedName>
    <definedName name="BEx1WMD1LWPWRIK6GGAJRJAHJM8I" localSheetId="9" hidden="1">#REF!</definedName>
    <definedName name="BEx1WMD1LWPWRIK6GGAJRJAHJM8I" hidden="1">#REF!</definedName>
    <definedName name="BEx1WR0D41MR174LBF3P9E3K0J51" localSheetId="10" hidden="1">#REF!</definedName>
    <definedName name="BEx1WR0D41MR174LBF3P9E3K0J51" localSheetId="9" hidden="1">#REF!</definedName>
    <definedName name="BEx1WR0D41MR174LBF3P9E3K0J51" hidden="1">#REF!</definedName>
    <definedName name="BEx1WT3VU2F7OSUQZHBIV4KTTFJ4" localSheetId="10" hidden="1">#REF!</definedName>
    <definedName name="BEx1WT3VU2F7OSUQZHBIV4KTTFJ4" localSheetId="9" hidden="1">#REF!</definedName>
    <definedName name="BEx1WT3VU2F7OSUQZHBIV4KTTFJ4" hidden="1">#REF!</definedName>
    <definedName name="BEx1WUB1FAS5PHU33TJ60SUHR618" localSheetId="10" hidden="1">#REF!</definedName>
    <definedName name="BEx1WUB1FAS5PHU33TJ60SUHR618" localSheetId="9" hidden="1">#REF!</definedName>
    <definedName name="BEx1WUB1FAS5PHU33TJ60SUHR618" hidden="1">#REF!</definedName>
    <definedName name="BEx1WX04G0INSPPG9NTNR3DYR6PZ" localSheetId="10" hidden="1">#REF!</definedName>
    <definedName name="BEx1WX04G0INSPPG9NTNR3DYR6PZ" localSheetId="9" hidden="1">#REF!</definedName>
    <definedName name="BEx1WX04G0INSPPG9NTNR3DYR6PZ" hidden="1">#REF!</definedName>
    <definedName name="BEx1X3LHU9DPG01VWX2IF65TRATF" localSheetId="10" hidden="1">#REF!</definedName>
    <definedName name="BEx1X3LHU9DPG01VWX2IF65TRATF" localSheetId="9" hidden="1">#REF!</definedName>
    <definedName name="BEx1X3LHU9DPG01VWX2IF65TRATF" hidden="1">#REF!</definedName>
    <definedName name="BEx1XFL3ISYW3FU1DQ3US0DYA8NQ" localSheetId="10" hidden="1">#REF!</definedName>
    <definedName name="BEx1XFL3ISYW3FU1DQ3US0DYA8NQ" localSheetId="9" hidden="1">#REF!</definedName>
    <definedName name="BEx1XFL3ISYW3FU1DQ3US0DYA8NQ" hidden="1">#REF!</definedName>
    <definedName name="BEx1XK8AAMO0AH0Z1OUKW30CA7EQ" localSheetId="10" hidden="1">#REF!</definedName>
    <definedName name="BEx1XK8AAMO0AH0Z1OUKW30CA7EQ" localSheetId="9" hidden="1">#REF!</definedName>
    <definedName name="BEx1XK8AAMO0AH0Z1OUKW30CA7EQ" hidden="1">#REF!</definedName>
    <definedName name="BEx1XL4MZ7C80495GHQRWOBS16PQ" localSheetId="10" hidden="1">#REF!</definedName>
    <definedName name="BEx1XL4MZ7C80495GHQRWOBS16PQ" localSheetId="9" hidden="1">#REF!</definedName>
    <definedName name="BEx1XL4MZ7C80495GHQRWOBS16PQ" hidden="1">#REF!</definedName>
    <definedName name="BEx1Y2IGS2K95E1M51PEF9KJZ0KB" localSheetId="10" hidden="1">#REF!</definedName>
    <definedName name="BEx1Y2IGS2K95E1M51PEF9KJZ0KB" localSheetId="9" hidden="1">#REF!</definedName>
    <definedName name="BEx1Y2IGS2K95E1M51PEF9KJZ0KB" hidden="1">#REF!</definedName>
    <definedName name="BEx1Y3PKK83X2FN9SAALFHOWKMRQ" localSheetId="10" hidden="1">#REF!</definedName>
    <definedName name="BEx1Y3PKK83X2FN9SAALFHOWKMRQ" localSheetId="9" hidden="1">#REF!</definedName>
    <definedName name="BEx1Y3PKK83X2FN9SAALFHOWKMRQ" hidden="1">#REF!</definedName>
    <definedName name="BEx1YL3DJ7Y4AZ01ERCOGW0FJ26T" localSheetId="10" hidden="1">#REF!</definedName>
    <definedName name="BEx1YL3DJ7Y4AZ01ERCOGW0FJ26T" localSheetId="9" hidden="1">#REF!</definedName>
    <definedName name="BEx1YL3DJ7Y4AZ01ERCOGW0FJ26T" hidden="1">#REF!</definedName>
    <definedName name="BEx1Z2RYHSVD1H37817SN93VMURZ" localSheetId="10" hidden="1">#REF!</definedName>
    <definedName name="BEx1Z2RYHSVD1H37817SN93VMURZ" localSheetId="9" hidden="1">#REF!</definedName>
    <definedName name="BEx1Z2RYHSVD1H37817SN93VMURZ" hidden="1">#REF!</definedName>
    <definedName name="BEx3AMAKWI6458B67VKZO56MCNJW" localSheetId="10" hidden="1">#REF!</definedName>
    <definedName name="BEx3AMAKWI6458B67VKZO56MCNJW" localSheetId="9" hidden="1">#REF!</definedName>
    <definedName name="BEx3AMAKWI6458B67VKZO56MCNJW" hidden="1">#REF!</definedName>
    <definedName name="BEx3AOOVM42G82TNF53W0EKXLUSI" localSheetId="10" hidden="1">#REF!</definedName>
    <definedName name="BEx3AOOVM42G82TNF53W0EKXLUSI" localSheetId="9" hidden="1">#REF!</definedName>
    <definedName name="BEx3AOOVM42G82TNF53W0EKXLUSI" hidden="1">#REF!</definedName>
    <definedName name="BEx3AZH9W4SUFCAHNDOQ728R9V4L" localSheetId="10" hidden="1">#REF!</definedName>
    <definedName name="BEx3AZH9W4SUFCAHNDOQ728R9V4L" localSheetId="9" hidden="1">#REF!</definedName>
    <definedName name="BEx3AZH9W4SUFCAHNDOQ728R9V4L" hidden="1">#REF!</definedName>
    <definedName name="BEx3BNR9ES4KY7Q1DK83KC5NDGL8" localSheetId="10" hidden="1">#REF!</definedName>
    <definedName name="BEx3BNR9ES4KY7Q1DK83KC5NDGL8" localSheetId="9" hidden="1">#REF!</definedName>
    <definedName name="BEx3BNR9ES4KY7Q1DK83KC5NDGL8" hidden="1">#REF!</definedName>
    <definedName name="BEx3BQR5VZXNQ4H949ORM8ESU3B3" localSheetId="10" hidden="1">#REF!</definedName>
    <definedName name="BEx3BQR5VZXNQ4H949ORM8ESU3B3" localSheetId="9" hidden="1">#REF!</definedName>
    <definedName name="BEx3BQR5VZXNQ4H949ORM8ESU3B3" hidden="1">#REF!</definedName>
    <definedName name="BEx3BTLL3ASJN134DLEQTQM70VZM" localSheetId="10" hidden="1">#REF!</definedName>
    <definedName name="BEx3BTLL3ASJN134DLEQTQM70VZM" localSheetId="9" hidden="1">#REF!</definedName>
    <definedName name="BEx3BTLL3ASJN134DLEQTQM70VZM" hidden="1">#REF!</definedName>
    <definedName name="BEx3BW5CTV0DJU5AQS3ZQFK2VLF3" localSheetId="10" hidden="1">#REF!</definedName>
    <definedName name="BEx3BW5CTV0DJU5AQS3ZQFK2VLF3" localSheetId="9" hidden="1">#REF!</definedName>
    <definedName name="BEx3BW5CTV0DJU5AQS3ZQFK2VLF3" hidden="1">#REF!</definedName>
    <definedName name="BEx3BYP0FG369M7G3JEFLMMXAKTS" localSheetId="10" hidden="1">#REF!</definedName>
    <definedName name="BEx3BYP0FG369M7G3JEFLMMXAKTS" localSheetId="9" hidden="1">#REF!</definedName>
    <definedName name="BEx3BYP0FG369M7G3JEFLMMXAKTS" hidden="1">#REF!</definedName>
    <definedName name="BEx3C2QR0WUD19QSVO8EMIPNQJKH" localSheetId="10" hidden="1">#REF!</definedName>
    <definedName name="BEx3C2QR0WUD19QSVO8EMIPNQJKH" localSheetId="9" hidden="1">#REF!</definedName>
    <definedName name="BEx3C2QR0WUD19QSVO8EMIPNQJKH" hidden="1">#REF!</definedName>
    <definedName name="BEx3CKFCCPZZ6ROLAT5C1DZNIC1U" localSheetId="10" hidden="1">#REF!</definedName>
    <definedName name="BEx3CKFCCPZZ6ROLAT5C1DZNIC1U" localSheetId="9" hidden="1">#REF!</definedName>
    <definedName name="BEx3CKFCCPZZ6ROLAT5C1DZNIC1U" hidden="1">#REF!</definedName>
    <definedName name="BEx3CO0SVO4WLH0DO43DCHYDTH1P" localSheetId="10" hidden="1">#REF!</definedName>
    <definedName name="BEx3CO0SVO4WLH0DO43DCHYDTH1P" localSheetId="9" hidden="1">#REF!</definedName>
    <definedName name="BEx3CO0SVO4WLH0DO43DCHYDTH1P" hidden="1">#REF!</definedName>
    <definedName name="BEx3CPDAEBC12450MVHX6S78ILBS" localSheetId="10" hidden="1">#REF!</definedName>
    <definedName name="BEx3CPDAEBC12450MVHX6S78ILBS" localSheetId="9" hidden="1">#REF!</definedName>
    <definedName name="BEx3CPDAEBC12450MVHX6S78ILBS" hidden="1">#REF!</definedName>
    <definedName name="BEx3CQ9OQ7E1YH93NADGWWEH0HD5" localSheetId="10" hidden="1">#REF!</definedName>
    <definedName name="BEx3CQ9OQ7E1YH93NADGWWEH0HD5" localSheetId="9" hidden="1">#REF!</definedName>
    <definedName name="BEx3CQ9OQ7E1YH93NADGWWEH0HD5" hidden="1">#REF!</definedName>
    <definedName name="BEx3D9G6QTSPF9UYI4X0XY0VE896" localSheetId="10" hidden="1">#REF!</definedName>
    <definedName name="BEx3D9G6QTSPF9UYI4X0XY0VE896" localSheetId="9" hidden="1">#REF!</definedName>
    <definedName name="BEx3D9G6QTSPF9UYI4X0XY0VE896" hidden="1">#REF!</definedName>
    <definedName name="BEx3DCQU9PBRXIMLO62KS5RLH447" localSheetId="10" hidden="1">#REF!</definedName>
    <definedName name="BEx3DCQU9PBRXIMLO62KS5RLH447" localSheetId="9" hidden="1">#REF!</definedName>
    <definedName name="BEx3DCQU9PBRXIMLO62KS5RLH447" hidden="1">#REF!</definedName>
    <definedName name="BEx3DQ8EH7C7L4XQAOL3NRRVRRT3" localSheetId="10" hidden="1">#REF!</definedName>
    <definedName name="BEx3DQ8EH7C7L4XQAOL3NRRVRRT3" localSheetId="9" hidden="1">#REF!</definedName>
    <definedName name="BEx3DQ8EH7C7L4XQAOL3NRRVRRT3" hidden="1">#REF!</definedName>
    <definedName name="BEx3EF99FD6QNNCNOKDEE67JHTUJ" localSheetId="10" hidden="1">#REF!</definedName>
    <definedName name="BEx3EF99FD6QNNCNOKDEE67JHTUJ" localSheetId="9" hidden="1">#REF!</definedName>
    <definedName name="BEx3EF99FD6QNNCNOKDEE67JHTUJ" hidden="1">#REF!</definedName>
    <definedName name="BEx3EGLXG4AU8GXIFP26DZ61E6EP" localSheetId="10" hidden="1">#REF!</definedName>
    <definedName name="BEx3EGLXG4AU8GXIFP26DZ61E6EP" localSheetId="9" hidden="1">#REF!</definedName>
    <definedName name="BEx3EGLXG4AU8GXIFP26DZ61E6EP" hidden="1">#REF!</definedName>
    <definedName name="BEx3EHCSERZ2O2OAG8Y95UPG2IY9" localSheetId="10" hidden="1">#REF!</definedName>
    <definedName name="BEx3EHCSERZ2O2OAG8Y95UPG2IY9" localSheetId="9" hidden="1">#REF!</definedName>
    <definedName name="BEx3EHCSERZ2O2OAG8Y95UPG2IY9" hidden="1">#REF!</definedName>
    <definedName name="BEx3EJR3TCJDYS7ZXNDS5N9KTGIK" localSheetId="10" hidden="1">#REF!</definedName>
    <definedName name="BEx3EJR3TCJDYS7ZXNDS5N9KTGIK" localSheetId="9" hidden="1">#REF!</definedName>
    <definedName name="BEx3EJR3TCJDYS7ZXNDS5N9KTGIK" hidden="1">#REF!</definedName>
    <definedName name="BEx3ELJTTBS6P05CNISMGOJOA60V" localSheetId="10" hidden="1">#REF!</definedName>
    <definedName name="BEx3ELJTTBS6P05CNISMGOJOA60V" localSheetId="9" hidden="1">#REF!</definedName>
    <definedName name="BEx3ELJTTBS6P05CNISMGOJOA60V" hidden="1">#REF!</definedName>
    <definedName name="BEx3EQSLJBDDJRHNX19PBFCKNY2I" localSheetId="10" hidden="1">#REF!</definedName>
    <definedName name="BEx3EQSLJBDDJRHNX19PBFCKNY2I" localSheetId="9" hidden="1">#REF!</definedName>
    <definedName name="BEx3EQSLJBDDJRHNX19PBFCKNY2I" hidden="1">#REF!</definedName>
    <definedName name="BEx3EUUAX947Q5N6MY6W0KSNY78Y" localSheetId="10" hidden="1">#REF!</definedName>
    <definedName name="BEx3EUUAX947Q5N6MY6W0KSNY78Y" localSheetId="9" hidden="1">#REF!</definedName>
    <definedName name="BEx3EUUAX947Q5N6MY6W0KSNY78Y" hidden="1">#REF!</definedName>
    <definedName name="BEx3F3OJYKFH63TY4TBS69H5CI8M" localSheetId="10" hidden="1">#REF!</definedName>
    <definedName name="BEx3F3OJYKFH63TY4TBS69H5CI8M" localSheetId="9" hidden="1">#REF!</definedName>
    <definedName name="BEx3F3OJYKFH63TY4TBS69H5CI8M" hidden="1">#REF!</definedName>
    <definedName name="BEx3FHMD1P5XBCH23ZKIFO6ZTCNB" localSheetId="10" hidden="1">#REF!</definedName>
    <definedName name="BEx3FHMD1P5XBCH23ZKIFO6ZTCNB" localSheetId="9" hidden="1">#REF!</definedName>
    <definedName name="BEx3FHMD1P5XBCH23ZKIFO6ZTCNB" hidden="1">#REF!</definedName>
    <definedName name="BEx3FI2G3YYIACQHXNXEA15M8ZK5" localSheetId="10" hidden="1">#REF!</definedName>
    <definedName name="BEx3FI2G3YYIACQHXNXEA15M8ZK5" localSheetId="9" hidden="1">#REF!</definedName>
    <definedName name="BEx3FI2G3YYIACQHXNXEA15M8ZK5" hidden="1">#REF!</definedName>
    <definedName name="BEx3FJ9MHSLDK8W91GO85FX1GX57" localSheetId="10" hidden="1">#REF!</definedName>
    <definedName name="BEx3FJ9MHSLDK8W91GO85FX1GX57" localSheetId="9" hidden="1">#REF!</definedName>
    <definedName name="BEx3FJ9MHSLDK8W91GO85FX1GX57" hidden="1">#REF!</definedName>
    <definedName name="BEx3FR251HFU7A33PU01SJUENL2B" localSheetId="10" hidden="1">#REF!</definedName>
    <definedName name="BEx3FR251HFU7A33PU01SJUENL2B" localSheetId="9" hidden="1">#REF!</definedName>
    <definedName name="BEx3FR251HFU7A33PU01SJUENL2B" hidden="1">#REF!</definedName>
    <definedName name="BEx3FX7EJL47JSLSWP3EOC265WAE" localSheetId="10" hidden="1">#REF!</definedName>
    <definedName name="BEx3FX7EJL47JSLSWP3EOC265WAE" localSheetId="9" hidden="1">#REF!</definedName>
    <definedName name="BEx3FX7EJL47JSLSWP3EOC265WAE" hidden="1">#REF!</definedName>
    <definedName name="BEx3G201R8NLJ6FIHO2QS0SW9QVV" localSheetId="10" hidden="1">#REF!</definedName>
    <definedName name="BEx3G201R8NLJ6FIHO2QS0SW9QVV" localSheetId="9" hidden="1">#REF!</definedName>
    <definedName name="BEx3G201R8NLJ6FIHO2QS0SW9QVV" hidden="1">#REF!</definedName>
    <definedName name="BEx3G2LL2II66XY5YCDPG4JE13A3" localSheetId="10" hidden="1">#REF!</definedName>
    <definedName name="BEx3G2LL2II66XY5YCDPG4JE13A3" localSheetId="9" hidden="1">#REF!</definedName>
    <definedName name="BEx3G2LL2II66XY5YCDPG4JE13A3" hidden="1">#REF!</definedName>
    <definedName name="BEx3G2WA0DTYY9D8AGHHOBTPE2B2" localSheetId="10" hidden="1">#REF!</definedName>
    <definedName name="BEx3G2WA0DTYY9D8AGHHOBTPE2B2" localSheetId="9" hidden="1">#REF!</definedName>
    <definedName name="BEx3G2WA0DTYY9D8AGHHOBTPE2B2" hidden="1">#REF!</definedName>
    <definedName name="BEx3GCXR6IAS0B6WJ03GJVH7CO52" localSheetId="10" hidden="1">#REF!</definedName>
    <definedName name="BEx3GCXR6IAS0B6WJ03GJVH7CO52" localSheetId="9" hidden="1">#REF!</definedName>
    <definedName name="BEx3GCXR6IAS0B6WJ03GJVH7CO52" hidden="1">#REF!</definedName>
    <definedName name="BEx3GEVV18SEQDI1JGY7EN6D1GT1" localSheetId="10" hidden="1">#REF!</definedName>
    <definedName name="BEx3GEVV18SEQDI1JGY7EN6D1GT1" localSheetId="9" hidden="1">#REF!</definedName>
    <definedName name="BEx3GEVV18SEQDI1JGY7EN6D1GT1" hidden="1">#REF!</definedName>
    <definedName name="BEx3GKFH64MKQX61S7DYTZ15JCPY" localSheetId="10" hidden="1">#REF!</definedName>
    <definedName name="BEx3GKFH64MKQX61S7DYTZ15JCPY" localSheetId="9" hidden="1">#REF!</definedName>
    <definedName name="BEx3GKFH64MKQX61S7DYTZ15JCPY" hidden="1">#REF!</definedName>
    <definedName name="BEx3GMJ1Y6UU02DLRL0QXCEKDA6C" localSheetId="10" hidden="1">#REF!</definedName>
    <definedName name="BEx3GMJ1Y6UU02DLRL0QXCEKDA6C" localSheetId="9" hidden="1">#REF!</definedName>
    <definedName name="BEx3GMJ1Y6UU02DLRL0QXCEKDA6C" hidden="1">#REF!</definedName>
    <definedName name="BEx3GN4LY0135CBDIN1TU2UEODGF" localSheetId="10" hidden="1">#REF!</definedName>
    <definedName name="BEx3GN4LY0135CBDIN1TU2UEODGF" localSheetId="9" hidden="1">#REF!</definedName>
    <definedName name="BEx3GN4LY0135CBDIN1TU2UEODGF" hidden="1">#REF!</definedName>
    <definedName name="BEx3GPDH2AH4QKT4OOSN563XUHBD" localSheetId="10" hidden="1">#REF!</definedName>
    <definedName name="BEx3GPDH2AH4QKT4OOSN563XUHBD" localSheetId="9" hidden="1">#REF!</definedName>
    <definedName name="BEx3GPDH2AH4QKT4OOSN563XUHBD" hidden="1">#REF!</definedName>
    <definedName name="BEx3GRGZOH1A62SHC133FKNN9K23" localSheetId="10" hidden="1">#REF!</definedName>
    <definedName name="BEx3GRGZOH1A62SHC133FKNN9K23" localSheetId="9" hidden="1">#REF!</definedName>
    <definedName name="BEx3GRGZOH1A62SHC133FKNN9K23" hidden="1">#REF!</definedName>
    <definedName name="BEx3GS2LABKJSRV8GPZLJZVX7NMJ" localSheetId="10" hidden="1">#REF!</definedName>
    <definedName name="BEx3GS2LABKJSRV8GPZLJZVX7NMJ" localSheetId="9" hidden="1">#REF!</definedName>
    <definedName name="BEx3GS2LABKJSRV8GPZLJZVX7NMJ" hidden="1">#REF!</definedName>
    <definedName name="BEx3H05W7OEBR6W6YJKGD6W5M3I1" localSheetId="10" hidden="1">#REF!</definedName>
    <definedName name="BEx3H05W7OEBR6W6YJKGD6W5M3I1" localSheetId="9" hidden="1">#REF!</definedName>
    <definedName name="BEx3H05W7OEBR6W6YJKGD6W5M3I1" hidden="1">#REF!</definedName>
    <definedName name="BEx3H244GCME7ZDNAXG6ZSJ64ZRE" localSheetId="10" hidden="1">#REF!</definedName>
    <definedName name="BEx3H244GCME7ZDNAXG6ZSJ64ZRE" localSheetId="9" hidden="1">#REF!</definedName>
    <definedName name="BEx3H244GCME7ZDNAXG6ZSJ64ZRE" hidden="1">#REF!</definedName>
    <definedName name="BEx3H5UX2GZFZZT657YR76RHW5I6" localSheetId="10" hidden="1">#REF!</definedName>
    <definedName name="BEx3H5UX2GZFZZT657YR76RHW5I6" localSheetId="9" hidden="1">#REF!</definedName>
    <definedName name="BEx3H5UX2GZFZZT657YR76RHW5I6" hidden="1">#REF!</definedName>
    <definedName name="BEx3HACPKDZVUOS9WBDCCFJB46DK" localSheetId="10" hidden="1">#REF!</definedName>
    <definedName name="BEx3HACPKDZVUOS9WBDCCFJB46DK" localSheetId="9" hidden="1">#REF!</definedName>
    <definedName name="BEx3HACPKDZVUOS9WBDCCFJB46DK" hidden="1">#REF!</definedName>
    <definedName name="BEx3HMSEFOP6DBM4R97XA6B7NFG6" localSheetId="10" hidden="1">#REF!</definedName>
    <definedName name="BEx3HMSEFOP6DBM4R97XA6B7NFG6" localSheetId="9" hidden="1">#REF!</definedName>
    <definedName name="BEx3HMSEFOP6DBM4R97XA6B7NFG6" hidden="1">#REF!</definedName>
    <definedName name="BEx3HWJ5SQSD2CVCQNR183X44FR8" localSheetId="10" hidden="1">#REF!</definedName>
    <definedName name="BEx3HWJ5SQSD2CVCQNR183X44FR8" localSheetId="9" hidden="1">#REF!</definedName>
    <definedName name="BEx3HWJ5SQSD2CVCQNR183X44FR8" hidden="1">#REF!</definedName>
    <definedName name="BEx3I09YVXO0G4X7KGSA4WGORM35" localSheetId="10" hidden="1">#REF!</definedName>
    <definedName name="BEx3I09YVXO0G4X7KGSA4WGORM35" localSheetId="9" hidden="1">#REF!</definedName>
    <definedName name="BEx3I09YVXO0G4X7KGSA4WGORM35" hidden="1">#REF!</definedName>
    <definedName name="BEx3I3KN8WAL54AYYACGCUM43J9W" localSheetId="10" hidden="1">#REF!</definedName>
    <definedName name="BEx3I3KN8WAL54AYYACGCUM43J9W" localSheetId="9" hidden="1">#REF!</definedName>
    <definedName name="BEx3I3KN8WAL54AYYACGCUM43J9W" hidden="1">#REF!</definedName>
    <definedName name="BEx3ICF1GY8HQEBIU9S43PDJ90BX" localSheetId="10" hidden="1">#REF!</definedName>
    <definedName name="BEx3ICF1GY8HQEBIU9S43PDJ90BX" localSheetId="9" hidden="1">#REF!</definedName>
    <definedName name="BEx3ICF1GY8HQEBIU9S43PDJ90BX" hidden="1">#REF!</definedName>
    <definedName name="BEx3IYAH2DEBFWO8F94H4MXE3RLY" localSheetId="10" hidden="1">#REF!</definedName>
    <definedName name="BEx3IYAH2DEBFWO8F94H4MXE3RLY" localSheetId="9" hidden="1">#REF!</definedName>
    <definedName name="BEx3IYAH2DEBFWO8F94H4MXE3RLY" hidden="1">#REF!</definedName>
    <definedName name="BEx3IZSG3932LSWHR5YV78IVRPCK" localSheetId="10" hidden="1">#REF!</definedName>
    <definedName name="BEx3IZSG3932LSWHR5YV78IVRPCK" localSheetId="9" hidden="1">#REF!</definedName>
    <definedName name="BEx3IZSG3932LSWHR5YV78IVRPCK" hidden="1">#REF!</definedName>
    <definedName name="BEx3IZXXSYEW50379N2EAFWO8DZV" localSheetId="10" hidden="1">#REF!</definedName>
    <definedName name="BEx3IZXXSYEW50379N2EAFWO8DZV" localSheetId="9" hidden="1">#REF!</definedName>
    <definedName name="BEx3IZXXSYEW50379N2EAFWO8DZV" hidden="1">#REF!</definedName>
    <definedName name="BEx3J1VZVGTKT4ATPO9O5JCSFTTR" localSheetId="10" hidden="1">#REF!</definedName>
    <definedName name="BEx3J1VZVGTKT4ATPO9O5JCSFTTR" localSheetId="9" hidden="1">#REF!</definedName>
    <definedName name="BEx3J1VZVGTKT4ATPO9O5JCSFTTR" hidden="1">#REF!</definedName>
    <definedName name="BEx3JC2TY7JNAAC3L7QHVPQXLGQ8" localSheetId="10" hidden="1">#REF!</definedName>
    <definedName name="BEx3JC2TY7JNAAC3L7QHVPQXLGQ8" localSheetId="9" hidden="1">#REF!</definedName>
    <definedName name="BEx3JC2TY7JNAAC3L7QHVPQXLGQ8" hidden="1">#REF!</definedName>
    <definedName name="BEx3JMF5D7ODCJ7THAJTC1GFSG95" localSheetId="10" hidden="1">#REF!</definedName>
    <definedName name="BEx3JMF5D7ODCJ7THAJTC1GFSG95" localSheetId="9" hidden="1">#REF!</definedName>
    <definedName name="BEx3JMF5D7ODCJ7THAJTC1GFSG95" hidden="1">#REF!</definedName>
    <definedName name="BEx3JX23SYDIGOGM4Y0CQFBW8ZBV" localSheetId="10" hidden="1">#REF!</definedName>
    <definedName name="BEx3JX23SYDIGOGM4Y0CQFBW8ZBV" localSheetId="9" hidden="1">#REF!</definedName>
    <definedName name="BEx3JX23SYDIGOGM4Y0CQFBW8ZBV" hidden="1">#REF!</definedName>
    <definedName name="BEx3JXCXCVBZJGV5VEG9MJEI01AL" localSheetId="10" hidden="1">#REF!</definedName>
    <definedName name="BEx3JXCXCVBZJGV5VEG9MJEI01AL" localSheetId="9" hidden="1">#REF!</definedName>
    <definedName name="BEx3JXCXCVBZJGV5VEG9MJEI01AL" hidden="1">#REF!</definedName>
    <definedName name="BEx3JYK2N7X59TPJSKYZ77ENY8SS" localSheetId="10" hidden="1">#REF!</definedName>
    <definedName name="BEx3JYK2N7X59TPJSKYZ77ENY8SS" localSheetId="9" hidden="1">#REF!</definedName>
    <definedName name="BEx3JYK2N7X59TPJSKYZ77ENY8SS" hidden="1">#REF!</definedName>
    <definedName name="BEx3K13PSDK50JLCLD0GX8L4TWAH" localSheetId="10" hidden="1">#REF!</definedName>
    <definedName name="BEx3K13PSDK50JLCLD0GX8L4TWAH" localSheetId="9" hidden="1">#REF!</definedName>
    <definedName name="BEx3K13PSDK50JLCLD0GX8L4TWAH" hidden="1">#REF!</definedName>
    <definedName name="BEx3K4EII7GU1CG0BN7UL15M6J8Z" localSheetId="10" hidden="1">#REF!</definedName>
    <definedName name="BEx3K4EII7GU1CG0BN7UL15M6J8Z" localSheetId="9" hidden="1">#REF!</definedName>
    <definedName name="BEx3K4EII7GU1CG0BN7UL15M6J8Z" hidden="1">#REF!</definedName>
    <definedName name="BEx3K4ZXQUQ2KYZF74B84SO48XMW" localSheetId="10" hidden="1">#REF!</definedName>
    <definedName name="BEx3K4ZXQUQ2KYZF74B84SO48XMW" localSheetId="9" hidden="1">#REF!</definedName>
    <definedName name="BEx3K4ZXQUQ2KYZF74B84SO48XMW" hidden="1">#REF!</definedName>
    <definedName name="BEx3KEFXUCVNVPH7KSEGAZYX13B5" localSheetId="10" hidden="1">#REF!</definedName>
    <definedName name="BEx3KEFXUCVNVPH7KSEGAZYX13B5" localSheetId="9" hidden="1">#REF!</definedName>
    <definedName name="BEx3KEFXUCVNVPH7KSEGAZYX13B5" hidden="1">#REF!</definedName>
    <definedName name="BEx3KFXUAF6YXAA47B7Q6X9B3VGB" localSheetId="10" hidden="1">#REF!</definedName>
    <definedName name="BEx3KFXUAF6YXAA47B7Q6X9B3VGB" localSheetId="9" hidden="1">#REF!</definedName>
    <definedName name="BEx3KFXUAF6YXAA47B7Q6X9B3VGB" hidden="1">#REF!</definedName>
    <definedName name="BEx3KIXQYOGMPK4WJJAVBRX4NR28" localSheetId="10" hidden="1">#REF!</definedName>
    <definedName name="BEx3KIXQYOGMPK4WJJAVBRX4NR28" localSheetId="9" hidden="1">#REF!</definedName>
    <definedName name="BEx3KIXQYOGMPK4WJJAVBRX4NR28" hidden="1">#REF!</definedName>
    <definedName name="BEx3KJOMVOSFZVJUL3GKCNP6DQDS" localSheetId="10" hidden="1">#REF!</definedName>
    <definedName name="BEx3KJOMVOSFZVJUL3GKCNP6DQDS" localSheetId="9" hidden="1">#REF!</definedName>
    <definedName name="BEx3KJOMVOSFZVJUL3GKCNP6DQDS" hidden="1">#REF!</definedName>
    <definedName name="BEx3KP2VRBMORK0QEAZUYCXL3DHJ" localSheetId="10" hidden="1">#REF!</definedName>
    <definedName name="BEx3KP2VRBMORK0QEAZUYCXL3DHJ" localSheetId="9" hidden="1">#REF!</definedName>
    <definedName name="BEx3KP2VRBMORK0QEAZUYCXL3DHJ" hidden="1">#REF!</definedName>
    <definedName name="BEx3L4IN3LI4C26SITKTGAH27CDU" localSheetId="10" hidden="1">#REF!</definedName>
    <definedName name="BEx3L4IN3LI4C26SITKTGAH27CDU" localSheetId="9" hidden="1">#REF!</definedName>
    <definedName name="BEx3L4IN3LI4C26SITKTGAH27CDU" hidden="1">#REF!</definedName>
    <definedName name="BEx3L4YQ0J7ZU0M5QM6YIPCEYC9K" localSheetId="10" hidden="1">#REF!</definedName>
    <definedName name="BEx3L4YQ0J7ZU0M5QM6YIPCEYC9K" localSheetId="9" hidden="1">#REF!</definedName>
    <definedName name="BEx3L4YQ0J7ZU0M5QM6YIPCEYC9K" hidden="1">#REF!</definedName>
    <definedName name="BEx3L60DJOR7NQN42G7YSAODP1EX" localSheetId="10" hidden="1">#REF!</definedName>
    <definedName name="BEx3L60DJOR7NQN42G7YSAODP1EX" localSheetId="9" hidden="1">#REF!</definedName>
    <definedName name="BEx3L60DJOR7NQN42G7YSAODP1EX" hidden="1">#REF!</definedName>
    <definedName name="BEx3L7D0PI38HWZ7VADU16C9E33D" localSheetId="10" hidden="1">#REF!</definedName>
    <definedName name="BEx3L7D0PI38HWZ7VADU16C9E33D" localSheetId="9" hidden="1">#REF!</definedName>
    <definedName name="BEx3L7D0PI38HWZ7VADU16C9E33D" hidden="1">#REF!</definedName>
    <definedName name="BEx3LANPY1HT49TAH98H4B9RC1D4" localSheetId="10" hidden="1">#REF!</definedName>
    <definedName name="BEx3LANPY1HT49TAH98H4B9RC1D4" localSheetId="9" hidden="1">#REF!</definedName>
    <definedName name="BEx3LANPY1HT49TAH98H4B9RC1D4" hidden="1">#REF!</definedName>
    <definedName name="BEx3LM1PR4Y7KINKMTMKR984GX8Q" localSheetId="10" hidden="1">#REF!</definedName>
    <definedName name="BEx3LM1PR4Y7KINKMTMKR984GX8Q" localSheetId="9" hidden="1">#REF!</definedName>
    <definedName name="BEx3LM1PR4Y7KINKMTMKR984GX8Q" hidden="1">#REF!</definedName>
    <definedName name="BEx3LM1PWWC9WH0R5TX5K06V559U" localSheetId="10" hidden="1">#REF!</definedName>
    <definedName name="BEx3LM1PWWC9WH0R5TX5K06V559U" localSheetId="9" hidden="1">#REF!</definedName>
    <definedName name="BEx3LM1PWWC9WH0R5TX5K06V559U" hidden="1">#REF!</definedName>
    <definedName name="BEx3LPCEZ1C0XEKNCM3YT09JWCUO" localSheetId="10" hidden="1">#REF!</definedName>
    <definedName name="BEx3LPCEZ1C0XEKNCM3YT09JWCUO" localSheetId="9" hidden="1">#REF!</definedName>
    <definedName name="BEx3LPCEZ1C0XEKNCM3YT09JWCUO" hidden="1">#REF!</definedName>
    <definedName name="BEx3LSXW33WR1ECIMRYUPFBJXGGH" localSheetId="10" hidden="1">#REF!</definedName>
    <definedName name="BEx3LSXW33WR1ECIMRYUPFBJXGGH" localSheetId="9" hidden="1">#REF!</definedName>
    <definedName name="BEx3LSXW33WR1ECIMRYUPFBJXGGH" hidden="1">#REF!</definedName>
    <definedName name="BEx3M1MR1K1NQD03H74BFWOK4MWQ" localSheetId="10" hidden="1">#REF!</definedName>
    <definedName name="BEx3M1MR1K1NQD03H74BFWOK4MWQ" localSheetId="9" hidden="1">#REF!</definedName>
    <definedName name="BEx3M1MR1K1NQD03H74BFWOK4MWQ" hidden="1">#REF!</definedName>
    <definedName name="BEx3M4H77MYUKOOD31H9F80NMVK8" localSheetId="10" hidden="1">#REF!</definedName>
    <definedName name="BEx3M4H77MYUKOOD31H9F80NMVK8" localSheetId="9" hidden="1">#REF!</definedName>
    <definedName name="BEx3M4H77MYUKOOD31H9F80NMVK8" hidden="1">#REF!</definedName>
    <definedName name="BEx3M9VFX329PZWYC4DMZ6P3W9R2" localSheetId="10" hidden="1">#REF!</definedName>
    <definedName name="BEx3M9VFX329PZWYC4DMZ6P3W9R2" localSheetId="9" hidden="1">#REF!</definedName>
    <definedName name="BEx3M9VFX329PZWYC4DMZ6P3W9R2" hidden="1">#REF!</definedName>
    <definedName name="BEx3MCQ0VEBV0CZXDS505L38EQ8N" localSheetId="10" hidden="1">#REF!</definedName>
    <definedName name="BEx3MCQ0VEBV0CZXDS505L38EQ8N" localSheetId="9" hidden="1">#REF!</definedName>
    <definedName name="BEx3MCQ0VEBV0CZXDS505L38EQ8N" hidden="1">#REF!</definedName>
    <definedName name="BEx3MEYV5LQY0BAL7V3CFAFVOM3T" localSheetId="10" hidden="1">#REF!</definedName>
    <definedName name="BEx3MEYV5LQY0BAL7V3CFAFVOM3T" localSheetId="9" hidden="1">#REF!</definedName>
    <definedName name="BEx3MEYV5LQY0BAL7V3CFAFVOM3T" hidden="1">#REF!</definedName>
    <definedName name="BEx3MF9LX8G8DXGARRYNTDH542WG" localSheetId="10" hidden="1">#REF!</definedName>
    <definedName name="BEx3MF9LX8G8DXGARRYNTDH542WG" localSheetId="9" hidden="1">#REF!</definedName>
    <definedName name="BEx3MF9LX8G8DXGARRYNTDH542WG" hidden="1">#REF!</definedName>
    <definedName name="BEx3MREOFWJQEYMCMBL7ZE06NBN6" localSheetId="10" hidden="1">#REF!</definedName>
    <definedName name="BEx3MREOFWJQEYMCMBL7ZE06NBN6" localSheetId="9" hidden="1">#REF!</definedName>
    <definedName name="BEx3MREOFWJQEYMCMBL7ZE06NBN6" hidden="1">#REF!</definedName>
    <definedName name="BEx3MSGD8I6KBFD4XFWYGH3DKUK3" localSheetId="10" hidden="1">#REF!</definedName>
    <definedName name="BEx3MSGD8I6KBFD4XFWYGH3DKUK3" localSheetId="9" hidden="1">#REF!</definedName>
    <definedName name="BEx3MSGD8I6KBFD4XFWYGH3DKUK3" hidden="1">#REF!</definedName>
    <definedName name="BEx3NDQFYEWZAUGWFMGT2R7E7RBT" localSheetId="10" hidden="1">#REF!</definedName>
    <definedName name="BEx3NDQFYEWZAUGWFMGT2R7E7RBT" localSheetId="9" hidden="1">#REF!</definedName>
    <definedName name="BEx3NDQFYEWZAUGWFMGT2R7E7RBT" hidden="1">#REF!</definedName>
    <definedName name="BEx3NGQBX2HEDKOCDX0TX1TGBB3P" localSheetId="10" hidden="1">#REF!</definedName>
    <definedName name="BEx3NGQBX2HEDKOCDX0TX1TGBB3P" localSheetId="9" hidden="1">#REF!</definedName>
    <definedName name="BEx3NGQBX2HEDKOCDX0TX1TGBB3P" hidden="1">#REF!</definedName>
    <definedName name="BEx3NLIZ7PHF2XE59ECZ3MD04ZG1" localSheetId="10" hidden="1">#REF!</definedName>
    <definedName name="BEx3NLIZ7PHF2XE59ECZ3MD04ZG1" localSheetId="9" hidden="1">#REF!</definedName>
    <definedName name="BEx3NLIZ7PHF2XE59ECZ3MD04ZG1" hidden="1">#REF!</definedName>
    <definedName name="BEx3NMQ4BVC94728AUM7CCX7UHTU" localSheetId="10" hidden="1">#REF!</definedName>
    <definedName name="BEx3NMQ4BVC94728AUM7CCX7UHTU" localSheetId="9" hidden="1">#REF!</definedName>
    <definedName name="BEx3NMQ4BVC94728AUM7CCX7UHTU" hidden="1">#REF!</definedName>
    <definedName name="BEx3NR2I4OUFP3Z2QZEDU2PIFIDI" localSheetId="10" hidden="1">#REF!</definedName>
    <definedName name="BEx3NR2I4OUFP3Z2QZEDU2PIFIDI" localSheetId="9" hidden="1">#REF!</definedName>
    <definedName name="BEx3NR2I4OUFP3Z2QZEDU2PIFIDI" hidden="1">#REF!</definedName>
    <definedName name="BEx3O19B8FTTAPVT5DZXQGQXWFR8" localSheetId="10" hidden="1">#REF!</definedName>
    <definedName name="BEx3O19B8FTTAPVT5DZXQGQXWFR8" localSheetId="9" hidden="1">#REF!</definedName>
    <definedName name="BEx3O19B8FTTAPVT5DZXQGQXWFR8" hidden="1">#REF!</definedName>
    <definedName name="BEx3O85IKWARA6NCJOLRBRJFMEWW" localSheetId="10" hidden="1">#REF!</definedName>
    <definedName name="BEx3O85IKWARA6NCJOLRBRJFMEWW" localSheetId="9" hidden="1">#REF!</definedName>
    <definedName name="BEx3O85IKWARA6NCJOLRBRJFMEWW" hidden="1">#REF!</definedName>
    <definedName name="BEx3OJZSCGFRW7SVGBFI0X9DNVMM" localSheetId="10" hidden="1">#REF!</definedName>
    <definedName name="BEx3OJZSCGFRW7SVGBFI0X9DNVMM" localSheetId="9" hidden="1">#REF!</definedName>
    <definedName name="BEx3OJZSCGFRW7SVGBFI0X9DNVMM" hidden="1">#REF!</definedName>
    <definedName name="BEx3ORSBUXAF21MKEY90YJV9AY9A" localSheetId="10" hidden="1">#REF!</definedName>
    <definedName name="BEx3ORSBUXAF21MKEY90YJV9AY9A" localSheetId="9" hidden="1">#REF!</definedName>
    <definedName name="BEx3ORSBUXAF21MKEY90YJV9AY9A" hidden="1">#REF!</definedName>
    <definedName name="BEx3OUS0N576NJN078Y1BWUWQK6B" localSheetId="10" hidden="1">#REF!</definedName>
    <definedName name="BEx3OUS0N576NJN078Y1BWUWQK6B" localSheetId="9" hidden="1">#REF!</definedName>
    <definedName name="BEx3OUS0N576NJN078Y1BWUWQK6B" hidden="1">#REF!</definedName>
    <definedName name="BEx3OV8BH6PYNZT7C246LOAU9SVX" localSheetId="10" hidden="1">#REF!</definedName>
    <definedName name="BEx3OV8BH6PYNZT7C246LOAU9SVX" localSheetId="9" hidden="1">#REF!</definedName>
    <definedName name="BEx3OV8BH6PYNZT7C246LOAU9SVX" hidden="1">#REF!</definedName>
    <definedName name="BEx3OXRYJZUEY6E72UJU0PHLMYAR" localSheetId="10" hidden="1">#REF!</definedName>
    <definedName name="BEx3OXRYJZUEY6E72UJU0PHLMYAR" localSheetId="9" hidden="1">#REF!</definedName>
    <definedName name="BEx3OXRYJZUEY6E72UJU0PHLMYAR" hidden="1">#REF!</definedName>
    <definedName name="BEx3P3RP5PYI4BJVYGNU1V7KT5EH" localSheetId="10" hidden="1">#REF!</definedName>
    <definedName name="BEx3P3RP5PYI4BJVYGNU1V7KT5EH" localSheetId="9" hidden="1">#REF!</definedName>
    <definedName name="BEx3P3RP5PYI4BJVYGNU1V7KT5EH" hidden="1">#REF!</definedName>
    <definedName name="BEx3P59TTRSGQY888P5C1O7M2PQT" localSheetId="10" hidden="1">#REF!</definedName>
    <definedName name="BEx3P59TTRSGQY888P5C1O7M2PQT" localSheetId="9" hidden="1">#REF!</definedName>
    <definedName name="BEx3P59TTRSGQY888P5C1O7M2PQT" hidden="1">#REF!</definedName>
    <definedName name="BEx3PDNRRNKD5GOUBUQFXAHIXLD9" localSheetId="10" hidden="1">#REF!</definedName>
    <definedName name="BEx3PDNRRNKD5GOUBUQFXAHIXLD9" localSheetId="9" hidden="1">#REF!</definedName>
    <definedName name="BEx3PDNRRNKD5GOUBUQFXAHIXLD9" hidden="1">#REF!</definedName>
    <definedName name="BEx3PDT8GNPWLLN02IH1XPV90XYK" localSheetId="10" hidden="1">#REF!</definedName>
    <definedName name="BEx3PDT8GNPWLLN02IH1XPV90XYK" localSheetId="9" hidden="1">#REF!</definedName>
    <definedName name="BEx3PDT8GNPWLLN02IH1XPV90XYK" hidden="1">#REF!</definedName>
    <definedName name="BEx3PKEMDW8KZEP11IL927C5O7I2" localSheetId="10" hidden="1">#REF!</definedName>
    <definedName name="BEx3PKEMDW8KZEP11IL927C5O7I2" localSheetId="9" hidden="1">#REF!</definedName>
    <definedName name="BEx3PKEMDW8KZEP11IL927C5O7I2" hidden="1">#REF!</definedName>
    <definedName name="BEx3PKJZ1Z7L9S6KV8KXVS6B2FX4" localSheetId="10" hidden="1">#REF!</definedName>
    <definedName name="BEx3PKJZ1Z7L9S6KV8KXVS6B2FX4" localSheetId="9" hidden="1">#REF!</definedName>
    <definedName name="BEx3PKJZ1Z7L9S6KV8KXVS6B2FX4" hidden="1">#REF!</definedName>
    <definedName name="BEx3PMNG53Z5HY138H99QOMTX8W3" localSheetId="10" hidden="1">#REF!</definedName>
    <definedName name="BEx3PMNG53Z5HY138H99QOMTX8W3" localSheetId="9" hidden="1">#REF!</definedName>
    <definedName name="BEx3PMNG53Z5HY138H99QOMTX8W3" hidden="1">#REF!</definedName>
    <definedName name="BEx3PP1RRSFZ8UC0JC9R91W6LNKW" localSheetId="10" hidden="1">#REF!</definedName>
    <definedName name="BEx3PP1RRSFZ8UC0JC9R91W6LNKW" localSheetId="9" hidden="1">#REF!</definedName>
    <definedName name="BEx3PP1RRSFZ8UC0JC9R91W6LNKW" hidden="1">#REF!</definedName>
    <definedName name="BEx3PRQW017D7T1X732WDV7L1KP8" localSheetId="10" hidden="1">#REF!</definedName>
    <definedName name="BEx3PRQW017D7T1X732WDV7L1KP8" localSheetId="9" hidden="1">#REF!</definedName>
    <definedName name="BEx3PRQW017D7T1X732WDV7L1KP8" hidden="1">#REF!</definedName>
    <definedName name="BEx3PVXYZC8WB9ZJE7OCKUXZ46EA" localSheetId="10" hidden="1">#REF!</definedName>
    <definedName name="BEx3PVXYZC8WB9ZJE7OCKUXZ46EA" localSheetId="9" hidden="1">#REF!</definedName>
    <definedName name="BEx3PVXYZC8WB9ZJE7OCKUXZ46EA" hidden="1">#REF!</definedName>
    <definedName name="BEx3Q0VWPU5EQECK7MQ47TYJ3SWW" localSheetId="10" hidden="1">#REF!</definedName>
    <definedName name="BEx3Q0VWPU5EQECK7MQ47TYJ3SWW" localSheetId="9" hidden="1">#REF!</definedName>
    <definedName name="BEx3Q0VWPU5EQECK7MQ47TYJ3SWW" hidden="1">#REF!</definedName>
    <definedName name="BEx3Q7BZ9PUXK2RLIOFSIS9AHU1B" localSheetId="10" hidden="1">#REF!</definedName>
    <definedName name="BEx3Q7BZ9PUXK2RLIOFSIS9AHU1B" localSheetId="9" hidden="1">#REF!</definedName>
    <definedName name="BEx3Q7BZ9PUXK2RLIOFSIS9AHU1B" hidden="1">#REF!</definedName>
    <definedName name="BEx3Q8J42S9VU6EAN2Y28MR6DF88" localSheetId="10" hidden="1">#REF!</definedName>
    <definedName name="BEx3Q8J42S9VU6EAN2Y28MR6DF88" localSheetId="9" hidden="1">#REF!</definedName>
    <definedName name="BEx3Q8J42S9VU6EAN2Y28MR6DF88" hidden="1">#REF!</definedName>
    <definedName name="BEx3QCFD2TBUF95ZN83Q7JPV97FK" localSheetId="10" hidden="1">#REF!</definedName>
    <definedName name="BEx3QCFD2TBUF95ZN83Q7JPV97FK" localSheetId="9" hidden="1">#REF!</definedName>
    <definedName name="BEx3QCFD2TBUF95ZN83Q7JPV97FK" hidden="1">#REF!</definedName>
    <definedName name="BEx3QEDFOYFY5NBTININ5W4RLD4Q" localSheetId="10" hidden="1">#REF!</definedName>
    <definedName name="BEx3QEDFOYFY5NBTININ5W4RLD4Q" localSheetId="9" hidden="1">#REF!</definedName>
    <definedName name="BEx3QEDFOYFY5NBTININ5W4RLD4Q" hidden="1">#REF!</definedName>
    <definedName name="BEx3QIKJ3U962US1Q564NZDLU8LD" localSheetId="10" hidden="1">#REF!</definedName>
    <definedName name="BEx3QIKJ3U962US1Q564NZDLU8LD" localSheetId="9" hidden="1">#REF!</definedName>
    <definedName name="BEx3QIKJ3U962US1Q564NZDLU8LD" hidden="1">#REF!</definedName>
    <definedName name="BEx3QLF3RHHBNUFLUWEROBZDF1U4" localSheetId="10" hidden="1">#REF!</definedName>
    <definedName name="BEx3QLF3RHHBNUFLUWEROBZDF1U4" localSheetId="9" hidden="1">#REF!</definedName>
    <definedName name="BEx3QLF3RHHBNUFLUWEROBZDF1U4" hidden="1">#REF!</definedName>
    <definedName name="BEx3QR9D45DHW50VQ7Y3Q1AXPOB9" localSheetId="10" hidden="1">#REF!</definedName>
    <definedName name="BEx3QR9D45DHW50VQ7Y3Q1AXPOB9" localSheetId="9" hidden="1">#REF!</definedName>
    <definedName name="BEx3QR9D45DHW50VQ7Y3Q1AXPOB9" hidden="1">#REF!</definedName>
    <definedName name="BEx3QSWT2S5KWG6U2V9711IYDQBM" localSheetId="10" hidden="1">#REF!</definedName>
    <definedName name="BEx3QSWT2S5KWG6U2V9711IYDQBM" localSheetId="9" hidden="1">#REF!</definedName>
    <definedName name="BEx3QSWT2S5KWG6U2V9711IYDQBM" hidden="1">#REF!</definedName>
    <definedName name="BEx3QVGG7Q2X4HZHJAM35A8T3VR7" localSheetId="10" hidden="1">#REF!</definedName>
    <definedName name="BEx3QVGG7Q2X4HZHJAM35A8T3VR7" localSheetId="9" hidden="1">#REF!</definedName>
    <definedName name="BEx3QVGG7Q2X4HZHJAM35A8T3VR7" hidden="1">#REF!</definedName>
    <definedName name="BEx3R0JUB9YN8PHPPQTAMIT1IHWK" localSheetId="10" hidden="1">#REF!</definedName>
    <definedName name="BEx3R0JUB9YN8PHPPQTAMIT1IHWK" localSheetId="9" hidden="1">#REF!</definedName>
    <definedName name="BEx3R0JUB9YN8PHPPQTAMIT1IHWK" hidden="1">#REF!</definedName>
    <definedName name="BEx3R81NFRO7M81VHVKOBFT0QBIL" localSheetId="10" hidden="1">#REF!</definedName>
    <definedName name="BEx3R81NFRO7M81VHVKOBFT0QBIL" localSheetId="9" hidden="1">#REF!</definedName>
    <definedName name="BEx3R81NFRO7M81VHVKOBFT0QBIL" hidden="1">#REF!</definedName>
    <definedName name="BEx3RHC2ZD5UFS6QD4OPFCNNMWH1" localSheetId="10" hidden="1">#REF!</definedName>
    <definedName name="BEx3RHC2ZD5UFS6QD4OPFCNNMWH1" localSheetId="9" hidden="1">#REF!</definedName>
    <definedName name="BEx3RHC2ZD5UFS6QD4OPFCNNMWH1" hidden="1">#REF!</definedName>
    <definedName name="BEx3RQ10QIWBAPHALAA91BUUCM2X" localSheetId="10" hidden="1">#REF!</definedName>
    <definedName name="BEx3RQ10QIWBAPHALAA91BUUCM2X" localSheetId="9" hidden="1">#REF!</definedName>
    <definedName name="BEx3RQ10QIWBAPHALAA91BUUCM2X" hidden="1">#REF!</definedName>
    <definedName name="BEx3RV4E1WT43SZBUN09RTB8EK1O" localSheetId="10" hidden="1">#REF!</definedName>
    <definedName name="BEx3RV4E1WT43SZBUN09RTB8EK1O" localSheetId="9" hidden="1">#REF!</definedName>
    <definedName name="BEx3RV4E1WT43SZBUN09RTB8EK1O" hidden="1">#REF!</definedName>
    <definedName name="BEx3RXYU0QLFXSFTM5EB20GD03W5" localSheetId="10" hidden="1">#REF!</definedName>
    <definedName name="BEx3RXYU0QLFXSFTM5EB20GD03W5" localSheetId="9" hidden="1">#REF!</definedName>
    <definedName name="BEx3RXYU0QLFXSFTM5EB20GD03W5" hidden="1">#REF!</definedName>
    <definedName name="BEx3RYKLC3QQO3XTUN7BEW2AQL98" localSheetId="10" hidden="1">#REF!</definedName>
    <definedName name="BEx3RYKLC3QQO3XTUN7BEW2AQL98" localSheetId="9" hidden="1">#REF!</definedName>
    <definedName name="BEx3RYKLC3QQO3XTUN7BEW2AQL98" hidden="1">#REF!</definedName>
    <definedName name="BEx3S37QNFSKW3DGRH5YVVEZLJI7" localSheetId="10" hidden="1">#REF!</definedName>
    <definedName name="BEx3S37QNFSKW3DGRH5YVVEZLJI7" localSheetId="9" hidden="1">#REF!</definedName>
    <definedName name="BEx3S37QNFSKW3DGRH5YVVEZLJI7" hidden="1">#REF!</definedName>
    <definedName name="BEx3SICJ45BYT6FHBER86PJT25FC" localSheetId="10" hidden="1">#REF!</definedName>
    <definedName name="BEx3SICJ45BYT6FHBER86PJT25FC" localSheetId="9" hidden="1">#REF!</definedName>
    <definedName name="BEx3SICJ45BYT6FHBER86PJT25FC" hidden="1">#REF!</definedName>
    <definedName name="BEx3SMUCMJVGQ2H4EHQI5ZFHEF0P" localSheetId="10" hidden="1">#REF!</definedName>
    <definedName name="BEx3SMUCMJVGQ2H4EHQI5ZFHEF0P" localSheetId="9" hidden="1">#REF!</definedName>
    <definedName name="BEx3SMUCMJVGQ2H4EHQI5ZFHEF0P" hidden="1">#REF!</definedName>
    <definedName name="BEx3SN56F03CPDRDA7LZ763V0N4I" localSheetId="10" hidden="1">#REF!</definedName>
    <definedName name="BEx3SN56F03CPDRDA7LZ763V0N4I" localSheetId="9" hidden="1">#REF!</definedName>
    <definedName name="BEx3SN56F03CPDRDA7LZ763V0N4I" hidden="1">#REF!</definedName>
    <definedName name="BEx3SPE6N1ORXPRCDL3JPZD73Z9F" localSheetId="10" hidden="1">#REF!</definedName>
    <definedName name="BEx3SPE6N1ORXPRCDL3JPZD73Z9F" localSheetId="9" hidden="1">#REF!</definedName>
    <definedName name="BEx3SPE6N1ORXPRCDL3JPZD73Z9F" hidden="1">#REF!</definedName>
    <definedName name="BEx3T29ZTULQE0OMSMWUMZDU9ZZ0" localSheetId="10" hidden="1">#REF!</definedName>
    <definedName name="BEx3T29ZTULQE0OMSMWUMZDU9ZZ0" localSheetId="9" hidden="1">#REF!</definedName>
    <definedName name="BEx3T29ZTULQE0OMSMWUMZDU9ZZ0" hidden="1">#REF!</definedName>
    <definedName name="BEx3T6MJ1QDJ929WMUDVZ0O3UW0Y" localSheetId="10" hidden="1">#REF!</definedName>
    <definedName name="BEx3T6MJ1QDJ929WMUDVZ0O3UW0Y" localSheetId="9" hidden="1">#REF!</definedName>
    <definedName name="BEx3T6MJ1QDJ929WMUDVZ0O3UW0Y" hidden="1">#REF!</definedName>
    <definedName name="BEx3TD7WH1NN1OH0MRS4T8ENRU32" localSheetId="10" hidden="1">#REF!</definedName>
    <definedName name="BEx3TD7WH1NN1OH0MRS4T8ENRU32" localSheetId="9" hidden="1">#REF!</definedName>
    <definedName name="BEx3TD7WH1NN1OH0MRS4T8ENRU32" hidden="1">#REF!</definedName>
    <definedName name="BEx3TPCSI16OAB2L9M9IULQMQ9J9" localSheetId="10" hidden="1">#REF!</definedName>
    <definedName name="BEx3TPCSI16OAB2L9M9IULQMQ9J9" localSheetId="9" hidden="1">#REF!</definedName>
    <definedName name="BEx3TPCSI16OAB2L9M9IULQMQ9J9" hidden="1">#REF!</definedName>
    <definedName name="BEx3TQ3SFJB2WTCV0OXDE56FB46K" localSheetId="10" hidden="1">#REF!</definedName>
    <definedName name="BEx3TQ3SFJB2WTCV0OXDE56FB46K" localSheetId="9" hidden="1">#REF!</definedName>
    <definedName name="BEx3TQ3SFJB2WTCV0OXDE56FB46K" hidden="1">#REF!</definedName>
    <definedName name="BEx3TX59M3456DDBXWFJ8X2TU37A" localSheetId="10" hidden="1">#REF!</definedName>
    <definedName name="BEx3TX59M3456DDBXWFJ8X2TU37A" localSheetId="9" hidden="1">#REF!</definedName>
    <definedName name="BEx3TX59M3456DDBXWFJ8X2TU37A" hidden="1">#REF!</definedName>
    <definedName name="BEx3U2UBY80GPGSTYFGI6F8TPKCV" localSheetId="10" hidden="1">#REF!</definedName>
    <definedName name="BEx3U2UBY80GPGSTYFGI6F8TPKCV" localSheetId="9" hidden="1">#REF!</definedName>
    <definedName name="BEx3U2UBY80GPGSTYFGI6F8TPKCV" hidden="1">#REF!</definedName>
    <definedName name="BEx3U64YUOZ419BAJS2W78UMATAW" localSheetId="10" hidden="1">#REF!</definedName>
    <definedName name="BEx3U64YUOZ419BAJS2W78UMATAW" localSheetId="9" hidden="1">#REF!</definedName>
    <definedName name="BEx3U64YUOZ419BAJS2W78UMATAW" hidden="1">#REF!</definedName>
    <definedName name="BEx3U94WCEA5DKMWBEX1GU0LKYG2" localSheetId="10" hidden="1">#REF!</definedName>
    <definedName name="BEx3U94WCEA5DKMWBEX1GU0LKYG2" localSheetId="9" hidden="1">#REF!</definedName>
    <definedName name="BEx3U94WCEA5DKMWBEX1GU0LKYG2" hidden="1">#REF!</definedName>
    <definedName name="BEx3U9VZ8SQVYS6ZA038J7AP7ZGW" localSheetId="10" hidden="1">#REF!</definedName>
    <definedName name="BEx3U9VZ8SQVYS6ZA038J7AP7ZGW" localSheetId="9" hidden="1">#REF!</definedName>
    <definedName name="BEx3U9VZ8SQVYS6ZA038J7AP7ZGW" hidden="1">#REF!</definedName>
    <definedName name="BEx3UIQ5WRJBGNTFCCLOR4N7B1OQ" localSheetId="10" hidden="1">#REF!</definedName>
    <definedName name="BEx3UIQ5WRJBGNTFCCLOR4N7B1OQ" localSheetId="9" hidden="1">#REF!</definedName>
    <definedName name="BEx3UIQ5WRJBGNTFCCLOR4N7B1OQ" hidden="1">#REF!</definedName>
    <definedName name="BEx3UJMIX2NUSSWGMSI25A5DM4CH" localSheetId="10" hidden="1">#REF!</definedName>
    <definedName name="BEx3UJMIX2NUSSWGMSI25A5DM4CH" localSheetId="9" hidden="1">#REF!</definedName>
    <definedName name="BEx3UJMIX2NUSSWGMSI25A5DM4CH" hidden="1">#REF!</definedName>
    <definedName name="BEx3UKIX0UULWP3BZA8VT2SQ8WI7" localSheetId="10" hidden="1">#REF!</definedName>
    <definedName name="BEx3UKIX0UULWP3BZA8VT2SQ8WI7" localSheetId="9" hidden="1">#REF!</definedName>
    <definedName name="BEx3UKIX0UULWP3BZA8VT2SQ8WI7" hidden="1">#REF!</definedName>
    <definedName name="BEx3UKOCOQG7S1YQ436S997K1KWV" localSheetId="10" hidden="1">#REF!</definedName>
    <definedName name="BEx3UKOCOQG7S1YQ436S997K1KWV" localSheetId="9" hidden="1">#REF!</definedName>
    <definedName name="BEx3UKOCOQG7S1YQ436S997K1KWV" hidden="1">#REF!</definedName>
    <definedName name="BEx3UNISOEXF3OFHT2BUA6P9RBIJ" localSheetId="10" hidden="1">#REF!</definedName>
    <definedName name="BEx3UNISOEXF3OFHT2BUA6P9RBIJ" localSheetId="9" hidden="1">#REF!</definedName>
    <definedName name="BEx3UNISOEXF3OFHT2BUA6P9RBIJ" hidden="1">#REF!</definedName>
    <definedName name="BEx3UYM19VIXLA0EU7LB9NHA77PB" localSheetId="10" hidden="1">#REF!</definedName>
    <definedName name="BEx3UYM19VIXLA0EU7LB9NHA77PB" localSheetId="9" hidden="1">#REF!</definedName>
    <definedName name="BEx3UYM19VIXLA0EU7LB9NHA77PB" hidden="1">#REF!</definedName>
    <definedName name="BEx3VML7CG70HPISMVYIUEN3711Q" localSheetId="10" hidden="1">#REF!</definedName>
    <definedName name="BEx3VML7CG70HPISMVYIUEN3711Q" localSheetId="9" hidden="1">#REF!</definedName>
    <definedName name="BEx3VML7CG70HPISMVYIUEN3711Q" hidden="1">#REF!</definedName>
    <definedName name="BEx56ZID5H04P9AIYLP1OASFGV56" localSheetId="10" hidden="1">#REF!</definedName>
    <definedName name="BEx56ZID5H04P9AIYLP1OASFGV56" localSheetId="9" hidden="1">#REF!</definedName>
    <definedName name="BEx56ZID5H04P9AIYLP1OASFGV56" hidden="1">#REF!</definedName>
    <definedName name="BEx57ROM8UIFKV5C1BOZWSQQLESO" localSheetId="10" hidden="1">#REF!</definedName>
    <definedName name="BEx57ROM8UIFKV5C1BOZWSQQLESO" localSheetId="9" hidden="1">#REF!</definedName>
    <definedName name="BEx57ROM8UIFKV5C1BOZWSQQLESO" hidden="1">#REF!</definedName>
    <definedName name="BEx587EYSS57E3PI8DT973HLJM9E" localSheetId="10" hidden="1">#REF!</definedName>
    <definedName name="BEx587EYSS57E3PI8DT973HLJM9E" localSheetId="9" hidden="1">#REF!</definedName>
    <definedName name="BEx587EYSS57E3PI8DT973HLJM9E" hidden="1">#REF!</definedName>
    <definedName name="BEx587KFQ3VKCOCY1SA5F24PQGUI" localSheetId="10" hidden="1">#REF!</definedName>
    <definedName name="BEx587KFQ3VKCOCY1SA5F24PQGUI" localSheetId="9" hidden="1">#REF!</definedName>
    <definedName name="BEx587KFQ3VKCOCY1SA5F24PQGUI" hidden="1">#REF!</definedName>
    <definedName name="BEx58O780PQ05NF0Z1SKKRB3N099" localSheetId="10" hidden="1">#REF!</definedName>
    <definedName name="BEx58O780PQ05NF0Z1SKKRB3N099" localSheetId="9" hidden="1">#REF!</definedName>
    <definedName name="BEx58O780PQ05NF0Z1SKKRB3N099" hidden="1">#REF!</definedName>
    <definedName name="BEx58W57CTL8HFK3U7ZRFYZR6MXE" localSheetId="10" hidden="1">#REF!</definedName>
    <definedName name="BEx58W57CTL8HFK3U7ZRFYZR6MXE" localSheetId="9" hidden="1">#REF!</definedName>
    <definedName name="BEx58W57CTL8HFK3U7ZRFYZR6MXE" hidden="1">#REF!</definedName>
    <definedName name="BEx58XHO7ZULLF2EUD7YIS0MGQJ5" localSheetId="10" hidden="1">#REF!</definedName>
    <definedName name="BEx58XHO7ZULLF2EUD7YIS0MGQJ5" localSheetId="9" hidden="1">#REF!</definedName>
    <definedName name="BEx58XHO7ZULLF2EUD7YIS0MGQJ5" hidden="1">#REF!</definedName>
    <definedName name="BEx58ZAFNTMGBNDH52VUYXLRJO7P" localSheetId="10" hidden="1">#REF!</definedName>
    <definedName name="BEx58ZAFNTMGBNDH52VUYXLRJO7P" localSheetId="9" hidden="1">#REF!</definedName>
    <definedName name="BEx58ZAFNTMGBNDH52VUYXLRJO7P" hidden="1">#REF!</definedName>
    <definedName name="BEx58ZW0HAIGIPEX9CVA1PQQTR6X" localSheetId="10" hidden="1">#REF!</definedName>
    <definedName name="BEx58ZW0HAIGIPEX9CVA1PQQTR6X" localSheetId="9" hidden="1">#REF!</definedName>
    <definedName name="BEx58ZW0HAIGIPEX9CVA1PQQTR6X" hidden="1">#REF!</definedName>
    <definedName name="BEx593SAFVYKW7V61D9COEZJXDA7" localSheetId="10" hidden="1">#REF!</definedName>
    <definedName name="BEx593SAFVYKW7V61D9COEZJXDA7" localSheetId="9" hidden="1">#REF!</definedName>
    <definedName name="BEx593SAFVYKW7V61D9COEZJXDA7" hidden="1">#REF!</definedName>
    <definedName name="BEx59BA1KH3RG6K1LHL7YS2VB79N" localSheetId="10" hidden="1">#REF!</definedName>
    <definedName name="BEx59BA1KH3RG6K1LHL7YS2VB79N" localSheetId="9" hidden="1">#REF!</definedName>
    <definedName name="BEx59BA1KH3RG6K1LHL7YS2VB79N" hidden="1">#REF!</definedName>
    <definedName name="BEx59DDIU0AMFOY94NSP1ULST8JD" localSheetId="10" hidden="1">#REF!</definedName>
    <definedName name="BEx59DDIU0AMFOY94NSP1ULST8JD" localSheetId="9" hidden="1">#REF!</definedName>
    <definedName name="BEx59DDIU0AMFOY94NSP1ULST8JD" hidden="1">#REF!</definedName>
    <definedName name="BEx59E9WABJP2TN71QAIKK79HPK9" localSheetId="10" hidden="1">#REF!</definedName>
    <definedName name="BEx59E9WABJP2TN71QAIKK79HPK9" localSheetId="9" hidden="1">#REF!</definedName>
    <definedName name="BEx59E9WABJP2TN71QAIKK79HPK9" hidden="1">#REF!</definedName>
    <definedName name="BEx59F0T17A80RNLNSZNFX8NAO8Y" localSheetId="10" hidden="1">#REF!</definedName>
    <definedName name="BEx59F0T17A80RNLNSZNFX8NAO8Y" localSheetId="9" hidden="1">#REF!</definedName>
    <definedName name="BEx59F0T17A80RNLNSZNFX8NAO8Y" hidden="1">#REF!</definedName>
    <definedName name="BEx59P7MAPNU129ZTC5H3EH892G1" localSheetId="10" hidden="1">#REF!</definedName>
    <definedName name="BEx59P7MAPNU129ZTC5H3EH892G1" localSheetId="9" hidden="1">#REF!</definedName>
    <definedName name="BEx59P7MAPNU129ZTC5H3EH892G1" hidden="1">#REF!</definedName>
    <definedName name="BEx5A11WZRQSIE089QE119AOX9ZG" localSheetId="10" hidden="1">#REF!</definedName>
    <definedName name="BEx5A11WZRQSIE089QE119AOX9ZG" localSheetId="9" hidden="1">#REF!</definedName>
    <definedName name="BEx5A11WZRQSIE089QE119AOX9ZG" hidden="1">#REF!</definedName>
    <definedName name="BEx5A7CIGCOTHJKHGUBDZG91JGPZ" localSheetId="10" hidden="1">#REF!</definedName>
    <definedName name="BEx5A7CIGCOTHJKHGUBDZG91JGPZ" localSheetId="9" hidden="1">#REF!</definedName>
    <definedName name="BEx5A7CIGCOTHJKHGUBDZG91JGPZ" hidden="1">#REF!</definedName>
    <definedName name="BEx5A8UFLT2SWVSG5COFA9B8P376" localSheetId="10" hidden="1">#REF!</definedName>
    <definedName name="BEx5A8UFLT2SWVSG5COFA9B8P376" localSheetId="9" hidden="1">#REF!</definedName>
    <definedName name="BEx5A8UFLT2SWVSG5COFA9B8P376" hidden="1">#REF!</definedName>
    <definedName name="BEx5ABUBK8WJV1WILGYU9A7CO0KI" localSheetId="10" hidden="1">#REF!</definedName>
    <definedName name="BEx5ABUBK8WJV1WILGYU9A7CO0KI" localSheetId="9" hidden="1">#REF!</definedName>
    <definedName name="BEx5ABUBK8WJV1WILGYU9A7CO0KI" hidden="1">#REF!</definedName>
    <definedName name="BEx5AFFTN3IXIBHDKM0FYC4OFL1S" localSheetId="10" hidden="1">#REF!</definedName>
    <definedName name="BEx5AFFTN3IXIBHDKM0FYC4OFL1S" localSheetId="9" hidden="1">#REF!</definedName>
    <definedName name="BEx5AFFTN3IXIBHDKM0FYC4OFL1S" hidden="1">#REF!</definedName>
    <definedName name="BEx5AOFIO8KVRHIZ1RII337AA8ML" localSheetId="10" hidden="1">#REF!</definedName>
    <definedName name="BEx5AOFIO8KVRHIZ1RII337AA8ML" localSheetId="9" hidden="1">#REF!</definedName>
    <definedName name="BEx5AOFIO8KVRHIZ1RII337AA8ML" hidden="1">#REF!</definedName>
    <definedName name="BEx5APRZ66L5BWHFE8E4YYNEDTI4" localSheetId="10" hidden="1">#REF!</definedName>
    <definedName name="BEx5APRZ66L5BWHFE8E4YYNEDTI4" localSheetId="9" hidden="1">#REF!</definedName>
    <definedName name="BEx5APRZ66L5BWHFE8E4YYNEDTI4" hidden="1">#REF!</definedName>
    <definedName name="BEx5AQJ1Z64KY10P8ZF1JKJUFEGN" localSheetId="10" hidden="1">#REF!</definedName>
    <definedName name="BEx5AQJ1Z64KY10P8ZF1JKJUFEGN" localSheetId="9" hidden="1">#REF!</definedName>
    <definedName name="BEx5AQJ1Z64KY10P8ZF1JKJUFEGN" hidden="1">#REF!</definedName>
    <definedName name="BEx5AY62R0TL82VHXE37SCZCINQC" localSheetId="10" hidden="1">#REF!</definedName>
    <definedName name="BEx5AY62R0TL82VHXE37SCZCINQC" localSheetId="9" hidden="1">#REF!</definedName>
    <definedName name="BEx5AY62R0TL82VHXE37SCZCINQC" hidden="1">#REF!</definedName>
    <definedName name="BEx5B0PV1FCOUSHWQTY94AO0B8P0" localSheetId="10" hidden="1">#REF!</definedName>
    <definedName name="BEx5B0PV1FCOUSHWQTY94AO0B8P0" localSheetId="9" hidden="1">#REF!</definedName>
    <definedName name="BEx5B0PV1FCOUSHWQTY94AO0B8P0" hidden="1">#REF!</definedName>
    <definedName name="BEx5B4RHHX0J1BF2FZKEA0SPP29O" localSheetId="10" hidden="1">#REF!</definedName>
    <definedName name="BEx5B4RHHX0J1BF2FZKEA0SPP29O" localSheetId="9" hidden="1">#REF!</definedName>
    <definedName name="BEx5B4RHHX0J1BF2FZKEA0SPP29O" hidden="1">#REF!</definedName>
    <definedName name="BEx5B5YMSWP0OVI5CIQRP5V18D0C" localSheetId="10" hidden="1">#REF!</definedName>
    <definedName name="BEx5B5YMSWP0OVI5CIQRP5V18D0C" localSheetId="9" hidden="1">#REF!</definedName>
    <definedName name="BEx5B5YMSWP0OVI5CIQRP5V18D0C" hidden="1">#REF!</definedName>
    <definedName name="BEx5B825RW35M5H0UB2IZGGRS4ER" localSheetId="10" hidden="1">#REF!</definedName>
    <definedName name="BEx5B825RW35M5H0UB2IZGGRS4ER" localSheetId="9" hidden="1">#REF!</definedName>
    <definedName name="BEx5B825RW35M5H0UB2IZGGRS4ER" hidden="1">#REF!</definedName>
    <definedName name="BEx5BAWPMY0TL684WDXX6KKJLRCN" localSheetId="10" hidden="1">#REF!</definedName>
    <definedName name="BEx5BAWPMY0TL684WDXX6KKJLRCN" localSheetId="9" hidden="1">#REF!</definedName>
    <definedName name="BEx5BAWPMY0TL684WDXX6KKJLRCN" hidden="1">#REF!</definedName>
    <definedName name="BEx5BBCUOWR6J9MZS2ML5XB0X7MW" localSheetId="10" hidden="1">#REF!</definedName>
    <definedName name="BEx5BBCUOWR6J9MZS2ML5XB0X7MW" localSheetId="9" hidden="1">#REF!</definedName>
    <definedName name="BEx5BBCUOWR6J9MZS2ML5XB0X7MW" hidden="1">#REF!</definedName>
    <definedName name="BEx5BBI61U4Y65GD0ARMTALPP7SJ" localSheetId="10" hidden="1">#REF!</definedName>
    <definedName name="BEx5BBI61U4Y65GD0ARMTALPP7SJ" localSheetId="9" hidden="1">#REF!</definedName>
    <definedName name="BEx5BBI61U4Y65GD0ARMTALPP7SJ" hidden="1">#REF!</definedName>
    <definedName name="BEx5BDR56MEV4IHY6CIH2SVNG1UB" localSheetId="10" hidden="1">#REF!</definedName>
    <definedName name="BEx5BDR56MEV4IHY6CIH2SVNG1UB" localSheetId="9" hidden="1">#REF!</definedName>
    <definedName name="BEx5BDR56MEV4IHY6CIH2SVNG1UB" hidden="1">#REF!</definedName>
    <definedName name="BEx5BESZC5H329SKHGJOHZFILYJJ" localSheetId="10" hidden="1">#REF!</definedName>
    <definedName name="BEx5BESZC5H329SKHGJOHZFILYJJ" localSheetId="9" hidden="1">#REF!</definedName>
    <definedName name="BEx5BESZC5H329SKHGJOHZFILYJJ" hidden="1">#REF!</definedName>
    <definedName name="BEx5BHSQ42B50IU1TEQFUXFX9XQD" localSheetId="10" hidden="1">#REF!</definedName>
    <definedName name="BEx5BHSQ42B50IU1TEQFUXFX9XQD" localSheetId="9" hidden="1">#REF!</definedName>
    <definedName name="BEx5BHSQ42B50IU1TEQFUXFX9XQD" hidden="1">#REF!</definedName>
    <definedName name="BEx5BKSM4UN4C1DM3EYKM79MRC5K" localSheetId="10" hidden="1">#REF!</definedName>
    <definedName name="BEx5BKSM4UN4C1DM3EYKM79MRC5K" localSheetId="9" hidden="1">#REF!</definedName>
    <definedName name="BEx5BKSM4UN4C1DM3EYKM79MRC5K" hidden="1">#REF!</definedName>
    <definedName name="BEx5BNN8NPH9KVOBARB9CDD9WLB6" localSheetId="10" hidden="1">#REF!</definedName>
    <definedName name="BEx5BNN8NPH9KVOBARB9CDD9WLB6" localSheetId="9" hidden="1">#REF!</definedName>
    <definedName name="BEx5BNN8NPH9KVOBARB9CDD9WLB6" hidden="1">#REF!</definedName>
    <definedName name="BEx5BPLEZ8XY6S89R7AZQSKLT4HK" localSheetId="10" hidden="1">#REF!</definedName>
    <definedName name="BEx5BPLEZ8XY6S89R7AZQSKLT4HK" localSheetId="9" hidden="1">#REF!</definedName>
    <definedName name="BEx5BPLEZ8XY6S89R7AZQSKLT4HK" hidden="1">#REF!</definedName>
    <definedName name="BEx5BYFMZ80TDDN2EZO8CF39AIAC" localSheetId="10" hidden="1">#REF!</definedName>
    <definedName name="BEx5BYFMZ80TDDN2EZO8CF39AIAC" localSheetId="9" hidden="1">#REF!</definedName>
    <definedName name="BEx5BYFMZ80TDDN2EZO8CF39AIAC" hidden="1">#REF!</definedName>
    <definedName name="BEx5C2BWFW6SHZBFDEISKGXHZCQW" localSheetId="10" hidden="1">#REF!</definedName>
    <definedName name="BEx5C2BWFW6SHZBFDEISKGXHZCQW" localSheetId="9" hidden="1">#REF!</definedName>
    <definedName name="BEx5C2BWFW6SHZBFDEISKGXHZCQW" hidden="1">#REF!</definedName>
    <definedName name="BEx5C44NK782B81CBGQUDS6Z8MV9" localSheetId="10" hidden="1">#REF!</definedName>
    <definedName name="BEx5C44NK782B81CBGQUDS6Z8MV9" localSheetId="9" hidden="1">#REF!</definedName>
    <definedName name="BEx5C44NK782B81CBGQUDS6Z8MV9" hidden="1">#REF!</definedName>
    <definedName name="BEx5C49ZFH8TO9ZU55729C3F7XG7" localSheetId="10" hidden="1">#REF!</definedName>
    <definedName name="BEx5C49ZFH8TO9ZU55729C3F7XG7" localSheetId="9" hidden="1">#REF!</definedName>
    <definedName name="BEx5C49ZFH8TO9ZU55729C3F7XG7" hidden="1">#REF!</definedName>
    <definedName name="BEx5C8GZQK13G60ZM70P63I5OS0L" localSheetId="10" hidden="1">#REF!</definedName>
    <definedName name="BEx5C8GZQK13G60ZM70P63I5OS0L" localSheetId="9" hidden="1">#REF!</definedName>
    <definedName name="BEx5C8GZQK13G60ZM70P63I5OS0L" hidden="1">#REF!</definedName>
    <definedName name="BEx5CAPTVN2NBT3UOMA1UFAL1C2R" localSheetId="10" hidden="1">#REF!</definedName>
    <definedName name="BEx5CAPTVN2NBT3UOMA1UFAL1C2R" localSheetId="9" hidden="1">#REF!</definedName>
    <definedName name="BEx5CAPTVN2NBT3UOMA1UFAL1C2R" hidden="1">#REF!</definedName>
    <definedName name="BEx5CEM3SYF9XP0ZZVE0GEPCLV3F" localSheetId="10" hidden="1">#REF!</definedName>
    <definedName name="BEx5CEM3SYF9XP0ZZVE0GEPCLV3F" localSheetId="9" hidden="1">#REF!</definedName>
    <definedName name="BEx5CEM3SYF9XP0ZZVE0GEPCLV3F" hidden="1">#REF!</definedName>
    <definedName name="BEx5CFYQ0F1Z6P8SCVJ0I3UPVFE4" localSheetId="10" hidden="1">#REF!</definedName>
    <definedName name="BEx5CFYQ0F1Z6P8SCVJ0I3UPVFE4" localSheetId="9" hidden="1">#REF!</definedName>
    <definedName name="BEx5CFYQ0F1Z6P8SCVJ0I3UPVFE4" hidden="1">#REF!</definedName>
    <definedName name="BEx5CPEKNSJORIPFQC2E1LTRYY8L" localSheetId="10" hidden="1">#REF!</definedName>
    <definedName name="BEx5CPEKNSJORIPFQC2E1LTRYY8L" localSheetId="9" hidden="1">#REF!</definedName>
    <definedName name="BEx5CPEKNSJORIPFQC2E1LTRYY8L" hidden="1">#REF!</definedName>
    <definedName name="BEx5CSUOL05D8PAM2TRDA9VRJT1O" localSheetId="10" hidden="1">#REF!</definedName>
    <definedName name="BEx5CSUOL05D8PAM2TRDA9VRJT1O" localSheetId="9" hidden="1">#REF!</definedName>
    <definedName name="BEx5CSUOL05D8PAM2TRDA9VRJT1O" hidden="1">#REF!</definedName>
    <definedName name="BEx5CUNFOO4YDFJ22HCMI2QKIGKM" localSheetId="10" hidden="1">#REF!</definedName>
    <definedName name="BEx5CUNFOO4YDFJ22HCMI2QKIGKM" localSheetId="9" hidden="1">#REF!</definedName>
    <definedName name="BEx5CUNFOO4YDFJ22HCMI2QKIGKM" hidden="1">#REF!</definedName>
    <definedName name="BEx5D01O3G6BXWXT7MZEVS1F4TE9" localSheetId="10" hidden="1">#REF!</definedName>
    <definedName name="BEx5D01O3G6BXWXT7MZEVS1F4TE9" localSheetId="9" hidden="1">#REF!</definedName>
    <definedName name="BEx5D01O3G6BXWXT7MZEVS1F4TE9" hidden="1">#REF!</definedName>
    <definedName name="BEx5D3HO5XE85AN0NGALZ4K4GE8J" localSheetId="10" hidden="1">#REF!</definedName>
    <definedName name="BEx5D3HO5XE85AN0NGALZ4K4GE8J" localSheetId="9" hidden="1">#REF!</definedName>
    <definedName name="BEx5D3HO5XE85AN0NGALZ4K4GE8J" hidden="1">#REF!</definedName>
    <definedName name="BEx5D8L47OF0WHBPFWXGZINZWUBZ" localSheetId="10" hidden="1">#REF!</definedName>
    <definedName name="BEx5D8L47OF0WHBPFWXGZINZWUBZ" localSheetId="9" hidden="1">#REF!</definedName>
    <definedName name="BEx5D8L47OF0WHBPFWXGZINZWUBZ" hidden="1">#REF!</definedName>
    <definedName name="BEx5DAJAHQ2SKUPCKSCR3PYML67L" localSheetId="10" hidden="1">#REF!</definedName>
    <definedName name="BEx5DAJAHQ2SKUPCKSCR3PYML67L" localSheetId="9" hidden="1">#REF!</definedName>
    <definedName name="BEx5DAJAHQ2SKUPCKSCR3PYML67L" hidden="1">#REF!</definedName>
    <definedName name="BEx5DC18JM1KJCV44PF18E0LNRKA" localSheetId="10" hidden="1">#REF!</definedName>
    <definedName name="BEx5DC18JM1KJCV44PF18E0LNRKA" localSheetId="9" hidden="1">#REF!</definedName>
    <definedName name="BEx5DC18JM1KJCV44PF18E0LNRKA" hidden="1">#REF!</definedName>
    <definedName name="BEx5DFH8EU3RCPUOTFY8S9G8SBCG" localSheetId="10" hidden="1">#REF!</definedName>
    <definedName name="BEx5DFH8EU3RCPUOTFY8S9G8SBCG" localSheetId="9" hidden="1">#REF!</definedName>
    <definedName name="BEx5DFH8EU3RCPUOTFY8S9G8SBCG" hidden="1">#REF!</definedName>
    <definedName name="BEx5DJIZBTNS011R9IIG2OQ2L6ZX" localSheetId="10" hidden="1">#REF!</definedName>
    <definedName name="BEx5DJIZBTNS011R9IIG2OQ2L6ZX" localSheetId="9" hidden="1">#REF!</definedName>
    <definedName name="BEx5DJIZBTNS011R9IIG2OQ2L6ZX" hidden="1">#REF!</definedName>
    <definedName name="BEx5DS2EKWFPC2UWI1W1QESX9QP5" localSheetId="10" hidden="1">#REF!</definedName>
    <definedName name="BEx5DS2EKWFPC2UWI1W1QESX9QP5" localSheetId="9" hidden="1">#REF!</definedName>
    <definedName name="BEx5DS2EKWFPC2UWI1W1QESX9QP5" hidden="1">#REF!</definedName>
    <definedName name="BEx5E123OLO9WQUOIRIDJ967KAGK" localSheetId="10" hidden="1">#REF!</definedName>
    <definedName name="BEx5E123OLO9WQUOIRIDJ967KAGK" localSheetId="9" hidden="1">#REF!</definedName>
    <definedName name="BEx5E123OLO9WQUOIRIDJ967KAGK" hidden="1">#REF!</definedName>
    <definedName name="BEx5E2UU5NES6W779W2OZTZOB4O7" localSheetId="10" hidden="1">#REF!</definedName>
    <definedName name="BEx5E2UU5NES6W779W2OZTZOB4O7" localSheetId="9" hidden="1">#REF!</definedName>
    <definedName name="BEx5E2UU5NES6W779W2OZTZOB4O7" hidden="1">#REF!</definedName>
    <definedName name="BEx5ELFT92WAQN3NW8COIMQHUL91" localSheetId="10" hidden="1">#REF!</definedName>
    <definedName name="BEx5ELFT92WAQN3NW8COIMQHUL91" localSheetId="9" hidden="1">#REF!</definedName>
    <definedName name="BEx5ELFT92WAQN3NW8COIMQHUL91" hidden="1">#REF!</definedName>
    <definedName name="BEx5ELQL9B0VR6UT18KP11DHOTFX" localSheetId="10" hidden="1">#REF!</definedName>
    <definedName name="BEx5ELQL9B0VR6UT18KP11DHOTFX" localSheetId="9" hidden="1">#REF!</definedName>
    <definedName name="BEx5ELQL9B0VR6UT18KP11DHOTFX" hidden="1">#REF!</definedName>
    <definedName name="BEx5ER4TJTFPN7IB1MNEB1ZFR5M6" localSheetId="10" hidden="1">#REF!</definedName>
    <definedName name="BEx5ER4TJTFPN7IB1MNEB1ZFR5M6" localSheetId="9" hidden="1">#REF!</definedName>
    <definedName name="BEx5ER4TJTFPN7IB1MNEB1ZFR5M6" hidden="1">#REF!</definedName>
    <definedName name="BEx5EYXB2LDMI4FLC3QFAOXC0FZ3" localSheetId="10" hidden="1">#REF!</definedName>
    <definedName name="BEx5EYXB2LDMI4FLC3QFAOXC0FZ3" localSheetId="9" hidden="1">#REF!</definedName>
    <definedName name="BEx5EYXB2LDMI4FLC3QFAOXC0FZ3" hidden="1">#REF!</definedName>
    <definedName name="BEx5F6V72QTCK7O39Y59R0EVM6CW" localSheetId="10" hidden="1">#REF!</definedName>
    <definedName name="BEx5F6V72QTCK7O39Y59R0EVM6CW" localSheetId="9" hidden="1">#REF!</definedName>
    <definedName name="BEx5F6V72QTCK7O39Y59R0EVM6CW" hidden="1">#REF!</definedName>
    <definedName name="BEx5FGLQVACD5F5YZG4DGSCHCGO2" localSheetId="10" hidden="1">#REF!</definedName>
    <definedName name="BEx5FGLQVACD5F5YZG4DGSCHCGO2" localSheetId="9" hidden="1">#REF!</definedName>
    <definedName name="BEx5FGLQVACD5F5YZG4DGSCHCGO2" hidden="1">#REF!</definedName>
    <definedName name="BEx5FHCTE8VTJEF7IK189AVLNYSY" localSheetId="10" hidden="1">#REF!</definedName>
    <definedName name="BEx5FHCTE8VTJEF7IK189AVLNYSY" localSheetId="9" hidden="1">#REF!</definedName>
    <definedName name="BEx5FHCTE8VTJEF7IK189AVLNYSY" hidden="1">#REF!</definedName>
    <definedName name="BEx5FLJWHLW3BTZILDPN5NMA449V" localSheetId="10" hidden="1">#REF!</definedName>
    <definedName name="BEx5FLJWHLW3BTZILDPN5NMA449V" localSheetId="9" hidden="1">#REF!</definedName>
    <definedName name="BEx5FLJWHLW3BTZILDPN5NMA449V" hidden="1">#REF!</definedName>
    <definedName name="BEx5FNI2O10YN2SI1NO4X5GP3GTF" localSheetId="10" hidden="1">#REF!</definedName>
    <definedName name="BEx5FNI2O10YN2SI1NO4X5GP3GTF" localSheetId="9" hidden="1">#REF!</definedName>
    <definedName name="BEx5FNI2O10YN2SI1NO4X5GP3GTF" hidden="1">#REF!</definedName>
    <definedName name="BEx5FO8YRFSZCG3L608EHIHIHFY4" localSheetId="10" hidden="1">#REF!</definedName>
    <definedName name="BEx5FO8YRFSZCG3L608EHIHIHFY4" localSheetId="9" hidden="1">#REF!</definedName>
    <definedName name="BEx5FO8YRFSZCG3L608EHIHIHFY4" hidden="1">#REF!</definedName>
    <definedName name="BEx5FQNA6V4CNYSH013K45RI4BCV" localSheetId="10" hidden="1">#REF!</definedName>
    <definedName name="BEx5FQNA6V4CNYSH013K45RI4BCV" localSheetId="9" hidden="1">#REF!</definedName>
    <definedName name="BEx5FQNA6V4CNYSH013K45RI4BCV" hidden="1">#REF!</definedName>
    <definedName name="BEx5FVQPPEU32CPNV9RRQ9MNLLVE" localSheetId="10" hidden="1">#REF!</definedName>
    <definedName name="BEx5FVQPPEU32CPNV9RRQ9MNLLVE" localSheetId="9" hidden="1">#REF!</definedName>
    <definedName name="BEx5FVQPPEU32CPNV9RRQ9MNLLVE" hidden="1">#REF!</definedName>
    <definedName name="BEx5G08KGMG5X2AQKDGPFYG5GH94" localSheetId="10" hidden="1">#REF!</definedName>
    <definedName name="BEx5G08KGMG5X2AQKDGPFYG5GH94" localSheetId="9" hidden="1">#REF!</definedName>
    <definedName name="BEx5G08KGMG5X2AQKDGPFYG5GH94" hidden="1">#REF!</definedName>
    <definedName name="BEx5G1A8TFN4C4QII35U9DKYNIS8" localSheetId="10" hidden="1">#REF!</definedName>
    <definedName name="BEx5G1A8TFN4C4QII35U9DKYNIS8" localSheetId="9" hidden="1">#REF!</definedName>
    <definedName name="BEx5G1A8TFN4C4QII35U9DKYNIS8" hidden="1">#REF!</definedName>
    <definedName name="BEx5G1L0QO91KEPDMV1D8OT4BT73" localSheetId="10" hidden="1">#REF!</definedName>
    <definedName name="BEx5G1L0QO91KEPDMV1D8OT4BT73" localSheetId="9" hidden="1">#REF!</definedName>
    <definedName name="BEx5G1L0QO91KEPDMV1D8OT4BT73" hidden="1">#REF!</definedName>
    <definedName name="BEx5G1QHX69GFUYHUZA5X74MTDMR" localSheetId="10" hidden="1">#REF!</definedName>
    <definedName name="BEx5G1QHX69GFUYHUZA5X74MTDMR" localSheetId="9" hidden="1">#REF!</definedName>
    <definedName name="BEx5G1QHX69GFUYHUZA5X74MTDMR" hidden="1">#REF!</definedName>
    <definedName name="BEx5G5S2C9JRD28ZQMMQLCBHWOHB" localSheetId="10" hidden="1">#REF!</definedName>
    <definedName name="BEx5G5S2C9JRD28ZQMMQLCBHWOHB" localSheetId="9" hidden="1">#REF!</definedName>
    <definedName name="BEx5G5S2C9JRD28ZQMMQLCBHWOHB" hidden="1">#REF!</definedName>
    <definedName name="BEx5G7KU3EGZQSYN2YNML8EW8NDC" localSheetId="10" hidden="1">#REF!</definedName>
    <definedName name="BEx5G7KU3EGZQSYN2YNML8EW8NDC" localSheetId="9" hidden="1">#REF!</definedName>
    <definedName name="BEx5G7KU3EGZQSYN2YNML8EW8NDC" hidden="1">#REF!</definedName>
    <definedName name="BEx5G86DZL1VYUX6KWODAP3WFAWP" localSheetId="10" hidden="1">#REF!</definedName>
    <definedName name="BEx5G86DZL1VYUX6KWODAP3WFAWP" localSheetId="9" hidden="1">#REF!</definedName>
    <definedName name="BEx5G86DZL1VYUX6KWODAP3WFAWP" hidden="1">#REF!</definedName>
    <definedName name="BEx5G8BV2GIOCM3C7IUFK8L04A6M" localSheetId="10" hidden="1">#REF!</definedName>
    <definedName name="BEx5G8BV2GIOCM3C7IUFK8L04A6M" localSheetId="9" hidden="1">#REF!</definedName>
    <definedName name="BEx5G8BV2GIOCM3C7IUFK8L04A6M" hidden="1">#REF!</definedName>
    <definedName name="BEx5GID9MVBUPFFT9M8K8B5MO9NV" localSheetId="10" hidden="1">#REF!</definedName>
    <definedName name="BEx5GID9MVBUPFFT9M8K8B5MO9NV" localSheetId="9" hidden="1">#REF!</definedName>
    <definedName name="BEx5GID9MVBUPFFT9M8K8B5MO9NV" hidden="1">#REF!</definedName>
    <definedName name="BEx5GN0EWA9SCQDPQ7NTUQH82QVK" localSheetId="10" hidden="1">#REF!</definedName>
    <definedName name="BEx5GN0EWA9SCQDPQ7NTUQH82QVK" localSheetId="9" hidden="1">#REF!</definedName>
    <definedName name="BEx5GN0EWA9SCQDPQ7NTUQH82QVK" hidden="1">#REF!</definedName>
    <definedName name="BEx5GNBCU4WZ74I0UXFL9ZG2XSGJ" localSheetId="10" hidden="1">#REF!</definedName>
    <definedName name="BEx5GNBCU4WZ74I0UXFL9ZG2XSGJ" localSheetId="9" hidden="1">#REF!</definedName>
    <definedName name="BEx5GNBCU4WZ74I0UXFL9ZG2XSGJ" hidden="1">#REF!</definedName>
    <definedName name="BEx5GUCTYC7QCWGWU5BTO7Y7HDZX" localSheetId="10" hidden="1">#REF!</definedName>
    <definedName name="BEx5GUCTYC7QCWGWU5BTO7Y7HDZX" localSheetId="9" hidden="1">#REF!</definedName>
    <definedName name="BEx5GUCTYC7QCWGWU5BTO7Y7HDZX" hidden="1">#REF!</definedName>
    <definedName name="BEx5GYUPJULJQ624TEESYFG1NFOH" localSheetId="10" hidden="1">#REF!</definedName>
    <definedName name="BEx5GYUPJULJQ624TEESYFG1NFOH" localSheetId="9" hidden="1">#REF!</definedName>
    <definedName name="BEx5GYUPJULJQ624TEESYFG1NFOH" hidden="1">#REF!</definedName>
    <definedName name="BEx5H0NEE0AIN5E2UHJ9J9ISU9N1" localSheetId="10" hidden="1">#REF!</definedName>
    <definedName name="BEx5H0NEE0AIN5E2UHJ9J9ISU9N1" localSheetId="9" hidden="1">#REF!</definedName>
    <definedName name="BEx5H0NEE0AIN5E2UHJ9J9ISU9N1" hidden="1">#REF!</definedName>
    <definedName name="BEx5H1UJSEUQM2K8QHQXO5THVHSO" localSheetId="10" hidden="1">#REF!</definedName>
    <definedName name="BEx5H1UJSEUQM2K8QHQXO5THVHSO" localSheetId="9" hidden="1">#REF!</definedName>
    <definedName name="BEx5H1UJSEUQM2K8QHQXO5THVHSO" hidden="1">#REF!</definedName>
    <definedName name="BEx5HAOT9XWUF7XIFRZZS8B9F5TZ" localSheetId="10" hidden="1">#REF!</definedName>
    <definedName name="BEx5HAOT9XWUF7XIFRZZS8B9F5TZ" localSheetId="9" hidden="1">#REF!</definedName>
    <definedName name="BEx5HAOT9XWUF7XIFRZZS8B9F5TZ" hidden="1">#REF!</definedName>
    <definedName name="BEx5HB534CO7TBSALKMD27WHMAQJ" localSheetId="10" hidden="1">#REF!</definedName>
    <definedName name="BEx5HB534CO7TBSALKMD27WHMAQJ" localSheetId="9" hidden="1">#REF!</definedName>
    <definedName name="BEx5HB534CO7TBSALKMD27WHMAQJ" hidden="1">#REF!</definedName>
    <definedName name="BEx5HE4XRF9BUY04MENWY9CHHN5H" localSheetId="10" hidden="1">#REF!</definedName>
    <definedName name="BEx5HE4XRF9BUY04MENWY9CHHN5H" localSheetId="9" hidden="1">#REF!</definedName>
    <definedName name="BEx5HE4XRF9BUY04MENWY9CHHN5H" hidden="1">#REF!</definedName>
    <definedName name="BEx5HFHMABAT0H9KKS754X4T304E" localSheetId="10" hidden="1">#REF!</definedName>
    <definedName name="BEx5HFHMABAT0H9KKS754X4T304E" localSheetId="9" hidden="1">#REF!</definedName>
    <definedName name="BEx5HFHMABAT0H9KKS754X4T304E" hidden="1">#REF!</definedName>
    <definedName name="BEx5HGDZ7MX1S3KNXLRL9WU565V4" localSheetId="10" hidden="1">#REF!</definedName>
    <definedName name="BEx5HGDZ7MX1S3KNXLRL9WU565V4" localSheetId="9" hidden="1">#REF!</definedName>
    <definedName name="BEx5HGDZ7MX1S3KNXLRL9WU565V4" hidden="1">#REF!</definedName>
    <definedName name="BEx5HJZ9FAVNZSSBTAYRPZDYM9NU" localSheetId="10" hidden="1">#REF!</definedName>
    <definedName name="BEx5HJZ9FAVNZSSBTAYRPZDYM9NU" localSheetId="9" hidden="1">#REF!</definedName>
    <definedName name="BEx5HJZ9FAVNZSSBTAYRPZDYM9NU" hidden="1">#REF!</definedName>
    <definedName name="BEx5HZ9JMKHNLFWLVUB1WP5B39BL" localSheetId="10" hidden="1">#REF!</definedName>
    <definedName name="BEx5HZ9JMKHNLFWLVUB1WP5B39BL" localSheetId="9" hidden="1">#REF!</definedName>
    <definedName name="BEx5HZ9JMKHNLFWLVUB1WP5B39BL" hidden="1">#REF!</definedName>
    <definedName name="BEx5I17QJ0PQ1OG1IMH69HMQWNEA" localSheetId="10" hidden="1">#REF!</definedName>
    <definedName name="BEx5I17QJ0PQ1OG1IMH69HMQWNEA" localSheetId="9" hidden="1">#REF!</definedName>
    <definedName name="BEx5I17QJ0PQ1OG1IMH69HMQWNEA" hidden="1">#REF!</definedName>
    <definedName name="BEx5I244LQHZTF3XI66J8705R9XX" localSheetId="10" hidden="1">#REF!</definedName>
    <definedName name="BEx5I244LQHZTF3XI66J8705R9XX" localSheetId="9" hidden="1">#REF!</definedName>
    <definedName name="BEx5I244LQHZTF3XI66J8705R9XX" hidden="1">#REF!</definedName>
    <definedName name="BEx5I8PBP4LIXDGID5BP0THLO0AQ" localSheetId="10" hidden="1">#REF!</definedName>
    <definedName name="BEx5I8PBP4LIXDGID5BP0THLO0AQ" localSheetId="9" hidden="1">#REF!</definedName>
    <definedName name="BEx5I8PBP4LIXDGID5BP0THLO0AQ" hidden="1">#REF!</definedName>
    <definedName name="BEx5I8USVUB3JP4S9OXGMZVMOQXR" localSheetId="10" hidden="1">#REF!</definedName>
    <definedName name="BEx5I8USVUB3JP4S9OXGMZVMOQXR" localSheetId="9" hidden="1">#REF!</definedName>
    <definedName name="BEx5I8USVUB3JP4S9OXGMZVMOQXR" hidden="1">#REF!</definedName>
    <definedName name="BEx5I9GDQSYIAL65UQNDMNFQCS9Y" localSheetId="10" hidden="1">#REF!</definedName>
    <definedName name="BEx5I9GDQSYIAL65UQNDMNFQCS9Y" localSheetId="9" hidden="1">#REF!</definedName>
    <definedName name="BEx5I9GDQSYIAL65UQNDMNFQCS9Y" hidden="1">#REF!</definedName>
    <definedName name="BEx5IBUPG9AWNW5PK7JGRGEJ4OLM" localSheetId="10" hidden="1">#REF!</definedName>
    <definedName name="BEx5IBUPG9AWNW5PK7JGRGEJ4OLM" localSheetId="9" hidden="1">#REF!</definedName>
    <definedName name="BEx5IBUPG9AWNW5PK7JGRGEJ4OLM" hidden="1">#REF!</definedName>
    <definedName name="BEx5IC06RVN8BSAEPREVKHKLCJ2L" localSheetId="10" hidden="1">#REF!</definedName>
    <definedName name="BEx5IC06RVN8BSAEPREVKHKLCJ2L" localSheetId="9" hidden="1">#REF!</definedName>
    <definedName name="BEx5IC06RVN8BSAEPREVKHKLCJ2L" hidden="1">#REF!</definedName>
    <definedName name="BEx5IGY4M04BPXSQF2J4GQYXF85O" localSheetId="10" hidden="1">#REF!</definedName>
    <definedName name="BEx5IGY4M04BPXSQF2J4GQYXF85O" localSheetId="9" hidden="1">#REF!</definedName>
    <definedName name="BEx5IGY4M04BPXSQF2J4GQYXF85O" hidden="1">#REF!</definedName>
    <definedName name="BEx5IWTZDCLZ5CCDG108STY04SAJ" localSheetId="10" hidden="1">#REF!</definedName>
    <definedName name="BEx5IWTZDCLZ5CCDG108STY04SAJ" localSheetId="9" hidden="1">#REF!</definedName>
    <definedName name="BEx5IWTZDCLZ5CCDG108STY04SAJ" hidden="1">#REF!</definedName>
    <definedName name="BEx5J0FFP1KS4NGY20AEJI8VREEA" localSheetId="10" hidden="1">#REF!</definedName>
    <definedName name="BEx5J0FFP1KS4NGY20AEJI8VREEA" localSheetId="9" hidden="1">#REF!</definedName>
    <definedName name="BEx5J0FFP1KS4NGY20AEJI8VREEA" hidden="1">#REF!</definedName>
    <definedName name="BEx5J1XE5FVWL6IJV6CWKPN24UBK" localSheetId="10" hidden="1">#REF!</definedName>
    <definedName name="BEx5J1XE5FVWL6IJV6CWKPN24UBK" localSheetId="9" hidden="1">#REF!</definedName>
    <definedName name="BEx5J1XE5FVWL6IJV6CWKPN24UBK" hidden="1">#REF!</definedName>
    <definedName name="BEx5JF3ZXLDIS8VNKDCY7ZI7H1CI" localSheetId="10" hidden="1">#REF!</definedName>
    <definedName name="BEx5JF3ZXLDIS8VNKDCY7ZI7H1CI" localSheetId="9" hidden="1">#REF!</definedName>
    <definedName name="BEx5JF3ZXLDIS8VNKDCY7ZI7H1CI" hidden="1">#REF!</definedName>
    <definedName name="BEx5JHCZJ8G6OOOW6EF3GABXKH6F" localSheetId="10" hidden="1">#REF!</definedName>
    <definedName name="BEx5JHCZJ8G6OOOW6EF3GABXKH6F" localSheetId="9" hidden="1">#REF!</definedName>
    <definedName name="BEx5JHCZJ8G6OOOW6EF3GABXKH6F" hidden="1">#REF!</definedName>
    <definedName name="BEx5JJB6W446THXQCRUKD3I7RKLP" localSheetId="10" hidden="1">#REF!</definedName>
    <definedName name="BEx5JJB6W446THXQCRUKD3I7RKLP" localSheetId="9" hidden="1">#REF!</definedName>
    <definedName name="BEx5JJB6W446THXQCRUKD3I7RKLP" hidden="1">#REF!</definedName>
    <definedName name="BEx5JNCT8Z7XSSPD5EMNAJELCU2V" localSheetId="10" hidden="1">#REF!</definedName>
    <definedName name="BEx5JNCT8Z7XSSPD5EMNAJELCU2V" localSheetId="9" hidden="1">#REF!</definedName>
    <definedName name="BEx5JNCT8Z7XSSPD5EMNAJELCU2V" hidden="1">#REF!</definedName>
    <definedName name="BEx5JQCNT9Y4RM306CHC8IPY3HBZ" localSheetId="10" hidden="1">#REF!</definedName>
    <definedName name="BEx5JQCNT9Y4RM306CHC8IPY3HBZ" localSheetId="9" hidden="1">#REF!</definedName>
    <definedName name="BEx5JQCNT9Y4RM306CHC8IPY3HBZ" hidden="1">#REF!</definedName>
    <definedName name="BEx5K08PYKE6JOKBYIB006TX619P" localSheetId="10" hidden="1">#REF!</definedName>
    <definedName name="BEx5K08PYKE6JOKBYIB006TX619P" localSheetId="9" hidden="1">#REF!</definedName>
    <definedName name="BEx5K08PYKE6JOKBYIB006TX619P" hidden="1">#REF!</definedName>
    <definedName name="BEx5K4W2S2K7M9V2M304KW93LK8Q" localSheetId="10" hidden="1">#REF!</definedName>
    <definedName name="BEx5K4W2S2K7M9V2M304KW93LK8Q" localSheetId="9" hidden="1">#REF!</definedName>
    <definedName name="BEx5K4W2S2K7M9V2M304KW93LK8Q" hidden="1">#REF!</definedName>
    <definedName name="BEx5K51DSERT1TR7B4A29R41W4NX" localSheetId="10" hidden="1">#REF!</definedName>
    <definedName name="BEx5K51DSERT1TR7B4A29R41W4NX" localSheetId="9" hidden="1">#REF!</definedName>
    <definedName name="BEx5K51DSERT1TR7B4A29R41W4NX" hidden="1">#REF!</definedName>
    <definedName name="BEx5KBBZ8KCEQK36ARG4ERYOFD4G" localSheetId="10" hidden="1">#REF!</definedName>
    <definedName name="BEx5KBBZ8KCEQK36ARG4ERYOFD4G" localSheetId="9" hidden="1">#REF!</definedName>
    <definedName name="BEx5KBBZ8KCEQK36ARG4ERYOFD4G" hidden="1">#REF!</definedName>
    <definedName name="BEx5KCOET0DYMY4VILOLGVBX7E3C" localSheetId="10" hidden="1">#REF!</definedName>
    <definedName name="BEx5KCOET0DYMY4VILOLGVBX7E3C" localSheetId="9" hidden="1">#REF!</definedName>
    <definedName name="BEx5KCOET0DYMY4VILOLGVBX7E3C" hidden="1">#REF!</definedName>
    <definedName name="BEx5KYER580I4T7WTLMUN7NLNP5K" localSheetId="10" hidden="1">#REF!</definedName>
    <definedName name="BEx5KYER580I4T7WTLMUN7NLNP5K" localSheetId="9" hidden="1">#REF!</definedName>
    <definedName name="BEx5KYER580I4T7WTLMUN7NLNP5K" hidden="1">#REF!</definedName>
    <definedName name="BEx5LHLB3M6K4ZKY2F42QBZT30ZH" localSheetId="10" hidden="1">#REF!</definedName>
    <definedName name="BEx5LHLB3M6K4ZKY2F42QBZT30ZH" localSheetId="9" hidden="1">#REF!</definedName>
    <definedName name="BEx5LHLB3M6K4ZKY2F42QBZT30ZH" hidden="1">#REF!</definedName>
    <definedName name="BEx5LKQJG40DO2JR1ZF6KD3PON9K" localSheetId="10" hidden="1">#REF!</definedName>
    <definedName name="BEx5LKQJG40DO2JR1ZF6KD3PON9K" localSheetId="9" hidden="1">#REF!</definedName>
    <definedName name="BEx5LKQJG40DO2JR1ZF6KD3PON9K" hidden="1">#REF!</definedName>
    <definedName name="BEx5LQA84QRPGAR4FLC7MCT3H9EN" localSheetId="10" hidden="1">#REF!</definedName>
    <definedName name="BEx5LQA84QRPGAR4FLC7MCT3H9EN" localSheetId="9" hidden="1">#REF!</definedName>
    <definedName name="BEx5LQA84QRPGAR4FLC7MCT3H9EN" hidden="1">#REF!</definedName>
    <definedName name="BEx5LRMNU3HXIE1BUMDHRU31F7JJ" localSheetId="10" hidden="1">#REF!</definedName>
    <definedName name="BEx5LRMNU3HXIE1BUMDHRU31F7JJ" localSheetId="9" hidden="1">#REF!</definedName>
    <definedName name="BEx5LRMNU3HXIE1BUMDHRU31F7JJ" hidden="1">#REF!</definedName>
    <definedName name="BEx5LSJ1LPUAX3ENSPECWPG4J7D1" localSheetId="10" hidden="1">#REF!</definedName>
    <definedName name="BEx5LSJ1LPUAX3ENSPECWPG4J7D1" localSheetId="9" hidden="1">#REF!</definedName>
    <definedName name="BEx5LSJ1LPUAX3ENSPECWPG4J7D1" hidden="1">#REF!</definedName>
    <definedName name="BEx5LTKQ8RQWJE4BC88OP928893U" localSheetId="10" hidden="1">#REF!</definedName>
    <definedName name="BEx5LTKQ8RQWJE4BC88OP928893U" localSheetId="9" hidden="1">#REF!</definedName>
    <definedName name="BEx5LTKQ8RQWJE4BC88OP928893U" hidden="1">#REF!</definedName>
    <definedName name="BEx5M4D4KHXU4JXKDEHZZNRG7NRA" localSheetId="10" hidden="1">#REF!</definedName>
    <definedName name="BEx5M4D4KHXU4JXKDEHZZNRG7NRA" localSheetId="9" hidden="1">#REF!</definedName>
    <definedName name="BEx5M4D4KHXU4JXKDEHZZNRG7NRA" hidden="1">#REF!</definedName>
    <definedName name="BEx5MB9BR71LZDG7XXQ2EO58JC5F" localSheetId="10" hidden="1">#REF!</definedName>
    <definedName name="BEx5MB9BR71LZDG7XXQ2EO58JC5F" localSheetId="9" hidden="1">#REF!</definedName>
    <definedName name="BEx5MB9BR71LZDG7XXQ2EO58JC5F" hidden="1">#REF!</definedName>
    <definedName name="BEx5MHEF05EVRV5DPTG4KMPWZSUS" localSheetId="10" hidden="1">#REF!</definedName>
    <definedName name="BEx5MHEF05EVRV5DPTG4KMPWZSUS" localSheetId="9" hidden="1">#REF!</definedName>
    <definedName name="BEx5MHEF05EVRV5DPTG4KMPWZSUS" hidden="1">#REF!</definedName>
    <definedName name="BEx5MLQZM68YQSKARVWTTPINFQ2C" localSheetId="10" hidden="1">#REF!</definedName>
    <definedName name="BEx5MLQZM68YQSKARVWTTPINFQ2C" localSheetId="9" hidden="1">#REF!</definedName>
    <definedName name="BEx5MLQZM68YQSKARVWTTPINFQ2C" hidden="1">#REF!</definedName>
    <definedName name="BEx5MMCJMU7FOOWUCW9EA13B7V5F" localSheetId="10" hidden="1">#REF!</definedName>
    <definedName name="BEx5MMCJMU7FOOWUCW9EA13B7V5F" localSheetId="9" hidden="1">#REF!</definedName>
    <definedName name="BEx5MMCJMU7FOOWUCW9EA13B7V5F" hidden="1">#REF!</definedName>
    <definedName name="BEx5MVXTKNBXHNWTL43C670E4KXC" localSheetId="10" hidden="1">#REF!</definedName>
    <definedName name="BEx5MVXTKNBXHNWTL43C670E4KXC" localSheetId="9" hidden="1">#REF!</definedName>
    <definedName name="BEx5MVXTKNBXHNWTL43C670E4KXC" hidden="1">#REF!</definedName>
    <definedName name="BEx5MWZGZ3VRB5418C2RNF9H17BQ" localSheetId="10" hidden="1">#REF!</definedName>
    <definedName name="BEx5MWZGZ3VRB5418C2RNF9H17BQ" localSheetId="9" hidden="1">#REF!</definedName>
    <definedName name="BEx5MWZGZ3VRB5418C2RNF9H17BQ" hidden="1">#REF!</definedName>
    <definedName name="BEx5MX4YD2QV39W04QH9C6AOA0FB" localSheetId="10" hidden="1">#REF!</definedName>
    <definedName name="BEx5MX4YD2QV39W04QH9C6AOA0FB" localSheetId="9" hidden="1">#REF!</definedName>
    <definedName name="BEx5MX4YD2QV39W04QH9C6AOA0FB" hidden="1">#REF!</definedName>
    <definedName name="BEx5N3A8LULD7YBJH5J83X27PZSW" localSheetId="10" hidden="1">#REF!</definedName>
    <definedName name="BEx5N3A8LULD7YBJH5J83X27PZSW" localSheetId="9" hidden="1">#REF!</definedName>
    <definedName name="BEx5N3A8LULD7YBJH5J83X27PZSW" hidden="1">#REF!</definedName>
    <definedName name="BEx5N4XI4PWB1W9PMZ4O5R0HWTYD" localSheetId="10" hidden="1">#REF!</definedName>
    <definedName name="BEx5N4XI4PWB1W9PMZ4O5R0HWTYD" localSheetId="9" hidden="1">#REF!</definedName>
    <definedName name="BEx5N4XI4PWB1W9PMZ4O5R0HWTYD" hidden="1">#REF!</definedName>
    <definedName name="BEx5N8DH1SY888WI2GZ2D6E9XCXB" localSheetId="10" hidden="1">#REF!</definedName>
    <definedName name="BEx5N8DH1SY888WI2GZ2D6E9XCXB" localSheetId="9" hidden="1">#REF!</definedName>
    <definedName name="BEx5N8DH1SY888WI2GZ2D6E9XCXB" hidden="1">#REF!</definedName>
    <definedName name="BEx5NA68N6FJFX9UJXK4M14U487F" localSheetId="10" hidden="1">#REF!</definedName>
    <definedName name="BEx5NA68N6FJFX9UJXK4M14U487F" localSheetId="9" hidden="1">#REF!</definedName>
    <definedName name="BEx5NA68N6FJFX9UJXK4M14U487F" hidden="1">#REF!</definedName>
    <definedName name="BEx5NIKBG2GDJOYGE3WCXKU7YY51" localSheetId="10" hidden="1">#REF!</definedName>
    <definedName name="BEx5NIKBG2GDJOYGE3WCXKU7YY51" localSheetId="9" hidden="1">#REF!</definedName>
    <definedName name="BEx5NIKBG2GDJOYGE3WCXKU7YY51" hidden="1">#REF!</definedName>
    <definedName name="BEx5NV06L5J5IMKGOMGKGJ4PBZCD" localSheetId="10" hidden="1">#REF!</definedName>
    <definedName name="BEx5NV06L5J5IMKGOMGKGJ4PBZCD" localSheetId="9" hidden="1">#REF!</definedName>
    <definedName name="BEx5NV06L5J5IMKGOMGKGJ4PBZCD" hidden="1">#REF!</definedName>
    <definedName name="BEx5NW1V6AB25NEEX9VPHRXWJDSS" localSheetId="10" hidden="1">#REF!</definedName>
    <definedName name="BEx5NW1V6AB25NEEX9VPHRXWJDSS" localSheetId="9" hidden="1">#REF!</definedName>
    <definedName name="BEx5NW1V6AB25NEEX9VPHRXWJDSS" hidden="1">#REF!</definedName>
    <definedName name="BEx5NWSXWACAUHWVZAI57DGZ8OCQ" localSheetId="10" hidden="1">#REF!</definedName>
    <definedName name="BEx5NWSXWACAUHWVZAI57DGZ8OCQ" localSheetId="9" hidden="1">#REF!</definedName>
    <definedName name="BEx5NWSXWACAUHWVZAI57DGZ8OCQ" hidden="1">#REF!</definedName>
    <definedName name="BEx5NZSSQ6PY99ZX2D7Q9IGOR34W" localSheetId="10" hidden="1">#REF!</definedName>
    <definedName name="BEx5NZSSQ6PY99ZX2D7Q9IGOR34W" localSheetId="9" hidden="1">#REF!</definedName>
    <definedName name="BEx5NZSSQ6PY99ZX2D7Q9IGOR34W" hidden="1">#REF!</definedName>
    <definedName name="BEx5O2N9HTGG4OJHR62PKFMNZTTW" localSheetId="10" hidden="1">#REF!</definedName>
    <definedName name="BEx5O2N9HTGG4OJHR62PKFMNZTTW" localSheetId="9" hidden="1">#REF!</definedName>
    <definedName name="BEx5O2N9HTGG4OJHR62PKFMNZTTW" hidden="1">#REF!</definedName>
    <definedName name="BEx5O3ZUQ2OARA1CDOZ3NC4UE5AA" localSheetId="10" hidden="1">#REF!</definedName>
    <definedName name="BEx5O3ZUQ2OARA1CDOZ3NC4UE5AA" localSheetId="9" hidden="1">#REF!</definedName>
    <definedName name="BEx5O3ZUQ2OARA1CDOZ3NC4UE5AA" hidden="1">#REF!</definedName>
    <definedName name="BEx5OAFS0NJ2CB86A02E1JYHMLQ1" localSheetId="10" hidden="1">#REF!</definedName>
    <definedName name="BEx5OAFS0NJ2CB86A02E1JYHMLQ1" localSheetId="9" hidden="1">#REF!</definedName>
    <definedName name="BEx5OAFS0NJ2CB86A02E1JYHMLQ1" hidden="1">#REF!</definedName>
    <definedName name="BEx5OG4RPU8W1ETWDWM234NYYYEN" localSheetId="10" hidden="1">#REF!</definedName>
    <definedName name="BEx5OG4RPU8W1ETWDWM234NYYYEN" localSheetId="9" hidden="1">#REF!</definedName>
    <definedName name="BEx5OG4RPU8W1ETWDWM234NYYYEN" hidden="1">#REF!</definedName>
    <definedName name="BEx5OP9Y43F99O2IT69MKCCXGL61" localSheetId="10" hidden="1">#REF!</definedName>
    <definedName name="BEx5OP9Y43F99O2IT69MKCCXGL61" localSheetId="9" hidden="1">#REF!</definedName>
    <definedName name="BEx5OP9Y43F99O2IT69MKCCXGL61" hidden="1">#REF!</definedName>
    <definedName name="BEx5P9Y9RDXNUAJ6CZ2LHMM8IM7T" localSheetId="10" hidden="1">#REF!</definedName>
    <definedName name="BEx5P9Y9RDXNUAJ6CZ2LHMM8IM7T" localSheetId="9" hidden="1">#REF!</definedName>
    <definedName name="BEx5P9Y9RDXNUAJ6CZ2LHMM8IM7T" hidden="1">#REF!</definedName>
    <definedName name="BEx5PHWB2C0D5QLP3BZIP3UO7DIZ" localSheetId="10" hidden="1">#REF!</definedName>
    <definedName name="BEx5PHWB2C0D5QLP3BZIP3UO7DIZ" localSheetId="9" hidden="1">#REF!</definedName>
    <definedName name="BEx5PHWB2C0D5QLP3BZIP3UO7DIZ" hidden="1">#REF!</definedName>
    <definedName name="BEx5PJP02W68K2E46L5C5YBSNU6T" localSheetId="10" hidden="1">#REF!</definedName>
    <definedName name="BEx5PJP02W68K2E46L5C5YBSNU6T" localSheetId="9" hidden="1">#REF!</definedName>
    <definedName name="BEx5PJP02W68K2E46L5C5YBSNU6T" hidden="1">#REF!</definedName>
    <definedName name="BEx5PLCA8DOMAU315YCS5275L2HS" localSheetId="10" hidden="1">#REF!</definedName>
    <definedName name="BEx5PLCA8DOMAU315YCS5275L2HS" localSheetId="9" hidden="1">#REF!</definedName>
    <definedName name="BEx5PLCA8DOMAU315YCS5275L2HS" hidden="1">#REF!</definedName>
    <definedName name="BEx5PRXMZ5M65Z732WNNGV564C2J" localSheetId="10" hidden="1">#REF!</definedName>
    <definedName name="BEx5PRXMZ5M65Z732WNNGV564C2J" localSheetId="9" hidden="1">#REF!</definedName>
    <definedName name="BEx5PRXMZ5M65Z732WNNGV564C2J" hidden="1">#REF!</definedName>
    <definedName name="BEx5Q29Y91E64DPE0YY53A6YHF3Y" localSheetId="10" hidden="1">#REF!</definedName>
    <definedName name="BEx5Q29Y91E64DPE0YY53A6YHF3Y" localSheetId="9" hidden="1">#REF!</definedName>
    <definedName name="BEx5Q29Y91E64DPE0YY53A6YHF3Y" hidden="1">#REF!</definedName>
    <definedName name="BEx5QPSW4IPLH50WSR87HRER05RF" localSheetId="10" hidden="1">#REF!</definedName>
    <definedName name="BEx5QPSW4IPLH50WSR87HRER05RF" localSheetId="9" hidden="1">#REF!</definedName>
    <definedName name="BEx5QPSW4IPLH50WSR87HRER05RF" hidden="1">#REF!</definedName>
    <definedName name="BEx73V0EP8EMNRC3EZJJKKVKWQVB" localSheetId="10" hidden="1">#REF!</definedName>
    <definedName name="BEx73V0EP8EMNRC3EZJJKKVKWQVB" localSheetId="9" hidden="1">#REF!</definedName>
    <definedName name="BEx73V0EP8EMNRC3EZJJKKVKWQVB" hidden="1">#REF!</definedName>
    <definedName name="BEx741WJHIJVXUX131SBXTVW8D71" localSheetId="10" hidden="1">#REF!</definedName>
    <definedName name="BEx741WJHIJVXUX131SBXTVW8D71" localSheetId="9" hidden="1">#REF!</definedName>
    <definedName name="BEx741WJHIJVXUX131SBXTVW8D71" hidden="1">#REF!</definedName>
    <definedName name="BEx74Q6H3O7133AWQXWC21MI2UFT" localSheetId="10" hidden="1">#REF!</definedName>
    <definedName name="BEx74Q6H3O7133AWQXWC21MI2UFT" localSheetId="9" hidden="1">#REF!</definedName>
    <definedName name="BEx74Q6H3O7133AWQXWC21MI2UFT" hidden="1">#REF!</definedName>
    <definedName name="BEx74R2VQ8BSMKPX25262AU3VZF7" localSheetId="10" hidden="1">#REF!</definedName>
    <definedName name="BEx74R2VQ8BSMKPX25262AU3VZF7" localSheetId="9" hidden="1">#REF!</definedName>
    <definedName name="BEx74R2VQ8BSMKPX25262AU3VZF7" hidden="1">#REF!</definedName>
    <definedName name="BEx74W6BJ8ENO3J25WNM5H5APKA3" localSheetId="10" hidden="1">#REF!</definedName>
    <definedName name="BEx74W6BJ8ENO3J25WNM5H5APKA3" localSheetId="9" hidden="1">#REF!</definedName>
    <definedName name="BEx74W6BJ8ENO3J25WNM5H5APKA3" hidden="1">#REF!</definedName>
    <definedName name="BEx74YKLW1FKLWC3DJ2ELZBZBY1M" localSheetId="10" hidden="1">#REF!</definedName>
    <definedName name="BEx74YKLW1FKLWC3DJ2ELZBZBY1M" localSheetId="9" hidden="1">#REF!</definedName>
    <definedName name="BEx74YKLW1FKLWC3DJ2ELZBZBY1M" hidden="1">#REF!</definedName>
    <definedName name="BEx755GRRD9BL27YHLH5QWIYLWB7" localSheetId="10" hidden="1">#REF!</definedName>
    <definedName name="BEx755GRRD9BL27YHLH5QWIYLWB7" localSheetId="9" hidden="1">#REF!</definedName>
    <definedName name="BEx755GRRD9BL27YHLH5QWIYLWB7" hidden="1">#REF!</definedName>
    <definedName name="BEx759D1D5SXS5ELLZVBI0SXYUNF" localSheetId="10" hidden="1">#REF!</definedName>
    <definedName name="BEx759D1D5SXS5ELLZVBI0SXYUNF" localSheetId="9" hidden="1">#REF!</definedName>
    <definedName name="BEx759D1D5SXS5ELLZVBI0SXYUNF" hidden="1">#REF!</definedName>
    <definedName name="BEx75DPEQTX055IZ2L8UVLJOT1DD" localSheetId="10" hidden="1">#REF!</definedName>
    <definedName name="BEx75DPEQTX055IZ2L8UVLJOT1DD" localSheetId="9" hidden="1">#REF!</definedName>
    <definedName name="BEx75DPEQTX055IZ2L8UVLJOT1DD" hidden="1">#REF!</definedName>
    <definedName name="BEx75GJZSZHUDN6OOAGQYFUDA2LP" localSheetId="10" hidden="1">#REF!</definedName>
    <definedName name="BEx75GJZSZHUDN6OOAGQYFUDA2LP" localSheetId="9" hidden="1">#REF!</definedName>
    <definedName name="BEx75GJZSZHUDN6OOAGQYFUDA2LP" hidden="1">#REF!</definedName>
    <definedName name="BEx75HGCCV5K4UCJWYV8EV9AG5YT" localSheetId="10" hidden="1">#REF!</definedName>
    <definedName name="BEx75HGCCV5K4UCJWYV8EV9AG5YT" localSheetId="9" hidden="1">#REF!</definedName>
    <definedName name="BEx75HGCCV5K4UCJWYV8EV9AG5YT" hidden="1">#REF!</definedName>
    <definedName name="BEx75PZT8TY5P13U978NVBUXKHT4" localSheetId="10" hidden="1">#REF!</definedName>
    <definedName name="BEx75PZT8TY5P13U978NVBUXKHT4" localSheetId="9" hidden="1">#REF!</definedName>
    <definedName name="BEx75PZT8TY5P13U978NVBUXKHT4" hidden="1">#REF!</definedName>
    <definedName name="BEx75T55F7GML8V1DMWL26WRT006" localSheetId="10" hidden="1">#REF!</definedName>
    <definedName name="BEx75T55F7GML8V1DMWL26WRT006" localSheetId="9" hidden="1">#REF!</definedName>
    <definedName name="BEx75T55F7GML8V1DMWL26WRT006" hidden="1">#REF!</definedName>
    <definedName name="BEx75VJGR07JY6UUWURQ4PJ29UKC" localSheetId="10" hidden="1">#REF!</definedName>
    <definedName name="BEx75VJGR07JY6UUWURQ4PJ29UKC" localSheetId="9" hidden="1">#REF!</definedName>
    <definedName name="BEx75VJGR07JY6UUWURQ4PJ29UKC" hidden="1">#REF!</definedName>
    <definedName name="BEx7696AZUPB1PK30JJQUWUELQPJ" localSheetId="10" hidden="1">#REF!</definedName>
    <definedName name="BEx7696AZUPB1PK30JJQUWUELQPJ" localSheetId="9" hidden="1">#REF!</definedName>
    <definedName name="BEx7696AZUPB1PK30JJQUWUELQPJ" hidden="1">#REF!</definedName>
    <definedName name="BEx76PNR8S4T4VUQS0KU58SEX0VN" localSheetId="10" hidden="1">#REF!</definedName>
    <definedName name="BEx76PNR8S4T4VUQS0KU58SEX0VN" localSheetId="9" hidden="1">#REF!</definedName>
    <definedName name="BEx76PNR8S4T4VUQS0KU58SEX0VN" hidden="1">#REF!</definedName>
    <definedName name="BEx76YY7ODSIKDD9VDF9TLTDM18I" localSheetId="10" hidden="1">#REF!</definedName>
    <definedName name="BEx76YY7ODSIKDD9VDF9TLTDM18I" localSheetId="9" hidden="1">#REF!</definedName>
    <definedName name="BEx76YY7ODSIKDD9VDF9TLTDM18I" hidden="1">#REF!</definedName>
    <definedName name="BEx7705E86I9B7DTKMMJMAFSYMUL" localSheetId="10" hidden="1">#REF!</definedName>
    <definedName name="BEx7705E86I9B7DTKMMJMAFSYMUL" localSheetId="9" hidden="1">#REF!</definedName>
    <definedName name="BEx7705E86I9B7DTKMMJMAFSYMUL" hidden="1">#REF!</definedName>
    <definedName name="BEx7741OUGLA0WJQLQRUJSL4DE00" localSheetId="10" hidden="1">#REF!</definedName>
    <definedName name="BEx7741OUGLA0WJQLQRUJSL4DE00" localSheetId="9" hidden="1">#REF!</definedName>
    <definedName name="BEx7741OUGLA0WJQLQRUJSL4DE00" hidden="1">#REF!</definedName>
    <definedName name="BEx774N83DXLJZ54Q42PWIJZ2DN1" localSheetId="10" hidden="1">#REF!</definedName>
    <definedName name="BEx774N83DXLJZ54Q42PWIJZ2DN1" localSheetId="9" hidden="1">#REF!</definedName>
    <definedName name="BEx774N83DXLJZ54Q42PWIJZ2DN1" hidden="1">#REF!</definedName>
    <definedName name="BEx779QNIY3061ZV9BR462WKEGRW" localSheetId="10" hidden="1">#REF!</definedName>
    <definedName name="BEx779QNIY3061ZV9BR462WKEGRW" localSheetId="9" hidden="1">#REF!</definedName>
    <definedName name="BEx779QNIY3061ZV9BR462WKEGRW" hidden="1">#REF!</definedName>
    <definedName name="BEx77G19QU9A95CNHE6QMVSQR2T3" localSheetId="10" hidden="1">#REF!</definedName>
    <definedName name="BEx77G19QU9A95CNHE6QMVSQR2T3" localSheetId="9" hidden="1">#REF!</definedName>
    <definedName name="BEx77G19QU9A95CNHE6QMVSQR2T3" hidden="1">#REF!</definedName>
    <definedName name="BEx77P0S3GVMS7BJUL9OWUGJ1B02" localSheetId="10" hidden="1">#REF!</definedName>
    <definedName name="BEx77P0S3GVMS7BJUL9OWUGJ1B02" localSheetId="9" hidden="1">#REF!</definedName>
    <definedName name="BEx77P0S3GVMS7BJUL9OWUGJ1B02" hidden="1">#REF!</definedName>
    <definedName name="BEx77QDESURI6WW5582YXSK3A972" localSheetId="10" hidden="1">#REF!</definedName>
    <definedName name="BEx77QDESURI6WW5582YXSK3A972" localSheetId="9" hidden="1">#REF!</definedName>
    <definedName name="BEx77QDESURI6WW5582YXSK3A972" hidden="1">#REF!</definedName>
    <definedName name="BEx77VBI9XOPFHKEWU5EHQ9J675Y" localSheetId="10" hidden="1">#REF!</definedName>
    <definedName name="BEx77VBI9XOPFHKEWU5EHQ9J675Y" localSheetId="9" hidden="1">#REF!</definedName>
    <definedName name="BEx77VBI9XOPFHKEWU5EHQ9J675Y" hidden="1">#REF!</definedName>
    <definedName name="BEx7809GQOCLHSNH95VOYIX7P1TV" localSheetId="10" hidden="1">#REF!</definedName>
    <definedName name="BEx7809GQOCLHSNH95VOYIX7P1TV" localSheetId="9" hidden="1">#REF!</definedName>
    <definedName name="BEx7809GQOCLHSNH95VOYIX7P1TV" hidden="1">#REF!</definedName>
    <definedName name="BEx780K8XAXUHGVZGZWQ74DK4CI3" localSheetId="10" hidden="1">#REF!</definedName>
    <definedName name="BEx780K8XAXUHGVZGZWQ74DK4CI3" localSheetId="9" hidden="1">#REF!</definedName>
    <definedName name="BEx780K8XAXUHGVZGZWQ74DK4CI3" hidden="1">#REF!</definedName>
    <definedName name="BEx78226TN58UE0CTY98YEDU0LSL" localSheetId="10" hidden="1">#REF!</definedName>
    <definedName name="BEx78226TN58UE0CTY98YEDU0LSL" localSheetId="9" hidden="1">#REF!</definedName>
    <definedName name="BEx78226TN58UE0CTY98YEDU0LSL" hidden="1">#REF!</definedName>
    <definedName name="BEx7881ZZBWHRAX6W2GY19J8MGEQ" localSheetId="10" hidden="1">#REF!</definedName>
    <definedName name="BEx7881ZZBWHRAX6W2GY19J8MGEQ" localSheetId="9" hidden="1">#REF!</definedName>
    <definedName name="BEx7881ZZBWHRAX6W2GY19J8MGEQ" hidden="1">#REF!</definedName>
    <definedName name="BEx78BSYINF85GYNSCIRD95PH86Q" localSheetId="10" hidden="1">#REF!</definedName>
    <definedName name="BEx78BSYINF85GYNSCIRD95PH86Q" localSheetId="9" hidden="1">#REF!</definedName>
    <definedName name="BEx78BSYINF85GYNSCIRD95PH86Q" hidden="1">#REF!</definedName>
    <definedName name="BEx78HHRIWDLHQX2LG0HWFRYEL1T" localSheetId="10" hidden="1">#REF!</definedName>
    <definedName name="BEx78HHRIWDLHQX2LG0HWFRYEL1T" localSheetId="9" hidden="1">#REF!</definedName>
    <definedName name="BEx78HHRIWDLHQX2LG0HWFRYEL1T" hidden="1">#REF!</definedName>
    <definedName name="BEx78QC4X2YVM9K6MQRB2WJG36N3" localSheetId="10" hidden="1">#REF!</definedName>
    <definedName name="BEx78QC4X2YVM9K6MQRB2WJG36N3" localSheetId="9" hidden="1">#REF!</definedName>
    <definedName name="BEx78QC4X2YVM9K6MQRB2WJG36N3" hidden="1">#REF!</definedName>
    <definedName name="BEx78QMXZ2P1ZB3HJ9O50DWHCMXR" localSheetId="10" hidden="1">#REF!</definedName>
    <definedName name="BEx78QMXZ2P1ZB3HJ9O50DWHCMXR" localSheetId="9" hidden="1">#REF!</definedName>
    <definedName name="BEx78QMXZ2P1ZB3HJ9O50DWHCMXR" hidden="1">#REF!</definedName>
    <definedName name="BEx78SFO5VR28677DWZEMDN7G86X" localSheetId="10" hidden="1">#REF!</definedName>
    <definedName name="BEx78SFO5VR28677DWZEMDN7G86X" localSheetId="9" hidden="1">#REF!</definedName>
    <definedName name="BEx78SFO5VR28677DWZEMDN7G86X" hidden="1">#REF!</definedName>
    <definedName name="BEx78SFOYH1Z0ZDTO47W2M60TW6K" localSheetId="10" hidden="1">#REF!</definedName>
    <definedName name="BEx78SFOYH1Z0ZDTO47W2M60TW6K" localSheetId="9" hidden="1">#REF!</definedName>
    <definedName name="BEx78SFOYH1Z0ZDTO47W2M60TW6K" hidden="1">#REF!</definedName>
    <definedName name="BEx7974EARYYX2ICWU0YC50VO5D8" localSheetId="10" hidden="1">#REF!</definedName>
    <definedName name="BEx7974EARYYX2ICWU0YC50VO5D8" localSheetId="9" hidden="1">#REF!</definedName>
    <definedName name="BEx7974EARYYX2ICWU0YC50VO5D8" hidden="1">#REF!</definedName>
    <definedName name="BEx79JK3E6JO8MX4O35A5G8NZCC8" localSheetId="10" hidden="1">#REF!</definedName>
    <definedName name="BEx79JK3E6JO8MX4O35A5G8NZCC8" localSheetId="9" hidden="1">#REF!</definedName>
    <definedName name="BEx79JK3E6JO8MX4O35A5G8NZCC8" hidden="1">#REF!</definedName>
    <definedName name="BEx79OCP4HQ6XP8EWNGEUDLOZBBS" localSheetId="10" hidden="1">#REF!</definedName>
    <definedName name="BEx79OCP4HQ6XP8EWNGEUDLOZBBS" localSheetId="9" hidden="1">#REF!</definedName>
    <definedName name="BEx79OCP4HQ6XP8EWNGEUDLOZBBS" hidden="1">#REF!</definedName>
    <definedName name="BEx79SEAYKUZB0H4LYBCD6WWJBG2" localSheetId="10" hidden="1">#REF!</definedName>
    <definedName name="BEx79SEAYKUZB0H4LYBCD6WWJBG2" localSheetId="9" hidden="1">#REF!</definedName>
    <definedName name="BEx79SEAYKUZB0H4LYBCD6WWJBG2" hidden="1">#REF!</definedName>
    <definedName name="BEx79SJRHTLS9PYM69O9BWW1FMJK" localSheetId="10" hidden="1">#REF!</definedName>
    <definedName name="BEx79SJRHTLS9PYM69O9BWW1FMJK" localSheetId="9" hidden="1">#REF!</definedName>
    <definedName name="BEx79SJRHTLS9PYM69O9BWW1FMJK" hidden="1">#REF!</definedName>
    <definedName name="BEx79YJJLBELICW9F9FRYSCQ101L" localSheetId="10" hidden="1">#REF!</definedName>
    <definedName name="BEx79YJJLBELICW9F9FRYSCQ101L" localSheetId="9" hidden="1">#REF!</definedName>
    <definedName name="BEx79YJJLBELICW9F9FRYSCQ101L" hidden="1">#REF!</definedName>
    <definedName name="BEx79YUC7B0V77FSBGIRCY1BR4VK" localSheetId="10" hidden="1">#REF!</definedName>
    <definedName name="BEx79YUC7B0V77FSBGIRCY1BR4VK" localSheetId="9" hidden="1">#REF!</definedName>
    <definedName name="BEx79YUC7B0V77FSBGIRCY1BR4VK" hidden="1">#REF!</definedName>
    <definedName name="BEx7A06T3RC2891FUX05G3QPRAUE" localSheetId="10" hidden="1">#REF!</definedName>
    <definedName name="BEx7A06T3RC2891FUX05G3QPRAUE" localSheetId="9" hidden="1">#REF!</definedName>
    <definedName name="BEx7A06T3RC2891FUX05G3QPRAUE" hidden="1">#REF!</definedName>
    <definedName name="BEx7A9S3JA1X7FH4CFSQLTZC4691" localSheetId="10" hidden="1">#REF!</definedName>
    <definedName name="BEx7A9S3JA1X7FH4CFSQLTZC4691" localSheetId="9" hidden="1">#REF!</definedName>
    <definedName name="BEx7A9S3JA1X7FH4CFSQLTZC4691" hidden="1">#REF!</definedName>
    <definedName name="BEx7ABA2C9IWH5VSLVLLLCY62161" localSheetId="10" hidden="1">#REF!</definedName>
    <definedName name="BEx7ABA2C9IWH5VSLVLLLCY62161" localSheetId="9" hidden="1">#REF!</definedName>
    <definedName name="BEx7ABA2C9IWH5VSLVLLLCY62161" hidden="1">#REF!</definedName>
    <definedName name="BEx7AE4LPLX8N85BYB0WCO5S7ZPV" localSheetId="10" hidden="1">#REF!</definedName>
    <definedName name="BEx7AE4LPLX8N85BYB0WCO5S7ZPV" localSheetId="9" hidden="1">#REF!</definedName>
    <definedName name="BEx7AE4LPLX8N85BYB0WCO5S7ZPV" hidden="1">#REF!</definedName>
    <definedName name="BEx7AR0EEP9O5JPPEKQWG1TC860T" localSheetId="10" hidden="1">#REF!</definedName>
    <definedName name="BEx7AR0EEP9O5JPPEKQWG1TC860T" localSheetId="9" hidden="1">#REF!</definedName>
    <definedName name="BEx7AR0EEP9O5JPPEKQWG1TC860T" hidden="1">#REF!</definedName>
    <definedName name="BEx7ASD1I654MEDCO6GGWA95PXSC" localSheetId="10" hidden="1">#REF!</definedName>
    <definedName name="BEx7ASD1I654MEDCO6GGWA95PXSC" localSheetId="9" hidden="1">#REF!</definedName>
    <definedName name="BEx7ASD1I654MEDCO6GGWA95PXSC" hidden="1">#REF!</definedName>
    <definedName name="BEx7AURD3S7JGN4D3YK1QAG6TAFA" localSheetId="10" hidden="1">#REF!</definedName>
    <definedName name="BEx7AURD3S7JGN4D3YK1QAG6TAFA" localSheetId="9" hidden="1">#REF!</definedName>
    <definedName name="BEx7AURD3S7JGN4D3YK1QAG6TAFA" hidden="1">#REF!</definedName>
    <definedName name="BEx7AVCX9S5RJP3NSZ4QM4E6ERDT" localSheetId="10" hidden="1">#REF!</definedName>
    <definedName name="BEx7AVCX9S5RJP3NSZ4QM4E6ERDT" localSheetId="9" hidden="1">#REF!</definedName>
    <definedName name="BEx7AVCX9S5RJP3NSZ4QM4E6ERDT" hidden="1">#REF!</definedName>
    <definedName name="BEx7AVYIGP0930MV5JEBWRYCJN68" localSheetId="10" hidden="1">#REF!</definedName>
    <definedName name="BEx7AVYIGP0930MV5JEBWRYCJN68" localSheetId="9" hidden="1">#REF!</definedName>
    <definedName name="BEx7AVYIGP0930MV5JEBWRYCJN68" hidden="1">#REF!</definedName>
    <definedName name="BEx7B6LH6917TXOSAAQ6U7HVF018" localSheetId="10" hidden="1">#REF!</definedName>
    <definedName name="BEx7B6LH6917TXOSAAQ6U7HVF018" localSheetId="9" hidden="1">#REF!</definedName>
    <definedName name="BEx7B6LH6917TXOSAAQ6U7HVF018" hidden="1">#REF!</definedName>
    <definedName name="BEx7BN8E88JR3K1BSLAZRPSFPQ9L" localSheetId="10" hidden="1">#REF!</definedName>
    <definedName name="BEx7BN8E88JR3K1BSLAZRPSFPQ9L" localSheetId="9" hidden="1">#REF!</definedName>
    <definedName name="BEx7BN8E88JR3K1BSLAZRPSFPQ9L" hidden="1">#REF!</definedName>
    <definedName name="BEx7BP14RMS3638K85OM4NCYLRHG" localSheetId="10" hidden="1">#REF!</definedName>
    <definedName name="BEx7BP14RMS3638K85OM4NCYLRHG" localSheetId="9" hidden="1">#REF!</definedName>
    <definedName name="BEx7BP14RMS3638K85OM4NCYLRHG" hidden="1">#REF!</definedName>
    <definedName name="BEx7BPXFZXJ79FQ0E8AQE21PGVHA" localSheetId="10" hidden="1">#REF!</definedName>
    <definedName name="BEx7BPXFZXJ79FQ0E8AQE21PGVHA" localSheetId="9" hidden="1">#REF!</definedName>
    <definedName name="BEx7BPXFZXJ79FQ0E8AQE21PGVHA" hidden="1">#REF!</definedName>
    <definedName name="BEx7C04AM39DQMC1TIX7CFZ2ADHX" localSheetId="10" hidden="1">#REF!</definedName>
    <definedName name="BEx7C04AM39DQMC1TIX7CFZ2ADHX" localSheetId="9" hidden="1">#REF!</definedName>
    <definedName name="BEx7C04AM39DQMC1TIX7CFZ2ADHX" hidden="1">#REF!</definedName>
    <definedName name="BEx7C346X4AX2J1QPM4NBC7JL5W9" localSheetId="10" hidden="1">#REF!</definedName>
    <definedName name="BEx7C346X4AX2J1QPM4NBC7JL5W9" localSheetId="9" hidden="1">#REF!</definedName>
    <definedName name="BEx7C346X4AX2J1QPM4NBC7JL5W9" hidden="1">#REF!</definedName>
    <definedName name="BEx7C40F0PQURHPI6YQ39NFIR86Z" localSheetId="10" hidden="1">#REF!</definedName>
    <definedName name="BEx7C40F0PQURHPI6YQ39NFIR86Z" localSheetId="9" hidden="1">#REF!</definedName>
    <definedName name="BEx7C40F0PQURHPI6YQ39NFIR86Z" hidden="1">#REF!</definedName>
    <definedName name="BEx7C7B9VCY7N0H7N1NH6HNNH724" localSheetId="10" hidden="1">#REF!</definedName>
    <definedName name="BEx7C7B9VCY7N0H7N1NH6HNNH724" localSheetId="9" hidden="1">#REF!</definedName>
    <definedName name="BEx7C7B9VCY7N0H7N1NH6HNNH724" hidden="1">#REF!</definedName>
    <definedName name="BEx7C93VR7SYRIJS1JO8YZKSFAW9" localSheetId="10" hidden="1">#REF!</definedName>
    <definedName name="BEx7C93VR7SYRIJS1JO8YZKSFAW9" localSheetId="9" hidden="1">#REF!</definedName>
    <definedName name="BEx7C93VR7SYRIJS1JO8YZKSFAW9" hidden="1">#REF!</definedName>
    <definedName name="BEx7CCPC6R1KQQZ2JQU6EFI1G0RM" localSheetId="10" hidden="1">#REF!</definedName>
    <definedName name="BEx7CCPC6R1KQQZ2JQU6EFI1G0RM" localSheetId="9" hidden="1">#REF!</definedName>
    <definedName name="BEx7CCPC6R1KQQZ2JQU6EFI1G0RM" hidden="1">#REF!</definedName>
    <definedName name="BEx7CIJST9GLS2QD383UK7VUDTGL" localSheetId="10" hidden="1">#REF!</definedName>
    <definedName name="BEx7CIJST9GLS2QD383UK7VUDTGL" localSheetId="9" hidden="1">#REF!</definedName>
    <definedName name="BEx7CIJST9GLS2QD383UK7VUDTGL" hidden="1">#REF!</definedName>
    <definedName name="BEx7CO8T2XKC7GHDSYNAWTZ9L7YR" localSheetId="10" hidden="1">#REF!</definedName>
    <definedName name="BEx7CO8T2XKC7GHDSYNAWTZ9L7YR" localSheetId="9" hidden="1">#REF!</definedName>
    <definedName name="BEx7CO8T2XKC7GHDSYNAWTZ9L7YR" hidden="1">#REF!</definedName>
    <definedName name="BEx7CW1CF00DO8A36UNC2X7K65C2" localSheetId="10" hidden="1">#REF!</definedName>
    <definedName name="BEx7CW1CF00DO8A36UNC2X7K65C2" localSheetId="9" hidden="1">#REF!</definedName>
    <definedName name="BEx7CW1CF00DO8A36UNC2X7K65C2" hidden="1">#REF!</definedName>
    <definedName name="BEx7CW6NFRL2P4XWP0MWHIYA97KF" localSheetId="10" hidden="1">#REF!</definedName>
    <definedName name="BEx7CW6NFRL2P4XWP0MWHIYA97KF" localSheetId="9" hidden="1">#REF!</definedName>
    <definedName name="BEx7CW6NFRL2P4XWP0MWHIYA97KF" hidden="1">#REF!</definedName>
    <definedName name="BEx7CZXN83U7XFVGG1P1N6ZCQK7U" localSheetId="10" hidden="1">#REF!</definedName>
    <definedName name="BEx7CZXN83U7XFVGG1P1N6ZCQK7U" localSheetId="9" hidden="1">#REF!</definedName>
    <definedName name="BEx7CZXN83U7XFVGG1P1N6ZCQK7U" hidden="1">#REF!</definedName>
    <definedName name="BEx7D14R4J25CLH301NHMGU8FSWM" localSheetId="10" hidden="1">#REF!</definedName>
    <definedName name="BEx7D14R4J25CLH301NHMGU8FSWM" localSheetId="9" hidden="1">#REF!</definedName>
    <definedName name="BEx7D14R4J25CLH301NHMGU8FSWM" hidden="1">#REF!</definedName>
    <definedName name="BEx7D38BE0Z9QLQBDMGARM9USFPM" localSheetId="10" hidden="1">#REF!</definedName>
    <definedName name="BEx7D38BE0Z9QLQBDMGARM9USFPM" localSheetId="9" hidden="1">#REF!</definedName>
    <definedName name="BEx7D38BE0Z9QLQBDMGARM9USFPM" hidden="1">#REF!</definedName>
    <definedName name="BEx7D5RWKRS4W71J4NZ6ZSFHPKFT" localSheetId="10" hidden="1">#REF!</definedName>
    <definedName name="BEx7D5RWKRS4W71J4NZ6ZSFHPKFT" localSheetId="9" hidden="1">#REF!</definedName>
    <definedName name="BEx7D5RWKRS4W71J4NZ6ZSFHPKFT" hidden="1">#REF!</definedName>
    <definedName name="BEx7D8H1TPOX1UN17QZYEV7Q58GA" localSheetId="10" hidden="1">#REF!</definedName>
    <definedName name="BEx7D8H1TPOX1UN17QZYEV7Q58GA" localSheetId="9" hidden="1">#REF!</definedName>
    <definedName name="BEx7D8H1TPOX1UN17QZYEV7Q58GA" hidden="1">#REF!</definedName>
    <definedName name="BEx7DGF13H2074LRWFZQ45PZ6JPX" localSheetId="10" hidden="1">#REF!</definedName>
    <definedName name="BEx7DGF13H2074LRWFZQ45PZ6JPX" localSheetId="9" hidden="1">#REF!</definedName>
    <definedName name="BEx7DGF13H2074LRWFZQ45PZ6JPX" hidden="1">#REF!</definedName>
    <definedName name="BEx7DHBE0SOC5KXWWQ73WUDBRX8J" localSheetId="10" hidden="1">#REF!</definedName>
    <definedName name="BEx7DHBE0SOC5KXWWQ73WUDBRX8J" localSheetId="9" hidden="1">#REF!</definedName>
    <definedName name="BEx7DHBE0SOC5KXWWQ73WUDBRX8J" hidden="1">#REF!</definedName>
    <definedName name="BEx7DKWUXEDIISSX4GDD4YYT887F" localSheetId="10" hidden="1">#REF!</definedName>
    <definedName name="BEx7DKWUXEDIISSX4GDD4YYT887F" localSheetId="9" hidden="1">#REF!</definedName>
    <definedName name="BEx7DKWUXEDIISSX4GDD4YYT887F" hidden="1">#REF!</definedName>
    <definedName name="BEx7DMUYR2HC26WW7AOB1TULERMB" localSheetId="10" hidden="1">#REF!</definedName>
    <definedName name="BEx7DMUYR2HC26WW7AOB1TULERMB" localSheetId="9" hidden="1">#REF!</definedName>
    <definedName name="BEx7DMUYR2HC26WW7AOB1TULERMB" hidden="1">#REF!</definedName>
    <definedName name="BEx7DVJTRV44IMJIBFXELE67SZ7S" localSheetId="10" hidden="1">#REF!</definedName>
    <definedName name="BEx7DVJTRV44IMJIBFXELE67SZ7S" localSheetId="9" hidden="1">#REF!</definedName>
    <definedName name="BEx7DVJTRV44IMJIBFXELE67SZ7S" hidden="1">#REF!</definedName>
    <definedName name="BEx7DVUMFCI5INHMVFIJ44RTTSTT" localSheetId="10" hidden="1">#REF!</definedName>
    <definedName name="BEx7DVUMFCI5INHMVFIJ44RTTSTT" localSheetId="9" hidden="1">#REF!</definedName>
    <definedName name="BEx7DVUMFCI5INHMVFIJ44RTTSTT" hidden="1">#REF!</definedName>
    <definedName name="BEx7E2QT2U8THYOKBPXONB1B47WH" localSheetId="10" hidden="1">#REF!</definedName>
    <definedName name="BEx7E2QT2U8THYOKBPXONB1B47WH" localSheetId="9" hidden="1">#REF!</definedName>
    <definedName name="BEx7E2QT2U8THYOKBPXONB1B47WH" hidden="1">#REF!</definedName>
    <definedName name="BEx7E5QP7W6UKO74F5Y0VJ741HS5" localSheetId="10" hidden="1">#REF!</definedName>
    <definedName name="BEx7E5QP7W6UKO74F5Y0VJ741HS5" localSheetId="9" hidden="1">#REF!</definedName>
    <definedName name="BEx7E5QP7W6UKO74F5Y0VJ741HS5" hidden="1">#REF!</definedName>
    <definedName name="BEx7E6N29HGH3I47AFB2DCS6MVS6" localSheetId="10" hidden="1">#REF!</definedName>
    <definedName name="BEx7E6N29HGH3I47AFB2DCS6MVS6" localSheetId="9" hidden="1">#REF!</definedName>
    <definedName name="BEx7E6N29HGH3I47AFB2DCS6MVS6" hidden="1">#REF!</definedName>
    <definedName name="BEx7EBA8IYHQKT7IQAOAML660SYA" localSheetId="10" hidden="1">#REF!</definedName>
    <definedName name="BEx7EBA8IYHQKT7IQAOAML660SYA" localSheetId="9" hidden="1">#REF!</definedName>
    <definedName name="BEx7EBA8IYHQKT7IQAOAML660SYA" hidden="1">#REF!</definedName>
    <definedName name="BEx7EI6C8MCRZFEQYUBE5FSUTIHK" localSheetId="10" hidden="1">#REF!</definedName>
    <definedName name="BEx7EI6C8MCRZFEQYUBE5FSUTIHK" localSheetId="9" hidden="1">#REF!</definedName>
    <definedName name="BEx7EI6C8MCRZFEQYUBE5FSUTIHK" hidden="1">#REF!</definedName>
    <definedName name="BEx7EI6DL1Z6UWLFBXAKVGZTKHWJ" localSheetId="10" hidden="1">#REF!</definedName>
    <definedName name="BEx7EI6DL1Z6UWLFBXAKVGZTKHWJ" localSheetId="9" hidden="1">#REF!</definedName>
    <definedName name="BEx7EI6DL1Z6UWLFBXAKVGZTKHWJ" hidden="1">#REF!</definedName>
    <definedName name="BEx7EQKHX7GZYOLXRDU534TT4H64" localSheetId="10" hidden="1">#REF!</definedName>
    <definedName name="BEx7EQKHX7GZYOLXRDU534TT4H64" localSheetId="9" hidden="1">#REF!</definedName>
    <definedName name="BEx7EQKHX7GZYOLXRDU534TT4H64" hidden="1">#REF!</definedName>
    <definedName name="BEx7ETV6L1TM7JSXJIGK3FC6RVZW" localSheetId="10" hidden="1">#REF!</definedName>
    <definedName name="BEx7ETV6L1TM7JSXJIGK3FC6RVZW" localSheetId="9" hidden="1">#REF!</definedName>
    <definedName name="BEx7ETV6L1TM7JSXJIGK3FC6RVZW" hidden="1">#REF!</definedName>
    <definedName name="BEx7EYYLHMBYQTH6I377FCQS7CSX" localSheetId="10" hidden="1">#REF!</definedName>
    <definedName name="BEx7EYYLHMBYQTH6I377FCQS7CSX" localSheetId="9" hidden="1">#REF!</definedName>
    <definedName name="BEx7EYYLHMBYQTH6I377FCQS7CSX" hidden="1">#REF!</definedName>
    <definedName name="BEx7FCLG1RYI2SNOU1Y2GQZNZSWA" localSheetId="10" hidden="1">#REF!</definedName>
    <definedName name="BEx7FCLG1RYI2SNOU1Y2GQZNZSWA" localSheetId="9" hidden="1">#REF!</definedName>
    <definedName name="BEx7FCLG1RYI2SNOU1Y2GQZNZSWA" hidden="1">#REF!</definedName>
    <definedName name="BEx7FN32ZGWOAA4TTH79KINTDWR9" localSheetId="10" hidden="1">#REF!</definedName>
    <definedName name="BEx7FN32ZGWOAA4TTH79KINTDWR9" localSheetId="9" hidden="1">#REF!</definedName>
    <definedName name="BEx7FN32ZGWOAA4TTH79KINTDWR9" hidden="1">#REF!</definedName>
    <definedName name="BEx7FV0WJHXL6X5JNQ2ZX45PX49P" localSheetId="10" hidden="1">#REF!</definedName>
    <definedName name="BEx7FV0WJHXL6X5JNQ2ZX45PX49P" localSheetId="9" hidden="1">#REF!</definedName>
    <definedName name="BEx7FV0WJHXL6X5JNQ2ZX45PX49P" hidden="1">#REF!</definedName>
    <definedName name="BEx7G82CKM3NIY1PHNFK28M09PCH" localSheetId="10" hidden="1">#REF!</definedName>
    <definedName name="BEx7G82CKM3NIY1PHNFK28M09PCH" localSheetId="9" hidden="1">#REF!</definedName>
    <definedName name="BEx7G82CKM3NIY1PHNFK28M09PCH" hidden="1">#REF!</definedName>
    <definedName name="BEx7GR3ENYWRXXS5IT0UMEGOLGUH" localSheetId="10" hidden="1">#REF!</definedName>
    <definedName name="BEx7GR3ENYWRXXS5IT0UMEGOLGUH" localSheetId="9" hidden="1">#REF!</definedName>
    <definedName name="BEx7GR3ENYWRXXS5IT0UMEGOLGUH" hidden="1">#REF!</definedName>
    <definedName name="BEx7GSAL6P7TASL8MB63RFST1LJL" localSheetId="10" hidden="1">#REF!</definedName>
    <definedName name="BEx7GSAL6P7TASL8MB63RFST1LJL" localSheetId="9" hidden="1">#REF!</definedName>
    <definedName name="BEx7GSAL6P7TASL8MB63RFST1LJL" hidden="1">#REF!</definedName>
    <definedName name="BEx7H0JD6I5I8WQLLWOYWY5YWPQE" localSheetId="10" hidden="1">#REF!</definedName>
    <definedName name="BEx7H0JD6I5I8WQLLWOYWY5YWPQE" localSheetId="9" hidden="1">#REF!</definedName>
    <definedName name="BEx7H0JD6I5I8WQLLWOYWY5YWPQE" hidden="1">#REF!</definedName>
    <definedName name="BEx7H14XCXH7WEXEY1HVO53A6AGH" localSheetId="10" hidden="1">#REF!</definedName>
    <definedName name="BEx7H14XCXH7WEXEY1HVO53A6AGH" localSheetId="9" hidden="1">#REF!</definedName>
    <definedName name="BEx7H14XCXH7WEXEY1HVO53A6AGH" hidden="1">#REF!</definedName>
    <definedName name="BEx7HGVBEF4LEIF6RC14N3PSU461" localSheetId="10" hidden="1">#REF!</definedName>
    <definedName name="BEx7HGVBEF4LEIF6RC14N3PSU461" localSheetId="9" hidden="1">#REF!</definedName>
    <definedName name="BEx7HGVBEF4LEIF6RC14N3PSU461" hidden="1">#REF!</definedName>
    <definedName name="BEx7HQ5T9FZ42QWS09UO4DT42Y0R" localSheetId="10" hidden="1">#REF!</definedName>
    <definedName name="BEx7HQ5T9FZ42QWS09UO4DT42Y0R" localSheetId="9" hidden="1">#REF!</definedName>
    <definedName name="BEx7HQ5T9FZ42QWS09UO4DT42Y0R" hidden="1">#REF!</definedName>
    <definedName name="BEx7HRCZE3CVGON1HV07MT5MNDZ3" localSheetId="10" hidden="1">#REF!</definedName>
    <definedName name="BEx7HRCZE3CVGON1HV07MT5MNDZ3" localSheetId="9" hidden="1">#REF!</definedName>
    <definedName name="BEx7HRCZE3CVGON1HV07MT5MNDZ3" hidden="1">#REF!</definedName>
    <definedName name="BEx7HWGE2CANG5M17X4C8YNC3N8F" localSheetId="10" hidden="1">#REF!</definedName>
    <definedName name="BEx7HWGE2CANG5M17X4C8YNC3N8F" localSheetId="9" hidden="1">#REF!</definedName>
    <definedName name="BEx7HWGE2CANG5M17X4C8YNC3N8F" hidden="1">#REF!</definedName>
    <definedName name="BEx7IB54GU5UCTJS549UBDW43EJL" localSheetId="10" hidden="1">#REF!</definedName>
    <definedName name="BEx7IB54GU5UCTJS549UBDW43EJL" localSheetId="9" hidden="1">#REF!</definedName>
    <definedName name="BEx7IB54GU5UCTJS549UBDW43EJL" hidden="1">#REF!</definedName>
    <definedName name="BEx7IBVYN47SFZIA0K4MDKQZNN9V" localSheetId="10" hidden="1">#REF!</definedName>
    <definedName name="BEx7IBVYN47SFZIA0K4MDKQZNN9V" localSheetId="9" hidden="1">#REF!</definedName>
    <definedName name="BEx7IBVYN47SFZIA0K4MDKQZNN9V" hidden="1">#REF!</definedName>
    <definedName name="BEx7IGOMJB39HUONENRXTK1MFHGE" localSheetId="10" hidden="1">#REF!</definedName>
    <definedName name="BEx7IGOMJB39HUONENRXTK1MFHGE" localSheetId="9" hidden="1">#REF!</definedName>
    <definedName name="BEx7IGOMJB39HUONENRXTK1MFHGE" hidden="1">#REF!</definedName>
    <definedName name="BEx7ISO6LTCYYDK0J6IN4PG2P6SW" localSheetId="10" hidden="1">#REF!</definedName>
    <definedName name="BEx7ISO6LTCYYDK0J6IN4PG2P6SW" localSheetId="9" hidden="1">#REF!</definedName>
    <definedName name="BEx7ISO6LTCYYDK0J6IN4PG2P6SW" hidden="1">#REF!</definedName>
    <definedName name="BEx7IV2IJ5WT7UC0UG7WP0WF2JZI" localSheetId="10" hidden="1">#REF!</definedName>
    <definedName name="BEx7IV2IJ5WT7UC0UG7WP0WF2JZI" localSheetId="9" hidden="1">#REF!</definedName>
    <definedName name="BEx7IV2IJ5WT7UC0UG7WP0WF2JZI" hidden="1">#REF!</definedName>
    <definedName name="BEx7IXGU74GE5E4S6W4Z13AR092Y" localSheetId="10" hidden="1">#REF!</definedName>
    <definedName name="BEx7IXGU74GE5E4S6W4Z13AR092Y" localSheetId="9" hidden="1">#REF!</definedName>
    <definedName name="BEx7IXGU74GE5E4S6W4Z13AR092Y" hidden="1">#REF!</definedName>
    <definedName name="BEx7J4YL8Q3BI1MLH16YYQ18IJRD" localSheetId="10" hidden="1">#REF!</definedName>
    <definedName name="BEx7J4YL8Q3BI1MLH16YYQ18IJRD" localSheetId="9" hidden="1">#REF!</definedName>
    <definedName name="BEx7J4YL8Q3BI1MLH16YYQ18IJRD" hidden="1">#REF!</definedName>
    <definedName name="BEx7J5K5QVUOXI6A663KUWL6PO3O" localSheetId="10" hidden="1">#REF!</definedName>
    <definedName name="BEx7J5K5QVUOXI6A663KUWL6PO3O" localSheetId="9" hidden="1">#REF!</definedName>
    <definedName name="BEx7J5K5QVUOXI6A663KUWL6PO3O" hidden="1">#REF!</definedName>
    <definedName name="BEx7JH3HGBPI07OHZ5LFYK0UFZQR" localSheetId="10" hidden="1">#REF!</definedName>
    <definedName name="BEx7JH3HGBPI07OHZ5LFYK0UFZQR" localSheetId="9" hidden="1">#REF!</definedName>
    <definedName name="BEx7JH3HGBPI07OHZ5LFYK0UFZQR" hidden="1">#REF!</definedName>
    <definedName name="BEx7JRL3MHRMVLQF3EN15MXRPN68" localSheetId="10" hidden="1">#REF!</definedName>
    <definedName name="BEx7JRL3MHRMVLQF3EN15MXRPN68" localSheetId="9" hidden="1">#REF!</definedName>
    <definedName name="BEx7JRL3MHRMVLQF3EN15MXRPN68" hidden="1">#REF!</definedName>
    <definedName name="BEx7JV194190CNM6WWGQ3UBJ3CHH" localSheetId="10" hidden="1">#REF!</definedName>
    <definedName name="BEx7JV194190CNM6WWGQ3UBJ3CHH" localSheetId="9" hidden="1">#REF!</definedName>
    <definedName name="BEx7JV194190CNM6WWGQ3UBJ3CHH" hidden="1">#REF!</definedName>
    <definedName name="BEx7JZJ4AE8AGMWPK3XPBTBUBZ48" localSheetId="10" hidden="1">#REF!</definedName>
    <definedName name="BEx7JZJ4AE8AGMWPK3XPBTBUBZ48" localSheetId="9" hidden="1">#REF!</definedName>
    <definedName name="BEx7JZJ4AE8AGMWPK3XPBTBUBZ48" hidden="1">#REF!</definedName>
    <definedName name="BEx7K7GZ607XQOGB81A1HINBTGOZ" localSheetId="10" hidden="1">#REF!</definedName>
    <definedName name="BEx7K7GZ607XQOGB81A1HINBTGOZ" localSheetId="9" hidden="1">#REF!</definedName>
    <definedName name="BEx7K7GZ607XQOGB81A1HINBTGOZ" hidden="1">#REF!</definedName>
    <definedName name="BEx7KEYPBDXSNROH8M6CDCBN6B50" localSheetId="10" hidden="1">#REF!</definedName>
    <definedName name="BEx7KEYPBDXSNROH8M6CDCBN6B50" localSheetId="9" hidden="1">#REF!</definedName>
    <definedName name="BEx7KEYPBDXSNROH8M6CDCBN6B50" hidden="1">#REF!</definedName>
    <definedName name="BEx7KH7PZ0A6FSWA4LAN2CMZ0WSF" localSheetId="10" hidden="1">#REF!</definedName>
    <definedName name="BEx7KH7PZ0A6FSWA4LAN2CMZ0WSF" localSheetId="9" hidden="1">#REF!</definedName>
    <definedName name="BEx7KH7PZ0A6FSWA4LAN2CMZ0WSF" hidden="1">#REF!</definedName>
    <definedName name="BEx7KNCTL6VMNQP4MFMHOMV1WI1Y" localSheetId="10" hidden="1">#REF!</definedName>
    <definedName name="BEx7KNCTL6VMNQP4MFMHOMV1WI1Y" localSheetId="9" hidden="1">#REF!</definedName>
    <definedName name="BEx7KNCTL6VMNQP4MFMHOMV1WI1Y" hidden="1">#REF!</definedName>
    <definedName name="BEx7KSAS8BZT6H8OQCZ5DNSTMO07" localSheetId="10" hidden="1">#REF!</definedName>
    <definedName name="BEx7KSAS8BZT6H8OQCZ5DNSTMO07" localSheetId="9" hidden="1">#REF!</definedName>
    <definedName name="BEx7KSAS8BZT6H8OQCZ5DNSTMO07" hidden="1">#REF!</definedName>
    <definedName name="BEx7KWHTBD21COXVI4HNEQH0Z3L8" localSheetId="10" hidden="1">#REF!</definedName>
    <definedName name="BEx7KWHTBD21COXVI4HNEQH0Z3L8" localSheetId="9" hidden="1">#REF!</definedName>
    <definedName name="BEx7KWHTBD21COXVI4HNEQH0Z3L8" hidden="1">#REF!</definedName>
    <definedName name="BEx7KXUGRMRSUXCM97Z7VRZQ9JH2" localSheetId="10" hidden="1">#REF!</definedName>
    <definedName name="BEx7KXUGRMRSUXCM97Z7VRZQ9JH2" localSheetId="9" hidden="1">#REF!</definedName>
    <definedName name="BEx7KXUGRMRSUXCM97Z7VRZQ9JH2" hidden="1">#REF!</definedName>
    <definedName name="BEx7L5C6U8MP6IZ67BD649WQYJEK" localSheetId="10" hidden="1">#REF!</definedName>
    <definedName name="BEx7L5C6U8MP6IZ67BD649WQYJEK" localSheetId="9" hidden="1">#REF!</definedName>
    <definedName name="BEx7L5C6U8MP6IZ67BD649WQYJEK" hidden="1">#REF!</definedName>
    <definedName name="BEx7L8HEYEVTATR0OG5JJO647KNI" localSheetId="10" hidden="1">#REF!</definedName>
    <definedName name="BEx7L8HEYEVTATR0OG5JJO647KNI" localSheetId="9" hidden="1">#REF!</definedName>
    <definedName name="BEx7L8HEYEVTATR0OG5JJO647KNI" hidden="1">#REF!</definedName>
    <definedName name="BEx7L8XOV64OMS15ZFURFEUXLMWF" localSheetId="10" hidden="1">#REF!</definedName>
    <definedName name="BEx7L8XOV64OMS15ZFURFEUXLMWF" localSheetId="9" hidden="1">#REF!</definedName>
    <definedName name="BEx7L8XOV64OMS15ZFURFEUXLMWF" hidden="1">#REF!</definedName>
    <definedName name="BEx7LPF478MRAYB9TQ6LDML6O3BY" localSheetId="10" hidden="1">#REF!</definedName>
    <definedName name="BEx7LPF478MRAYB9TQ6LDML6O3BY" localSheetId="9" hidden="1">#REF!</definedName>
    <definedName name="BEx7LPF478MRAYB9TQ6LDML6O3BY" hidden="1">#REF!</definedName>
    <definedName name="BEx7LPV780NFCG1VX4EKJ29YXOLZ" localSheetId="10" hidden="1">#REF!</definedName>
    <definedName name="BEx7LPV780NFCG1VX4EKJ29YXOLZ" localSheetId="9" hidden="1">#REF!</definedName>
    <definedName name="BEx7LPV780NFCG1VX4EKJ29YXOLZ" hidden="1">#REF!</definedName>
    <definedName name="BEx7LQ0PD30NJWOAYKPEYHM9J83B" localSheetId="10" hidden="1">#REF!</definedName>
    <definedName name="BEx7LQ0PD30NJWOAYKPEYHM9J83B" localSheetId="9" hidden="1">#REF!</definedName>
    <definedName name="BEx7LQ0PD30NJWOAYKPEYHM9J83B" hidden="1">#REF!</definedName>
    <definedName name="BEx7M4EKEDHZ1ZZ91NDLSUNPUFPZ" localSheetId="10" hidden="1">#REF!</definedName>
    <definedName name="BEx7M4EKEDHZ1ZZ91NDLSUNPUFPZ" localSheetId="9" hidden="1">#REF!</definedName>
    <definedName name="BEx7M4EKEDHZ1ZZ91NDLSUNPUFPZ" hidden="1">#REF!</definedName>
    <definedName name="BEx7MAUI1JJFDIJGDW4RWY5384LY" localSheetId="10" hidden="1">#REF!</definedName>
    <definedName name="BEx7MAUI1JJFDIJGDW4RWY5384LY" localSheetId="9" hidden="1">#REF!</definedName>
    <definedName name="BEx7MAUI1JJFDIJGDW4RWY5384LY" hidden="1">#REF!</definedName>
    <definedName name="BEx7MI1EW6N7FOBHWJLYC02TZSKR" localSheetId="10" hidden="1">#REF!</definedName>
    <definedName name="BEx7MI1EW6N7FOBHWJLYC02TZSKR" localSheetId="9" hidden="1">#REF!</definedName>
    <definedName name="BEx7MI1EW6N7FOBHWJLYC02TZSKR" hidden="1">#REF!</definedName>
    <definedName name="BEx7MJZO3UKAMJ53UWOJ5ZD4GGMQ" localSheetId="10" hidden="1">#REF!</definedName>
    <definedName name="BEx7MJZO3UKAMJ53UWOJ5ZD4GGMQ" localSheetId="9" hidden="1">#REF!</definedName>
    <definedName name="BEx7MJZO3UKAMJ53UWOJ5ZD4GGMQ" hidden="1">#REF!</definedName>
    <definedName name="BEx7MO17TZ6L4457Q12FYYLUUZAZ" localSheetId="10" hidden="1">#REF!</definedName>
    <definedName name="BEx7MO17TZ6L4457Q12FYYLUUZAZ" localSheetId="9" hidden="1">#REF!</definedName>
    <definedName name="BEx7MO17TZ6L4457Q12FYYLUUZAZ" hidden="1">#REF!</definedName>
    <definedName name="BEx7MT4MFNXIVQGAT6D971GZW7CA" localSheetId="10" hidden="1">#REF!</definedName>
    <definedName name="BEx7MT4MFNXIVQGAT6D971GZW7CA" localSheetId="9" hidden="1">#REF!</definedName>
    <definedName name="BEx7MT4MFNXIVQGAT6D971GZW7CA" hidden="1">#REF!</definedName>
    <definedName name="BEx7MUMLPPX92MX7SA8S1PLONDL8" localSheetId="10" hidden="1">#REF!</definedName>
    <definedName name="BEx7MUMLPPX92MX7SA8S1PLONDL8" localSheetId="9" hidden="1">#REF!</definedName>
    <definedName name="BEx7MUMLPPX92MX7SA8S1PLONDL8" hidden="1">#REF!</definedName>
    <definedName name="BEx7MX0W532Q7CB4V6KFVC9WAOUI" localSheetId="10" hidden="1">#REF!</definedName>
    <definedName name="BEx7MX0W532Q7CB4V6KFVC9WAOUI" localSheetId="9" hidden="1">#REF!</definedName>
    <definedName name="BEx7MX0W532Q7CB4V6KFVC9WAOUI" hidden="1">#REF!</definedName>
    <definedName name="BEx7NB403NE748IF75RXMWOFQ986" localSheetId="10" hidden="1">#REF!</definedName>
    <definedName name="BEx7NB403NE748IF75RXMWOFQ986" localSheetId="9" hidden="1">#REF!</definedName>
    <definedName name="BEx7NB403NE748IF75RXMWOFQ986" hidden="1">#REF!</definedName>
    <definedName name="BEx7NI062THZAM6I8AJWTFJL91CS" localSheetId="10" hidden="1">#REF!</definedName>
    <definedName name="BEx7NI062THZAM6I8AJWTFJL91CS" localSheetId="9" hidden="1">#REF!</definedName>
    <definedName name="BEx7NI062THZAM6I8AJWTFJL91CS" hidden="1">#REF!</definedName>
    <definedName name="BEx904S75BPRYMHF0083JF7ES4NG" localSheetId="10" hidden="1">#REF!</definedName>
    <definedName name="BEx904S75BPRYMHF0083JF7ES4NG" localSheetId="9" hidden="1">#REF!</definedName>
    <definedName name="BEx904S75BPRYMHF0083JF7ES4NG" hidden="1">#REF!</definedName>
    <definedName name="BEx90HDD4RWF7JZGA8GCGG7D63MG" localSheetId="10" hidden="1">#REF!</definedName>
    <definedName name="BEx90HDD4RWF7JZGA8GCGG7D63MG" localSheetId="9" hidden="1">#REF!</definedName>
    <definedName name="BEx90HDD4RWF7JZGA8GCGG7D63MG" hidden="1">#REF!</definedName>
    <definedName name="BEx90HO6UVMFVSV8U0YBZFHNCL38" localSheetId="10" hidden="1">#REF!</definedName>
    <definedName name="BEx90HO6UVMFVSV8U0YBZFHNCL38" localSheetId="9" hidden="1">#REF!</definedName>
    <definedName name="BEx90HO6UVMFVSV8U0YBZFHNCL38" hidden="1">#REF!</definedName>
    <definedName name="BEx90VGH5H09ON2QXYC9WIIEU98T" localSheetId="10" hidden="1">#REF!</definedName>
    <definedName name="BEx90VGH5H09ON2QXYC9WIIEU98T" localSheetId="9" hidden="1">#REF!</definedName>
    <definedName name="BEx90VGH5H09ON2QXYC9WIIEU98T" hidden="1">#REF!</definedName>
    <definedName name="BEx9157279000SVN5XNWQ99JY0WU" localSheetId="10" hidden="1">#REF!</definedName>
    <definedName name="BEx9157279000SVN5XNWQ99JY0WU" localSheetId="9" hidden="1">#REF!</definedName>
    <definedName name="BEx9157279000SVN5XNWQ99JY0WU" hidden="1">#REF!</definedName>
    <definedName name="BEx9175B70QXYAU5A8DJPGZQ46L9" localSheetId="10" hidden="1">#REF!</definedName>
    <definedName name="BEx9175B70QXYAU5A8DJPGZQ46L9" localSheetId="9" hidden="1">#REF!</definedName>
    <definedName name="BEx9175B70QXYAU5A8DJPGZQ46L9" hidden="1">#REF!</definedName>
    <definedName name="BEx91AQQRTV87AO27VWHSFZAD4ZR" localSheetId="10" hidden="1">#REF!</definedName>
    <definedName name="BEx91AQQRTV87AO27VWHSFZAD4ZR" localSheetId="9" hidden="1">#REF!</definedName>
    <definedName name="BEx91AQQRTV87AO27VWHSFZAD4ZR" hidden="1">#REF!</definedName>
    <definedName name="BEx91L8FLL5CWLA2CDHKCOMGVDZN" localSheetId="10" hidden="1">#REF!</definedName>
    <definedName name="BEx91L8FLL5CWLA2CDHKCOMGVDZN" localSheetId="9" hidden="1">#REF!</definedName>
    <definedName name="BEx91L8FLL5CWLA2CDHKCOMGVDZN" hidden="1">#REF!</definedName>
    <definedName name="BEx91OTVH9ZDBC3QTORU8RZX4EOC" localSheetId="10" hidden="1">#REF!</definedName>
    <definedName name="BEx91OTVH9ZDBC3QTORU8RZX4EOC" localSheetId="9" hidden="1">#REF!</definedName>
    <definedName name="BEx91OTVH9ZDBC3QTORU8RZX4EOC" hidden="1">#REF!</definedName>
    <definedName name="BEx91QH5JRZKQP1GPN2SQMR3CKAG" localSheetId="10" hidden="1">#REF!</definedName>
    <definedName name="BEx91QH5JRZKQP1GPN2SQMR3CKAG" localSheetId="9" hidden="1">#REF!</definedName>
    <definedName name="BEx91QH5JRZKQP1GPN2SQMR3CKAG" hidden="1">#REF!</definedName>
    <definedName name="BEx91ROALDNHO7FI4X8L61RH4UJE" localSheetId="10" hidden="1">#REF!</definedName>
    <definedName name="BEx91ROALDNHO7FI4X8L61RH4UJE" localSheetId="9" hidden="1">#REF!</definedName>
    <definedName name="BEx91ROALDNHO7FI4X8L61RH4UJE" hidden="1">#REF!</definedName>
    <definedName name="BEx91TMID71GVYH0U16QM1RV3PX0" localSheetId="10" hidden="1">#REF!</definedName>
    <definedName name="BEx91TMID71GVYH0U16QM1RV3PX0" localSheetId="9" hidden="1">#REF!</definedName>
    <definedName name="BEx91TMID71GVYH0U16QM1RV3PX0" hidden="1">#REF!</definedName>
    <definedName name="BEx91VF2D78PAF337E3L2L81K9W2" localSheetId="10" hidden="1">#REF!</definedName>
    <definedName name="BEx91VF2D78PAF337E3L2L81K9W2" localSheetId="9" hidden="1">#REF!</definedName>
    <definedName name="BEx91VF2D78PAF337E3L2L81K9W2" hidden="1">#REF!</definedName>
    <definedName name="BEx921PNZ46VORG2VRMWREWIC0SE" localSheetId="10" hidden="1">#REF!</definedName>
    <definedName name="BEx921PNZ46VORG2VRMWREWIC0SE" localSheetId="9" hidden="1">#REF!</definedName>
    <definedName name="BEx921PNZ46VORG2VRMWREWIC0SE" hidden="1">#REF!</definedName>
    <definedName name="BEx929CVDCG5CFUQWNDLOSNRQ1FN" localSheetId="10" hidden="1">#REF!</definedName>
    <definedName name="BEx929CVDCG5CFUQWNDLOSNRQ1FN" localSheetId="9" hidden="1">#REF!</definedName>
    <definedName name="BEx929CVDCG5CFUQWNDLOSNRQ1FN" hidden="1">#REF!</definedName>
    <definedName name="BEx92DPEKL5WM5A3CN8674JI0PR3" localSheetId="10" hidden="1">#REF!</definedName>
    <definedName name="BEx92DPEKL5WM5A3CN8674JI0PR3" localSheetId="9" hidden="1">#REF!</definedName>
    <definedName name="BEx92DPEKL5WM5A3CN8674JI0PR3" hidden="1">#REF!</definedName>
    <definedName name="BEx92ER2RMY93TZK0D9L9T3H0GI5" localSheetId="10" hidden="1">#REF!</definedName>
    <definedName name="BEx92ER2RMY93TZK0D9L9T3H0GI5" localSheetId="9" hidden="1">#REF!</definedName>
    <definedName name="BEx92ER2RMY93TZK0D9L9T3H0GI5" hidden="1">#REF!</definedName>
    <definedName name="BEx92FI04PJT4LI23KKIHRXWJDTT" localSheetId="10" hidden="1">#REF!</definedName>
    <definedName name="BEx92FI04PJT4LI23KKIHRXWJDTT" localSheetId="9" hidden="1">#REF!</definedName>
    <definedName name="BEx92FI04PJT4LI23KKIHRXWJDTT" hidden="1">#REF!</definedName>
    <definedName name="BEx92HR14HQ9D5JXCSPA4SS4RT62" localSheetId="10" hidden="1">#REF!</definedName>
    <definedName name="BEx92HR14HQ9D5JXCSPA4SS4RT62" localSheetId="9" hidden="1">#REF!</definedName>
    <definedName name="BEx92HR14HQ9D5JXCSPA4SS4RT62" hidden="1">#REF!</definedName>
    <definedName name="BEx92HWA2D6A5EX9MFG68G0NOMSN" localSheetId="10" hidden="1">#REF!</definedName>
    <definedName name="BEx92HWA2D6A5EX9MFG68G0NOMSN" localSheetId="9" hidden="1">#REF!</definedName>
    <definedName name="BEx92HWA2D6A5EX9MFG68G0NOMSN" hidden="1">#REF!</definedName>
    <definedName name="BEx92I1SQUKW2W7S22E82HLJXRGK" localSheetId="10" hidden="1">#REF!</definedName>
    <definedName name="BEx92I1SQUKW2W7S22E82HLJXRGK" localSheetId="9" hidden="1">#REF!</definedName>
    <definedName name="BEx92I1SQUKW2W7S22E82HLJXRGK" hidden="1">#REF!</definedName>
    <definedName name="BEx92PUBDIXAU1FW5ZAXECMAU0LN" localSheetId="10" hidden="1">#REF!</definedName>
    <definedName name="BEx92PUBDIXAU1FW5ZAXECMAU0LN" localSheetId="9" hidden="1">#REF!</definedName>
    <definedName name="BEx92PUBDIXAU1FW5ZAXECMAU0LN" hidden="1">#REF!</definedName>
    <definedName name="BEx92S8MHFFIVRQ2YSHZNQGOFUHD" localSheetId="10" hidden="1">#REF!</definedName>
    <definedName name="BEx92S8MHFFIVRQ2YSHZNQGOFUHD" localSheetId="9" hidden="1">#REF!</definedName>
    <definedName name="BEx92S8MHFFIVRQ2YSHZNQGOFUHD" hidden="1">#REF!</definedName>
    <definedName name="BEx92VJ5FJGXISSSMOUAESCSIWFV" localSheetId="10" hidden="1">#REF!</definedName>
    <definedName name="BEx92VJ5FJGXISSSMOUAESCSIWFV" localSheetId="9" hidden="1">#REF!</definedName>
    <definedName name="BEx92VJ5FJGXISSSMOUAESCSIWFV" hidden="1">#REF!</definedName>
    <definedName name="BEx93B9OULL2YGC896XXYAAJSTRK" localSheetId="10" hidden="1">#REF!</definedName>
    <definedName name="BEx93B9OULL2YGC896XXYAAJSTRK" localSheetId="9" hidden="1">#REF!</definedName>
    <definedName name="BEx93B9OULL2YGC896XXYAAJSTRK" hidden="1">#REF!</definedName>
    <definedName name="BEx93FRKF99NRT3LH99UTIH7AAYF" localSheetId="10" hidden="1">#REF!</definedName>
    <definedName name="BEx93FRKF99NRT3LH99UTIH7AAYF" localSheetId="9" hidden="1">#REF!</definedName>
    <definedName name="BEx93FRKF99NRT3LH99UTIH7AAYF" hidden="1">#REF!</definedName>
    <definedName name="BEx93M7FSHP50OG34A4W8W8DF12U" localSheetId="10" hidden="1">#REF!</definedName>
    <definedName name="BEx93M7FSHP50OG34A4W8W8DF12U" localSheetId="9" hidden="1">#REF!</definedName>
    <definedName name="BEx93M7FSHP50OG34A4W8W8DF12U" hidden="1">#REF!</definedName>
    <definedName name="BEx93OLWY2O3PRA74U41VG5RXT4Q" localSheetId="10" hidden="1">#REF!</definedName>
    <definedName name="BEx93OLWY2O3PRA74U41VG5RXT4Q" localSheetId="9" hidden="1">#REF!</definedName>
    <definedName name="BEx93OLWY2O3PRA74U41VG5RXT4Q" hidden="1">#REF!</definedName>
    <definedName name="BEx93RWFAF6YJGYUTITVM445C02U" localSheetId="10" hidden="1">#REF!</definedName>
    <definedName name="BEx93RWFAF6YJGYUTITVM445C02U" localSheetId="9" hidden="1">#REF!</definedName>
    <definedName name="BEx93RWFAF6YJGYUTITVM445C02U" hidden="1">#REF!</definedName>
    <definedName name="BEx93SY9RWG3HUV4YXQKXJH9FH14" localSheetId="10" hidden="1">#REF!</definedName>
    <definedName name="BEx93SY9RWG3HUV4YXQKXJH9FH14" localSheetId="9" hidden="1">#REF!</definedName>
    <definedName name="BEx93SY9RWG3HUV4YXQKXJH9FH14" hidden="1">#REF!</definedName>
    <definedName name="BEx93TJUX3U0FJDBG6DDSNQ91R5J" localSheetId="10" hidden="1">#REF!</definedName>
    <definedName name="BEx93TJUX3U0FJDBG6DDSNQ91R5J" localSheetId="9" hidden="1">#REF!</definedName>
    <definedName name="BEx93TJUX3U0FJDBG6DDSNQ91R5J" hidden="1">#REF!</definedName>
    <definedName name="BEx942UCRHMI4B0US31HO95GSC2X" localSheetId="10" hidden="1">#REF!</definedName>
    <definedName name="BEx942UCRHMI4B0US31HO95GSC2X" localSheetId="9" hidden="1">#REF!</definedName>
    <definedName name="BEx942UCRHMI4B0US31HO95GSC2X" hidden="1">#REF!</definedName>
    <definedName name="BEx942ZND3V7XSHKTD0UH9X85N5E" localSheetId="10" hidden="1">#REF!</definedName>
    <definedName name="BEx942ZND3V7XSHKTD0UH9X85N5E" localSheetId="9" hidden="1">#REF!</definedName>
    <definedName name="BEx942ZND3V7XSHKTD0UH9X85N5E" hidden="1">#REF!</definedName>
    <definedName name="BEx947HHLR6UU6NYPNDZRF79V52K" localSheetId="10" hidden="1">#REF!</definedName>
    <definedName name="BEx947HHLR6UU6NYPNDZRF79V52K" localSheetId="9" hidden="1">#REF!</definedName>
    <definedName name="BEx947HHLR6UU6NYPNDZRF79V52K" hidden="1">#REF!</definedName>
    <definedName name="BEx948ZFFQWVIDNG4AZAUGGGEB5U" localSheetId="10" hidden="1">#REF!</definedName>
    <definedName name="BEx948ZFFQWVIDNG4AZAUGGGEB5U" localSheetId="9" hidden="1">#REF!</definedName>
    <definedName name="BEx948ZFFQWVIDNG4AZAUGGGEB5U" hidden="1">#REF!</definedName>
    <definedName name="BEx94CKXG92OMURH41SNU6IOHK4J" localSheetId="10" hidden="1">#REF!</definedName>
    <definedName name="BEx94CKXG92OMURH41SNU6IOHK4J" localSheetId="9" hidden="1">#REF!</definedName>
    <definedName name="BEx94CKXG92OMURH41SNU6IOHK4J" hidden="1">#REF!</definedName>
    <definedName name="BEx94GXG30CIVB6ZQN3X3IK6BZXQ" localSheetId="10" hidden="1">#REF!</definedName>
    <definedName name="BEx94GXG30CIVB6ZQN3X3IK6BZXQ" localSheetId="9" hidden="1">#REF!</definedName>
    <definedName name="BEx94GXG30CIVB6ZQN3X3IK6BZXQ" hidden="1">#REF!</definedName>
    <definedName name="BEx94HJ0DWZHE39X4BLCQCJ3M1MC" localSheetId="10" hidden="1">#REF!</definedName>
    <definedName name="BEx94HJ0DWZHE39X4BLCQCJ3M1MC" localSheetId="9" hidden="1">#REF!</definedName>
    <definedName name="BEx94HJ0DWZHE39X4BLCQCJ3M1MC" hidden="1">#REF!</definedName>
    <definedName name="BEx94HZ5LURYM9ST744ALV6ZCKYP" localSheetId="10" hidden="1">#REF!</definedName>
    <definedName name="BEx94HZ5LURYM9ST744ALV6ZCKYP" localSheetId="9" hidden="1">#REF!</definedName>
    <definedName name="BEx94HZ5LURYM9ST744ALV6ZCKYP" hidden="1">#REF!</definedName>
    <definedName name="BEx94IQ75E90YUMWJ9N591LR7DQQ" localSheetId="10" hidden="1">#REF!</definedName>
    <definedName name="BEx94IQ75E90YUMWJ9N591LR7DQQ" localSheetId="9" hidden="1">#REF!</definedName>
    <definedName name="BEx94IQ75E90YUMWJ9N591LR7DQQ" hidden="1">#REF!</definedName>
    <definedName name="BEx94N7W5T3U7UOE97D6OVIBUCXS" localSheetId="10" hidden="1">#REF!</definedName>
    <definedName name="BEx94N7W5T3U7UOE97D6OVIBUCXS" localSheetId="9" hidden="1">#REF!</definedName>
    <definedName name="BEx94N7W5T3U7UOE97D6OVIBUCXS" hidden="1">#REF!</definedName>
    <definedName name="BEx955NIAWX5OLAHMTV6QFUZPR30" localSheetId="10" hidden="1">#REF!</definedName>
    <definedName name="BEx955NIAWX5OLAHMTV6QFUZPR30" localSheetId="9" hidden="1">#REF!</definedName>
    <definedName name="BEx955NIAWX5OLAHMTV6QFUZPR30" hidden="1">#REF!</definedName>
    <definedName name="BEx9581TYVI2M5TT4ISDAJV4W7Z6" localSheetId="10" hidden="1">#REF!</definedName>
    <definedName name="BEx9581TYVI2M5TT4ISDAJV4W7Z6" localSheetId="9" hidden="1">#REF!</definedName>
    <definedName name="BEx9581TYVI2M5TT4ISDAJV4W7Z6" hidden="1">#REF!</definedName>
    <definedName name="BEx95G55NR99FDSE95CXDI4DKWSV" localSheetId="10" hidden="1">#REF!</definedName>
    <definedName name="BEx95G55NR99FDSE95CXDI4DKWSV" localSheetId="9" hidden="1">#REF!</definedName>
    <definedName name="BEx95G55NR99FDSE95CXDI4DKWSV" hidden="1">#REF!</definedName>
    <definedName name="BEx95NHF4RVUE0YDOAFZEIVBYJXD" localSheetId="10" hidden="1">#REF!</definedName>
    <definedName name="BEx95NHF4RVUE0YDOAFZEIVBYJXD" localSheetId="9" hidden="1">#REF!</definedName>
    <definedName name="BEx95NHF4RVUE0YDOAFZEIVBYJXD" hidden="1">#REF!</definedName>
    <definedName name="BEx95QBZMG0E2KQ9BERJ861QLYN3" localSheetId="10" hidden="1">#REF!</definedName>
    <definedName name="BEx95QBZMG0E2KQ9BERJ861QLYN3" localSheetId="9" hidden="1">#REF!</definedName>
    <definedName name="BEx95QBZMG0E2KQ9BERJ861QLYN3" hidden="1">#REF!</definedName>
    <definedName name="BEx95QHBVDN795UNQJLRXG3RDU49" localSheetId="10" hidden="1">#REF!</definedName>
    <definedName name="BEx95QHBVDN795UNQJLRXG3RDU49" localSheetId="9" hidden="1">#REF!</definedName>
    <definedName name="BEx95QHBVDN795UNQJLRXG3RDU49" hidden="1">#REF!</definedName>
    <definedName name="BEx95TBVUWV7L7OMFMZDQEXGVHU6" localSheetId="10" hidden="1">#REF!</definedName>
    <definedName name="BEx95TBVUWV7L7OMFMZDQEXGVHU6" localSheetId="9" hidden="1">#REF!</definedName>
    <definedName name="BEx95TBVUWV7L7OMFMZDQEXGVHU6" hidden="1">#REF!</definedName>
    <definedName name="BEx95U89DZZSVO39TGS62CX8G9N4" localSheetId="10" hidden="1">#REF!</definedName>
    <definedName name="BEx95U89DZZSVO39TGS62CX8G9N4" localSheetId="9" hidden="1">#REF!</definedName>
    <definedName name="BEx95U89DZZSVO39TGS62CX8G9N4" hidden="1">#REF!</definedName>
    <definedName name="BEx95XTPKKKJG67C45LRX0T25I06" localSheetId="10" hidden="1">#REF!</definedName>
    <definedName name="BEx95XTPKKKJG67C45LRX0T25I06" localSheetId="9" hidden="1">#REF!</definedName>
    <definedName name="BEx95XTPKKKJG67C45LRX0T25I06" hidden="1">#REF!</definedName>
    <definedName name="BEx9602K2GHNBUEUVT9ONRQU1GMD" localSheetId="10" hidden="1">#REF!</definedName>
    <definedName name="BEx9602K2GHNBUEUVT9ONRQU1GMD" localSheetId="9" hidden="1">#REF!</definedName>
    <definedName name="BEx9602K2GHNBUEUVT9ONRQU1GMD" hidden="1">#REF!</definedName>
    <definedName name="BEx9602LTEI8BPC79BGMRK6S0RP8" localSheetId="10" hidden="1">#REF!</definedName>
    <definedName name="BEx9602LTEI8BPC79BGMRK6S0RP8" localSheetId="9" hidden="1">#REF!</definedName>
    <definedName name="BEx9602LTEI8BPC79BGMRK6S0RP8" hidden="1">#REF!</definedName>
    <definedName name="BEx962BL3Y4LA53EBYI64ZYMZE8U" localSheetId="10" hidden="1">#REF!</definedName>
    <definedName name="BEx962BL3Y4LA53EBYI64ZYMZE8U" localSheetId="9" hidden="1">#REF!</definedName>
    <definedName name="BEx962BL3Y4LA53EBYI64ZYMZE8U" hidden="1">#REF!</definedName>
    <definedName name="BEx96HAWZ2EMMI7VJ5NQXGK044OO" localSheetId="10" hidden="1">#REF!</definedName>
    <definedName name="BEx96HAWZ2EMMI7VJ5NQXGK044OO" localSheetId="9" hidden="1">#REF!</definedName>
    <definedName name="BEx96HAWZ2EMMI7VJ5NQXGK044OO" hidden="1">#REF!</definedName>
    <definedName name="BEx96KR21O7H9R29TN0S45Y3QPUK" localSheetId="10" hidden="1">#REF!</definedName>
    <definedName name="BEx96KR21O7H9R29TN0S45Y3QPUK" localSheetId="9" hidden="1">#REF!</definedName>
    <definedName name="BEx96KR21O7H9R29TN0S45Y3QPUK" hidden="1">#REF!</definedName>
    <definedName name="BEx96SUFKHHFE8XQ6UUO6ILDOXHO" localSheetId="10" hidden="1">#REF!</definedName>
    <definedName name="BEx96SUFKHHFE8XQ6UUO6ILDOXHO" localSheetId="9" hidden="1">#REF!</definedName>
    <definedName name="BEx96SUFKHHFE8XQ6UUO6ILDOXHO" hidden="1">#REF!</definedName>
    <definedName name="BEx96UN4YWXBDEZ1U1ZUIPP41Z7I" localSheetId="10" hidden="1">#REF!</definedName>
    <definedName name="BEx96UN4YWXBDEZ1U1ZUIPP41Z7I" localSheetId="9" hidden="1">#REF!</definedName>
    <definedName name="BEx96UN4YWXBDEZ1U1ZUIPP41Z7I" hidden="1">#REF!</definedName>
    <definedName name="BEx978KSD61YJH3S9DGO050R2EHA" localSheetId="10" hidden="1">#REF!</definedName>
    <definedName name="BEx978KSD61YJH3S9DGO050R2EHA" localSheetId="9" hidden="1">#REF!</definedName>
    <definedName name="BEx978KSD61YJH3S9DGO050R2EHA" hidden="1">#REF!</definedName>
    <definedName name="BEx97H9O1NAKAPK4MX4PKO34ICL5" localSheetId="10" hidden="1">#REF!</definedName>
    <definedName name="BEx97H9O1NAKAPK4MX4PKO34ICL5" localSheetId="9" hidden="1">#REF!</definedName>
    <definedName name="BEx97H9O1NAKAPK4MX4PKO34ICL5" hidden="1">#REF!</definedName>
    <definedName name="BEx97MNUZQ1Z0AO2FL7XQYVNCPR7" localSheetId="10" hidden="1">#REF!</definedName>
    <definedName name="BEx97MNUZQ1Z0AO2FL7XQYVNCPR7" localSheetId="9" hidden="1">#REF!</definedName>
    <definedName name="BEx97MNUZQ1Z0AO2FL7XQYVNCPR7" hidden="1">#REF!</definedName>
    <definedName name="BEx97NPQBACJVD9K1YXI08RTW9E2" localSheetId="10" hidden="1">#REF!</definedName>
    <definedName name="BEx97NPQBACJVD9K1YXI08RTW9E2" localSheetId="9" hidden="1">#REF!</definedName>
    <definedName name="BEx97NPQBACJVD9K1YXI08RTW9E2" hidden="1">#REF!</definedName>
    <definedName name="BEx97RWQLXS0OORDCN69IGA58CWU" localSheetId="10" hidden="1">#REF!</definedName>
    <definedName name="BEx97RWQLXS0OORDCN69IGA58CWU" localSheetId="9" hidden="1">#REF!</definedName>
    <definedName name="BEx97RWQLXS0OORDCN69IGA58CWU" hidden="1">#REF!</definedName>
    <definedName name="BEx97YNGGDFIXHTMGFL2IHAQX9MI" localSheetId="10" hidden="1">#REF!</definedName>
    <definedName name="BEx97YNGGDFIXHTMGFL2IHAQX9MI" localSheetId="9" hidden="1">#REF!</definedName>
    <definedName name="BEx97YNGGDFIXHTMGFL2IHAQX9MI" hidden="1">#REF!</definedName>
    <definedName name="BEx9805E16VCDEWPM3404WTQS6ZK" localSheetId="10" hidden="1">#REF!</definedName>
    <definedName name="BEx9805E16VCDEWPM3404WTQS6ZK" localSheetId="9" hidden="1">#REF!</definedName>
    <definedName name="BEx9805E16VCDEWPM3404WTQS6ZK" hidden="1">#REF!</definedName>
    <definedName name="BEx981HW73BUZWT14TBTZHC0ZTJ4" localSheetId="10" hidden="1">#REF!</definedName>
    <definedName name="BEx981HW73BUZWT14TBTZHC0ZTJ4" localSheetId="9" hidden="1">#REF!</definedName>
    <definedName name="BEx981HW73BUZWT14TBTZHC0ZTJ4" hidden="1">#REF!</definedName>
    <definedName name="BEx9871KU0N99P0900EAK69VFYT2" localSheetId="10" hidden="1">#REF!</definedName>
    <definedName name="BEx9871KU0N99P0900EAK69VFYT2" localSheetId="9" hidden="1">#REF!</definedName>
    <definedName name="BEx9871KU0N99P0900EAK69VFYT2" hidden="1">#REF!</definedName>
    <definedName name="BEx98IFKNJFGZFLID1YTRFEG1SXY" localSheetId="10" hidden="1">#REF!</definedName>
    <definedName name="BEx98IFKNJFGZFLID1YTRFEG1SXY" localSheetId="9" hidden="1">#REF!</definedName>
    <definedName name="BEx98IFKNJFGZFLID1YTRFEG1SXY" hidden="1">#REF!</definedName>
    <definedName name="BEx98T7ZEF0HKRFLBVK3BNKCG3CJ" localSheetId="10" hidden="1">#REF!</definedName>
    <definedName name="BEx98T7ZEF0HKRFLBVK3BNKCG3CJ" localSheetId="9" hidden="1">#REF!</definedName>
    <definedName name="BEx98T7ZEF0HKRFLBVK3BNKCG3CJ" hidden="1">#REF!</definedName>
    <definedName name="BEx98WYSAS39FWGYTMQ8QGIT81TF" localSheetId="10" hidden="1">#REF!</definedName>
    <definedName name="BEx98WYSAS39FWGYTMQ8QGIT81TF" localSheetId="9" hidden="1">#REF!</definedName>
    <definedName name="BEx98WYSAS39FWGYTMQ8QGIT81TF" hidden="1">#REF!</definedName>
    <definedName name="BEx990461P2YAJ7BRK25INFYZ7RQ" localSheetId="10" hidden="1">#REF!</definedName>
    <definedName name="BEx990461P2YAJ7BRK25INFYZ7RQ" localSheetId="9" hidden="1">#REF!</definedName>
    <definedName name="BEx990461P2YAJ7BRK25INFYZ7RQ" hidden="1">#REF!</definedName>
    <definedName name="BEx9915UVD4G7RA3IMLFZ0LG3UA2" localSheetId="10" hidden="1">#REF!</definedName>
    <definedName name="BEx9915UVD4G7RA3IMLFZ0LG3UA2" localSheetId="9" hidden="1">#REF!</definedName>
    <definedName name="BEx9915UVD4G7RA3IMLFZ0LG3UA2" hidden="1">#REF!</definedName>
    <definedName name="BEx991M410V3S2PKCJGQ30O6JT6H" localSheetId="10" hidden="1">#REF!</definedName>
    <definedName name="BEx991M410V3S2PKCJGQ30O6JT6H" localSheetId="9" hidden="1">#REF!</definedName>
    <definedName name="BEx991M410V3S2PKCJGQ30O6JT6H" hidden="1">#REF!</definedName>
    <definedName name="BEx992CZON8AO7U7V88VN1JBO0MG" localSheetId="10" hidden="1">#REF!</definedName>
    <definedName name="BEx992CZON8AO7U7V88VN1JBO0MG" localSheetId="9" hidden="1">#REF!</definedName>
    <definedName name="BEx992CZON8AO7U7V88VN1JBO0MG" hidden="1">#REF!</definedName>
    <definedName name="BEx9952469XMFGSPXL7CMXHPJF90" localSheetId="10" hidden="1">#REF!</definedName>
    <definedName name="BEx9952469XMFGSPXL7CMXHPJF90" localSheetId="9" hidden="1">#REF!</definedName>
    <definedName name="BEx9952469XMFGSPXL7CMXHPJF90" hidden="1">#REF!</definedName>
    <definedName name="BEx99B77I7TUSHRR4HIZ9FU2EIUT" localSheetId="10" hidden="1">#REF!</definedName>
    <definedName name="BEx99B77I7TUSHRR4HIZ9FU2EIUT" localSheetId="9" hidden="1">#REF!</definedName>
    <definedName name="BEx99B77I7TUSHRR4HIZ9FU2EIUT" hidden="1">#REF!</definedName>
    <definedName name="BEx99EHWKKHZB66Q30C7QIXU3BVM" localSheetId="10" hidden="1">#REF!</definedName>
    <definedName name="BEx99EHWKKHZB66Q30C7QIXU3BVM" localSheetId="9" hidden="1">#REF!</definedName>
    <definedName name="BEx99EHWKKHZB66Q30C7QIXU3BVM" hidden="1">#REF!</definedName>
    <definedName name="BEx99IE6TEODZ443HP0AYCXVTNOV" localSheetId="10" hidden="1">#REF!</definedName>
    <definedName name="BEx99IE6TEODZ443HP0AYCXVTNOV" localSheetId="9" hidden="1">#REF!</definedName>
    <definedName name="BEx99IE6TEODZ443HP0AYCXVTNOV" hidden="1">#REF!</definedName>
    <definedName name="BEx99Q6PH5F3OQKCCAAO75PYDEFN" localSheetId="10" hidden="1">#REF!</definedName>
    <definedName name="BEx99Q6PH5F3OQKCCAAO75PYDEFN" localSheetId="9" hidden="1">#REF!</definedName>
    <definedName name="BEx99Q6PH5F3OQKCCAAO75PYDEFN" hidden="1">#REF!</definedName>
    <definedName name="BEx99RU5I4O0109P2FW9DN4IU3QX" localSheetId="10" hidden="1">#REF!</definedName>
    <definedName name="BEx99RU5I4O0109P2FW9DN4IU3QX" localSheetId="9" hidden="1">#REF!</definedName>
    <definedName name="BEx99RU5I4O0109P2FW9DN4IU3QX" hidden="1">#REF!</definedName>
    <definedName name="BEx99WBYT2D6UUC1PT7A40ENYID4" localSheetId="10" hidden="1">#REF!</definedName>
    <definedName name="BEx99WBYT2D6UUC1PT7A40ENYID4" localSheetId="9" hidden="1">#REF!</definedName>
    <definedName name="BEx99WBYT2D6UUC1PT7A40ENYID4" hidden="1">#REF!</definedName>
    <definedName name="BEx99WS2X3RTQE9O764SS5G2FPE6" localSheetId="10" hidden="1">#REF!</definedName>
    <definedName name="BEx99WS2X3RTQE9O764SS5G2FPE6" localSheetId="9" hidden="1">#REF!</definedName>
    <definedName name="BEx99WS2X3RTQE9O764SS5G2FPE6" hidden="1">#REF!</definedName>
    <definedName name="BEx99ZRZ4I7FHDPGRAT5VW7NVBPU" localSheetId="10" hidden="1">#REF!</definedName>
    <definedName name="BEx99ZRZ4I7FHDPGRAT5VW7NVBPU" localSheetId="9" hidden="1">#REF!</definedName>
    <definedName name="BEx99ZRZ4I7FHDPGRAT5VW7NVBPU" hidden="1">#REF!</definedName>
    <definedName name="BEx9AT5E3ZSHKSOL35O38L8HF9TH" localSheetId="10" hidden="1">#REF!</definedName>
    <definedName name="BEx9AT5E3ZSHKSOL35O38L8HF9TH" localSheetId="9" hidden="1">#REF!</definedName>
    <definedName name="BEx9AT5E3ZSHKSOL35O38L8HF9TH" hidden="1">#REF!</definedName>
    <definedName name="BEx9ATW9WB5CNKQR5HKK7Y2GHYGR" localSheetId="10" hidden="1">#REF!</definedName>
    <definedName name="BEx9ATW9WB5CNKQR5HKK7Y2GHYGR" localSheetId="9" hidden="1">#REF!</definedName>
    <definedName name="BEx9ATW9WB5CNKQR5HKK7Y2GHYGR" hidden="1">#REF!</definedName>
    <definedName name="BEx9AV8W1FAWF5BHATYEN47X12JN" localSheetId="10" hidden="1">#REF!</definedName>
    <definedName name="BEx9AV8W1FAWF5BHATYEN47X12JN" localSheetId="9" hidden="1">#REF!</definedName>
    <definedName name="BEx9AV8W1FAWF5BHATYEN47X12JN" hidden="1">#REF!</definedName>
    <definedName name="BEx9B8A5186FNTQQNLIO5LK02ABI" localSheetId="10" hidden="1">#REF!</definedName>
    <definedName name="BEx9B8A5186FNTQQNLIO5LK02ABI" localSheetId="9" hidden="1">#REF!</definedName>
    <definedName name="BEx9B8A5186FNTQQNLIO5LK02ABI" hidden="1">#REF!</definedName>
    <definedName name="BEx9B8VR20E2CILU4CDQUQQ9ONXK" localSheetId="10" hidden="1">#REF!</definedName>
    <definedName name="BEx9B8VR20E2CILU4CDQUQQ9ONXK" localSheetId="9" hidden="1">#REF!</definedName>
    <definedName name="BEx9B8VR20E2CILU4CDQUQQ9ONXK" hidden="1">#REF!</definedName>
    <definedName name="BEx9B917EUP13X6FQ3NPQL76XM5V" localSheetId="10" hidden="1">#REF!</definedName>
    <definedName name="BEx9B917EUP13X6FQ3NPQL76XM5V" localSheetId="9" hidden="1">#REF!</definedName>
    <definedName name="BEx9B917EUP13X6FQ3NPQL76XM5V" hidden="1">#REF!</definedName>
    <definedName name="BEx9BAJ5WYEQ623HUT9NNCMP3RUG" localSheetId="10" hidden="1">#REF!</definedName>
    <definedName name="BEx9BAJ5WYEQ623HUT9NNCMP3RUG" localSheetId="9" hidden="1">#REF!</definedName>
    <definedName name="BEx9BAJ5WYEQ623HUT9NNCMP3RUG" hidden="1">#REF!</definedName>
    <definedName name="BEx9BE9Z7EFJCFDYJJOY5KFTGDF4" localSheetId="10" hidden="1">#REF!</definedName>
    <definedName name="BEx9BE9Z7EFJCFDYJJOY5KFTGDF4" localSheetId="9" hidden="1">#REF!</definedName>
    <definedName name="BEx9BE9Z7EFJCFDYJJOY5KFTGDF4" hidden="1">#REF!</definedName>
    <definedName name="BEx9BSIJN2O0MG8CXAMCAOADEMTO" localSheetId="10" hidden="1">#REF!</definedName>
    <definedName name="BEx9BSIJN2O0MG8CXAMCAOADEMTO" localSheetId="9" hidden="1">#REF!</definedName>
    <definedName name="BEx9BSIJN2O0MG8CXAMCAOADEMTO" hidden="1">#REF!</definedName>
    <definedName name="BEx9BU0BBJO3ITPCO4T9FIVEVJY7" localSheetId="10" hidden="1">#REF!</definedName>
    <definedName name="BEx9BU0BBJO3ITPCO4T9FIVEVJY7" localSheetId="9" hidden="1">#REF!</definedName>
    <definedName name="BEx9BU0BBJO3ITPCO4T9FIVEVJY7" hidden="1">#REF!</definedName>
    <definedName name="BEx9BYSYW7QCPXS2NAVLFAU5Y2Z2" localSheetId="10" hidden="1">#REF!</definedName>
    <definedName name="BEx9BYSYW7QCPXS2NAVLFAU5Y2Z2" localSheetId="9" hidden="1">#REF!</definedName>
    <definedName name="BEx9BYSYW7QCPXS2NAVLFAU5Y2Z2" hidden="1">#REF!</definedName>
    <definedName name="BEx9C590HJ2O31IWJB73C1HR74AI" localSheetId="10" hidden="1">#REF!</definedName>
    <definedName name="BEx9C590HJ2O31IWJB73C1HR74AI" localSheetId="9" hidden="1">#REF!</definedName>
    <definedName name="BEx9C590HJ2O31IWJB73C1HR74AI" hidden="1">#REF!</definedName>
    <definedName name="BEx9CCQRMYYOGIOYTOM73VKDIPS1" localSheetId="10" hidden="1">#REF!</definedName>
    <definedName name="BEx9CCQRMYYOGIOYTOM73VKDIPS1" localSheetId="9" hidden="1">#REF!</definedName>
    <definedName name="BEx9CCQRMYYOGIOYTOM73VKDIPS1" hidden="1">#REF!</definedName>
    <definedName name="BEx9CM6JVXIG9S6EAZMR899UW190" localSheetId="10" hidden="1">#REF!</definedName>
    <definedName name="BEx9CM6JVXIG9S6EAZMR899UW190" localSheetId="9" hidden="1">#REF!</definedName>
    <definedName name="BEx9CM6JVXIG9S6EAZMR899UW190" hidden="1">#REF!</definedName>
    <definedName name="BEx9D160NRGTDVT2ML4H9A7UKR4T" localSheetId="10" hidden="1">#REF!</definedName>
    <definedName name="BEx9D160NRGTDVT2ML4H9A7UKR4T" localSheetId="9" hidden="1">#REF!</definedName>
    <definedName name="BEx9D160NRGTDVT2ML4H9A7UKR4T" hidden="1">#REF!</definedName>
    <definedName name="BEx9D1BC9FT19KY0INAABNDBAMR1" localSheetId="10" hidden="1">#REF!</definedName>
    <definedName name="BEx9D1BC9FT19KY0INAABNDBAMR1" localSheetId="9" hidden="1">#REF!</definedName>
    <definedName name="BEx9D1BC9FT19KY0INAABNDBAMR1" hidden="1">#REF!</definedName>
    <definedName name="BEx9D1MB15VSARB7IKBMZYU0JJBI" localSheetId="10" hidden="1">#REF!</definedName>
    <definedName name="BEx9D1MB15VSARB7IKBMZYU0JJBI" localSheetId="9" hidden="1">#REF!</definedName>
    <definedName name="BEx9D1MB15VSARB7IKBMZYU0JJBI" hidden="1">#REF!</definedName>
    <definedName name="BEx9DN6ZMF18Q39MPMXSDJTZQNJ3" localSheetId="10" hidden="1">#REF!</definedName>
    <definedName name="BEx9DN6ZMF18Q39MPMXSDJTZQNJ3" localSheetId="9" hidden="1">#REF!</definedName>
    <definedName name="BEx9DN6ZMF18Q39MPMXSDJTZQNJ3" hidden="1">#REF!</definedName>
    <definedName name="BEx9DZXN85O544CD9O60K126YYAU" localSheetId="10" hidden="1">#REF!</definedName>
    <definedName name="BEx9DZXN85O544CD9O60K126YYAU" localSheetId="9" hidden="1">#REF!</definedName>
    <definedName name="BEx9DZXN85O544CD9O60K126YYAU" hidden="1">#REF!</definedName>
    <definedName name="BEx9E14TDNSEMI784W0OTIEQMWN6" localSheetId="10" hidden="1">#REF!</definedName>
    <definedName name="BEx9E14TDNSEMI784W0OTIEQMWN6" localSheetId="9" hidden="1">#REF!</definedName>
    <definedName name="BEx9E14TDNSEMI784W0OTIEQMWN6" hidden="1">#REF!</definedName>
    <definedName name="BEx9E14TGNBYGMDDG9NETDK4SYAW" localSheetId="10" hidden="1">#REF!</definedName>
    <definedName name="BEx9E14TGNBYGMDDG9NETDK4SYAW" localSheetId="9" hidden="1">#REF!</definedName>
    <definedName name="BEx9E14TGNBYGMDDG9NETDK4SYAW" hidden="1">#REF!</definedName>
    <definedName name="BEx9E2BZ2B1R41FMGJCJ7JLGLUAJ" localSheetId="10" hidden="1">#REF!</definedName>
    <definedName name="BEx9E2BZ2B1R41FMGJCJ7JLGLUAJ" localSheetId="9" hidden="1">#REF!</definedName>
    <definedName name="BEx9E2BZ2B1R41FMGJCJ7JLGLUAJ" hidden="1">#REF!</definedName>
    <definedName name="BEx9EG9KBJ77M8LEOR9ITOKN5KXY" localSheetId="10" hidden="1">#REF!</definedName>
    <definedName name="BEx9EG9KBJ77M8LEOR9ITOKN5KXY" localSheetId="9" hidden="1">#REF!</definedName>
    <definedName name="BEx9EG9KBJ77M8LEOR9ITOKN5KXY" hidden="1">#REF!</definedName>
    <definedName name="BEx9EL27NGDBCTVPW97K42QANS5K" localSheetId="10" hidden="1">#REF!</definedName>
    <definedName name="BEx9EL27NGDBCTVPW97K42QANS5K" localSheetId="9" hidden="1">#REF!</definedName>
    <definedName name="BEx9EL27NGDBCTVPW97K42QANS5K" hidden="1">#REF!</definedName>
    <definedName name="BEx9EMK6HAJJMVYZTN5AUIV7O1E6" localSheetId="10" hidden="1">#REF!</definedName>
    <definedName name="BEx9EMK6HAJJMVYZTN5AUIV7O1E6" localSheetId="9" hidden="1">#REF!</definedName>
    <definedName name="BEx9EMK6HAJJMVYZTN5AUIV7O1E6" hidden="1">#REF!</definedName>
    <definedName name="BEx9ENB8RPU9FA3QW16IGB6LK1CH" localSheetId="10" hidden="1">#REF!</definedName>
    <definedName name="BEx9ENB8RPU9FA3QW16IGB6LK1CH" localSheetId="9" hidden="1">#REF!</definedName>
    <definedName name="BEx9ENB8RPU9FA3QW16IGB6LK1CH" hidden="1">#REF!</definedName>
    <definedName name="BEx9EQLVZHYQ1TPX7WH3SOWXCZLE" localSheetId="10" hidden="1">#REF!</definedName>
    <definedName name="BEx9EQLVZHYQ1TPX7WH3SOWXCZLE" localSheetId="9" hidden="1">#REF!</definedName>
    <definedName name="BEx9EQLVZHYQ1TPX7WH3SOWXCZLE" hidden="1">#REF!</definedName>
    <definedName name="BEx9ETLU0EK5LGEM1QCNYN2S8O5F" localSheetId="10" hidden="1">#REF!</definedName>
    <definedName name="BEx9ETLU0EK5LGEM1QCNYN2S8O5F" localSheetId="9" hidden="1">#REF!</definedName>
    <definedName name="BEx9ETLU0EK5LGEM1QCNYN2S8O5F" hidden="1">#REF!</definedName>
    <definedName name="BEx9F0710LGLAU3161O0O346N58H" localSheetId="10" hidden="1">#REF!</definedName>
    <definedName name="BEx9F0710LGLAU3161O0O346N58H" localSheetId="9" hidden="1">#REF!</definedName>
    <definedName name="BEx9F0710LGLAU3161O0O346N58H" hidden="1">#REF!</definedName>
    <definedName name="BEx9F0Y2ESUNE3U7TQDLMPE9BO67" localSheetId="10" hidden="1">#REF!</definedName>
    <definedName name="BEx9F0Y2ESUNE3U7TQDLMPE9BO67" localSheetId="9" hidden="1">#REF!</definedName>
    <definedName name="BEx9F0Y2ESUNE3U7TQDLMPE9BO67" hidden="1">#REF!</definedName>
    <definedName name="BEx9F439L1R726MJFX2EP39XIBPY" localSheetId="10" hidden="1">#REF!</definedName>
    <definedName name="BEx9F439L1R726MJFX2EP39XIBPY" localSheetId="9" hidden="1">#REF!</definedName>
    <definedName name="BEx9F439L1R726MJFX2EP39XIBPY" hidden="1">#REF!</definedName>
    <definedName name="BEx9F5W18ZGFOKGRE8PR6T1MO6GT" localSheetId="10" hidden="1">#REF!</definedName>
    <definedName name="BEx9F5W18ZGFOKGRE8PR6T1MO6GT" localSheetId="9" hidden="1">#REF!</definedName>
    <definedName name="BEx9F5W18ZGFOKGRE8PR6T1MO6GT" hidden="1">#REF!</definedName>
    <definedName name="BEx9F78N4HY0XFGBQ4UJRD52L1EI" localSheetId="10" hidden="1">#REF!</definedName>
    <definedName name="BEx9F78N4HY0XFGBQ4UJRD52L1EI" localSheetId="9" hidden="1">#REF!</definedName>
    <definedName name="BEx9F78N4HY0XFGBQ4UJRD52L1EI" hidden="1">#REF!</definedName>
    <definedName name="BEx9FF16LOQP5QIR4UHW5EIFGQB8" localSheetId="10" hidden="1">#REF!</definedName>
    <definedName name="BEx9FF16LOQP5QIR4UHW5EIFGQB8" localSheetId="9" hidden="1">#REF!</definedName>
    <definedName name="BEx9FF16LOQP5QIR4UHW5EIFGQB8" hidden="1">#REF!</definedName>
    <definedName name="BEx9FJTSRCZ3ZXT3QVBJT5NF8T7V" localSheetId="10" hidden="1">#REF!</definedName>
    <definedName name="BEx9FJTSRCZ3ZXT3QVBJT5NF8T7V" localSheetId="9" hidden="1">#REF!</definedName>
    <definedName name="BEx9FJTSRCZ3ZXT3QVBJT5NF8T7V" hidden="1">#REF!</definedName>
    <definedName name="BEx9FRBEEYPS5HLS3XT34AKZN94G" localSheetId="10" hidden="1">#REF!</definedName>
    <definedName name="BEx9FRBEEYPS5HLS3XT34AKZN94G" localSheetId="9" hidden="1">#REF!</definedName>
    <definedName name="BEx9FRBEEYPS5HLS3XT34AKZN94G" hidden="1">#REF!</definedName>
    <definedName name="BEx9G5USBCNYNA7HGVW92D800SKX" localSheetId="10" hidden="1">#REF!</definedName>
    <definedName name="BEx9G5USBCNYNA7HGVW92D800SKX" localSheetId="9" hidden="1">#REF!</definedName>
    <definedName name="BEx9G5USBCNYNA7HGVW92D800SKX" hidden="1">#REF!</definedName>
    <definedName name="BEx9G7CPXG7HR6N6FHPU2DBBUIKG" localSheetId="10" hidden="1">#REF!</definedName>
    <definedName name="BEx9G7CPXG7HR6N6FHPU2DBBUIKG" localSheetId="9" hidden="1">#REF!</definedName>
    <definedName name="BEx9G7CPXG7HR6N6FHPU2DBBUIKG" hidden="1">#REF!</definedName>
    <definedName name="BEx9GDY4D8ZPQJCYFIMYM0V0C51Y" localSheetId="10" hidden="1">#REF!</definedName>
    <definedName name="BEx9GDY4D8ZPQJCYFIMYM0V0C51Y" localSheetId="9" hidden="1">#REF!</definedName>
    <definedName name="BEx9GDY4D8ZPQJCYFIMYM0V0C51Y" hidden="1">#REF!</definedName>
    <definedName name="BEx9GGY04V0ZWI6O9KZH4KSBB389" localSheetId="10" hidden="1">#REF!</definedName>
    <definedName name="BEx9GGY04V0ZWI6O9KZH4KSBB389" localSheetId="9" hidden="1">#REF!</definedName>
    <definedName name="BEx9GGY04V0ZWI6O9KZH4KSBB389" hidden="1">#REF!</definedName>
    <definedName name="BEx9GMC7TE8SDTCO5PHODBUF4SM1" localSheetId="10" hidden="1">#REF!</definedName>
    <definedName name="BEx9GMC7TE8SDTCO5PHODBUF4SM1" localSheetId="9" hidden="1">#REF!</definedName>
    <definedName name="BEx9GMC7TE8SDTCO5PHODBUF4SM1" hidden="1">#REF!</definedName>
    <definedName name="BEx9GMN0B495HEAOG6JQK9D7HUPC" localSheetId="10" hidden="1">#REF!</definedName>
    <definedName name="BEx9GMN0B495HEAOG6JQK9D7HUPC" localSheetId="9" hidden="1">#REF!</definedName>
    <definedName name="BEx9GMN0B495HEAOG6JQK9D7HUPC" hidden="1">#REF!</definedName>
    <definedName name="BEx9GNOPB6OZ2RH3FCDNJR38RJOS" localSheetId="10" hidden="1">#REF!</definedName>
    <definedName name="BEx9GNOPB6OZ2RH3FCDNJR38RJOS" localSheetId="9" hidden="1">#REF!</definedName>
    <definedName name="BEx9GNOPB6OZ2RH3FCDNJR38RJOS" hidden="1">#REF!</definedName>
    <definedName name="BEx9GUQALUWCD30UKUQGSWW8KBQ7" localSheetId="10" hidden="1">#REF!</definedName>
    <definedName name="BEx9GUQALUWCD30UKUQGSWW8KBQ7" localSheetId="9" hidden="1">#REF!</definedName>
    <definedName name="BEx9GUQALUWCD30UKUQGSWW8KBQ7" hidden="1">#REF!</definedName>
    <definedName name="BEx9GY6BVFQGCLMOWVT6PIC9WP5X" localSheetId="10" hidden="1">#REF!</definedName>
    <definedName name="BEx9GY6BVFQGCLMOWVT6PIC9WP5X" localSheetId="9" hidden="1">#REF!</definedName>
    <definedName name="BEx9GY6BVFQGCLMOWVT6PIC9WP5X" hidden="1">#REF!</definedName>
    <definedName name="BEx9GZ2P3FDHKXEBXX2VS0BG2NP2" localSheetId="10" hidden="1">#REF!</definedName>
    <definedName name="BEx9GZ2P3FDHKXEBXX2VS0BG2NP2" localSheetId="9" hidden="1">#REF!</definedName>
    <definedName name="BEx9GZ2P3FDHKXEBXX2VS0BG2NP2" hidden="1">#REF!</definedName>
    <definedName name="BEx9H04IB14E1437FF2OIRRWBSD7" localSheetId="10" hidden="1">#REF!</definedName>
    <definedName name="BEx9H04IB14E1437FF2OIRRWBSD7" localSheetId="9" hidden="1">#REF!</definedName>
    <definedName name="BEx9H04IB14E1437FF2OIRRWBSD7" hidden="1">#REF!</definedName>
    <definedName name="BEx9H5O1KDZJCW91Q29VRPY5YS6P" localSheetId="10" hidden="1">#REF!</definedName>
    <definedName name="BEx9H5O1KDZJCW91Q29VRPY5YS6P" localSheetId="9" hidden="1">#REF!</definedName>
    <definedName name="BEx9H5O1KDZJCW91Q29VRPY5YS6P" hidden="1">#REF!</definedName>
    <definedName name="BEx9H8YR0E906F1JXZMBX3LNT004" localSheetId="10" hidden="1">#REF!</definedName>
    <definedName name="BEx9H8YR0E906F1JXZMBX3LNT004" localSheetId="9" hidden="1">#REF!</definedName>
    <definedName name="BEx9H8YR0E906F1JXZMBX3LNT004" hidden="1">#REF!</definedName>
    <definedName name="BEx9I1QKLI6OOUPQLUQ0EF0355X6" localSheetId="10" hidden="1">#REF!</definedName>
    <definedName name="BEx9I1QKLI6OOUPQLUQ0EF0355X6" localSheetId="9" hidden="1">#REF!</definedName>
    <definedName name="BEx9I1QKLI6OOUPQLUQ0EF0355X6" hidden="1">#REF!</definedName>
    <definedName name="BEx9I8XIG7E5NB48QQHXP23FIN60" localSheetId="10" hidden="1">#REF!</definedName>
    <definedName name="BEx9I8XIG7E5NB48QQHXP23FIN60" localSheetId="9" hidden="1">#REF!</definedName>
    <definedName name="BEx9I8XIG7E5NB48QQHXP23FIN60" hidden="1">#REF!</definedName>
    <definedName name="BEx9IQRF01ATLVK0YE60ARKQJ68L" localSheetId="10" hidden="1">#REF!</definedName>
    <definedName name="BEx9IQRF01ATLVK0YE60ARKQJ68L" localSheetId="9" hidden="1">#REF!</definedName>
    <definedName name="BEx9IQRF01ATLVK0YE60ARKQJ68L" hidden="1">#REF!</definedName>
    <definedName name="BEx9IT5QNZWKM6YQ5WER0DC2PMMU" localSheetId="10" hidden="1">#REF!</definedName>
    <definedName name="BEx9IT5QNZWKM6YQ5WER0DC2PMMU" localSheetId="9" hidden="1">#REF!</definedName>
    <definedName name="BEx9IT5QNZWKM6YQ5WER0DC2PMMU" hidden="1">#REF!</definedName>
    <definedName name="BEx9IUICG3HZWG57MG3NXCEX4LQI" localSheetId="10" hidden="1">#REF!</definedName>
    <definedName name="BEx9IUICG3HZWG57MG3NXCEX4LQI" localSheetId="9" hidden="1">#REF!</definedName>
    <definedName name="BEx9IUICG3HZWG57MG3NXCEX4LQI" hidden="1">#REF!</definedName>
    <definedName name="BEx9IW5LYJF40GS78FJNXO9O667A" localSheetId="10" hidden="1">#REF!</definedName>
    <definedName name="BEx9IW5LYJF40GS78FJNXO9O667A" localSheetId="9" hidden="1">#REF!</definedName>
    <definedName name="BEx9IW5LYJF40GS78FJNXO9O667A" hidden="1">#REF!</definedName>
    <definedName name="BEx9IW5MFLXTVCJHVUZTUH93AXOS" localSheetId="10" hidden="1">#REF!</definedName>
    <definedName name="BEx9IW5MFLXTVCJHVUZTUH93AXOS" localSheetId="9" hidden="1">#REF!</definedName>
    <definedName name="BEx9IW5MFLXTVCJHVUZTUH93AXOS" hidden="1">#REF!</definedName>
    <definedName name="BEx9IXCSPSZC80YZUPRCYTG326KV" localSheetId="10" hidden="1">#REF!</definedName>
    <definedName name="BEx9IXCSPSZC80YZUPRCYTG326KV" localSheetId="9" hidden="1">#REF!</definedName>
    <definedName name="BEx9IXCSPSZC80YZUPRCYTG326KV" hidden="1">#REF!</definedName>
    <definedName name="BEx9IYUQSBZ0GG9ZT1QKX83F42F1" localSheetId="10" hidden="1">#REF!</definedName>
    <definedName name="BEx9IYUQSBZ0GG9ZT1QKX83F42F1" localSheetId="9" hidden="1">#REF!</definedName>
    <definedName name="BEx9IYUQSBZ0GG9ZT1QKX83F42F1" hidden="1">#REF!</definedName>
    <definedName name="BEx9IZR39NHDGOM97H4E6F81RTQW" localSheetId="10" hidden="1">#REF!</definedName>
    <definedName name="BEx9IZR39NHDGOM97H4E6F81RTQW" localSheetId="9" hidden="1">#REF!</definedName>
    <definedName name="BEx9IZR39NHDGOM97H4E6F81RTQW" hidden="1">#REF!</definedName>
    <definedName name="BEx9J6CH5E7YZPER7HXEIOIKGPCA" localSheetId="10" hidden="1">#REF!</definedName>
    <definedName name="BEx9J6CH5E7YZPER7HXEIOIKGPCA" localSheetId="9" hidden="1">#REF!</definedName>
    <definedName name="BEx9J6CH5E7YZPER7HXEIOIKGPCA" hidden="1">#REF!</definedName>
    <definedName name="BEx9JJTZKVUJAVPTRE0RAVTEH41G" localSheetId="10" hidden="1">#REF!</definedName>
    <definedName name="BEx9JJTZKVUJAVPTRE0RAVTEH41G" localSheetId="9" hidden="1">#REF!</definedName>
    <definedName name="BEx9JJTZKVUJAVPTRE0RAVTEH41G" hidden="1">#REF!</definedName>
    <definedName name="BEx9JLBYK239B3F841C7YG1GT7ST" localSheetId="10" hidden="1">#REF!</definedName>
    <definedName name="BEx9JLBYK239B3F841C7YG1GT7ST" localSheetId="9" hidden="1">#REF!</definedName>
    <definedName name="BEx9JLBYK239B3F841C7YG1GT7ST" hidden="1">#REF!</definedName>
    <definedName name="BExAW4IIW5D0MDY6TJ3G4FOLPYIR" localSheetId="10" hidden="1">#REF!</definedName>
    <definedName name="BExAW4IIW5D0MDY6TJ3G4FOLPYIR" localSheetId="9" hidden="1">#REF!</definedName>
    <definedName name="BExAW4IIW5D0MDY6TJ3G4FOLPYIR" hidden="1">#REF!</definedName>
    <definedName name="BExAWNP1B2E9Q88TW48NH41C0FTZ" localSheetId="10" hidden="1">#REF!</definedName>
    <definedName name="BExAWNP1B2E9Q88TW48NH41C0FTZ" localSheetId="9" hidden="1">#REF!</definedName>
    <definedName name="BExAWNP1B2E9Q88TW48NH41C0FTZ" hidden="1">#REF!</definedName>
    <definedName name="BExAWUFQXTIPQ308ERZPSVPTUMYN" localSheetId="10" hidden="1">#REF!</definedName>
    <definedName name="BExAWUFQXTIPQ308ERZPSVPTUMYN" localSheetId="9" hidden="1">#REF!</definedName>
    <definedName name="BExAWUFQXTIPQ308ERZPSVPTUMYN" hidden="1">#REF!</definedName>
    <definedName name="BExAWY6O96OQO2R036QK2DI37EKV" localSheetId="10" hidden="1">#REF!</definedName>
    <definedName name="BExAWY6O96OQO2R036QK2DI37EKV" localSheetId="9" hidden="1">#REF!</definedName>
    <definedName name="BExAWY6O96OQO2R036QK2DI37EKV" hidden="1">#REF!</definedName>
    <definedName name="BExAX410NB4F2XOB84OR2197H8M5" localSheetId="10" hidden="1">#REF!</definedName>
    <definedName name="BExAX410NB4F2XOB84OR2197H8M5" localSheetId="9" hidden="1">#REF!</definedName>
    <definedName name="BExAX410NB4F2XOB84OR2197H8M5" hidden="1">#REF!</definedName>
    <definedName name="BExAX8TNG8LQ5Q4904SAYQIPGBSV" localSheetId="10" hidden="1">#REF!</definedName>
    <definedName name="BExAX8TNG8LQ5Q4904SAYQIPGBSV" localSheetId="9" hidden="1">#REF!</definedName>
    <definedName name="BExAX8TNG8LQ5Q4904SAYQIPGBSV" hidden="1">#REF!</definedName>
    <definedName name="BExAX9KPAVIVUVU3XREDCV1BIYZL" localSheetId="10" hidden="1">#REF!</definedName>
    <definedName name="BExAX9KPAVIVUVU3XREDCV1BIYZL" localSheetId="9" hidden="1">#REF!</definedName>
    <definedName name="BExAX9KPAVIVUVU3XREDCV1BIYZL" hidden="1">#REF!</definedName>
    <definedName name="BExAXPB35BNVXZYF2XS6UP3LP0QH" localSheetId="10" hidden="1">#REF!</definedName>
    <definedName name="BExAXPB35BNVXZYF2XS6UP3LP0QH" localSheetId="9" hidden="1">#REF!</definedName>
    <definedName name="BExAXPB35BNVXZYF2XS6UP3LP0QH" hidden="1">#REF!</definedName>
    <definedName name="BExAXWSRVPK0GCZ2UFU10UOP01IY" localSheetId="10" hidden="1">#REF!</definedName>
    <definedName name="BExAXWSRVPK0GCZ2UFU10UOP01IY" localSheetId="9" hidden="1">#REF!</definedName>
    <definedName name="BExAXWSRVPK0GCZ2UFU10UOP01IY" hidden="1">#REF!</definedName>
    <definedName name="BExAY0EAT2LXR5MFGM0DLIB45PLO" localSheetId="10" hidden="1">#REF!</definedName>
    <definedName name="BExAY0EAT2LXR5MFGM0DLIB45PLO" localSheetId="9" hidden="1">#REF!</definedName>
    <definedName name="BExAY0EAT2LXR5MFGM0DLIB45PLO" hidden="1">#REF!</definedName>
    <definedName name="BExAY6JK0AK9EBIJSPEJNOIDE40W" localSheetId="10" hidden="1">#REF!</definedName>
    <definedName name="BExAY6JK0AK9EBIJSPEJNOIDE40W" localSheetId="9" hidden="1">#REF!</definedName>
    <definedName name="BExAY6JK0AK9EBIJSPEJNOIDE40W" hidden="1">#REF!</definedName>
    <definedName name="BExAYE6LNIEBR9DSNI5JGNITGKIT" localSheetId="10" hidden="1">#REF!</definedName>
    <definedName name="BExAYE6LNIEBR9DSNI5JGNITGKIT" localSheetId="9" hidden="1">#REF!</definedName>
    <definedName name="BExAYE6LNIEBR9DSNI5JGNITGKIT" hidden="1">#REF!</definedName>
    <definedName name="BExAYHMLXGGO25P8HYB2S75DEB4F" localSheetId="10" hidden="1">#REF!</definedName>
    <definedName name="BExAYHMLXGGO25P8HYB2S75DEB4F" localSheetId="9" hidden="1">#REF!</definedName>
    <definedName name="BExAYHMLXGGO25P8HYB2S75DEB4F" hidden="1">#REF!</definedName>
    <definedName name="BExAYKXAUWGDOPG952TEJ2UKZKWN" localSheetId="10" hidden="1">#REF!</definedName>
    <definedName name="BExAYKXAUWGDOPG952TEJ2UKZKWN" localSheetId="9" hidden="1">#REF!</definedName>
    <definedName name="BExAYKXAUWGDOPG952TEJ2UKZKWN" hidden="1">#REF!</definedName>
    <definedName name="BExAYP9TDTI2MBP6EYE0H39CPMXN" localSheetId="10" hidden="1">#REF!</definedName>
    <definedName name="BExAYP9TDTI2MBP6EYE0H39CPMXN" localSheetId="9" hidden="1">#REF!</definedName>
    <definedName name="BExAYP9TDTI2MBP6EYE0H39CPMXN" hidden="1">#REF!</definedName>
    <definedName name="BExAYPPWJPWDKU59O051WMGB7O0J" localSheetId="10" hidden="1">#REF!</definedName>
    <definedName name="BExAYPPWJPWDKU59O051WMGB7O0J" localSheetId="9" hidden="1">#REF!</definedName>
    <definedName name="BExAYPPWJPWDKU59O051WMGB7O0J" hidden="1">#REF!</definedName>
    <definedName name="BExAYR2JZCJBUH6F1LZC2A7JIVRJ" localSheetId="10" hidden="1">#REF!</definedName>
    <definedName name="BExAYR2JZCJBUH6F1LZC2A7JIVRJ" localSheetId="9" hidden="1">#REF!</definedName>
    <definedName name="BExAYR2JZCJBUH6F1LZC2A7JIVRJ" hidden="1">#REF!</definedName>
    <definedName name="BExAYTGVRD3DLKO75RFPMBKCIWB8" localSheetId="10" hidden="1">#REF!</definedName>
    <definedName name="BExAYTGVRD3DLKO75RFPMBKCIWB8" localSheetId="9" hidden="1">#REF!</definedName>
    <definedName name="BExAYTGVRD3DLKO75RFPMBKCIWB8" hidden="1">#REF!</definedName>
    <definedName name="BExAYY9H9COOT46HJLPVDLTO12UL" localSheetId="10" hidden="1">#REF!</definedName>
    <definedName name="BExAYY9H9COOT46HJLPVDLTO12UL" localSheetId="9" hidden="1">#REF!</definedName>
    <definedName name="BExAYY9H9COOT46HJLPVDLTO12UL" hidden="1">#REF!</definedName>
    <definedName name="BExAYYKAQA3KDMQ890FIE5M9SPBL" localSheetId="10" hidden="1">#REF!</definedName>
    <definedName name="BExAYYKAQA3KDMQ890FIE5M9SPBL" localSheetId="9" hidden="1">#REF!</definedName>
    <definedName name="BExAYYKAQA3KDMQ890FIE5M9SPBL" hidden="1">#REF!</definedName>
    <definedName name="BExAZ6SY0EU69GC3CWI5EOO0YLFG" localSheetId="10" hidden="1">#REF!</definedName>
    <definedName name="BExAZ6SY0EU69GC3CWI5EOO0YLFG" localSheetId="9" hidden="1">#REF!</definedName>
    <definedName name="BExAZ6SY0EU69GC3CWI5EOO0YLFG" hidden="1">#REF!</definedName>
    <definedName name="BExAZ6YEEBJV0PCKFE137K2Y3A8M" localSheetId="10" hidden="1">#REF!</definedName>
    <definedName name="BExAZ6YEEBJV0PCKFE137K2Y3A8M" localSheetId="9" hidden="1">#REF!</definedName>
    <definedName name="BExAZ6YEEBJV0PCKFE137K2Y3A8M" hidden="1">#REF!</definedName>
    <definedName name="BExAZAP844MJ4GSAIYNYHQ7FECC3" localSheetId="10" hidden="1">#REF!</definedName>
    <definedName name="BExAZAP844MJ4GSAIYNYHQ7FECC3" localSheetId="9" hidden="1">#REF!</definedName>
    <definedName name="BExAZAP844MJ4GSAIYNYHQ7FECC3" hidden="1">#REF!</definedName>
    <definedName name="BExAZCNEGB4JYHC8CZ51KTN890US" localSheetId="10" hidden="1">#REF!</definedName>
    <definedName name="BExAZCNEGB4JYHC8CZ51KTN890US" localSheetId="9" hidden="1">#REF!</definedName>
    <definedName name="BExAZCNEGB4JYHC8CZ51KTN890US" hidden="1">#REF!</definedName>
    <definedName name="BExAZFCI302YFYRDJYQDWQQL0Q0O" localSheetId="10" hidden="1">#REF!</definedName>
    <definedName name="BExAZFCI302YFYRDJYQDWQQL0Q0O" localSheetId="9" hidden="1">#REF!</definedName>
    <definedName name="BExAZFCI302YFYRDJYQDWQQL0Q0O" hidden="1">#REF!</definedName>
    <definedName name="BExAZJE2UOL40XUAU2RB53X5K20P" localSheetId="10" hidden="1">#REF!</definedName>
    <definedName name="BExAZJE2UOL40XUAU2RB53X5K20P" localSheetId="9" hidden="1">#REF!</definedName>
    <definedName name="BExAZJE2UOL40XUAU2RB53X5K20P" hidden="1">#REF!</definedName>
    <definedName name="BExAZLHLST9OP89R1HJMC1POQG8H" localSheetId="10" hidden="1">#REF!</definedName>
    <definedName name="BExAZLHLST9OP89R1HJMC1POQG8H" localSheetId="9" hidden="1">#REF!</definedName>
    <definedName name="BExAZLHLST9OP89R1HJMC1POQG8H" hidden="1">#REF!</definedName>
    <definedName name="BExAZMDYMIAA7RX1BMCKU1VLBRGY" localSheetId="10" hidden="1">#REF!</definedName>
    <definedName name="BExAZMDYMIAA7RX1BMCKU1VLBRGY" localSheetId="9" hidden="1">#REF!</definedName>
    <definedName name="BExAZMDYMIAA7RX1BMCKU1VLBRGY" hidden="1">#REF!</definedName>
    <definedName name="BExAZNL6BHI8DCQWXOX4I2P839UX" localSheetId="10" hidden="1">#REF!</definedName>
    <definedName name="BExAZNL6BHI8DCQWXOX4I2P839UX" localSheetId="9" hidden="1">#REF!</definedName>
    <definedName name="BExAZNL6BHI8DCQWXOX4I2P839UX" hidden="1">#REF!</definedName>
    <definedName name="BExAZRMWSONMCG9KDUM4KAQ7BONM" localSheetId="10" hidden="1">#REF!</definedName>
    <definedName name="BExAZRMWSONMCG9KDUM4KAQ7BONM" localSheetId="9" hidden="1">#REF!</definedName>
    <definedName name="BExAZRMWSONMCG9KDUM4KAQ7BONM" hidden="1">#REF!</definedName>
    <definedName name="BExAZSOJNQ5N3LM4XA17IH7NIY7G" localSheetId="10" hidden="1">#REF!</definedName>
    <definedName name="BExAZSOJNQ5N3LM4XA17IH7NIY7G" localSheetId="9" hidden="1">#REF!</definedName>
    <definedName name="BExAZSOJNQ5N3LM4XA17IH7NIY7G" hidden="1">#REF!</definedName>
    <definedName name="BExAZTFG4SJRG4TW6JXRF7N08JFI" localSheetId="10" hidden="1">#REF!</definedName>
    <definedName name="BExAZTFG4SJRG4TW6JXRF7N08JFI" localSheetId="9" hidden="1">#REF!</definedName>
    <definedName name="BExAZTFG4SJRG4TW6JXRF7N08JFI" hidden="1">#REF!</definedName>
    <definedName name="BExAZUS4A8OHDZK0MWAOCCCKTH73" localSheetId="10" hidden="1">#REF!</definedName>
    <definedName name="BExAZUS4A8OHDZK0MWAOCCCKTH73" localSheetId="9" hidden="1">#REF!</definedName>
    <definedName name="BExAZUS4A8OHDZK0MWAOCCCKTH73" hidden="1">#REF!</definedName>
    <definedName name="BExAZX6FECVK3E07KXM2XPYKGM6U" localSheetId="10" hidden="1">#REF!</definedName>
    <definedName name="BExAZX6FECVK3E07KXM2XPYKGM6U" localSheetId="9" hidden="1">#REF!</definedName>
    <definedName name="BExAZX6FECVK3E07KXM2XPYKGM6U" hidden="1">#REF!</definedName>
    <definedName name="BExB012NJ8GASTNNPBRRFTLHIOC9" localSheetId="10" hidden="1">#REF!</definedName>
    <definedName name="BExB012NJ8GASTNNPBRRFTLHIOC9" localSheetId="9" hidden="1">#REF!</definedName>
    <definedName name="BExB012NJ8GASTNNPBRRFTLHIOC9" hidden="1">#REF!</definedName>
    <definedName name="BExB072HHXVMUC0VYNGG48GRSH5Q" localSheetId="10" hidden="1">#REF!</definedName>
    <definedName name="BExB072HHXVMUC0VYNGG48GRSH5Q" localSheetId="9" hidden="1">#REF!</definedName>
    <definedName name="BExB072HHXVMUC0VYNGG48GRSH5Q" hidden="1">#REF!</definedName>
    <definedName name="BExB0FRDEYDEUEAB1W8KD6D965XA" localSheetId="10" hidden="1">#REF!</definedName>
    <definedName name="BExB0FRDEYDEUEAB1W8KD6D965XA" localSheetId="9" hidden="1">#REF!</definedName>
    <definedName name="BExB0FRDEYDEUEAB1W8KD6D965XA" hidden="1">#REF!</definedName>
    <definedName name="BExB0GIGLDV7P55ZR51C0HG15PA2" localSheetId="10" hidden="1">#REF!</definedName>
    <definedName name="BExB0GIGLDV7P55ZR51C0HG15PA2" localSheetId="9" hidden="1">#REF!</definedName>
    <definedName name="BExB0GIGLDV7P55ZR51C0HG15PA2" hidden="1">#REF!</definedName>
    <definedName name="BExB0KPCN7YJORQAYUCF4YKIKPMC" localSheetId="10" hidden="1">#REF!</definedName>
    <definedName name="BExB0KPCN7YJORQAYUCF4YKIKPMC" localSheetId="9" hidden="1">#REF!</definedName>
    <definedName name="BExB0KPCN7YJORQAYUCF4YKIKPMC" hidden="1">#REF!</definedName>
    <definedName name="BExB0VHQD6ORZS0MIC86QWHCE4UC" localSheetId="10" hidden="1">#REF!</definedName>
    <definedName name="BExB0VHQD6ORZS0MIC86QWHCE4UC" localSheetId="9" hidden="1">#REF!</definedName>
    <definedName name="BExB0VHQD6ORZS0MIC86QWHCE4UC" hidden="1">#REF!</definedName>
    <definedName name="BExB0WE4PI3NOBXXVO9CTEN4DIU2" localSheetId="10" hidden="1">#REF!</definedName>
    <definedName name="BExB0WE4PI3NOBXXVO9CTEN4DIU2" localSheetId="9" hidden="1">#REF!</definedName>
    <definedName name="BExB0WE4PI3NOBXXVO9CTEN4DIU2" hidden="1">#REF!</definedName>
    <definedName name="BExB0Z8O1CQF2CWFBBHE8SNISDAO" localSheetId="10" hidden="1">#REF!</definedName>
    <definedName name="BExB0Z8O1CQF2CWFBBHE8SNISDAO" localSheetId="9" hidden="1">#REF!</definedName>
    <definedName name="BExB0Z8O1CQF2CWFBBHE8SNISDAO" hidden="1">#REF!</definedName>
    <definedName name="BExB10QNIVITUYS55OAEKK3VLJFE" localSheetId="10" hidden="1">#REF!</definedName>
    <definedName name="BExB10QNIVITUYS55OAEKK3VLJFE" localSheetId="9" hidden="1">#REF!</definedName>
    <definedName name="BExB10QNIVITUYS55OAEKK3VLJFE" hidden="1">#REF!</definedName>
    <definedName name="BExB15ZDRY4CIJ911DONP0KCY9KU" localSheetId="10" hidden="1">#REF!</definedName>
    <definedName name="BExB15ZDRY4CIJ911DONP0KCY9KU" localSheetId="9" hidden="1">#REF!</definedName>
    <definedName name="BExB15ZDRY4CIJ911DONP0KCY9KU" hidden="1">#REF!</definedName>
    <definedName name="BExB16VQY0O0RLZYJFU3OFEONVTE" localSheetId="10" hidden="1">#REF!</definedName>
    <definedName name="BExB16VQY0O0RLZYJFU3OFEONVTE" localSheetId="9" hidden="1">#REF!</definedName>
    <definedName name="BExB16VQY0O0RLZYJFU3OFEONVTE" hidden="1">#REF!</definedName>
    <definedName name="BExB1FKNY2UO4W5FUGFHJOA2WFGG" localSheetId="10" hidden="1">#REF!</definedName>
    <definedName name="BExB1FKNY2UO4W5FUGFHJOA2WFGG" localSheetId="9" hidden="1">#REF!</definedName>
    <definedName name="BExB1FKNY2UO4W5FUGFHJOA2WFGG" hidden="1">#REF!</definedName>
    <definedName name="BExB1GMD0PIDGTFBGQOPRWQSP9I4" localSheetId="10" hidden="1">#REF!</definedName>
    <definedName name="BExB1GMD0PIDGTFBGQOPRWQSP9I4" localSheetId="9" hidden="1">#REF!</definedName>
    <definedName name="BExB1GMD0PIDGTFBGQOPRWQSP9I4" hidden="1">#REF!</definedName>
    <definedName name="BExB1HZ0FHGNOS2URJWFD5G55OMO" localSheetId="10" hidden="1">#REF!</definedName>
    <definedName name="BExB1HZ0FHGNOS2URJWFD5G55OMO" localSheetId="9" hidden="1">#REF!</definedName>
    <definedName name="BExB1HZ0FHGNOS2URJWFD5G55OMO" hidden="1">#REF!</definedName>
    <definedName name="BExB1Q29OO6LNFNT1EQLA3KYE7MX" localSheetId="10" hidden="1">#REF!</definedName>
    <definedName name="BExB1Q29OO6LNFNT1EQLA3KYE7MX" localSheetId="9" hidden="1">#REF!</definedName>
    <definedName name="BExB1Q29OO6LNFNT1EQLA3KYE7MX" hidden="1">#REF!</definedName>
    <definedName name="BExB1TNRV5EBWZEHYLHI76T0FVA7" localSheetId="10" hidden="1">#REF!</definedName>
    <definedName name="BExB1TNRV5EBWZEHYLHI76T0FVA7" localSheetId="9" hidden="1">#REF!</definedName>
    <definedName name="BExB1TNRV5EBWZEHYLHI76T0FVA7" hidden="1">#REF!</definedName>
    <definedName name="BExB1WI6M8I0EEP1ANUQZCFY24EV" localSheetId="10" hidden="1">#REF!</definedName>
    <definedName name="BExB1WI6M8I0EEP1ANUQZCFY24EV" localSheetId="9" hidden="1">#REF!</definedName>
    <definedName name="BExB1WI6M8I0EEP1ANUQZCFY24EV" hidden="1">#REF!</definedName>
    <definedName name="BExB203OWC9QZA3BYOKQ18L4FUJE" localSheetId="10" hidden="1">#REF!</definedName>
    <definedName name="BExB203OWC9QZA3BYOKQ18L4FUJE" localSheetId="9" hidden="1">#REF!</definedName>
    <definedName name="BExB203OWC9QZA3BYOKQ18L4FUJE" hidden="1">#REF!</definedName>
    <definedName name="BExB2CJHTU7C591BR4WRL5L2F2K6" localSheetId="10" hidden="1">#REF!</definedName>
    <definedName name="BExB2CJHTU7C591BR4WRL5L2F2K6" localSheetId="9" hidden="1">#REF!</definedName>
    <definedName name="BExB2CJHTU7C591BR4WRL5L2F2K6" hidden="1">#REF!</definedName>
    <definedName name="BExB2K1AV4PGNS1O6C7D7AO411AX" localSheetId="10" hidden="1">#REF!</definedName>
    <definedName name="BExB2K1AV4PGNS1O6C7D7AO411AX" localSheetId="9" hidden="1">#REF!</definedName>
    <definedName name="BExB2K1AV4PGNS1O6C7D7AO411AX" hidden="1">#REF!</definedName>
    <definedName name="BExB2O2UYHKI324YE324E1N7FVIB" localSheetId="10" hidden="1">#REF!</definedName>
    <definedName name="BExB2O2UYHKI324YE324E1N7FVIB" localSheetId="9" hidden="1">#REF!</definedName>
    <definedName name="BExB2O2UYHKI324YE324E1N7FVIB" hidden="1">#REF!</definedName>
    <definedName name="BExB2Q0VJ0MU2URO3JOVUAVHEI3V" localSheetId="10" hidden="1">#REF!</definedName>
    <definedName name="BExB2Q0VJ0MU2URO3JOVUAVHEI3V" localSheetId="9" hidden="1">#REF!</definedName>
    <definedName name="BExB2Q0VJ0MU2URO3JOVUAVHEI3V" hidden="1">#REF!</definedName>
    <definedName name="BExB30IP1DNKNQ6PZ5ERUGR5MK4Z" localSheetId="10" hidden="1">#REF!</definedName>
    <definedName name="BExB30IP1DNKNQ6PZ5ERUGR5MK4Z" localSheetId="9" hidden="1">#REF!</definedName>
    <definedName name="BExB30IP1DNKNQ6PZ5ERUGR5MK4Z" hidden="1">#REF!</definedName>
    <definedName name="BExB385QW2BSSBXS953SSQN2ISSW" localSheetId="10" hidden="1">#REF!</definedName>
    <definedName name="BExB385QW2BSSBXS953SSQN2ISSW" localSheetId="9" hidden="1">#REF!</definedName>
    <definedName name="BExB385QW2BSSBXS953SSQN2ISSW" hidden="1">#REF!</definedName>
    <definedName name="BExB3DEMEV5D9G8FDHD4NQ9X2YNT" localSheetId="10" hidden="1">#REF!</definedName>
    <definedName name="BExB3DEMEV5D9G8FDHD4NQ9X2YNT" localSheetId="9" hidden="1">#REF!</definedName>
    <definedName name="BExB3DEMEV5D9G8FDHD4NQ9X2YNT" hidden="1">#REF!</definedName>
    <definedName name="BExB3RXU8AJQ86I5RXEWLGGR7R7C" localSheetId="10" hidden="1">#REF!</definedName>
    <definedName name="BExB3RXU8AJQ86I5RXEWLGGR7R7C" localSheetId="9" hidden="1">#REF!</definedName>
    <definedName name="BExB3RXU8AJQ86I5RXEWLGGR7R7C" hidden="1">#REF!</definedName>
    <definedName name="BExB442RX0T3L6HUL6X5T21CENW6" localSheetId="10" hidden="1">#REF!</definedName>
    <definedName name="BExB442RX0T3L6HUL6X5T21CENW6" localSheetId="9" hidden="1">#REF!</definedName>
    <definedName name="BExB442RX0T3L6HUL6X5T21CENW6" hidden="1">#REF!</definedName>
    <definedName name="BExB4ADD0L7417CII901XTFKXD1J" localSheetId="10" hidden="1">#REF!</definedName>
    <definedName name="BExB4ADD0L7417CII901XTFKXD1J" localSheetId="9" hidden="1">#REF!</definedName>
    <definedName name="BExB4ADD0L7417CII901XTFKXD1J" hidden="1">#REF!</definedName>
    <definedName name="BExB4DYU06HCGRIPBSWRCXK804UM" localSheetId="10" hidden="1">#REF!</definedName>
    <definedName name="BExB4DYU06HCGRIPBSWRCXK804UM" localSheetId="9" hidden="1">#REF!</definedName>
    <definedName name="BExB4DYU06HCGRIPBSWRCXK804UM" hidden="1">#REF!</definedName>
    <definedName name="BExB4HEZO4E597Q5M4M10LT8TLY3" localSheetId="10" hidden="1">#REF!</definedName>
    <definedName name="BExB4HEZO4E597Q5M4M10LT8TLY3" localSheetId="9" hidden="1">#REF!</definedName>
    <definedName name="BExB4HEZO4E597Q5M4M10LT8TLY3" hidden="1">#REF!</definedName>
    <definedName name="BExB4X01APD3Z8ZW6MVX1P8NAO7G" localSheetId="10" hidden="1">#REF!</definedName>
    <definedName name="BExB4X01APD3Z8ZW6MVX1P8NAO7G" localSheetId="9" hidden="1">#REF!</definedName>
    <definedName name="BExB4X01APD3Z8ZW6MVX1P8NAO7G" hidden="1">#REF!</definedName>
    <definedName name="BExB4Z3EZBGYYI33U0KQ8NEIH8PY" localSheetId="10" hidden="1">#REF!</definedName>
    <definedName name="BExB4Z3EZBGYYI33U0KQ8NEIH8PY" localSheetId="9" hidden="1">#REF!</definedName>
    <definedName name="BExB4Z3EZBGYYI33U0KQ8NEIH8PY" hidden="1">#REF!</definedName>
    <definedName name="BExB4ZJOLU1PXBMG4TPCCLTRMNRE" localSheetId="10" hidden="1">#REF!</definedName>
    <definedName name="BExB4ZJOLU1PXBMG4TPCCLTRMNRE" localSheetId="9" hidden="1">#REF!</definedName>
    <definedName name="BExB4ZJOLU1PXBMG4TPCCLTRMNRE" hidden="1">#REF!</definedName>
    <definedName name="BExB4ZZSDPL4Q05BMVT5TUN0IGKT" localSheetId="10" hidden="1">#REF!</definedName>
    <definedName name="BExB4ZZSDPL4Q05BMVT5TUN0IGKT" localSheetId="9" hidden="1">#REF!</definedName>
    <definedName name="BExB4ZZSDPL4Q05BMVT5TUN0IGKT" hidden="1">#REF!</definedName>
    <definedName name="BExB55368XW7UX657ZSPC6BFE92S" localSheetId="10" hidden="1">#REF!</definedName>
    <definedName name="BExB55368XW7UX657ZSPC6BFE92S" localSheetId="9" hidden="1">#REF!</definedName>
    <definedName name="BExB55368XW7UX657ZSPC6BFE92S" hidden="1">#REF!</definedName>
    <definedName name="BExB57MZEPL2SA2ONPK66YFLZWJU" localSheetId="10" hidden="1">#REF!</definedName>
    <definedName name="BExB57MZEPL2SA2ONPK66YFLZWJU" localSheetId="9" hidden="1">#REF!</definedName>
    <definedName name="BExB57MZEPL2SA2ONPK66YFLZWJU" hidden="1">#REF!</definedName>
    <definedName name="BExB5833OAOJ22VK1YK47FHUSVK2" localSheetId="10" hidden="1">#REF!</definedName>
    <definedName name="BExB5833OAOJ22VK1YK47FHUSVK2" localSheetId="9" hidden="1">#REF!</definedName>
    <definedName name="BExB5833OAOJ22VK1YK47FHUSVK2" hidden="1">#REF!</definedName>
    <definedName name="BExB58JDIHS42JZT9DJJMKA8QFCO" localSheetId="10" hidden="1">#REF!</definedName>
    <definedName name="BExB58JDIHS42JZT9DJJMKA8QFCO" localSheetId="9" hidden="1">#REF!</definedName>
    <definedName name="BExB58JDIHS42JZT9DJJMKA8QFCO" hidden="1">#REF!</definedName>
    <definedName name="BExB58U5FQC5JWV9CGC83HLLZUZI" localSheetId="10" hidden="1">#REF!</definedName>
    <definedName name="BExB58U5FQC5JWV9CGC83HLLZUZI" localSheetId="9" hidden="1">#REF!</definedName>
    <definedName name="BExB58U5FQC5JWV9CGC83HLLZUZI" hidden="1">#REF!</definedName>
    <definedName name="BExB5EDO9XUKHF74X3HAU2WPPHZH" localSheetId="10" hidden="1">#REF!</definedName>
    <definedName name="BExB5EDO9XUKHF74X3HAU2WPPHZH" localSheetId="9" hidden="1">#REF!</definedName>
    <definedName name="BExB5EDO9XUKHF74X3HAU2WPPHZH" hidden="1">#REF!</definedName>
    <definedName name="BExB5EDOQKZIQXT13IG1KLCZ474G" localSheetId="10" hidden="1">#REF!</definedName>
    <definedName name="BExB5EDOQKZIQXT13IG1KLCZ474G" localSheetId="9" hidden="1">#REF!</definedName>
    <definedName name="BExB5EDOQKZIQXT13IG1KLCZ474G" hidden="1">#REF!</definedName>
    <definedName name="BExB5G6EH68AYEP1UT0GHUEL3SLN" localSheetId="10" hidden="1">#REF!</definedName>
    <definedName name="BExB5G6EH68AYEP1UT0GHUEL3SLN" localSheetId="9" hidden="1">#REF!</definedName>
    <definedName name="BExB5G6EH68AYEP1UT0GHUEL3SLN" hidden="1">#REF!</definedName>
    <definedName name="BExB5LVGGXMNUN3D3452G3J62MKF" localSheetId="10" hidden="1">#REF!</definedName>
    <definedName name="BExB5LVGGXMNUN3D3452G3J62MKF" localSheetId="9" hidden="1">#REF!</definedName>
    <definedName name="BExB5LVGGXMNUN3D3452G3J62MKF" hidden="1">#REF!</definedName>
    <definedName name="BExB5QYVEZWFE5DQVHAM760EV05X" localSheetId="10" hidden="1">#REF!</definedName>
    <definedName name="BExB5QYVEZWFE5DQVHAM760EV05X" localSheetId="9" hidden="1">#REF!</definedName>
    <definedName name="BExB5QYVEZWFE5DQVHAM760EV05X" hidden="1">#REF!</definedName>
    <definedName name="BExB5U9IRH14EMOE0YGIE3WIVLFS" localSheetId="10" hidden="1">#REF!</definedName>
    <definedName name="BExB5U9IRH14EMOE0YGIE3WIVLFS" localSheetId="9" hidden="1">#REF!</definedName>
    <definedName name="BExB5U9IRH14EMOE0YGIE3WIVLFS" hidden="1">#REF!</definedName>
    <definedName name="BExB5V5WWQYPK4GCSYZQALJYGC94" localSheetId="10" hidden="1">#REF!</definedName>
    <definedName name="BExB5V5WWQYPK4GCSYZQALJYGC94" localSheetId="9" hidden="1">#REF!</definedName>
    <definedName name="BExB5V5WWQYPK4GCSYZQALJYGC94" hidden="1">#REF!</definedName>
    <definedName name="BExB5VWYMOV6BAIH7XUBBVPU7MMD" localSheetId="10" hidden="1">#REF!</definedName>
    <definedName name="BExB5VWYMOV6BAIH7XUBBVPU7MMD" localSheetId="9" hidden="1">#REF!</definedName>
    <definedName name="BExB5VWYMOV6BAIH7XUBBVPU7MMD" hidden="1">#REF!</definedName>
    <definedName name="BExB610DZWIJP1B72U9QM42COH2B" localSheetId="10" hidden="1">#REF!</definedName>
    <definedName name="BExB610DZWIJP1B72U9QM42COH2B" localSheetId="9" hidden="1">#REF!</definedName>
    <definedName name="BExB610DZWIJP1B72U9QM42COH2B" hidden="1">#REF!</definedName>
    <definedName name="BExB64AX81KEVMGZDXB25NB459SW" localSheetId="10" hidden="1">#REF!</definedName>
    <definedName name="BExB64AX81KEVMGZDXB25NB459SW" localSheetId="9" hidden="1">#REF!</definedName>
    <definedName name="BExB64AX81KEVMGZDXB25NB459SW" hidden="1">#REF!</definedName>
    <definedName name="BExB6C3FUAKK9ML5T767NMWGA9YB" localSheetId="10" hidden="1">#REF!</definedName>
    <definedName name="BExB6C3FUAKK9ML5T767NMWGA9YB" localSheetId="9" hidden="1">#REF!</definedName>
    <definedName name="BExB6C3FUAKK9ML5T767NMWGA9YB" hidden="1">#REF!</definedName>
    <definedName name="BExB6C8X6JYRLKZKK17VE3QUNL3D" localSheetId="10" hidden="1">#REF!</definedName>
    <definedName name="BExB6C8X6JYRLKZKK17VE3QUNL3D" localSheetId="9" hidden="1">#REF!</definedName>
    <definedName name="BExB6C8X6JYRLKZKK17VE3QUNL3D" hidden="1">#REF!</definedName>
    <definedName name="BExB6HN3QRFPXM71MDUK21BKM7PF" localSheetId="10" hidden="1">#REF!</definedName>
    <definedName name="BExB6HN3QRFPXM71MDUK21BKM7PF" localSheetId="9" hidden="1">#REF!</definedName>
    <definedName name="BExB6HN3QRFPXM71MDUK21BKM7PF" hidden="1">#REF!</definedName>
    <definedName name="BExB6I39SKL5BMHHDD9EED7FQD9Z" localSheetId="10" hidden="1">#REF!</definedName>
    <definedName name="BExB6I39SKL5BMHHDD9EED7FQD9Z" localSheetId="9" hidden="1">#REF!</definedName>
    <definedName name="BExB6I39SKL5BMHHDD9EED7FQD9Z" hidden="1">#REF!</definedName>
    <definedName name="BExB6IZMHCZ3LB7N73KD90YB1HBZ" localSheetId="10" hidden="1">#REF!</definedName>
    <definedName name="BExB6IZMHCZ3LB7N73KD90YB1HBZ" localSheetId="9" hidden="1">#REF!</definedName>
    <definedName name="BExB6IZMHCZ3LB7N73KD90YB1HBZ" hidden="1">#REF!</definedName>
    <definedName name="BExB719SGNX4Y8NE6JEXC555K596" localSheetId="10" hidden="1">#REF!</definedName>
    <definedName name="BExB719SGNX4Y8NE6JEXC555K596" localSheetId="9" hidden="1">#REF!</definedName>
    <definedName name="BExB719SGNX4Y8NE6JEXC555K596" hidden="1">#REF!</definedName>
    <definedName name="BExB7265DCHKS7V2OWRBXCZTEIW9" localSheetId="10" hidden="1">#REF!</definedName>
    <definedName name="BExB7265DCHKS7V2OWRBXCZTEIW9" localSheetId="9" hidden="1">#REF!</definedName>
    <definedName name="BExB7265DCHKS7V2OWRBXCZTEIW9" hidden="1">#REF!</definedName>
    <definedName name="BExB74PS5P9G0P09Y6DZSCX0FLTJ" localSheetId="10" hidden="1">#REF!</definedName>
    <definedName name="BExB74PS5P9G0P09Y6DZSCX0FLTJ" localSheetId="9" hidden="1">#REF!</definedName>
    <definedName name="BExB74PS5P9G0P09Y6DZSCX0FLTJ" hidden="1">#REF!</definedName>
    <definedName name="BExB78RH79J0MIF7H8CAZ0CFE88Q" localSheetId="10" hidden="1">#REF!</definedName>
    <definedName name="BExB78RH79J0MIF7H8CAZ0CFE88Q" localSheetId="9" hidden="1">#REF!</definedName>
    <definedName name="BExB78RH79J0MIF7H8CAZ0CFE88Q" hidden="1">#REF!</definedName>
    <definedName name="BExB7ELT09HGDVO5BJC1ZY9D09GZ" localSheetId="10" hidden="1">#REF!</definedName>
    <definedName name="BExB7ELT09HGDVO5BJC1ZY9D09GZ" localSheetId="9" hidden="1">#REF!</definedName>
    <definedName name="BExB7ELT09HGDVO5BJC1ZY9D09GZ" hidden="1">#REF!</definedName>
    <definedName name="BExB7F7EIHG0MYMQYUVG9HIZPHMZ" localSheetId="10" hidden="1">#REF!</definedName>
    <definedName name="BExB7F7EIHG0MYMQYUVG9HIZPHMZ" localSheetId="9" hidden="1">#REF!</definedName>
    <definedName name="BExB7F7EIHG0MYMQYUVG9HIZPHMZ" hidden="1">#REF!</definedName>
    <definedName name="BExB806PAXX70XUTA3ZI7OORD78R" localSheetId="10" hidden="1">#REF!</definedName>
    <definedName name="BExB806PAXX70XUTA3ZI7OORD78R" localSheetId="9" hidden="1">#REF!</definedName>
    <definedName name="BExB806PAXX70XUTA3ZI7OORD78R" hidden="1">#REF!</definedName>
    <definedName name="BExB83199EQQS6I5HE7WADNCK8OE" localSheetId="10" hidden="1">#REF!</definedName>
    <definedName name="BExB83199EQQS6I5HE7WADNCK8OE" localSheetId="9" hidden="1">#REF!</definedName>
    <definedName name="BExB83199EQQS6I5HE7WADNCK8OE" hidden="1">#REF!</definedName>
    <definedName name="BExB8HF4UBVZKQCSRFRUQL2EE6VL" localSheetId="10" hidden="1">#REF!</definedName>
    <definedName name="BExB8HF4UBVZKQCSRFRUQL2EE6VL" localSheetId="9" hidden="1">#REF!</definedName>
    <definedName name="BExB8HF4UBVZKQCSRFRUQL2EE6VL" hidden="1">#REF!</definedName>
    <definedName name="BExB8HKHKZ1ORJZUYGG2M4VSCC39" localSheetId="10" hidden="1">#REF!</definedName>
    <definedName name="BExB8HKHKZ1ORJZUYGG2M4VSCC39" localSheetId="9" hidden="1">#REF!</definedName>
    <definedName name="BExB8HKHKZ1ORJZUYGG2M4VSCC39" hidden="1">#REF!</definedName>
    <definedName name="BExB8HV9YUS1Q77M9SNFRKDLU5HS" localSheetId="10" hidden="1">#REF!</definedName>
    <definedName name="BExB8HV9YUS1Q77M9SNFRKDLU5HS" localSheetId="9" hidden="1">#REF!</definedName>
    <definedName name="BExB8HV9YUS1Q77M9SNFRKDLU5HS" hidden="1">#REF!</definedName>
    <definedName name="BExB8QPH8DC5BESEVPSMBCWVN6PO" localSheetId="10" hidden="1">#REF!</definedName>
    <definedName name="BExB8QPH8DC5BESEVPSMBCWVN6PO" localSheetId="9" hidden="1">#REF!</definedName>
    <definedName name="BExB8QPH8DC5BESEVPSMBCWVN6PO" hidden="1">#REF!</definedName>
    <definedName name="BExB8U5N0D85YR8APKN3PPKG0FWP" localSheetId="10" hidden="1">#REF!</definedName>
    <definedName name="BExB8U5N0D85YR8APKN3PPKG0FWP" localSheetId="9" hidden="1">#REF!</definedName>
    <definedName name="BExB8U5N0D85YR8APKN3PPKG0FWP" hidden="1">#REF!</definedName>
    <definedName name="BExB93G413CK5DKO7925ZHSOBGIN" localSheetId="10" hidden="1">#REF!</definedName>
    <definedName name="BExB93G413CK5DKO7925ZHSOBGIN" localSheetId="9" hidden="1">#REF!</definedName>
    <definedName name="BExB93G413CK5DKO7925ZHSOBGIN" hidden="1">#REF!</definedName>
    <definedName name="BExB96LBXL1JW5A4PP93UJ9UDLKZ" localSheetId="10" hidden="1">#REF!</definedName>
    <definedName name="BExB96LBXL1JW5A4PP93UJ9UDLKZ" localSheetId="9" hidden="1">#REF!</definedName>
    <definedName name="BExB96LBXL1JW5A4PP93UJ9UDLKZ" hidden="1">#REF!</definedName>
    <definedName name="BExB9DHI5I2TJ2LXYPM98EE81L27" localSheetId="10" hidden="1">#REF!</definedName>
    <definedName name="BExB9DHI5I2TJ2LXYPM98EE81L27" localSheetId="9" hidden="1">#REF!</definedName>
    <definedName name="BExB9DHI5I2TJ2LXYPM98EE81L27" hidden="1">#REF!</definedName>
    <definedName name="BExB9G6LZG5OQUY0GZLHX066V3D4" localSheetId="10" hidden="1">#REF!</definedName>
    <definedName name="BExB9G6LZG5OQUY0GZLHX066V3D4" localSheetId="9" hidden="1">#REF!</definedName>
    <definedName name="BExB9G6LZG5OQUY0GZLHX066V3D4" hidden="1">#REF!</definedName>
    <definedName name="BExB9IFG9FW3RQUDIMDFKIYDB4HE" localSheetId="10" hidden="1">#REF!</definedName>
    <definedName name="BExB9IFG9FW3RQUDIMDFKIYDB4HE" localSheetId="9" hidden="1">#REF!</definedName>
    <definedName name="BExB9IFG9FW3RQUDIMDFKIYDB4HE" hidden="1">#REF!</definedName>
    <definedName name="BExB9NDIZ7LGMTL8351GRA6VK2K0" localSheetId="10" hidden="1">#REF!</definedName>
    <definedName name="BExB9NDIZ7LGMTL8351GRA6VK2K0" localSheetId="9" hidden="1">#REF!</definedName>
    <definedName name="BExB9NDIZ7LGMTL8351GRA6VK2K0" hidden="1">#REF!</definedName>
    <definedName name="BExB9Q2MZZHBGW8QQKVEYIMJBPIE" localSheetId="10" hidden="1">#REF!</definedName>
    <definedName name="BExB9Q2MZZHBGW8QQKVEYIMJBPIE" localSheetId="9" hidden="1">#REF!</definedName>
    <definedName name="BExB9Q2MZZHBGW8QQKVEYIMJBPIE" hidden="1">#REF!</definedName>
    <definedName name="BExBA1GON0EZRJ20UYPILAPLNQWM" localSheetId="10" hidden="1">#REF!</definedName>
    <definedName name="BExBA1GON0EZRJ20UYPILAPLNQWM" localSheetId="9" hidden="1">#REF!</definedName>
    <definedName name="BExBA1GON0EZRJ20UYPILAPLNQWM" hidden="1">#REF!</definedName>
    <definedName name="BExBA525BALJ5HMTDMMSM5WWJ1YW" localSheetId="10" hidden="1">#REF!</definedName>
    <definedName name="BExBA525BALJ5HMTDMMSM5WWJ1YW" localSheetId="9" hidden="1">#REF!</definedName>
    <definedName name="BExBA525BALJ5HMTDMMSM5WWJ1YW" hidden="1">#REF!</definedName>
    <definedName name="BExBA69ASGYRZW1G1DYIS9QRRTBN" localSheetId="10" hidden="1">#REF!</definedName>
    <definedName name="BExBA69ASGYRZW1G1DYIS9QRRTBN" localSheetId="9" hidden="1">#REF!</definedName>
    <definedName name="BExBA69ASGYRZW1G1DYIS9QRRTBN" hidden="1">#REF!</definedName>
    <definedName name="BExBA6K42582A14WFFWQ3Q8QQWB6" localSheetId="10" hidden="1">#REF!</definedName>
    <definedName name="BExBA6K42582A14WFFWQ3Q8QQWB6" localSheetId="9" hidden="1">#REF!</definedName>
    <definedName name="BExBA6K42582A14WFFWQ3Q8QQWB6" hidden="1">#REF!</definedName>
    <definedName name="BExBA8I5D4R8R2PYQ1K16TWGTOEP" localSheetId="10" hidden="1">#REF!</definedName>
    <definedName name="BExBA8I5D4R8R2PYQ1K16TWGTOEP" localSheetId="9" hidden="1">#REF!</definedName>
    <definedName name="BExBA8I5D4R8R2PYQ1K16TWGTOEP" hidden="1">#REF!</definedName>
    <definedName name="BExBA93PE0DGUUTA7LLSIGBIXWE5" localSheetId="10" hidden="1">#REF!</definedName>
    <definedName name="BExBA93PE0DGUUTA7LLSIGBIXWE5" localSheetId="9" hidden="1">#REF!</definedName>
    <definedName name="BExBA93PE0DGUUTA7LLSIGBIXWE5" hidden="1">#REF!</definedName>
    <definedName name="BExBABCQMR685CQ1SC8CECO7GTGB" localSheetId="10" hidden="1">#REF!</definedName>
    <definedName name="BExBABCQMR685CQ1SC8CECO7GTGB" localSheetId="9" hidden="1">#REF!</definedName>
    <definedName name="BExBABCQMR685CQ1SC8CECO7GTGB" hidden="1">#REF!</definedName>
    <definedName name="BExBAI8X0FKDQJ6YZJQDTTG4ZCWY" localSheetId="10" hidden="1">#REF!</definedName>
    <definedName name="BExBAI8X0FKDQJ6YZJQDTTG4ZCWY" localSheetId="9" hidden="1">#REF!</definedName>
    <definedName name="BExBAI8X0FKDQJ6YZJQDTTG4ZCWY" hidden="1">#REF!</definedName>
    <definedName name="BExBAKN7XIBAXCF9PCNVS038PCQO" localSheetId="10" hidden="1">#REF!</definedName>
    <definedName name="BExBAKN7XIBAXCF9PCNVS038PCQO" localSheetId="9" hidden="1">#REF!</definedName>
    <definedName name="BExBAKN7XIBAXCF9PCNVS038PCQO" hidden="1">#REF!</definedName>
    <definedName name="BExBAKXZ7PBW3DDKKA5MWC1ZUC7O" localSheetId="10" hidden="1">#REF!</definedName>
    <definedName name="BExBAKXZ7PBW3DDKKA5MWC1ZUC7O" localSheetId="9" hidden="1">#REF!</definedName>
    <definedName name="BExBAKXZ7PBW3DDKKA5MWC1ZUC7O" hidden="1">#REF!</definedName>
    <definedName name="BExBAO8NLXZXHO6KCIECSFCH3RR0" localSheetId="10" hidden="1">#REF!</definedName>
    <definedName name="BExBAO8NLXZXHO6KCIECSFCH3RR0" localSheetId="9" hidden="1">#REF!</definedName>
    <definedName name="BExBAO8NLXZXHO6KCIECSFCH3RR0" hidden="1">#REF!</definedName>
    <definedName name="BExBAOOT1KBSIEISN1ADL4RMY879" localSheetId="10" hidden="1">#REF!</definedName>
    <definedName name="BExBAOOT1KBSIEISN1ADL4RMY879" localSheetId="9" hidden="1">#REF!</definedName>
    <definedName name="BExBAOOT1KBSIEISN1ADL4RMY879" hidden="1">#REF!</definedName>
    <definedName name="BExBAVKX8Q09370X1GCZWJ4E91YJ" localSheetId="10" hidden="1">#REF!</definedName>
    <definedName name="BExBAVKX8Q09370X1GCZWJ4E91YJ" localSheetId="9" hidden="1">#REF!</definedName>
    <definedName name="BExBAVKX8Q09370X1GCZWJ4E91YJ" hidden="1">#REF!</definedName>
    <definedName name="BExBAX2X2ENJYO4QTR5VAIQ86L7B" localSheetId="10" hidden="1">#REF!</definedName>
    <definedName name="BExBAX2X2ENJYO4QTR5VAIQ86L7B" localSheetId="9" hidden="1">#REF!</definedName>
    <definedName name="BExBAX2X2ENJYO4QTR5VAIQ86L7B" hidden="1">#REF!</definedName>
    <definedName name="BExBAZ13D3F1DVJQ6YJ8JGUYEYJE" localSheetId="10" hidden="1">#REF!</definedName>
    <definedName name="BExBAZ13D3F1DVJQ6YJ8JGUYEYJE" localSheetId="9" hidden="1">#REF!</definedName>
    <definedName name="BExBAZ13D3F1DVJQ6YJ8JGUYEYJE" hidden="1">#REF!</definedName>
    <definedName name="BExBBMPCB1QOZY8WWEX4J21JDE6U" localSheetId="10" hidden="1">#REF!</definedName>
    <definedName name="BExBBMPCB1QOZY8WWEX4J21JDE6U" localSheetId="9" hidden="1">#REF!</definedName>
    <definedName name="BExBBMPCB1QOZY8WWEX4J21JDE6U" hidden="1">#REF!</definedName>
    <definedName name="BExBBU1QQWUE0YFG7O1TN0RFLSSG" localSheetId="10" hidden="1">#REF!</definedName>
    <definedName name="BExBBU1QQWUE0YFG7O1TN0RFLSSG" localSheetId="9" hidden="1">#REF!</definedName>
    <definedName name="BExBBU1QQWUE0YFG7O1TN0RFLSSG" hidden="1">#REF!</definedName>
    <definedName name="BExBBUCJQRR74Q7GPWDEZXYK2KJL" localSheetId="10" hidden="1">#REF!</definedName>
    <definedName name="BExBBUCJQRR74Q7GPWDEZXYK2KJL" localSheetId="9" hidden="1">#REF!</definedName>
    <definedName name="BExBBUCJQRR74Q7GPWDEZXYK2KJL" hidden="1">#REF!</definedName>
    <definedName name="BExBBV8XVMD9CKZY711T0BN7H3PM" localSheetId="10" hidden="1">#REF!</definedName>
    <definedName name="BExBBV8XVMD9CKZY711T0BN7H3PM" localSheetId="9" hidden="1">#REF!</definedName>
    <definedName name="BExBBV8XVMD9CKZY711T0BN7H3PM" hidden="1">#REF!</definedName>
    <definedName name="BExBC78HXWXHO3XAB6E8NVTBGLJS" localSheetId="10" hidden="1">#REF!</definedName>
    <definedName name="BExBC78HXWXHO3XAB6E8NVTBGLJS" localSheetId="9" hidden="1">#REF!</definedName>
    <definedName name="BExBC78HXWXHO3XAB6E8NVTBGLJS" hidden="1">#REF!</definedName>
    <definedName name="BExBCFH3SMGZ2IPHFB6BCM9O3W0H" localSheetId="10" hidden="1">#REF!</definedName>
    <definedName name="BExBCFH3SMGZ2IPHFB6BCM9O3W0H" localSheetId="9" hidden="1">#REF!</definedName>
    <definedName name="BExBCFH3SMGZ2IPHFB6BCM9O3W0H" hidden="1">#REF!</definedName>
    <definedName name="BExBCK9SCAABKOT9IP6TEPRR7YDT" localSheetId="10" hidden="1">#REF!</definedName>
    <definedName name="BExBCK9SCAABKOT9IP6TEPRR7YDT" localSheetId="9" hidden="1">#REF!</definedName>
    <definedName name="BExBCK9SCAABKOT9IP6TEPRR7YDT" hidden="1">#REF!</definedName>
    <definedName name="BExBCKKJFFT2RP50WNPKBT7X8PJ3" localSheetId="10" hidden="1">#REF!</definedName>
    <definedName name="BExBCKKJFFT2RP50WNPKBT7X8PJ3" localSheetId="9" hidden="1">#REF!</definedName>
    <definedName name="BExBCKKJFFT2RP50WNPKBT7X8PJ3" hidden="1">#REF!</definedName>
    <definedName name="BExBCKKJTIRKC1RZJRTK65HHLX4W" localSheetId="10" hidden="1">#REF!</definedName>
    <definedName name="BExBCKKJTIRKC1RZJRTK65HHLX4W" localSheetId="9" hidden="1">#REF!</definedName>
    <definedName name="BExBCKKJTIRKC1RZJRTK65HHLX4W" hidden="1">#REF!</definedName>
    <definedName name="BExBCLMEPAN3XXX174TU8SS0627Q" localSheetId="10" hidden="1">#REF!</definedName>
    <definedName name="BExBCLMEPAN3XXX174TU8SS0627Q" localSheetId="9" hidden="1">#REF!</definedName>
    <definedName name="BExBCLMEPAN3XXX174TU8SS0627Q" hidden="1">#REF!</definedName>
    <definedName name="BExBCRBEYR2KZ8FAQFZ2NHY13WIY" localSheetId="10" hidden="1">#REF!</definedName>
    <definedName name="BExBCRBEYR2KZ8FAQFZ2NHY13WIY" localSheetId="9" hidden="1">#REF!</definedName>
    <definedName name="BExBCRBEYR2KZ8FAQFZ2NHY13WIY" hidden="1">#REF!</definedName>
    <definedName name="BExBD4I559NXSV6J07Q343TKYMVJ" localSheetId="10" hidden="1">#REF!</definedName>
    <definedName name="BExBD4I559NXSV6J07Q343TKYMVJ" localSheetId="9" hidden="1">#REF!</definedName>
    <definedName name="BExBD4I559NXSV6J07Q343TKYMVJ" hidden="1">#REF!</definedName>
    <definedName name="BExBD9W8C0W9N6L1AFL18JP4H94W" localSheetId="10" hidden="1">#REF!</definedName>
    <definedName name="BExBD9W8C0W9N6L1AFL18JP4H94W" localSheetId="9" hidden="1">#REF!</definedName>
    <definedName name="BExBD9W8C0W9N6L1AFL18JP4H94W" hidden="1">#REF!</definedName>
    <definedName name="BExBDBZQLTX3OGFYGULQFK5WEZU5" localSheetId="10" hidden="1">#REF!</definedName>
    <definedName name="BExBDBZQLTX3OGFYGULQFK5WEZU5" localSheetId="9" hidden="1">#REF!</definedName>
    <definedName name="BExBDBZQLTX3OGFYGULQFK5WEZU5" hidden="1">#REF!</definedName>
    <definedName name="BExBDJS9TUEU8Z84IV59E5V4T8K6" localSheetId="10" hidden="1">#REF!</definedName>
    <definedName name="BExBDJS9TUEU8Z84IV59E5V4T8K6" localSheetId="9" hidden="1">#REF!</definedName>
    <definedName name="BExBDJS9TUEU8Z84IV59E5V4T8K6" hidden="1">#REF!</definedName>
    <definedName name="BExBDKOMSVH4XMH52CFJ3F028I9R" localSheetId="10" hidden="1">#REF!</definedName>
    <definedName name="BExBDKOMSVH4XMH52CFJ3F028I9R" localSheetId="9" hidden="1">#REF!</definedName>
    <definedName name="BExBDKOMSVH4XMH52CFJ3F028I9R" hidden="1">#REF!</definedName>
    <definedName name="BExBDSRXVZQ0W5WXQMP5XD00GRRL" localSheetId="10" hidden="1">#REF!</definedName>
    <definedName name="BExBDSRXVZQ0W5WXQMP5XD00GRRL" localSheetId="9" hidden="1">#REF!</definedName>
    <definedName name="BExBDSRXVZQ0W5WXQMP5XD00GRRL" hidden="1">#REF!</definedName>
    <definedName name="BExBDTJ0J7XEHB9OATXFF5I8FZBJ" localSheetId="10" hidden="1">#REF!</definedName>
    <definedName name="BExBDTJ0J7XEHB9OATXFF5I8FZBJ" localSheetId="9" hidden="1">#REF!</definedName>
    <definedName name="BExBDTJ0J7XEHB9OATXFF5I8FZBJ" hidden="1">#REF!</definedName>
    <definedName name="BExBDUVGK3E1J4JY9ZYTS7V14BLY" localSheetId="10" hidden="1">#REF!</definedName>
    <definedName name="BExBDUVGK3E1J4JY9ZYTS7V14BLY" localSheetId="9" hidden="1">#REF!</definedName>
    <definedName name="BExBDUVGK3E1J4JY9ZYTS7V14BLY" hidden="1">#REF!</definedName>
    <definedName name="BExBE0KGY14GSWOGPU4HSJRLD2UD" localSheetId="10" hidden="1">#REF!</definedName>
    <definedName name="BExBE0KGY14GSWOGPU4HSJRLD2UD" localSheetId="9" hidden="1">#REF!</definedName>
    <definedName name="BExBE0KGY14GSWOGPU4HSJRLD2UD" hidden="1">#REF!</definedName>
    <definedName name="BExBE162OSBKD30I7T1DKKPT3I9I" localSheetId="10" hidden="1">#REF!</definedName>
    <definedName name="BExBE162OSBKD30I7T1DKKPT3I9I" localSheetId="9" hidden="1">#REF!</definedName>
    <definedName name="BExBE162OSBKD30I7T1DKKPT3I9I" hidden="1">#REF!</definedName>
    <definedName name="BExBEC9ATLQZF86W1M3APSM4HEOH" localSheetId="10" hidden="1">#REF!</definedName>
    <definedName name="BExBEC9ATLQZF86W1M3APSM4HEOH" localSheetId="9" hidden="1">#REF!</definedName>
    <definedName name="BExBEC9ATLQZF86W1M3APSM4HEOH" hidden="1">#REF!</definedName>
    <definedName name="BExBEXU4CFCM1P5CTZ4NE14PBGDA" localSheetId="10" hidden="1">#REF!</definedName>
    <definedName name="BExBEXU4CFCM1P5CTZ4NE14PBGDA" localSheetId="9" hidden="1">#REF!</definedName>
    <definedName name="BExBEXU4CFCM1P5CTZ4NE14PBGDA" hidden="1">#REF!</definedName>
    <definedName name="BExBEYFQJE9YK12A6JBMRFKEC7RN" localSheetId="10" hidden="1">#REF!</definedName>
    <definedName name="BExBEYFQJE9YK12A6JBMRFKEC7RN" localSheetId="9" hidden="1">#REF!</definedName>
    <definedName name="BExBEYFQJE9YK12A6JBMRFKEC7RN" hidden="1">#REF!</definedName>
    <definedName name="BExBG1ED81J2O4A2S5F5Y3BPHMCR" localSheetId="10" hidden="1">#REF!</definedName>
    <definedName name="BExBG1ED81J2O4A2S5F5Y3BPHMCR" localSheetId="9" hidden="1">#REF!</definedName>
    <definedName name="BExBG1ED81J2O4A2S5F5Y3BPHMCR" hidden="1">#REF!</definedName>
    <definedName name="BExCRK0K58VDM9V35DGI6VK8C92V" localSheetId="10" hidden="1">#REF!</definedName>
    <definedName name="BExCRK0K58VDM9V35DGI6VK8C92V" localSheetId="9" hidden="1">#REF!</definedName>
    <definedName name="BExCRK0K58VDM9V35DGI6VK8C92V" hidden="1">#REF!</definedName>
    <definedName name="BExCRLIHS7466WFJ3RPIUGGXYESZ" localSheetId="10" hidden="1">#REF!</definedName>
    <definedName name="BExCRLIHS7466WFJ3RPIUGGXYESZ" localSheetId="9" hidden="1">#REF!</definedName>
    <definedName name="BExCRLIHS7466WFJ3RPIUGGXYESZ" hidden="1">#REF!</definedName>
    <definedName name="BExCRXSXMF4LHAQZHN64FXJPMVZ7" localSheetId="10" hidden="1">#REF!</definedName>
    <definedName name="BExCRXSXMF4LHAQZHN64FXJPMVZ7" localSheetId="9" hidden="1">#REF!</definedName>
    <definedName name="BExCRXSXMF4LHAQZHN64FXJPMVZ7" hidden="1">#REF!</definedName>
    <definedName name="BExCS1EDDUEAEWHVYXHIP9I1WCJH" localSheetId="10" hidden="1">#REF!</definedName>
    <definedName name="BExCS1EDDUEAEWHVYXHIP9I1WCJH" localSheetId="9" hidden="1">#REF!</definedName>
    <definedName name="BExCS1EDDUEAEWHVYXHIP9I1WCJH" hidden="1">#REF!</definedName>
    <definedName name="BExCS1P5QG0X3OTHKX07RALOE5T5" localSheetId="10" hidden="1">#REF!</definedName>
    <definedName name="BExCS1P5QG0X3OTHKX07RALOE5T5" localSheetId="9" hidden="1">#REF!</definedName>
    <definedName name="BExCS1P5QG0X3OTHKX07RALOE5T5" hidden="1">#REF!</definedName>
    <definedName name="BExCS7ZPMHFJ4UJDAL8CQOLSZ13B" localSheetId="10" hidden="1">#REF!</definedName>
    <definedName name="BExCS7ZPMHFJ4UJDAL8CQOLSZ13B" localSheetId="9" hidden="1">#REF!</definedName>
    <definedName name="BExCS7ZPMHFJ4UJDAL8CQOLSZ13B" hidden="1">#REF!</definedName>
    <definedName name="BExCS8W4NJUZH9S1CYB6XSDLEPBW" localSheetId="10" hidden="1">#REF!</definedName>
    <definedName name="BExCS8W4NJUZH9S1CYB6XSDLEPBW" localSheetId="9" hidden="1">#REF!</definedName>
    <definedName name="BExCS8W4NJUZH9S1CYB6XSDLEPBW" hidden="1">#REF!</definedName>
    <definedName name="BExCSAE1M6G20R41J0Y24YNN0YC1" localSheetId="10" hidden="1">#REF!</definedName>
    <definedName name="BExCSAE1M6G20R41J0Y24YNN0YC1" localSheetId="9" hidden="1">#REF!</definedName>
    <definedName name="BExCSAE1M6G20R41J0Y24YNN0YC1" hidden="1">#REF!</definedName>
    <definedName name="BExCSAOUZOYKHN7HV511TO8VDJ02" localSheetId="10" hidden="1">#REF!</definedName>
    <definedName name="BExCSAOUZOYKHN7HV511TO8VDJ02" localSheetId="9" hidden="1">#REF!</definedName>
    <definedName name="BExCSAOUZOYKHN7HV511TO8VDJ02" hidden="1">#REF!</definedName>
    <definedName name="BExCSJ2XVKHN6ULCF7JML0TCRKEO" localSheetId="10" hidden="1">#REF!</definedName>
    <definedName name="BExCSJ2XVKHN6ULCF7JML0TCRKEO" localSheetId="9" hidden="1">#REF!</definedName>
    <definedName name="BExCSJ2XVKHN6ULCF7JML0TCRKEO" hidden="1">#REF!</definedName>
    <definedName name="BExCSMOFTXSUEC1T46LR1UPYRCX5" localSheetId="10" hidden="1">#REF!</definedName>
    <definedName name="BExCSMOFTXSUEC1T46LR1UPYRCX5" localSheetId="9" hidden="1">#REF!</definedName>
    <definedName name="BExCSMOFTXSUEC1T46LR1UPYRCX5" hidden="1">#REF!</definedName>
    <definedName name="BExCSSDG3TM6TPKS19E9QYJEELZ6" localSheetId="10" hidden="1">#REF!</definedName>
    <definedName name="BExCSSDG3TM6TPKS19E9QYJEELZ6" localSheetId="9" hidden="1">#REF!</definedName>
    <definedName name="BExCSSDG3TM6TPKS19E9QYJEELZ6" hidden="1">#REF!</definedName>
    <definedName name="BExCSZV7U67UWXL2HKJNM5W1E4OO" localSheetId="10" hidden="1">#REF!</definedName>
    <definedName name="BExCSZV7U67UWXL2HKJNM5W1E4OO" localSheetId="9" hidden="1">#REF!</definedName>
    <definedName name="BExCSZV7U67UWXL2HKJNM5W1E4OO" hidden="1">#REF!</definedName>
    <definedName name="BExCT4NSDT61OCH04Y2QIFIOP75H" localSheetId="10" hidden="1">#REF!</definedName>
    <definedName name="BExCT4NSDT61OCH04Y2QIFIOP75H" localSheetId="9" hidden="1">#REF!</definedName>
    <definedName name="BExCT4NSDT61OCH04Y2QIFIOP75H" hidden="1">#REF!</definedName>
    <definedName name="BExCTHZWIPJVLE56GATEFKPIKLK2" localSheetId="10" hidden="1">#REF!</definedName>
    <definedName name="BExCTHZWIPJVLE56GATEFKPIKLK2" localSheetId="9" hidden="1">#REF!</definedName>
    <definedName name="BExCTHZWIPJVLE56GATEFKPIKLK2" hidden="1">#REF!</definedName>
    <definedName name="BExCTW8G3VCZ55S09HTUGXKB1P2M" localSheetId="10" hidden="1">#REF!</definedName>
    <definedName name="BExCTW8G3VCZ55S09HTUGXKB1P2M" localSheetId="9" hidden="1">#REF!</definedName>
    <definedName name="BExCTW8G3VCZ55S09HTUGXKB1P2M" hidden="1">#REF!</definedName>
    <definedName name="BExCTYS2KX0QANOLT8LGZ9WV3S3T" localSheetId="10" hidden="1">#REF!</definedName>
    <definedName name="BExCTYS2KX0QANOLT8LGZ9WV3S3T" localSheetId="9" hidden="1">#REF!</definedName>
    <definedName name="BExCTYS2KX0QANOLT8LGZ9WV3S3T" hidden="1">#REF!</definedName>
    <definedName name="BExCTZ2V6H9TT6LFGK3SADZ2TIGQ" localSheetId="10" hidden="1">#REF!</definedName>
    <definedName name="BExCTZ2V6H9TT6LFGK3SADZ2TIGQ" localSheetId="9" hidden="1">#REF!</definedName>
    <definedName name="BExCTZ2V6H9TT6LFGK3SADZ2TIGQ" hidden="1">#REF!</definedName>
    <definedName name="BExCTZZ9JNES4EDHW97NP0EGQALX" localSheetId="10" hidden="1">#REF!</definedName>
    <definedName name="BExCTZZ9JNES4EDHW97NP0EGQALX" localSheetId="9" hidden="1">#REF!</definedName>
    <definedName name="BExCTZZ9JNES4EDHW97NP0EGQALX" hidden="1">#REF!</definedName>
    <definedName name="BExCU0A1V6NMZQ9ASYJ8QIVQ5UR2" localSheetId="10" hidden="1">#REF!</definedName>
    <definedName name="BExCU0A1V6NMZQ9ASYJ8QIVQ5UR2" localSheetId="9" hidden="1">#REF!</definedName>
    <definedName name="BExCU0A1V6NMZQ9ASYJ8QIVQ5UR2" hidden="1">#REF!</definedName>
    <definedName name="BExCU2834920JBHSPCRC4UF80OLL" localSheetId="10" hidden="1">#REF!</definedName>
    <definedName name="BExCU2834920JBHSPCRC4UF80OLL" localSheetId="9" hidden="1">#REF!</definedName>
    <definedName name="BExCU2834920JBHSPCRC4UF80OLL" hidden="1">#REF!</definedName>
    <definedName name="BExCU8O54I3P3WRYWY1CRP3S78QY" localSheetId="10" hidden="1">#REF!</definedName>
    <definedName name="BExCU8O54I3P3WRYWY1CRP3S78QY" localSheetId="9" hidden="1">#REF!</definedName>
    <definedName name="BExCU8O54I3P3WRYWY1CRP3S78QY" hidden="1">#REF!</definedName>
    <definedName name="BExCUDRJO23YOKT8GPWOVQ4XEHF5" localSheetId="10" hidden="1">#REF!</definedName>
    <definedName name="BExCUDRJO23YOKT8GPWOVQ4XEHF5" localSheetId="9" hidden="1">#REF!</definedName>
    <definedName name="BExCUDRJO23YOKT8GPWOVQ4XEHF5" hidden="1">#REF!</definedName>
    <definedName name="BExCULEOALM7SEHVMQC4B4N25MRM" localSheetId="10" hidden="1">#REF!</definedName>
    <definedName name="BExCULEOALM7SEHVMQC4B4N25MRM" localSheetId="9" hidden="1">#REF!</definedName>
    <definedName name="BExCULEOALM7SEHVMQC4B4N25MRM" hidden="1">#REF!</definedName>
    <definedName name="BExCUPAXFR16YMWL30ME3F3BSRDZ" localSheetId="10" hidden="1">#REF!</definedName>
    <definedName name="BExCUPAXFR16YMWL30ME3F3BSRDZ" localSheetId="9" hidden="1">#REF!</definedName>
    <definedName name="BExCUPAXFR16YMWL30ME3F3BSRDZ" hidden="1">#REF!</definedName>
    <definedName name="BExCUR94DHCE47PUUWEMT5QZOYR2" localSheetId="10" hidden="1">#REF!</definedName>
    <definedName name="BExCUR94DHCE47PUUWEMT5QZOYR2" localSheetId="9" hidden="1">#REF!</definedName>
    <definedName name="BExCUR94DHCE47PUUWEMT5QZOYR2" hidden="1">#REF!</definedName>
    <definedName name="BExCV5HJSTBNPQZVGYJY9AZ4IJ26" localSheetId="10" hidden="1">#REF!</definedName>
    <definedName name="BExCV5HJSTBNPQZVGYJY9AZ4IJ26" localSheetId="9" hidden="1">#REF!</definedName>
    <definedName name="BExCV5HJSTBNPQZVGYJY9AZ4IJ26" hidden="1">#REF!</definedName>
    <definedName name="BExCV634L7SVHGB0UDDTRRQ2Q72H" localSheetId="10" hidden="1">#REF!</definedName>
    <definedName name="BExCV634L7SVHGB0UDDTRRQ2Q72H" localSheetId="9" hidden="1">#REF!</definedName>
    <definedName name="BExCV634L7SVHGB0UDDTRRQ2Q72H" hidden="1">#REF!</definedName>
    <definedName name="BExCVBXGSXT9FWJRG62PX9S1RK83" localSheetId="10" hidden="1">#REF!</definedName>
    <definedName name="BExCVBXGSXT9FWJRG62PX9S1RK83" localSheetId="9" hidden="1">#REF!</definedName>
    <definedName name="BExCVBXGSXT9FWJRG62PX9S1RK83" hidden="1">#REF!</definedName>
    <definedName name="BExCVHBNLOHNFS0JAV3I1XGPNH9W" localSheetId="10" hidden="1">#REF!</definedName>
    <definedName name="BExCVHBNLOHNFS0JAV3I1XGPNH9W" localSheetId="9" hidden="1">#REF!</definedName>
    <definedName name="BExCVHBNLOHNFS0JAV3I1XGPNH9W" hidden="1">#REF!</definedName>
    <definedName name="BExCVI86R31A2IOZIEBY1FJLVILD" localSheetId="10" hidden="1">#REF!</definedName>
    <definedName name="BExCVI86R31A2IOZIEBY1FJLVILD" localSheetId="9" hidden="1">#REF!</definedName>
    <definedName name="BExCVI86R31A2IOZIEBY1FJLVILD" hidden="1">#REF!</definedName>
    <definedName name="BExCVKGZXE0I9EIXKBZVSGSEY2RR" localSheetId="10" hidden="1">#REF!</definedName>
    <definedName name="BExCVKGZXE0I9EIXKBZVSGSEY2RR" localSheetId="9" hidden="1">#REF!</definedName>
    <definedName name="BExCVKGZXE0I9EIXKBZVSGSEY2RR" hidden="1">#REF!</definedName>
    <definedName name="BExCVNROVORCSNX9HKHKPHY0URS3" localSheetId="10" hidden="1">#REF!</definedName>
    <definedName name="BExCVNROVORCSNX9HKHKPHY0URS3" localSheetId="9" hidden="1">#REF!</definedName>
    <definedName name="BExCVNROVORCSNX9HKHKPHY0URS3" hidden="1">#REF!</definedName>
    <definedName name="BExCVPEZON7VV6NOWII8VZMONPCJ" localSheetId="10" hidden="1">#REF!</definedName>
    <definedName name="BExCVPEZON7VV6NOWII8VZMONPCJ" localSheetId="9" hidden="1">#REF!</definedName>
    <definedName name="BExCVPEZON7VV6NOWII8VZMONPCJ" hidden="1">#REF!</definedName>
    <definedName name="BExCVV44WY5807WGMTGKPW0GT256" localSheetId="10" hidden="1">#REF!</definedName>
    <definedName name="BExCVV44WY5807WGMTGKPW0GT256" localSheetId="9" hidden="1">#REF!</definedName>
    <definedName name="BExCVV44WY5807WGMTGKPW0GT256" hidden="1">#REF!</definedName>
    <definedName name="BExCVZ5PN4V6MRBZ04PZJW3GEF8S" localSheetId="10" hidden="1">#REF!</definedName>
    <definedName name="BExCVZ5PN4V6MRBZ04PZJW3GEF8S" localSheetId="9" hidden="1">#REF!</definedName>
    <definedName name="BExCVZ5PN4V6MRBZ04PZJW3GEF8S" hidden="1">#REF!</definedName>
    <definedName name="BExCW13R0GWJYGXZBNCPAHQN4NR2" localSheetId="10" hidden="1">#REF!</definedName>
    <definedName name="BExCW13R0GWJYGXZBNCPAHQN4NR2" localSheetId="9" hidden="1">#REF!</definedName>
    <definedName name="BExCW13R0GWJYGXZBNCPAHQN4NR2" hidden="1">#REF!</definedName>
    <definedName name="BExCW9Y5HWU4RJTNX74O6L24VGCK" localSheetId="10" hidden="1">#REF!</definedName>
    <definedName name="BExCW9Y5HWU4RJTNX74O6L24VGCK" localSheetId="9" hidden="1">#REF!</definedName>
    <definedName name="BExCW9Y5HWU4RJTNX74O6L24VGCK" hidden="1">#REF!</definedName>
    <definedName name="BExCWHADQJRXWFDGV2KMANWIY1YN" localSheetId="10" hidden="1">#REF!</definedName>
    <definedName name="BExCWHADQJRXWFDGV2KMANWIY1YN" localSheetId="9" hidden="1">#REF!</definedName>
    <definedName name="BExCWHADQJRXWFDGV2KMANWIY1YN" hidden="1">#REF!</definedName>
    <definedName name="BExCWPDPESGZS07QGBLSBWDNVJLZ" localSheetId="10" hidden="1">#REF!</definedName>
    <definedName name="BExCWPDPESGZS07QGBLSBWDNVJLZ" localSheetId="9" hidden="1">#REF!</definedName>
    <definedName name="BExCWPDPESGZS07QGBLSBWDNVJLZ" hidden="1">#REF!</definedName>
    <definedName name="BExCWTVKHIVCRHF8GC39KI58YM5K" localSheetId="10" hidden="1">#REF!</definedName>
    <definedName name="BExCWTVKHIVCRHF8GC39KI58YM5K" localSheetId="9" hidden="1">#REF!</definedName>
    <definedName name="BExCWTVKHIVCRHF8GC39KI58YM5K" hidden="1">#REF!</definedName>
    <definedName name="BExCX2KGRZBRVLZNM8SUSIE6A0RL" localSheetId="10" hidden="1">#REF!</definedName>
    <definedName name="BExCX2KGRZBRVLZNM8SUSIE6A0RL" localSheetId="9" hidden="1">#REF!</definedName>
    <definedName name="BExCX2KGRZBRVLZNM8SUSIE6A0RL" hidden="1">#REF!</definedName>
    <definedName name="BExCX3X451T70LZ1VF95L7W4Y4TM" localSheetId="10" hidden="1">#REF!</definedName>
    <definedName name="BExCX3X451T70LZ1VF95L7W4Y4TM" localSheetId="9" hidden="1">#REF!</definedName>
    <definedName name="BExCX3X451T70LZ1VF95L7W4Y4TM" hidden="1">#REF!</definedName>
    <definedName name="BExCX4NZ2N1OUGXM7EV0U7VULJMM" localSheetId="10" hidden="1">#REF!</definedName>
    <definedName name="BExCX4NZ2N1OUGXM7EV0U7VULJMM" localSheetId="9" hidden="1">#REF!</definedName>
    <definedName name="BExCX4NZ2N1OUGXM7EV0U7VULJMM" hidden="1">#REF!</definedName>
    <definedName name="BExCXILMURGYMAH6N5LF5DV6K3GM" localSheetId="10" hidden="1">#REF!</definedName>
    <definedName name="BExCXILMURGYMAH6N5LF5DV6K3GM" localSheetId="9" hidden="1">#REF!</definedName>
    <definedName name="BExCXILMURGYMAH6N5LF5DV6K3GM" hidden="1">#REF!</definedName>
    <definedName name="BExCXQUFBMXQ1650735H48B1AZT3" localSheetId="10" hidden="1">#REF!</definedName>
    <definedName name="BExCXQUFBMXQ1650735H48B1AZT3" localSheetId="9" hidden="1">#REF!</definedName>
    <definedName name="BExCXQUFBMXQ1650735H48B1AZT3" hidden="1">#REF!</definedName>
    <definedName name="BExCXYSBKJ9SZQD7XS2WUS6SVBJO" localSheetId="10" hidden="1">#REF!</definedName>
    <definedName name="BExCXYSBKJ9SZQD7XS2WUS6SVBJO" localSheetId="9" hidden="1">#REF!</definedName>
    <definedName name="BExCXYSBKJ9SZQD7XS2WUS6SVBJO" hidden="1">#REF!</definedName>
    <definedName name="BExCXZ8DGK5ZE8467LFEHX6JNQHJ" localSheetId="10" hidden="1">#REF!</definedName>
    <definedName name="BExCXZ8DGK5ZE8467LFEHX6JNQHJ" localSheetId="9" hidden="1">#REF!</definedName>
    <definedName name="BExCXZ8DGK5ZE8467LFEHX6JNQHJ" hidden="1">#REF!</definedName>
    <definedName name="BExCY2DQO9VLA77Q7EG3T0XNXX4F" localSheetId="10" hidden="1">#REF!</definedName>
    <definedName name="BExCY2DQO9VLA77Q7EG3T0XNXX4F" localSheetId="9" hidden="1">#REF!</definedName>
    <definedName name="BExCY2DQO9VLA77Q7EG3T0XNXX4F" hidden="1">#REF!</definedName>
    <definedName name="BExCY5Z7X93Z8XUOEASK50W08S36" localSheetId="10" hidden="1">#REF!</definedName>
    <definedName name="BExCY5Z7X93Z8XUOEASK50W08S36" localSheetId="9" hidden="1">#REF!</definedName>
    <definedName name="BExCY5Z7X93Z8XUOEASK50W08S36" hidden="1">#REF!</definedName>
    <definedName name="BExCY6VMJ68MX3C981R5Q0BX5791" localSheetId="10" hidden="1">#REF!</definedName>
    <definedName name="BExCY6VMJ68MX3C981R5Q0BX5791" localSheetId="9" hidden="1">#REF!</definedName>
    <definedName name="BExCY6VMJ68MX3C981R5Q0BX5791" hidden="1">#REF!</definedName>
    <definedName name="BExCYAH2SAZCPW6XCB7V7PMMCAWO" localSheetId="10" hidden="1">#REF!</definedName>
    <definedName name="BExCYAH2SAZCPW6XCB7V7PMMCAWO" localSheetId="9" hidden="1">#REF!</definedName>
    <definedName name="BExCYAH2SAZCPW6XCB7V7PMMCAWO" hidden="1">#REF!</definedName>
    <definedName name="BExCYDGYM1UGUNTB331L2E4L5F34" localSheetId="10" hidden="1">#REF!</definedName>
    <definedName name="BExCYDGYM1UGUNTB331L2E4L5F34" localSheetId="9" hidden="1">#REF!</definedName>
    <definedName name="BExCYDGYM1UGUNTB331L2E4L5F34" hidden="1">#REF!</definedName>
    <definedName name="BExCYN7KCKU1F6EXMNPQPTKNOT6A" localSheetId="10" hidden="1">#REF!</definedName>
    <definedName name="BExCYN7KCKU1F6EXMNPQPTKNOT6A" localSheetId="9" hidden="1">#REF!</definedName>
    <definedName name="BExCYN7KCKU1F6EXMNPQPTKNOT6A" hidden="1">#REF!</definedName>
    <definedName name="BExCYPRC5HJE6N2XQTHCT6NXGP8N" localSheetId="10" hidden="1">#REF!</definedName>
    <definedName name="BExCYPRC5HJE6N2XQTHCT6NXGP8N" localSheetId="9" hidden="1">#REF!</definedName>
    <definedName name="BExCYPRC5HJE6N2XQTHCT6NXGP8N" hidden="1">#REF!</definedName>
    <definedName name="BExCYQCX9ES8ZWW2L35B12WDNT73" localSheetId="10" hidden="1">#REF!</definedName>
    <definedName name="BExCYQCX9ES8ZWW2L35B12WDNT73" localSheetId="9" hidden="1">#REF!</definedName>
    <definedName name="BExCYQCX9ES8ZWW2L35B12WDNT73" hidden="1">#REF!</definedName>
    <definedName name="BExCYSLQY2CYU7DQ3QI07UGGS6OW" localSheetId="10" hidden="1">#REF!</definedName>
    <definedName name="BExCYSLQY2CYU7DQ3QI07UGGS6OW" localSheetId="9" hidden="1">#REF!</definedName>
    <definedName name="BExCYSLQY2CYU7DQ3QI07UGGS6OW" hidden="1">#REF!</definedName>
    <definedName name="BExCYUK0I3UEXZNFDW71G6Z6D8XR" localSheetId="10" hidden="1">#REF!</definedName>
    <definedName name="BExCYUK0I3UEXZNFDW71G6Z6D8XR" localSheetId="9" hidden="1">#REF!</definedName>
    <definedName name="BExCYUK0I3UEXZNFDW71G6Z6D8XR" hidden="1">#REF!</definedName>
    <definedName name="BExCZFZCXMLY5DWESYJ9NGTJYQ8M" localSheetId="10" hidden="1">#REF!</definedName>
    <definedName name="BExCZFZCXMLY5DWESYJ9NGTJYQ8M" localSheetId="9" hidden="1">#REF!</definedName>
    <definedName name="BExCZFZCXMLY5DWESYJ9NGTJYQ8M" hidden="1">#REF!</definedName>
    <definedName name="BExCZJ4P8WS0BDT31WDXI0ROE7D6" localSheetId="10" hidden="1">#REF!</definedName>
    <definedName name="BExCZJ4P8WS0BDT31WDXI0ROE7D6" localSheetId="9" hidden="1">#REF!</definedName>
    <definedName name="BExCZJ4P8WS0BDT31WDXI0ROE7D6" hidden="1">#REF!</definedName>
    <definedName name="BExCZKH6NI0EE02L995IFVBD1J59" localSheetId="10" hidden="1">#REF!</definedName>
    <definedName name="BExCZKH6NI0EE02L995IFVBD1J59" localSheetId="9" hidden="1">#REF!</definedName>
    <definedName name="BExCZKH6NI0EE02L995IFVBD1J59" hidden="1">#REF!</definedName>
    <definedName name="BExCZNRWARGGHWLSC1PEDZFLF3JV" localSheetId="10" hidden="1">#REF!</definedName>
    <definedName name="BExCZNRWARGGHWLSC1PEDZFLF3JV" localSheetId="9" hidden="1">#REF!</definedName>
    <definedName name="BExCZNRWARGGHWLSC1PEDZFLF3JV" hidden="1">#REF!</definedName>
    <definedName name="BExCZP9TBB61HISZ2U5QMQSO2LBE" localSheetId="10" hidden="1">#REF!</definedName>
    <definedName name="BExCZP9TBB61HISZ2U5QMQSO2LBE" localSheetId="9" hidden="1">#REF!</definedName>
    <definedName name="BExCZP9TBB61HISZ2U5QMQSO2LBE" hidden="1">#REF!</definedName>
    <definedName name="BExCZUD9FEOJBKDJ51Z3JON9LKJ8" localSheetId="10" hidden="1">#REF!</definedName>
    <definedName name="BExCZUD9FEOJBKDJ51Z3JON9LKJ8" localSheetId="9" hidden="1">#REF!</definedName>
    <definedName name="BExCZUD9FEOJBKDJ51Z3JON9LKJ8" hidden="1">#REF!</definedName>
    <definedName name="BExD0AUOVQT3UL53T2KUVJNGD0QF" localSheetId="10" hidden="1">#REF!</definedName>
    <definedName name="BExD0AUOVQT3UL53T2KUVJNGD0QF" localSheetId="9" hidden="1">#REF!</definedName>
    <definedName name="BExD0AUOVQT3UL53T2KUVJNGD0QF" hidden="1">#REF!</definedName>
    <definedName name="BExD0HALIN0JR4JTPGDEVAEE5EX5" localSheetId="10" hidden="1">#REF!</definedName>
    <definedName name="BExD0HALIN0JR4JTPGDEVAEE5EX5" localSheetId="9" hidden="1">#REF!</definedName>
    <definedName name="BExD0HALIN0JR4JTPGDEVAEE5EX5" hidden="1">#REF!</definedName>
    <definedName name="BExD0LCCDPG16YLY5WQSZF1XI5DA" localSheetId="10" hidden="1">#REF!</definedName>
    <definedName name="BExD0LCCDPG16YLY5WQSZF1XI5DA" localSheetId="9" hidden="1">#REF!</definedName>
    <definedName name="BExD0LCCDPG16YLY5WQSZF1XI5DA" hidden="1">#REF!</definedName>
    <definedName name="BExD0RMWSB4TRECEHTH6NN4K9DFZ" localSheetId="10" hidden="1">#REF!</definedName>
    <definedName name="BExD0RMWSB4TRECEHTH6NN4K9DFZ" localSheetId="9" hidden="1">#REF!</definedName>
    <definedName name="BExD0RMWSB4TRECEHTH6NN4K9DFZ" hidden="1">#REF!</definedName>
    <definedName name="BExD0U6KG10QGVDI1XSHK0J10A2V" localSheetId="10" hidden="1">#REF!</definedName>
    <definedName name="BExD0U6KG10QGVDI1XSHK0J10A2V" localSheetId="9" hidden="1">#REF!</definedName>
    <definedName name="BExD0U6KG10QGVDI1XSHK0J10A2V" hidden="1">#REF!</definedName>
    <definedName name="BExD0WQ6EQ2G82IAJI3FDQKGZH18" localSheetId="10" hidden="1">#REF!</definedName>
    <definedName name="BExD0WQ6EQ2G82IAJI3FDQKGZH18" localSheetId="9" hidden="1">#REF!</definedName>
    <definedName name="BExD0WQ6EQ2G82IAJI3FDQKGZH18" hidden="1">#REF!</definedName>
    <definedName name="BExD13RUIBGRXDL4QDZ305UKUR12" localSheetId="10" hidden="1">#REF!</definedName>
    <definedName name="BExD13RUIBGRXDL4QDZ305UKUR12" localSheetId="9" hidden="1">#REF!</definedName>
    <definedName name="BExD13RUIBGRXDL4QDZ305UKUR12" hidden="1">#REF!</definedName>
    <definedName name="BExD14DETV5R4OOTMAXD5NAKWRO3" localSheetId="10" hidden="1">#REF!</definedName>
    <definedName name="BExD14DETV5R4OOTMAXD5NAKWRO3" localSheetId="9" hidden="1">#REF!</definedName>
    <definedName name="BExD14DETV5R4OOTMAXD5NAKWRO3" hidden="1">#REF!</definedName>
    <definedName name="BExD1MI40YRCBI7KT4S9YHQJUO06" localSheetId="10" hidden="1">#REF!</definedName>
    <definedName name="BExD1MI40YRCBI7KT4S9YHQJUO06" localSheetId="9" hidden="1">#REF!</definedName>
    <definedName name="BExD1MI40YRCBI7KT4S9YHQJUO06" hidden="1">#REF!</definedName>
    <definedName name="BExD1OAU9OXQAZA4D70HP72CU6GB" localSheetId="10" hidden="1">#REF!</definedName>
    <definedName name="BExD1OAU9OXQAZA4D70HP72CU6GB" localSheetId="9" hidden="1">#REF!</definedName>
    <definedName name="BExD1OAU9OXQAZA4D70HP72CU6GB" hidden="1">#REF!</definedName>
    <definedName name="BExD1T8WPV0G6YOX7WMAIZD8XNBK" localSheetId="10" hidden="1">#REF!</definedName>
    <definedName name="BExD1T8WPV0G6YOX7WMAIZD8XNBK" localSheetId="9" hidden="1">#REF!</definedName>
    <definedName name="BExD1T8WPV0G6YOX7WMAIZD8XNBK" hidden="1">#REF!</definedName>
    <definedName name="BExD1Y1JV61416YA1XRQHKWPZIE7" localSheetId="10" hidden="1">#REF!</definedName>
    <definedName name="BExD1Y1JV61416YA1XRQHKWPZIE7" localSheetId="9" hidden="1">#REF!</definedName>
    <definedName name="BExD1Y1JV61416YA1XRQHKWPZIE7" hidden="1">#REF!</definedName>
    <definedName name="BExD2CFHIRMBKN5KXE5QP4XXEWFS" localSheetId="10" hidden="1">#REF!</definedName>
    <definedName name="BExD2CFHIRMBKN5KXE5QP4XXEWFS" localSheetId="9" hidden="1">#REF!</definedName>
    <definedName name="BExD2CFHIRMBKN5KXE5QP4XXEWFS" hidden="1">#REF!</definedName>
    <definedName name="BExD2DMHH1HWXQ9W0YYMDP8AAX8Q" localSheetId="10" hidden="1">#REF!</definedName>
    <definedName name="BExD2DMHH1HWXQ9W0YYMDP8AAX8Q" localSheetId="9" hidden="1">#REF!</definedName>
    <definedName name="BExD2DMHH1HWXQ9W0YYMDP8AAX8Q" hidden="1">#REF!</definedName>
    <definedName name="BExD2HTPC7IWBAU6OSQ67MQA8BYZ" localSheetId="10" hidden="1">#REF!</definedName>
    <definedName name="BExD2HTPC7IWBAU6OSQ67MQA8BYZ" localSheetId="9" hidden="1">#REF!</definedName>
    <definedName name="BExD2HTPC7IWBAU6OSQ67MQA8BYZ" hidden="1">#REF!</definedName>
    <definedName name="BExD2PWTVQ2CXNG6B7UDL8FIMXBH" localSheetId="10" hidden="1">#REF!</definedName>
    <definedName name="BExD2PWTVQ2CXNG6B7UDL8FIMXBH" localSheetId="9" hidden="1">#REF!</definedName>
    <definedName name="BExD2PWTVQ2CXNG6B7UDL8FIMXBH" hidden="1">#REF!</definedName>
    <definedName name="BExD2X9AQ03EX1AVVX44CXLXRPTI" localSheetId="10" hidden="1">#REF!</definedName>
    <definedName name="BExD2X9AQ03EX1AVVX44CXLXRPTI" localSheetId="9" hidden="1">#REF!</definedName>
    <definedName name="BExD2X9AQ03EX1AVVX44CXLXRPTI" hidden="1">#REF!</definedName>
    <definedName name="BExD2ZNL9MWJOEL2575KJZBDP2A6" localSheetId="10" hidden="1">#REF!</definedName>
    <definedName name="BExD2ZNL9MWJOEL2575KJZBDP2A6" localSheetId="9" hidden="1">#REF!</definedName>
    <definedName name="BExD2ZNL9MWJOEL2575KJZBDP2A6" hidden="1">#REF!</definedName>
    <definedName name="BExD34G79JRMB8BZRVN81P1H9MSB" localSheetId="10" hidden="1">#REF!</definedName>
    <definedName name="BExD34G79JRMB8BZRVN81P1H9MSB" localSheetId="9" hidden="1">#REF!</definedName>
    <definedName name="BExD34G79JRMB8BZRVN81P1H9MSB" hidden="1">#REF!</definedName>
    <definedName name="BExD35CL2NULPPEHAM954ETQIJA2" localSheetId="10" hidden="1">#REF!</definedName>
    <definedName name="BExD35CL2NULPPEHAM954ETQIJA2" localSheetId="9" hidden="1">#REF!</definedName>
    <definedName name="BExD35CL2NULPPEHAM954ETQIJA2" hidden="1">#REF!</definedName>
    <definedName name="BExD363H2VGFIQUCE6LS4AC5J0ZT" localSheetId="10" hidden="1">#REF!</definedName>
    <definedName name="BExD363H2VGFIQUCE6LS4AC5J0ZT" localSheetId="9" hidden="1">#REF!</definedName>
    <definedName name="BExD363H2VGFIQUCE6LS4AC5J0ZT" hidden="1">#REF!</definedName>
    <definedName name="BExD3A588E939V61P1XEW0FI5Q0S" localSheetId="10" hidden="1">#REF!</definedName>
    <definedName name="BExD3A588E939V61P1XEW0FI5Q0S" localSheetId="9" hidden="1">#REF!</definedName>
    <definedName name="BExD3A588E939V61P1XEW0FI5Q0S" hidden="1">#REF!</definedName>
    <definedName name="BExD3CJJDKVR9M18XI3WDZH80WL6" localSheetId="10" hidden="1">#REF!</definedName>
    <definedName name="BExD3CJJDKVR9M18XI3WDZH80WL6" localSheetId="9" hidden="1">#REF!</definedName>
    <definedName name="BExD3CJJDKVR9M18XI3WDZH80WL6" hidden="1">#REF!</definedName>
    <definedName name="BExD3ESD9WYJIB3TRDPJ1CKXRAVL" localSheetId="10" hidden="1">#REF!</definedName>
    <definedName name="BExD3ESD9WYJIB3TRDPJ1CKXRAVL" localSheetId="9" hidden="1">#REF!</definedName>
    <definedName name="BExD3ESD9WYJIB3TRDPJ1CKXRAVL" hidden="1">#REF!</definedName>
    <definedName name="BExD3F368X5S25MWSUNIV57RDB57" localSheetId="10" hidden="1">#REF!</definedName>
    <definedName name="BExD3F368X5S25MWSUNIV57RDB57" localSheetId="9" hidden="1">#REF!</definedName>
    <definedName name="BExD3F368X5S25MWSUNIV57RDB57" hidden="1">#REF!</definedName>
    <definedName name="BExD3I8JTNF4LTMFY6GRVDJ6VLGG" localSheetId="10" hidden="1">#REF!</definedName>
    <definedName name="BExD3I8JTNF4LTMFY6GRVDJ6VLGG" localSheetId="9" hidden="1">#REF!</definedName>
    <definedName name="BExD3I8JTNF4LTMFY6GRVDJ6VLGG" hidden="1">#REF!</definedName>
    <definedName name="BExD3IJ5IT335SOSNV9L85WKAOSI" localSheetId="10" hidden="1">#REF!</definedName>
    <definedName name="BExD3IJ5IT335SOSNV9L85WKAOSI" localSheetId="9" hidden="1">#REF!</definedName>
    <definedName name="BExD3IJ5IT335SOSNV9L85WKAOSI" hidden="1">#REF!</definedName>
    <definedName name="BExD3KBVUY57GMMQTOFEU6S6G1AY" localSheetId="10" hidden="1">#REF!</definedName>
    <definedName name="BExD3KBVUY57GMMQTOFEU6S6G1AY" localSheetId="9" hidden="1">#REF!</definedName>
    <definedName name="BExD3KBVUY57GMMQTOFEU6S6G1AY" hidden="1">#REF!</definedName>
    <definedName name="BExD3NMR7AW2Z6V8SC79VQR37NA6" localSheetId="10" hidden="1">#REF!</definedName>
    <definedName name="BExD3NMR7AW2Z6V8SC79VQR37NA6" localSheetId="9" hidden="1">#REF!</definedName>
    <definedName name="BExD3NMR7AW2Z6V8SC79VQR37NA6" hidden="1">#REF!</definedName>
    <definedName name="BExD3QXA2UQ2W4N7NYLUEOG40BZB" localSheetId="10" hidden="1">#REF!</definedName>
    <definedName name="BExD3QXA2UQ2W4N7NYLUEOG40BZB" localSheetId="9" hidden="1">#REF!</definedName>
    <definedName name="BExD3QXA2UQ2W4N7NYLUEOG40BZB" hidden="1">#REF!</definedName>
    <definedName name="BExD3U2N041TEJ7GCN005UTPHNXY" localSheetId="10" hidden="1">#REF!</definedName>
    <definedName name="BExD3U2N041TEJ7GCN005UTPHNXY" localSheetId="9" hidden="1">#REF!</definedName>
    <definedName name="BExD3U2N041TEJ7GCN005UTPHNXY" hidden="1">#REF!</definedName>
    <definedName name="BExD3VPY5VEI1LLQ4I16T16251DT" localSheetId="10" hidden="1">#REF!</definedName>
    <definedName name="BExD3VPY5VEI1LLQ4I16T16251DT" localSheetId="9" hidden="1">#REF!</definedName>
    <definedName name="BExD3VPY5VEI1LLQ4I16T16251DT" hidden="1">#REF!</definedName>
    <definedName name="BExD3XIUEZZ1KIHV7CPS7DKUGIN8" localSheetId="10" hidden="1">#REF!</definedName>
    <definedName name="BExD3XIUEZZ1KIHV7CPS7DKUGIN8" localSheetId="9" hidden="1">#REF!</definedName>
    <definedName name="BExD3XIUEZZ1KIHV7CPS7DKUGIN8" hidden="1">#REF!</definedName>
    <definedName name="BExD40O0CFTNJFOFMMM1KH0P7BUI" localSheetId="10" hidden="1">#REF!</definedName>
    <definedName name="BExD40O0CFTNJFOFMMM1KH0P7BUI" localSheetId="9" hidden="1">#REF!</definedName>
    <definedName name="BExD40O0CFTNJFOFMMM1KH0P7BUI" hidden="1">#REF!</definedName>
    <definedName name="BExD47UYINTJY1PDIW2S1FZ8ZMIO" localSheetId="10" hidden="1">#REF!</definedName>
    <definedName name="BExD47UYINTJY1PDIW2S1FZ8ZMIO" localSheetId="9" hidden="1">#REF!</definedName>
    <definedName name="BExD47UYINTJY1PDIW2S1FZ8ZMIO" hidden="1">#REF!</definedName>
    <definedName name="BExD4BR9HJ3MWWZ5KLVZWX9FJAUS" localSheetId="10" hidden="1">#REF!</definedName>
    <definedName name="BExD4BR9HJ3MWWZ5KLVZWX9FJAUS" localSheetId="9" hidden="1">#REF!</definedName>
    <definedName name="BExD4BR9HJ3MWWZ5KLVZWX9FJAUS" hidden="1">#REF!</definedName>
    <definedName name="BExD4F1WTKT3H0N9MF4H1LX7MBSY" localSheetId="10" hidden="1">#REF!</definedName>
    <definedName name="BExD4F1WTKT3H0N9MF4H1LX7MBSY" localSheetId="9" hidden="1">#REF!</definedName>
    <definedName name="BExD4F1WTKT3H0N9MF4H1LX7MBSY" hidden="1">#REF!</definedName>
    <definedName name="BExD4H5GQWXBS6LUL3TSP36DVO38" localSheetId="10" hidden="1">#REF!</definedName>
    <definedName name="BExD4H5GQWXBS6LUL3TSP36DVO38" localSheetId="9" hidden="1">#REF!</definedName>
    <definedName name="BExD4H5GQWXBS6LUL3TSP36DVO38" hidden="1">#REF!</definedName>
    <definedName name="BExD4JJSS3QDBLABCJCHD45SRNPI" localSheetId="10" hidden="1">#REF!</definedName>
    <definedName name="BExD4JJSS3QDBLABCJCHD45SRNPI" localSheetId="9" hidden="1">#REF!</definedName>
    <definedName name="BExD4JJSS3QDBLABCJCHD45SRNPI" hidden="1">#REF!</definedName>
    <definedName name="BExD4QQQ7V9LH5WWBJA3HKJXLVP6" localSheetId="10" hidden="1">#REF!</definedName>
    <definedName name="BExD4QQQ7V9LH5WWBJA3HKJXLVP6" localSheetId="9" hidden="1">#REF!</definedName>
    <definedName name="BExD4QQQ7V9LH5WWBJA3HKJXLVP6" hidden="1">#REF!</definedName>
    <definedName name="BExD4R1I0MKF033I5LPUYIMTZ6E8" localSheetId="10" hidden="1">#REF!</definedName>
    <definedName name="BExD4R1I0MKF033I5LPUYIMTZ6E8" localSheetId="9" hidden="1">#REF!</definedName>
    <definedName name="BExD4R1I0MKF033I5LPUYIMTZ6E8" hidden="1">#REF!</definedName>
    <definedName name="BExD50MT3M6XZLNUP9JL93EG6D9R" localSheetId="10" hidden="1">#REF!</definedName>
    <definedName name="BExD50MT3M6XZLNUP9JL93EG6D9R" localSheetId="9" hidden="1">#REF!</definedName>
    <definedName name="BExD50MT3M6XZLNUP9JL93EG6D9R" hidden="1">#REF!</definedName>
    <definedName name="BExD5EV7KDSVF1CJT38M4IBPFLPY" localSheetId="10" hidden="1">#REF!</definedName>
    <definedName name="BExD5EV7KDSVF1CJT38M4IBPFLPY" localSheetId="9" hidden="1">#REF!</definedName>
    <definedName name="BExD5EV7KDSVF1CJT38M4IBPFLPY" hidden="1">#REF!</definedName>
    <definedName name="BExD5FRK547OESJRYAW574DZEZ7J" localSheetId="10" hidden="1">#REF!</definedName>
    <definedName name="BExD5FRK547OESJRYAW574DZEZ7J" localSheetId="9" hidden="1">#REF!</definedName>
    <definedName name="BExD5FRK547OESJRYAW574DZEZ7J" hidden="1">#REF!</definedName>
    <definedName name="BExD5I5X2YA2YNCTCDSMEL4CWF4N" localSheetId="10" hidden="1">#REF!</definedName>
    <definedName name="BExD5I5X2YA2YNCTCDSMEL4CWF4N" localSheetId="9" hidden="1">#REF!</definedName>
    <definedName name="BExD5I5X2YA2YNCTCDSMEL4CWF4N" hidden="1">#REF!</definedName>
    <definedName name="BExD5QUSRFJWRQ1ZM50WYLCF74DF" localSheetId="10" hidden="1">#REF!</definedName>
    <definedName name="BExD5QUSRFJWRQ1ZM50WYLCF74DF" localSheetId="9" hidden="1">#REF!</definedName>
    <definedName name="BExD5QUSRFJWRQ1ZM50WYLCF74DF" hidden="1">#REF!</definedName>
    <definedName name="BExD5SSUIF6AJQHBHK8PNMFBPRYB" localSheetId="10" hidden="1">#REF!</definedName>
    <definedName name="BExD5SSUIF6AJQHBHK8PNMFBPRYB" localSheetId="9" hidden="1">#REF!</definedName>
    <definedName name="BExD5SSUIF6AJQHBHK8PNMFBPRYB" hidden="1">#REF!</definedName>
    <definedName name="BExD623C9LRX18BE0W2V6SZLQUXX" localSheetId="10" hidden="1">#REF!</definedName>
    <definedName name="BExD623C9LRX18BE0W2V6SZLQUXX" localSheetId="9" hidden="1">#REF!</definedName>
    <definedName name="BExD623C9LRX18BE0W2V6SZLQUXX" hidden="1">#REF!</definedName>
    <definedName name="BExD6CQA7UMJBXV7AIFAIHUF2ICX" localSheetId="10" hidden="1">#REF!</definedName>
    <definedName name="BExD6CQA7UMJBXV7AIFAIHUF2ICX" localSheetId="9" hidden="1">#REF!</definedName>
    <definedName name="BExD6CQA7UMJBXV7AIFAIHUF2ICX" hidden="1">#REF!</definedName>
    <definedName name="BExD6D18MCF5R8YJMPG21WE3GPJQ" localSheetId="10" hidden="1">#REF!</definedName>
    <definedName name="BExD6D18MCF5R8YJMPG21WE3GPJQ" localSheetId="9" hidden="1">#REF!</definedName>
    <definedName name="BExD6D18MCF5R8YJMPG21WE3GPJQ" hidden="1">#REF!</definedName>
    <definedName name="BExD6FKVK8WJWNYPVENR7Q8Q30PK" localSheetId="10" hidden="1">#REF!</definedName>
    <definedName name="BExD6FKVK8WJWNYPVENR7Q8Q30PK" localSheetId="9" hidden="1">#REF!</definedName>
    <definedName name="BExD6FKVK8WJWNYPVENR7Q8Q30PK" hidden="1">#REF!</definedName>
    <definedName name="BExD6GMP0LK8WKVWMIT1NNH8CHLF" localSheetId="10" hidden="1">#REF!</definedName>
    <definedName name="BExD6GMP0LK8WKVWMIT1NNH8CHLF" localSheetId="9" hidden="1">#REF!</definedName>
    <definedName name="BExD6GMP0LK8WKVWMIT1NNH8CHLF" hidden="1">#REF!</definedName>
    <definedName name="BExD6H2TE0WWAUIWVSSCLPZ6B88N" localSheetId="10" hidden="1">#REF!</definedName>
    <definedName name="BExD6H2TE0WWAUIWVSSCLPZ6B88N" localSheetId="9" hidden="1">#REF!</definedName>
    <definedName name="BExD6H2TE0WWAUIWVSSCLPZ6B88N" hidden="1">#REF!</definedName>
    <definedName name="BExD71LTOE015TV5RSAHM8NT8GVW" localSheetId="10" hidden="1">#REF!</definedName>
    <definedName name="BExD71LTOE015TV5RSAHM8NT8GVW" localSheetId="9" hidden="1">#REF!</definedName>
    <definedName name="BExD71LTOE015TV5RSAHM8NT8GVW" hidden="1">#REF!</definedName>
    <definedName name="BExD73USXVADC7EHGHVTQNCT06ZA" localSheetId="10" hidden="1">#REF!</definedName>
    <definedName name="BExD73USXVADC7EHGHVTQNCT06ZA" localSheetId="9" hidden="1">#REF!</definedName>
    <definedName name="BExD73USXVADC7EHGHVTQNCT06ZA" hidden="1">#REF!</definedName>
    <definedName name="BExD7GAIGULTB3YHM1OS9RBQOTEC" localSheetId="10" hidden="1">#REF!</definedName>
    <definedName name="BExD7GAIGULTB3YHM1OS9RBQOTEC" localSheetId="9" hidden="1">#REF!</definedName>
    <definedName name="BExD7GAIGULTB3YHM1OS9RBQOTEC" hidden="1">#REF!</definedName>
    <definedName name="BExD7IE1DHIS52UFDCTSKPJQNRD5" localSheetId="10" hidden="1">#REF!</definedName>
    <definedName name="BExD7IE1DHIS52UFDCTSKPJQNRD5" localSheetId="9" hidden="1">#REF!</definedName>
    <definedName name="BExD7IE1DHIS52UFDCTSKPJQNRD5" hidden="1">#REF!</definedName>
    <definedName name="BExD7IUBGUWHYC9UNZ1IY5XFYKQN" localSheetId="10" hidden="1">#REF!</definedName>
    <definedName name="BExD7IUBGUWHYC9UNZ1IY5XFYKQN" localSheetId="9" hidden="1">#REF!</definedName>
    <definedName name="BExD7IUBGUWHYC9UNZ1IY5XFYKQN" hidden="1">#REF!</definedName>
    <definedName name="BExD7JQOJ35HGL8U2OCEI2P2JT7I" localSheetId="10" hidden="1">#REF!</definedName>
    <definedName name="BExD7JQOJ35HGL8U2OCEI2P2JT7I" localSheetId="9" hidden="1">#REF!</definedName>
    <definedName name="BExD7JQOJ35HGL8U2OCEI2P2JT7I" hidden="1">#REF!</definedName>
    <definedName name="BExD7KSDKNDNH95NDT3S7GM3MUU2" localSheetId="10" hidden="1">#REF!</definedName>
    <definedName name="BExD7KSDKNDNH95NDT3S7GM3MUU2" localSheetId="9" hidden="1">#REF!</definedName>
    <definedName name="BExD7KSDKNDNH95NDT3S7GM3MUU2" hidden="1">#REF!</definedName>
    <definedName name="BExD8H5O087KQVWIVPUUID5VMGMS" localSheetId="10" hidden="1">#REF!</definedName>
    <definedName name="BExD8H5O087KQVWIVPUUID5VMGMS" localSheetId="9" hidden="1">#REF!</definedName>
    <definedName name="BExD8H5O087KQVWIVPUUID5VMGMS" hidden="1">#REF!</definedName>
    <definedName name="BExD8HLWJHFK6566YQLGOAPIWD7G" localSheetId="10" hidden="1">#REF!</definedName>
    <definedName name="BExD8HLWJHFK6566YQLGOAPIWD7G" localSheetId="9" hidden="1">#REF!</definedName>
    <definedName name="BExD8HLWJHFK6566YQLGOAPIWD7G" hidden="1">#REF!</definedName>
    <definedName name="BExD8OCLZMFN5K3VZYI4Q4ITVKUA" localSheetId="10" hidden="1">#REF!</definedName>
    <definedName name="BExD8OCLZMFN5K3VZYI4Q4ITVKUA" localSheetId="9" hidden="1">#REF!</definedName>
    <definedName name="BExD8OCLZMFN5K3VZYI4Q4ITVKUA" hidden="1">#REF!</definedName>
    <definedName name="BExD93C1R6LC0631ECHVFYH0R0PD" localSheetId="10" hidden="1">#REF!</definedName>
    <definedName name="BExD93C1R6LC0631ECHVFYH0R0PD" localSheetId="9" hidden="1">#REF!</definedName>
    <definedName name="BExD93C1R6LC0631ECHVFYH0R0PD" hidden="1">#REF!</definedName>
    <definedName name="BExD97TXIO0COVNN4OH3DEJ33YLM" localSheetId="10" hidden="1">#REF!</definedName>
    <definedName name="BExD97TXIO0COVNN4OH3DEJ33YLM" localSheetId="9" hidden="1">#REF!</definedName>
    <definedName name="BExD97TXIO0COVNN4OH3DEJ33YLM" hidden="1">#REF!</definedName>
    <definedName name="BExD99RZ1RFIMK6O1ZHSPJ68X9Y5" localSheetId="10" hidden="1">#REF!</definedName>
    <definedName name="BExD99RZ1RFIMK6O1ZHSPJ68X9Y5" localSheetId="9" hidden="1">#REF!</definedName>
    <definedName name="BExD99RZ1RFIMK6O1ZHSPJ68X9Y5" hidden="1">#REF!</definedName>
    <definedName name="BExD9ATSNNU6SJVYYUCUG2AFS57W" localSheetId="10" hidden="1">#REF!</definedName>
    <definedName name="BExD9ATSNNU6SJVYYUCUG2AFS57W" localSheetId="9" hidden="1">#REF!</definedName>
    <definedName name="BExD9ATSNNU6SJVYYUCUG2AFS57W" hidden="1">#REF!</definedName>
    <definedName name="BExD9JO1QOKHUKL6DOEKDLUBPPKZ" localSheetId="10" hidden="1">#REF!</definedName>
    <definedName name="BExD9JO1QOKHUKL6DOEKDLUBPPKZ" localSheetId="9" hidden="1">#REF!</definedName>
    <definedName name="BExD9JO1QOKHUKL6DOEKDLUBPPKZ" hidden="1">#REF!</definedName>
    <definedName name="BExD9L0ID3VSOU609GKWYTA5BFMA" localSheetId="10" hidden="1">#REF!</definedName>
    <definedName name="BExD9L0ID3VSOU609GKWYTA5BFMA" localSheetId="9" hidden="1">#REF!</definedName>
    <definedName name="BExD9L0ID3VSOU609GKWYTA5BFMA" hidden="1">#REF!</definedName>
    <definedName name="BExD9M7SEMG0JK2FUTTZXWIEBTKB" localSheetId="10" hidden="1">#REF!</definedName>
    <definedName name="BExD9M7SEMG0JK2FUTTZXWIEBTKB" localSheetId="9" hidden="1">#REF!</definedName>
    <definedName name="BExD9M7SEMG0JK2FUTTZXWIEBTKB" hidden="1">#REF!</definedName>
    <definedName name="BExD9MNYBYB1AICQL5165G472IE2" localSheetId="10" hidden="1">#REF!</definedName>
    <definedName name="BExD9MNYBYB1AICQL5165G472IE2" localSheetId="9" hidden="1">#REF!</definedName>
    <definedName name="BExD9MNYBYB1AICQL5165G472IE2" hidden="1">#REF!</definedName>
    <definedName name="BExD9PNSYT7GASEGUVL48MUQ02WO" localSheetId="10" hidden="1">#REF!</definedName>
    <definedName name="BExD9PNSYT7GASEGUVL48MUQ02WO" localSheetId="9" hidden="1">#REF!</definedName>
    <definedName name="BExD9PNSYT7GASEGUVL48MUQ02WO" hidden="1">#REF!</definedName>
    <definedName name="BExD9TK2MIWFH5SKUYU9ZKF4NPHQ" localSheetId="10" hidden="1">#REF!</definedName>
    <definedName name="BExD9TK2MIWFH5SKUYU9ZKF4NPHQ" localSheetId="9" hidden="1">#REF!</definedName>
    <definedName name="BExD9TK2MIWFH5SKUYU9ZKF4NPHQ" hidden="1">#REF!</definedName>
    <definedName name="BExDA23J1UL1EN1K0BLX2TKAX4U0" localSheetId="10" hidden="1">#REF!</definedName>
    <definedName name="BExDA23J1UL1EN1K0BLX2TKAX4U0" localSheetId="9" hidden="1">#REF!</definedName>
    <definedName name="BExDA23J1UL1EN1K0BLX2TKAX4U0" hidden="1">#REF!</definedName>
    <definedName name="BExDA6594R2INH5X2F55YRZSKRND" localSheetId="10" hidden="1">#REF!</definedName>
    <definedName name="BExDA6594R2INH5X2F55YRZSKRND" localSheetId="9" hidden="1">#REF!</definedName>
    <definedName name="BExDA6594R2INH5X2F55YRZSKRND" hidden="1">#REF!</definedName>
    <definedName name="BExDA6LD9061UULVKUUI4QP8SK13" localSheetId="10" hidden="1">#REF!</definedName>
    <definedName name="BExDA6LD9061UULVKUUI4QP8SK13" localSheetId="9" hidden="1">#REF!</definedName>
    <definedName name="BExDA6LD9061UULVKUUI4QP8SK13" hidden="1">#REF!</definedName>
    <definedName name="BExDAGMVMNLQ6QXASB9R6D8DIT12" localSheetId="10" hidden="1">#REF!</definedName>
    <definedName name="BExDAGMVMNLQ6QXASB9R6D8DIT12" localSheetId="9" hidden="1">#REF!</definedName>
    <definedName name="BExDAGMVMNLQ6QXASB9R6D8DIT12" hidden="1">#REF!</definedName>
    <definedName name="BExDAYBHU9ADLXI8VRC7F608RVGM" localSheetId="10" hidden="1">#REF!</definedName>
    <definedName name="BExDAYBHU9ADLXI8VRC7F608RVGM" localSheetId="9" hidden="1">#REF!</definedName>
    <definedName name="BExDAYBHU9ADLXI8VRC7F608RVGM" hidden="1">#REF!</definedName>
    <definedName name="BExDBDR1XR0FV0CYUCB2OJ7CJCZU" localSheetId="10" hidden="1">#REF!</definedName>
    <definedName name="BExDBDR1XR0FV0CYUCB2OJ7CJCZU" localSheetId="9" hidden="1">#REF!</definedName>
    <definedName name="BExDBDR1XR0FV0CYUCB2OJ7CJCZU" hidden="1">#REF!</definedName>
    <definedName name="BExDC7F818VN0S18ID7XRCRVYPJ4" localSheetId="10" hidden="1">#REF!</definedName>
    <definedName name="BExDC7F818VN0S18ID7XRCRVYPJ4" localSheetId="9" hidden="1">#REF!</definedName>
    <definedName name="BExDC7F818VN0S18ID7XRCRVYPJ4" hidden="1">#REF!</definedName>
    <definedName name="BExDCL7K96PC9VZYB70ZW3QPVIJE" localSheetId="10" hidden="1">#REF!</definedName>
    <definedName name="BExDCL7K96PC9VZYB70ZW3QPVIJE" localSheetId="9" hidden="1">#REF!</definedName>
    <definedName name="BExDCL7K96PC9VZYB70ZW3QPVIJE" hidden="1">#REF!</definedName>
    <definedName name="BExDCP3UZ3C2O4C1F7KMU0Z9U32N" localSheetId="10" hidden="1">#REF!</definedName>
    <definedName name="BExDCP3UZ3C2O4C1F7KMU0Z9U32N" localSheetId="9" hidden="1">#REF!</definedName>
    <definedName name="BExDCP3UZ3C2O4C1F7KMU0Z9U32N" hidden="1">#REF!</definedName>
    <definedName name="BExENU8ISP26W97JG63CN1XT9KB4" localSheetId="10" hidden="1">#REF!</definedName>
    <definedName name="BExENU8ISP26W97JG63CN1XT9KB4" localSheetId="9" hidden="1">#REF!</definedName>
    <definedName name="BExENU8ISP26W97JG63CN1XT9KB4" hidden="1">#REF!</definedName>
    <definedName name="BExEO14OTKLVDBTNB2ONGZ4YB20H" localSheetId="10" hidden="1">#REF!</definedName>
    <definedName name="BExEO14OTKLVDBTNB2ONGZ4YB20H" localSheetId="9" hidden="1">#REF!</definedName>
    <definedName name="BExEO14OTKLVDBTNB2ONGZ4YB20H" hidden="1">#REF!</definedName>
    <definedName name="BExEO80UUNTK4DX33Z5TYLM8NYZM" localSheetId="10" hidden="1">#REF!</definedName>
    <definedName name="BExEO80UUNTK4DX33Z5TYLM8NYZM" localSheetId="9" hidden="1">#REF!</definedName>
    <definedName name="BExEO80UUNTK4DX33Z5TYLM8NYZM" hidden="1">#REF!</definedName>
    <definedName name="BExEOBX3WECDMYCV9RLN49APTXMM" localSheetId="10" hidden="1">#REF!</definedName>
    <definedName name="BExEOBX3WECDMYCV9RLN49APTXMM" localSheetId="9" hidden="1">#REF!</definedName>
    <definedName name="BExEOBX3WECDMYCV9RLN49APTXMM" hidden="1">#REF!</definedName>
    <definedName name="BExEPN9VIYI0FVL0HLZQXJFO6TT0" localSheetId="10" hidden="1">#REF!</definedName>
    <definedName name="BExEPN9VIYI0FVL0HLZQXJFO6TT0" localSheetId="9" hidden="1">#REF!</definedName>
    <definedName name="BExEPN9VIYI0FVL0HLZQXJFO6TT0" hidden="1">#REF!</definedName>
    <definedName name="BExEPQPUOD4B6H60DKEB9159F7DR" localSheetId="10" hidden="1">#REF!</definedName>
    <definedName name="BExEPQPUOD4B6H60DKEB9159F7DR" localSheetId="9" hidden="1">#REF!</definedName>
    <definedName name="BExEPQPUOD4B6H60DKEB9159F7DR" hidden="1">#REF!</definedName>
    <definedName name="BExEPYT6VDSMR8MU2341Q5GM2Y9V" localSheetId="10" hidden="1">#REF!</definedName>
    <definedName name="BExEPYT6VDSMR8MU2341Q5GM2Y9V" localSheetId="9" hidden="1">#REF!</definedName>
    <definedName name="BExEPYT6VDSMR8MU2341Q5GM2Y9V" hidden="1">#REF!</definedName>
    <definedName name="BExEQ2ENYLMY8K1796XBB31CJHNN" localSheetId="10" hidden="1">#REF!</definedName>
    <definedName name="BExEQ2ENYLMY8K1796XBB31CJHNN" localSheetId="9" hidden="1">#REF!</definedName>
    <definedName name="BExEQ2ENYLMY8K1796XBB31CJHNN" hidden="1">#REF!</definedName>
    <definedName name="BExEQ2PFE4N40LEPGDPS90WDL6BN" localSheetId="10" hidden="1">#REF!</definedName>
    <definedName name="BExEQ2PFE4N40LEPGDPS90WDL6BN" localSheetId="9" hidden="1">#REF!</definedName>
    <definedName name="BExEQ2PFE4N40LEPGDPS90WDL6BN" hidden="1">#REF!</definedName>
    <definedName name="BExEQ2PFURT24NQYGYVE8NKX1EGA" localSheetId="10" hidden="1">#REF!</definedName>
    <definedName name="BExEQ2PFURT24NQYGYVE8NKX1EGA" localSheetId="9" hidden="1">#REF!</definedName>
    <definedName name="BExEQ2PFURT24NQYGYVE8NKX1EGA" hidden="1">#REF!</definedName>
    <definedName name="BExEQB8ZWXO6IIGOEPWTLOJGE2NR" localSheetId="10" hidden="1">#REF!</definedName>
    <definedName name="BExEQB8ZWXO6IIGOEPWTLOJGE2NR" localSheetId="9" hidden="1">#REF!</definedName>
    <definedName name="BExEQB8ZWXO6IIGOEPWTLOJGE2NR" hidden="1">#REF!</definedName>
    <definedName name="BExEQBZX0EL6LIKPY01197ACK65H" localSheetId="10" hidden="1">#REF!</definedName>
    <definedName name="BExEQBZX0EL6LIKPY01197ACK65H" localSheetId="9" hidden="1">#REF!</definedName>
    <definedName name="BExEQBZX0EL6LIKPY01197ACK65H" hidden="1">#REF!</definedName>
    <definedName name="BExEQDXZALJLD4OBF74IKZBR13SR" localSheetId="10" hidden="1">#REF!</definedName>
    <definedName name="BExEQDXZALJLD4OBF74IKZBR13SR" localSheetId="9" hidden="1">#REF!</definedName>
    <definedName name="BExEQDXZALJLD4OBF74IKZBR13SR" hidden="1">#REF!</definedName>
    <definedName name="BExEQFLE2RPWGMWQAI4JMKUEFRPT" localSheetId="10" hidden="1">#REF!</definedName>
    <definedName name="BExEQFLE2RPWGMWQAI4JMKUEFRPT" localSheetId="9" hidden="1">#REF!</definedName>
    <definedName name="BExEQFLE2RPWGMWQAI4JMKUEFRPT" hidden="1">#REF!</definedName>
    <definedName name="BExEQJHNJV9U65F5VGIGX0VM02VF" localSheetId="10" hidden="1">#REF!</definedName>
    <definedName name="BExEQJHNJV9U65F5VGIGX0VM02VF" localSheetId="9" hidden="1">#REF!</definedName>
    <definedName name="BExEQJHNJV9U65F5VGIGX0VM02VF" hidden="1">#REF!</definedName>
    <definedName name="BExEQTZAP8R69U31W4LKGTKKGKQE" localSheetId="10" hidden="1">#REF!</definedName>
    <definedName name="BExEQTZAP8R69U31W4LKGTKKGKQE" localSheetId="9" hidden="1">#REF!</definedName>
    <definedName name="BExEQTZAP8R69U31W4LKGTKKGKQE" hidden="1">#REF!</definedName>
    <definedName name="BExER2O72H1F9WV6S1J04C15PXX7" localSheetId="10" hidden="1">#REF!</definedName>
    <definedName name="BExER2O72H1F9WV6S1J04C15PXX7" localSheetId="9" hidden="1">#REF!</definedName>
    <definedName name="BExER2O72H1F9WV6S1J04C15PXX7" hidden="1">#REF!</definedName>
    <definedName name="BExERIPCI7N2NW7JRL59DVT0TTSU" localSheetId="10" hidden="1">#REF!</definedName>
    <definedName name="BExERIPCI7N2NW7JRL59DVT0TTSU" localSheetId="9" hidden="1">#REF!</definedName>
    <definedName name="BExERIPCI7N2NW7JRL59DVT0TTSU" hidden="1">#REF!</definedName>
    <definedName name="BExERRUIKIOATPZ9U4HQ0V52RJAU" localSheetId="10" hidden="1">#REF!</definedName>
    <definedName name="BExERRUIKIOATPZ9U4HQ0V52RJAU" localSheetId="9" hidden="1">#REF!</definedName>
    <definedName name="BExERRUIKIOATPZ9U4HQ0V52RJAU" hidden="1">#REF!</definedName>
    <definedName name="BExERSANFNM1O7T65PC5MJ301YET" localSheetId="10" hidden="1">#REF!</definedName>
    <definedName name="BExERSANFNM1O7T65PC5MJ301YET" localSheetId="9" hidden="1">#REF!</definedName>
    <definedName name="BExERSANFNM1O7T65PC5MJ301YET" hidden="1">#REF!</definedName>
    <definedName name="BExERU8P606C6QQZZL55U0ZQYQF1" localSheetId="10" hidden="1">#REF!</definedName>
    <definedName name="BExERU8P606C6QQZZL55U0ZQYQF1" localSheetId="9" hidden="1">#REF!</definedName>
    <definedName name="BExERU8P606C6QQZZL55U0ZQYQF1" hidden="1">#REF!</definedName>
    <definedName name="BExERWCEBKQRYWRQLYJ4UCMMKTHG" localSheetId="10" hidden="1">#REF!</definedName>
    <definedName name="BExERWCEBKQRYWRQLYJ4UCMMKTHG" localSheetId="9" hidden="1">#REF!</definedName>
    <definedName name="BExERWCEBKQRYWRQLYJ4UCMMKTHG" hidden="1">#REF!</definedName>
    <definedName name="BExERXE1QW042A2T25RI4DVUU59O" localSheetId="10" hidden="1">#REF!</definedName>
    <definedName name="BExERXE1QW042A2T25RI4DVUU59O" localSheetId="9" hidden="1">#REF!</definedName>
    <definedName name="BExERXE1QW042A2T25RI4DVUU59O" hidden="1">#REF!</definedName>
    <definedName name="BExES44RHHDL3V7FLV6M20834WF1" localSheetId="10" hidden="1">#REF!</definedName>
    <definedName name="BExES44RHHDL3V7FLV6M20834WF1" localSheetId="9" hidden="1">#REF!</definedName>
    <definedName name="BExES44RHHDL3V7FLV6M20834WF1" hidden="1">#REF!</definedName>
    <definedName name="BExES4A7VE2X3RYYTVRLKZD4I7WU" localSheetId="10" hidden="1">#REF!</definedName>
    <definedName name="BExES4A7VE2X3RYYTVRLKZD4I7WU" localSheetId="9" hidden="1">#REF!</definedName>
    <definedName name="BExES4A7VE2X3RYYTVRLKZD4I7WU" hidden="1">#REF!</definedName>
    <definedName name="BExESLYUFDACMPARVY264HKBCXLX" localSheetId="10" hidden="1">#REF!</definedName>
    <definedName name="BExESLYUFDACMPARVY264HKBCXLX" localSheetId="9" hidden="1">#REF!</definedName>
    <definedName name="BExESLYUFDACMPARVY264HKBCXLX" hidden="1">#REF!</definedName>
    <definedName name="BExESMKD95A649M0WRSG6CXXP326" localSheetId="10" hidden="1">#REF!</definedName>
    <definedName name="BExESMKD95A649M0WRSG6CXXP326" localSheetId="9" hidden="1">#REF!</definedName>
    <definedName name="BExESMKD95A649M0WRSG6CXXP326" hidden="1">#REF!</definedName>
    <definedName name="BExESR27ZXJG5VMY4PR9D940VS7T" localSheetId="10" hidden="1">#REF!</definedName>
    <definedName name="BExESR27ZXJG5VMY4PR9D940VS7T" localSheetId="9" hidden="1">#REF!</definedName>
    <definedName name="BExESR27ZXJG5VMY4PR9D940VS7T" hidden="1">#REF!</definedName>
    <definedName name="BExESVK1YRJM6UG6FBYOF9CNX29X" localSheetId="10" hidden="1">#REF!</definedName>
    <definedName name="BExESVK1YRJM6UG6FBYOF9CNX29X" localSheetId="9" hidden="1">#REF!</definedName>
    <definedName name="BExESVK1YRJM6UG6FBYOF9CNX29X" hidden="1">#REF!</definedName>
    <definedName name="BExESZ03KXL8DQ2591HLR56ZML94" localSheetId="10" hidden="1">#REF!</definedName>
    <definedName name="BExESZ03KXL8DQ2591HLR56ZML94" localSheetId="9" hidden="1">#REF!</definedName>
    <definedName name="BExESZ03KXL8DQ2591HLR56ZML94" hidden="1">#REF!</definedName>
    <definedName name="BExESZAW5N443NRTKIP59OEI1CR6" localSheetId="10" hidden="1">#REF!</definedName>
    <definedName name="BExESZAW5N443NRTKIP59OEI1CR6" localSheetId="9" hidden="1">#REF!</definedName>
    <definedName name="BExESZAW5N443NRTKIP59OEI1CR6" hidden="1">#REF!</definedName>
    <definedName name="BExET3HXQ60A4O2OLKX8QNXRI6LQ" localSheetId="10" hidden="1">#REF!</definedName>
    <definedName name="BExET3HXQ60A4O2OLKX8QNXRI6LQ" localSheetId="9" hidden="1">#REF!</definedName>
    <definedName name="BExET3HXQ60A4O2OLKX8QNXRI6LQ" hidden="1">#REF!</definedName>
    <definedName name="BExET4EAH366GROMVVMDCSUI1018" localSheetId="10" hidden="1">#REF!</definedName>
    <definedName name="BExET4EAH366GROMVVMDCSUI1018" localSheetId="9" hidden="1">#REF!</definedName>
    <definedName name="BExET4EAH366GROMVVMDCSUI1018" hidden="1">#REF!</definedName>
    <definedName name="BExETA3B1FCIOA80H94K90FWXQKE" localSheetId="10" hidden="1">#REF!</definedName>
    <definedName name="BExETA3B1FCIOA80H94K90FWXQKE" localSheetId="9" hidden="1">#REF!</definedName>
    <definedName name="BExETA3B1FCIOA80H94K90FWXQKE" hidden="1">#REF!</definedName>
    <definedName name="BExETAZOYT4CJIT8RRKC9F2HJG1D" localSheetId="10" hidden="1">#REF!</definedName>
    <definedName name="BExETAZOYT4CJIT8RRKC9F2HJG1D" localSheetId="9" hidden="1">#REF!</definedName>
    <definedName name="BExETAZOYT4CJIT8RRKC9F2HJG1D" hidden="1">#REF!</definedName>
    <definedName name="BExETB55BNG40G9YOI2H6UHIR9WU" localSheetId="10" hidden="1">#REF!</definedName>
    <definedName name="BExETB55BNG40G9YOI2H6UHIR9WU" localSheetId="9" hidden="1">#REF!</definedName>
    <definedName name="BExETB55BNG40G9YOI2H6UHIR9WU" hidden="1">#REF!</definedName>
    <definedName name="BExETF6QD5A9GEINE1KZRRC2LXWM" localSheetId="10" hidden="1">#REF!</definedName>
    <definedName name="BExETF6QD5A9GEINE1KZRRC2LXWM" localSheetId="9" hidden="1">#REF!</definedName>
    <definedName name="BExETF6QD5A9GEINE1KZRRC2LXWM" hidden="1">#REF!</definedName>
    <definedName name="BExETQ9XRXLUACN82805SPSPNKHI" localSheetId="10" hidden="1">#REF!</definedName>
    <definedName name="BExETQ9XRXLUACN82805SPSPNKHI" localSheetId="9" hidden="1">#REF!</definedName>
    <definedName name="BExETQ9XRXLUACN82805SPSPNKHI" hidden="1">#REF!</definedName>
    <definedName name="BExETR0YRMOR63E6DHLEHV9QVVON" localSheetId="10" hidden="1">#REF!</definedName>
    <definedName name="BExETR0YRMOR63E6DHLEHV9QVVON" localSheetId="9" hidden="1">#REF!</definedName>
    <definedName name="BExETR0YRMOR63E6DHLEHV9QVVON" hidden="1">#REF!</definedName>
    <definedName name="BExETVO51BGF7GGNGB21UD7OIF15" localSheetId="10" hidden="1">#REF!</definedName>
    <definedName name="BExETVO51BGF7GGNGB21UD7OIF15" localSheetId="9" hidden="1">#REF!</definedName>
    <definedName name="BExETVO51BGF7GGNGB21UD7OIF15" hidden="1">#REF!</definedName>
    <definedName name="BExETVTGY38YXYYF7N73OYN6FYY3" localSheetId="10" hidden="1">#REF!</definedName>
    <definedName name="BExETVTGY38YXYYF7N73OYN6FYY3" localSheetId="9" hidden="1">#REF!</definedName>
    <definedName name="BExETVTGY38YXYYF7N73OYN6FYY3" hidden="1">#REF!</definedName>
    <definedName name="BExETVTH8RADW05P2XUUV7V44TWW" localSheetId="10" hidden="1">#REF!</definedName>
    <definedName name="BExETVTH8RADW05P2XUUV7V44TWW" localSheetId="9" hidden="1">#REF!</definedName>
    <definedName name="BExETVTH8RADW05P2XUUV7V44TWW" hidden="1">#REF!</definedName>
    <definedName name="BExETW9PYUAV5QY6A4VCYZRIOUX4" localSheetId="10" hidden="1">#REF!</definedName>
    <definedName name="BExETW9PYUAV5QY6A4VCYZRIOUX4" localSheetId="9" hidden="1">#REF!</definedName>
    <definedName name="BExETW9PYUAV5QY6A4VCYZRIOUX4" hidden="1">#REF!</definedName>
    <definedName name="BExEUGNELLVZ7K2PYWP2TG8T65XQ" localSheetId="10" hidden="1">#REF!</definedName>
    <definedName name="BExEUGNELLVZ7K2PYWP2TG8T65XQ" localSheetId="9" hidden="1">#REF!</definedName>
    <definedName name="BExEUGNELLVZ7K2PYWP2TG8T65XQ" hidden="1">#REF!</definedName>
    <definedName name="BExEUHUG1NGJGB6F1UH5IKFZ9B9M" localSheetId="10" hidden="1">#REF!</definedName>
    <definedName name="BExEUHUG1NGJGB6F1UH5IKFZ9B9M" localSheetId="9" hidden="1">#REF!</definedName>
    <definedName name="BExEUHUG1NGJGB6F1UH5IKFZ9B9M" hidden="1">#REF!</definedName>
    <definedName name="BExEUNE4T242Y59C6MS28MXEUGCP" localSheetId="10" hidden="1">#REF!</definedName>
    <definedName name="BExEUNE4T242Y59C6MS28MXEUGCP" localSheetId="9" hidden="1">#REF!</definedName>
    <definedName name="BExEUNE4T242Y59C6MS28MXEUGCP" hidden="1">#REF!</definedName>
    <definedName name="BExEUNU7FYVTR4DD1D31SS7PNXX2" localSheetId="10" hidden="1">#REF!</definedName>
    <definedName name="BExEUNU7FYVTR4DD1D31SS7PNXX2" localSheetId="9" hidden="1">#REF!</definedName>
    <definedName name="BExEUNU7FYVTR4DD1D31SS7PNXX2" hidden="1">#REF!</definedName>
    <definedName name="BExEUOAHB0OT3BACAHNZ3B905C0P" localSheetId="10" hidden="1">#REF!</definedName>
    <definedName name="BExEUOAHB0OT3BACAHNZ3B905C0P" localSheetId="9" hidden="1">#REF!</definedName>
    <definedName name="BExEUOAHB0OT3BACAHNZ3B905C0P" hidden="1">#REF!</definedName>
    <definedName name="BExEV2TP7NA3ZR6RJGH5ER370OUM" localSheetId="10" hidden="1">#REF!</definedName>
    <definedName name="BExEV2TP7NA3ZR6RJGH5ER370OUM" localSheetId="9" hidden="1">#REF!</definedName>
    <definedName name="BExEV2TP7NA3ZR6RJGH5ER370OUM" hidden="1">#REF!</definedName>
    <definedName name="BExEV3Q7M5YTX3CY3QCP1SUIEP2E" localSheetId="10" hidden="1">#REF!</definedName>
    <definedName name="BExEV3Q7M5YTX3CY3QCP1SUIEP2E" localSheetId="9" hidden="1">#REF!</definedName>
    <definedName name="BExEV3Q7M5YTX3CY3QCP1SUIEP2E" hidden="1">#REF!</definedName>
    <definedName name="BExEV69USLNYO2QRJRC0J92XUF00" localSheetId="10" hidden="1">#REF!</definedName>
    <definedName name="BExEV69USLNYO2QRJRC0J92XUF00" localSheetId="9" hidden="1">#REF!</definedName>
    <definedName name="BExEV69USLNYO2QRJRC0J92XUF00" hidden="1">#REF!</definedName>
    <definedName name="BExEV6KNTQOCFD7GV726XQEVQ7R6" localSheetId="10" hidden="1">#REF!</definedName>
    <definedName name="BExEV6KNTQOCFD7GV726XQEVQ7R6" localSheetId="9" hidden="1">#REF!</definedName>
    <definedName name="BExEV6KNTQOCFD7GV726XQEVQ7R6" hidden="1">#REF!</definedName>
    <definedName name="BExEV6VGM4POO9QT9KH3QA3VYCWM" localSheetId="10" hidden="1">#REF!</definedName>
    <definedName name="BExEV6VGM4POO9QT9KH3QA3VYCWM" localSheetId="9" hidden="1">#REF!</definedName>
    <definedName name="BExEV6VGM4POO9QT9KH3QA3VYCWM" hidden="1">#REF!</definedName>
    <definedName name="BExEVCEYMOI0PGO7HAEOS9CVMU2O" localSheetId="10" hidden="1">#REF!</definedName>
    <definedName name="BExEVCEYMOI0PGO7HAEOS9CVMU2O" localSheetId="9" hidden="1">#REF!</definedName>
    <definedName name="BExEVCEYMOI0PGO7HAEOS9CVMU2O" hidden="1">#REF!</definedName>
    <definedName name="BExEVET98G3FU6QBF9LHYWSAMV0O" localSheetId="10" hidden="1">#REF!</definedName>
    <definedName name="BExEVET98G3FU6QBF9LHYWSAMV0O" localSheetId="9" hidden="1">#REF!</definedName>
    <definedName name="BExEVET98G3FU6QBF9LHYWSAMV0O" hidden="1">#REF!</definedName>
    <definedName name="BExEVNCUT0PDUYNJH7G6BSEWZOT2" localSheetId="10" hidden="1">#REF!</definedName>
    <definedName name="BExEVNCUT0PDUYNJH7G6BSEWZOT2" localSheetId="9" hidden="1">#REF!</definedName>
    <definedName name="BExEVNCUT0PDUYNJH7G6BSEWZOT2" hidden="1">#REF!</definedName>
    <definedName name="BExEVPGF4V5J0WQRZKUM8F9TTKZJ" localSheetId="10" hidden="1">#REF!</definedName>
    <definedName name="BExEVPGF4V5J0WQRZKUM8F9TTKZJ" localSheetId="9" hidden="1">#REF!</definedName>
    <definedName name="BExEVPGF4V5J0WQRZKUM8F9TTKZJ" hidden="1">#REF!</definedName>
    <definedName name="BExEVVLIEVWYRF2UUC1H0H5QU1CP" localSheetId="10" hidden="1">#REF!</definedName>
    <definedName name="BExEVVLIEVWYRF2UUC1H0H5QU1CP" localSheetId="9" hidden="1">#REF!</definedName>
    <definedName name="BExEVVLIEVWYRF2UUC1H0H5QU1CP" hidden="1">#REF!</definedName>
    <definedName name="BExEVWCKO8T84GW9Z3X47915XKSH" localSheetId="10" hidden="1">#REF!</definedName>
    <definedName name="BExEVWCKO8T84GW9Z3X47915XKSH" localSheetId="9" hidden="1">#REF!</definedName>
    <definedName name="BExEVWCKO8T84GW9Z3X47915XKSH" hidden="1">#REF!</definedName>
    <definedName name="BExEVZSJWMZ5L2ZE7AZC57CXKW6T" localSheetId="10" hidden="1">#REF!</definedName>
    <definedName name="BExEVZSJWMZ5L2ZE7AZC57CXKW6T" localSheetId="9" hidden="1">#REF!</definedName>
    <definedName name="BExEVZSJWMZ5L2ZE7AZC57CXKW6T" hidden="1">#REF!</definedName>
    <definedName name="BExEW0JL1GFFCXMDGW54CI7Y8FZN" localSheetId="10" hidden="1">#REF!</definedName>
    <definedName name="BExEW0JL1GFFCXMDGW54CI7Y8FZN" localSheetId="9" hidden="1">#REF!</definedName>
    <definedName name="BExEW0JL1GFFCXMDGW54CI7Y8FZN" hidden="1">#REF!</definedName>
    <definedName name="BExEW68M9WL8214QH9C7VCK7BN08" localSheetId="10" hidden="1">#REF!</definedName>
    <definedName name="BExEW68M9WL8214QH9C7VCK7BN08" localSheetId="9" hidden="1">#REF!</definedName>
    <definedName name="BExEW68M9WL8214QH9C7VCK7BN08" hidden="1">#REF!</definedName>
    <definedName name="BExEW8HFKH6F47KIHYBDRUEFZ2ZZ" localSheetId="10" hidden="1">#REF!</definedName>
    <definedName name="BExEW8HFKH6F47KIHYBDRUEFZ2ZZ" localSheetId="9" hidden="1">#REF!</definedName>
    <definedName name="BExEW8HFKH6F47KIHYBDRUEFZ2ZZ" hidden="1">#REF!</definedName>
    <definedName name="BExEWB6JHMITZPXHB6JATOCLLKLJ" localSheetId="10" hidden="1">#REF!</definedName>
    <definedName name="BExEWB6JHMITZPXHB6JATOCLLKLJ" localSheetId="9" hidden="1">#REF!</definedName>
    <definedName name="BExEWB6JHMITZPXHB6JATOCLLKLJ" hidden="1">#REF!</definedName>
    <definedName name="BExEWNBGQS1U2LW3W84T4LSJ9K00" localSheetId="10" hidden="1">#REF!</definedName>
    <definedName name="BExEWNBGQS1U2LW3W84T4LSJ9K00" localSheetId="9" hidden="1">#REF!</definedName>
    <definedName name="BExEWNBGQS1U2LW3W84T4LSJ9K00" hidden="1">#REF!</definedName>
    <definedName name="BExEWO7STL7HNZSTY8VQBPTX1WK6" localSheetId="10" hidden="1">#REF!</definedName>
    <definedName name="BExEWO7STL7HNZSTY8VQBPTX1WK6" localSheetId="9" hidden="1">#REF!</definedName>
    <definedName name="BExEWO7STL7HNZSTY8VQBPTX1WK6" hidden="1">#REF!</definedName>
    <definedName name="BExEWQ0M1N3KMKTDJ73H10QSG4W1" localSheetId="10" hidden="1">#REF!</definedName>
    <definedName name="BExEWQ0M1N3KMKTDJ73H10QSG4W1" localSheetId="9" hidden="1">#REF!</definedName>
    <definedName name="BExEWQ0M1N3KMKTDJ73H10QSG4W1" hidden="1">#REF!</definedName>
    <definedName name="BExEX43OR6NH8GF32YY2ZB6Y8WGP" localSheetId="10" hidden="1">#REF!</definedName>
    <definedName name="BExEX43OR6NH8GF32YY2ZB6Y8WGP" localSheetId="9" hidden="1">#REF!</definedName>
    <definedName name="BExEX43OR6NH8GF32YY2ZB6Y8WGP" hidden="1">#REF!</definedName>
    <definedName name="BExEX85F3OSW8NSCYGYPS9372Z1Q" localSheetId="10" hidden="1">#REF!</definedName>
    <definedName name="BExEX85F3OSW8NSCYGYPS9372Z1Q" localSheetId="9" hidden="1">#REF!</definedName>
    <definedName name="BExEX85F3OSW8NSCYGYPS9372Z1Q" hidden="1">#REF!</definedName>
    <definedName name="BExEX9HWY2G6928ZVVVQF77QCM2C" localSheetId="10" hidden="1">#REF!</definedName>
    <definedName name="BExEX9HWY2G6928ZVVVQF77QCM2C" localSheetId="9" hidden="1">#REF!</definedName>
    <definedName name="BExEX9HWY2G6928ZVVVQF77QCM2C" hidden="1">#REF!</definedName>
    <definedName name="BExEXBQWAYKMVBRJRHB8PFCSYFVN" localSheetId="10" hidden="1">#REF!</definedName>
    <definedName name="BExEXBQWAYKMVBRJRHB8PFCSYFVN" localSheetId="9" hidden="1">#REF!</definedName>
    <definedName name="BExEXBQWAYKMVBRJRHB8PFCSYFVN" hidden="1">#REF!</definedName>
    <definedName name="BExEXGE2TE9MQWLQVHL7XGQWL102" localSheetId="10" hidden="1">#REF!</definedName>
    <definedName name="BExEXGE2TE9MQWLQVHL7XGQWL102" localSheetId="9" hidden="1">#REF!</definedName>
    <definedName name="BExEXGE2TE9MQWLQVHL7XGQWL102" hidden="1">#REF!</definedName>
    <definedName name="BExEXRBZ0DI9E2UFLLKYWGN66B61" localSheetId="10" hidden="1">#REF!</definedName>
    <definedName name="BExEXRBZ0DI9E2UFLLKYWGN66B61" localSheetId="9" hidden="1">#REF!</definedName>
    <definedName name="BExEXRBZ0DI9E2UFLLKYWGN66B61" hidden="1">#REF!</definedName>
    <definedName name="BExEXW4FSOZ9C2SZSQIAA3W82I5K" localSheetId="10" hidden="1">#REF!</definedName>
    <definedName name="BExEXW4FSOZ9C2SZSQIAA3W82I5K" localSheetId="9" hidden="1">#REF!</definedName>
    <definedName name="BExEXW4FSOZ9C2SZSQIAA3W82I5K" hidden="1">#REF!</definedName>
    <definedName name="BExEXZ4H2ZUNEW5I6I74GK08QAQC" localSheetId="10" hidden="1">#REF!</definedName>
    <definedName name="BExEXZ4H2ZUNEW5I6I74GK08QAQC" localSheetId="9" hidden="1">#REF!</definedName>
    <definedName name="BExEXZ4H2ZUNEW5I6I74GK08QAQC" hidden="1">#REF!</definedName>
    <definedName name="BExEY42GK80HA9M84NTZ3NV9K2VI" localSheetId="10" hidden="1">#REF!</definedName>
    <definedName name="BExEY42GK80HA9M84NTZ3NV9K2VI" localSheetId="9" hidden="1">#REF!</definedName>
    <definedName name="BExEY42GK80HA9M84NTZ3NV9K2VI" hidden="1">#REF!</definedName>
    <definedName name="BExEYLG9FL9V1JPPNZ3FUDNSEJ4V" localSheetId="10" hidden="1">#REF!</definedName>
    <definedName name="BExEYLG9FL9V1JPPNZ3FUDNSEJ4V" localSheetId="9" hidden="1">#REF!</definedName>
    <definedName name="BExEYLG9FL9V1JPPNZ3FUDNSEJ4V" hidden="1">#REF!</definedName>
    <definedName name="BExEYOW8C1B3OUUCIGEC7L8OOW1Z" localSheetId="10" hidden="1">#REF!</definedName>
    <definedName name="BExEYOW8C1B3OUUCIGEC7L8OOW1Z" localSheetId="9" hidden="1">#REF!</definedName>
    <definedName name="BExEYOW8C1B3OUUCIGEC7L8OOW1Z" hidden="1">#REF!</definedName>
    <definedName name="BExEYPCI2LT224YS4M3T50V85FAG" localSheetId="10" hidden="1">#REF!</definedName>
    <definedName name="BExEYPCI2LT224YS4M3T50V85FAG" localSheetId="9" hidden="1">#REF!</definedName>
    <definedName name="BExEYPCI2LT224YS4M3T50V85FAG" hidden="1">#REF!</definedName>
    <definedName name="BExEYUQJXZT6N5HJH8ACJF6SRWEE" localSheetId="10" hidden="1">#REF!</definedName>
    <definedName name="BExEYUQJXZT6N5HJH8ACJF6SRWEE" localSheetId="9" hidden="1">#REF!</definedName>
    <definedName name="BExEYUQJXZT6N5HJH8ACJF6SRWEE" hidden="1">#REF!</definedName>
    <definedName name="BExEYYC7KLO4XJQW9GMGVVJQXF4C" localSheetId="10" hidden="1">#REF!</definedName>
    <definedName name="BExEYYC7KLO4XJQW9GMGVVJQXF4C" localSheetId="9" hidden="1">#REF!</definedName>
    <definedName name="BExEYYC7KLO4XJQW9GMGVVJQXF4C" hidden="1">#REF!</definedName>
    <definedName name="BExEZ1S6VZCG01ZPLBSS9Z1SBOJ2" localSheetId="10" hidden="1">#REF!</definedName>
    <definedName name="BExEZ1S6VZCG01ZPLBSS9Z1SBOJ2" localSheetId="9" hidden="1">#REF!</definedName>
    <definedName name="BExEZ1S6VZCG01ZPLBSS9Z1SBOJ2" hidden="1">#REF!</definedName>
    <definedName name="BExEZ6KV8TDKOO0Y66LSH9DCFW5M" localSheetId="10" hidden="1">#REF!</definedName>
    <definedName name="BExEZ6KV8TDKOO0Y66LSH9DCFW5M" localSheetId="9" hidden="1">#REF!</definedName>
    <definedName name="BExEZ6KV8TDKOO0Y66LSH9DCFW5M" hidden="1">#REF!</definedName>
    <definedName name="BExEZGBFNJR8DLPN0V11AU22L6WY" localSheetId="10" hidden="1">#REF!</definedName>
    <definedName name="BExEZGBFNJR8DLPN0V11AU22L6WY" localSheetId="9" hidden="1">#REF!</definedName>
    <definedName name="BExEZGBFNJR8DLPN0V11AU22L6WY" hidden="1">#REF!</definedName>
    <definedName name="BExEZVR61GWO1ZM3XHWUKRJJMQXV" localSheetId="10" hidden="1">#REF!</definedName>
    <definedName name="BExEZVR61GWO1ZM3XHWUKRJJMQXV" localSheetId="9" hidden="1">#REF!</definedName>
    <definedName name="BExEZVR61GWO1ZM3XHWUKRJJMQXV" hidden="1">#REF!</definedName>
    <definedName name="BExF02Y3V3QEPO2XLDSK47APK9XJ" localSheetId="10" hidden="1">#REF!</definedName>
    <definedName name="BExF02Y3V3QEPO2XLDSK47APK9XJ" localSheetId="9" hidden="1">#REF!</definedName>
    <definedName name="BExF02Y3V3QEPO2XLDSK47APK9XJ" hidden="1">#REF!</definedName>
    <definedName name="BExF03E824NHBODFUZ3PZ5HLF85X" localSheetId="10" hidden="1">#REF!</definedName>
    <definedName name="BExF03E824NHBODFUZ3PZ5HLF85X" localSheetId="9" hidden="1">#REF!</definedName>
    <definedName name="BExF03E824NHBODFUZ3PZ5HLF85X" hidden="1">#REF!</definedName>
    <definedName name="BExF09OS91RT7N7IW8JLMZ121ZP3" localSheetId="10" hidden="1">#REF!</definedName>
    <definedName name="BExF09OS91RT7N7IW8JLMZ121ZP3" localSheetId="9" hidden="1">#REF!</definedName>
    <definedName name="BExF09OS91RT7N7IW8JLMZ121ZP3" hidden="1">#REF!</definedName>
    <definedName name="BExF0D4SEQ7RRCAER8UQKUJ4HH0Q" localSheetId="10" hidden="1">#REF!</definedName>
    <definedName name="BExF0D4SEQ7RRCAER8UQKUJ4HH0Q" localSheetId="9" hidden="1">#REF!</definedName>
    <definedName name="BExF0D4SEQ7RRCAER8UQKUJ4HH0Q" hidden="1">#REF!</definedName>
    <definedName name="BExF0D4Z97PCG5JI9CC2TFB553AX" localSheetId="10" hidden="1">#REF!</definedName>
    <definedName name="BExF0D4Z97PCG5JI9CC2TFB553AX" localSheetId="9" hidden="1">#REF!</definedName>
    <definedName name="BExF0D4Z97PCG5JI9CC2TFB553AX" hidden="1">#REF!</definedName>
    <definedName name="BExF0DAB1PUE0V936NFEK68CCKTJ" localSheetId="10" hidden="1">#REF!</definedName>
    <definedName name="BExF0DAB1PUE0V936NFEK68CCKTJ" localSheetId="9" hidden="1">#REF!</definedName>
    <definedName name="BExF0DAB1PUE0V936NFEK68CCKTJ" hidden="1">#REF!</definedName>
    <definedName name="BExF0LOEHV42P2DV7QL8O7HOQ3N9" localSheetId="10" hidden="1">#REF!</definedName>
    <definedName name="BExF0LOEHV42P2DV7QL8O7HOQ3N9" localSheetId="9" hidden="1">#REF!</definedName>
    <definedName name="BExF0LOEHV42P2DV7QL8O7HOQ3N9" hidden="1">#REF!</definedName>
    <definedName name="BExF0QRT0ZP2578DKKC9SRW40F5L" localSheetId="10" hidden="1">#REF!</definedName>
    <definedName name="BExF0QRT0ZP2578DKKC9SRW40F5L" localSheetId="9" hidden="1">#REF!</definedName>
    <definedName name="BExF0QRT0ZP2578DKKC9SRW40F5L" hidden="1">#REF!</definedName>
    <definedName name="BExF0WRM9VO25RLSO03ZOCE8H7K5" localSheetId="10" hidden="1">#REF!</definedName>
    <definedName name="BExF0WRM9VO25RLSO03ZOCE8H7K5" localSheetId="9" hidden="1">#REF!</definedName>
    <definedName name="BExF0WRM9VO25RLSO03ZOCE8H7K5" hidden="1">#REF!</definedName>
    <definedName name="BExF0ZRI7W4RSLIDLHTSM0AWXO3S" localSheetId="10" hidden="1">#REF!</definedName>
    <definedName name="BExF0ZRI7W4RSLIDLHTSM0AWXO3S" localSheetId="9" hidden="1">#REF!</definedName>
    <definedName name="BExF0ZRI7W4RSLIDLHTSM0AWXO3S" hidden="1">#REF!</definedName>
    <definedName name="BExF19CT3MMZZ2T5EWMDNG3UOJ01" localSheetId="10" hidden="1">#REF!</definedName>
    <definedName name="BExF19CT3MMZZ2T5EWMDNG3UOJ01" localSheetId="9" hidden="1">#REF!</definedName>
    <definedName name="BExF19CT3MMZZ2T5EWMDNG3UOJ01" hidden="1">#REF!</definedName>
    <definedName name="BExF1C1VNHJBRW2XQKVSL1KSLFZ8" localSheetId="10" hidden="1">#REF!</definedName>
    <definedName name="BExF1C1VNHJBRW2XQKVSL1KSLFZ8" localSheetId="9" hidden="1">#REF!</definedName>
    <definedName name="BExF1C1VNHJBRW2XQKVSL1KSLFZ8" hidden="1">#REF!</definedName>
    <definedName name="BExF1M38U6NX17YJA8YU359B5Z4M" localSheetId="10" hidden="1">#REF!</definedName>
    <definedName name="BExF1M38U6NX17YJA8YU359B5Z4M" localSheetId="9" hidden="1">#REF!</definedName>
    <definedName name="BExF1M38U6NX17YJA8YU359B5Z4M" hidden="1">#REF!</definedName>
    <definedName name="BExF1MU4W3NPEY0OHRDWP5IANCBB" localSheetId="10" hidden="1">#REF!</definedName>
    <definedName name="BExF1MU4W3NPEY0OHRDWP5IANCBB" localSheetId="9" hidden="1">#REF!</definedName>
    <definedName name="BExF1MU4W3NPEY0OHRDWP5IANCBB" hidden="1">#REF!</definedName>
    <definedName name="BExF1MZN8MWMOKOARHJ1QAF9HPGT" localSheetId="10" hidden="1">#REF!</definedName>
    <definedName name="BExF1MZN8MWMOKOARHJ1QAF9HPGT" localSheetId="9" hidden="1">#REF!</definedName>
    <definedName name="BExF1MZN8MWMOKOARHJ1QAF9HPGT" hidden="1">#REF!</definedName>
    <definedName name="BExF1US4ZIQYSU5LBFYNRA9N0K2O" localSheetId="10" hidden="1">#REF!</definedName>
    <definedName name="BExF1US4ZIQYSU5LBFYNRA9N0K2O" localSheetId="9" hidden="1">#REF!</definedName>
    <definedName name="BExF1US4ZIQYSU5LBFYNRA9N0K2O" hidden="1">#REF!</definedName>
    <definedName name="BExF272JNPJCK1XLBG016XXBVFO8" localSheetId="10" hidden="1">#REF!</definedName>
    <definedName name="BExF272JNPJCK1XLBG016XXBVFO8" localSheetId="9" hidden="1">#REF!</definedName>
    <definedName name="BExF272JNPJCK1XLBG016XXBVFO8" hidden="1">#REF!</definedName>
    <definedName name="BExF2CWZN6E87RGTBMD4YQI2QT7R" localSheetId="10" hidden="1">#REF!</definedName>
    <definedName name="BExF2CWZN6E87RGTBMD4YQI2QT7R" localSheetId="9" hidden="1">#REF!</definedName>
    <definedName name="BExF2CWZN6E87RGTBMD4YQI2QT7R" hidden="1">#REF!</definedName>
    <definedName name="BExF2DYO1WQ7GMXSTAQRDBW1NSFG" localSheetId="10" hidden="1">#REF!</definedName>
    <definedName name="BExF2DYO1WQ7GMXSTAQRDBW1NSFG" localSheetId="9" hidden="1">#REF!</definedName>
    <definedName name="BExF2DYO1WQ7GMXSTAQRDBW1NSFG" hidden="1">#REF!</definedName>
    <definedName name="BExF2H9D3MC9XKLPZ6VIP4F7G4YN" localSheetId="10" hidden="1">#REF!</definedName>
    <definedName name="BExF2H9D3MC9XKLPZ6VIP4F7G4YN" localSheetId="9" hidden="1">#REF!</definedName>
    <definedName name="BExF2H9D3MC9XKLPZ6VIP4F7G4YN" hidden="1">#REF!</definedName>
    <definedName name="BExF2MSWNUY9Z6BZJQZ538PPTION" localSheetId="10" hidden="1">#REF!</definedName>
    <definedName name="BExF2MSWNUY9Z6BZJQZ538PPTION" localSheetId="9" hidden="1">#REF!</definedName>
    <definedName name="BExF2MSWNUY9Z6BZJQZ538PPTION" hidden="1">#REF!</definedName>
    <definedName name="BExF2QZYWHTYGUTTXR15CKCV3LS7" localSheetId="10" hidden="1">#REF!</definedName>
    <definedName name="BExF2QZYWHTYGUTTXR15CKCV3LS7" localSheetId="9" hidden="1">#REF!</definedName>
    <definedName name="BExF2QZYWHTYGUTTXR15CKCV3LS7" hidden="1">#REF!</definedName>
    <definedName name="BExF2T8Y6TSJ74RMSZOA9CEH4OZ6" localSheetId="10" hidden="1">#REF!</definedName>
    <definedName name="BExF2T8Y6TSJ74RMSZOA9CEH4OZ6" localSheetId="9" hidden="1">#REF!</definedName>
    <definedName name="BExF2T8Y6TSJ74RMSZOA9CEH4OZ6" hidden="1">#REF!</definedName>
    <definedName name="BExF31N3YM4F37EOOY8M8VI1KXN8" localSheetId="10" hidden="1">#REF!</definedName>
    <definedName name="BExF31N3YM4F37EOOY8M8VI1KXN8" localSheetId="9" hidden="1">#REF!</definedName>
    <definedName name="BExF31N3YM4F37EOOY8M8VI1KXN8" hidden="1">#REF!</definedName>
    <definedName name="BExF37C1YKBT79Z9SOJAG5MXQGTU" localSheetId="10" hidden="1">#REF!</definedName>
    <definedName name="BExF37C1YKBT79Z9SOJAG5MXQGTU" localSheetId="9" hidden="1">#REF!</definedName>
    <definedName name="BExF37C1YKBT79Z9SOJAG5MXQGTU" hidden="1">#REF!</definedName>
    <definedName name="BExF3A6HPA6DGYALZNHHJPMCUYZR" localSheetId="10" hidden="1">#REF!</definedName>
    <definedName name="BExF3A6HPA6DGYALZNHHJPMCUYZR" localSheetId="9" hidden="1">#REF!</definedName>
    <definedName name="BExF3A6HPA6DGYALZNHHJPMCUYZR" hidden="1">#REF!</definedName>
    <definedName name="BExF3GMJW5D7066GYKTMM3CVH1HE" localSheetId="10" hidden="1">#REF!</definedName>
    <definedName name="BExF3GMJW5D7066GYKTMM3CVH1HE" localSheetId="9" hidden="1">#REF!</definedName>
    <definedName name="BExF3GMJW5D7066GYKTMM3CVH1HE" hidden="1">#REF!</definedName>
    <definedName name="BExF3I9T44X7DV9HHV51DVDDPPZG" localSheetId="10" hidden="1">#REF!</definedName>
    <definedName name="BExF3I9T44X7DV9HHV51DVDDPPZG" localSheetId="9" hidden="1">#REF!</definedName>
    <definedName name="BExF3I9T44X7DV9HHV51DVDDPPZG" hidden="1">#REF!</definedName>
    <definedName name="BExF3IKLZ35F2D4DI7R7P7NZLVC3" localSheetId="10" hidden="1">#REF!</definedName>
    <definedName name="BExF3IKLZ35F2D4DI7R7P7NZLVC3" localSheetId="9" hidden="1">#REF!</definedName>
    <definedName name="BExF3IKLZ35F2D4DI7R7P7NZLVC3" hidden="1">#REF!</definedName>
    <definedName name="BExF3JMFX5DILOIFUDIO1HZUK875" localSheetId="10" hidden="1">#REF!</definedName>
    <definedName name="BExF3JMFX5DILOIFUDIO1HZUK875" localSheetId="9" hidden="1">#REF!</definedName>
    <definedName name="BExF3JMFX5DILOIFUDIO1HZUK875" hidden="1">#REF!</definedName>
    <definedName name="BExF3KIO2G9LJYXZ61H8PJJ6OQXV" localSheetId="10" hidden="1">#REF!</definedName>
    <definedName name="BExF3KIO2G9LJYXZ61H8PJJ6OQXV" localSheetId="9" hidden="1">#REF!</definedName>
    <definedName name="BExF3KIO2G9LJYXZ61H8PJJ6OQXV" hidden="1">#REF!</definedName>
    <definedName name="BExF3MGVCZHXDAUDZAGUYESZ3RC8" localSheetId="10" hidden="1">#REF!</definedName>
    <definedName name="BExF3MGVCZHXDAUDZAGUYESZ3RC8" localSheetId="9" hidden="1">#REF!</definedName>
    <definedName name="BExF3MGVCZHXDAUDZAGUYESZ3RC8" hidden="1">#REF!</definedName>
    <definedName name="BExF3NTC4BGZEM6B87TCFX277QCS" localSheetId="10" hidden="1">#REF!</definedName>
    <definedName name="BExF3NTC4BGZEM6B87TCFX277QCS" localSheetId="9" hidden="1">#REF!</definedName>
    <definedName name="BExF3NTC4BGZEM6B87TCFX277QCS" hidden="1">#REF!</definedName>
    <definedName name="BExF3Q2DOSQI9SIAXB522CN0WBZ7" localSheetId="10" hidden="1">#REF!</definedName>
    <definedName name="BExF3Q2DOSQI9SIAXB522CN0WBZ7" localSheetId="9" hidden="1">#REF!</definedName>
    <definedName name="BExF3Q2DOSQI9SIAXB522CN0WBZ7" hidden="1">#REF!</definedName>
    <definedName name="BExF3Q7NI90WT31QHYSJDIG0LLLJ" localSheetId="10" hidden="1">#REF!</definedName>
    <definedName name="BExF3Q7NI90WT31QHYSJDIG0LLLJ" localSheetId="9" hidden="1">#REF!</definedName>
    <definedName name="BExF3Q7NI90WT31QHYSJDIG0LLLJ" hidden="1">#REF!</definedName>
    <definedName name="BExF3QD55TIY1MSBSRK9TUJKBEWO" localSheetId="10" hidden="1">#REF!</definedName>
    <definedName name="BExF3QD55TIY1MSBSRK9TUJKBEWO" localSheetId="9" hidden="1">#REF!</definedName>
    <definedName name="BExF3QD55TIY1MSBSRK9TUJKBEWO" hidden="1">#REF!</definedName>
    <definedName name="BExF3QT8J6RIF1L3R700MBSKIOKW" localSheetId="10" hidden="1">#REF!</definedName>
    <definedName name="BExF3QT8J6RIF1L3R700MBSKIOKW" localSheetId="9" hidden="1">#REF!</definedName>
    <definedName name="BExF3QT8J6RIF1L3R700MBSKIOKW" hidden="1">#REF!</definedName>
    <definedName name="BExF42SSBVPMLK2UB3B7FPEIY9TU" localSheetId="10" hidden="1">#REF!</definedName>
    <definedName name="BExF42SSBVPMLK2UB3B7FPEIY9TU" localSheetId="9" hidden="1">#REF!</definedName>
    <definedName name="BExF42SSBVPMLK2UB3B7FPEIY9TU" hidden="1">#REF!</definedName>
    <definedName name="BExF4HXSWB50BKYPWA0HTT8W56H6" localSheetId="10" hidden="1">#REF!</definedName>
    <definedName name="BExF4HXSWB50BKYPWA0HTT8W56H6" localSheetId="9" hidden="1">#REF!</definedName>
    <definedName name="BExF4HXSWB50BKYPWA0HTT8W56H6" hidden="1">#REF!</definedName>
    <definedName name="BExF4J4Y60OUA8GY6YN8XVRUX80A" localSheetId="10" hidden="1">#REF!</definedName>
    <definedName name="BExF4J4Y60OUA8GY6YN8XVRUX80A" localSheetId="9" hidden="1">#REF!</definedName>
    <definedName name="BExF4J4Y60OUA8GY6YN8XVRUX80A" hidden="1">#REF!</definedName>
    <definedName name="BExF4KHF04IWW4LQ95FHQPFE4Y9K" localSheetId="10" hidden="1">#REF!</definedName>
    <definedName name="BExF4KHF04IWW4LQ95FHQPFE4Y9K" localSheetId="9" hidden="1">#REF!</definedName>
    <definedName name="BExF4KHF04IWW4LQ95FHQPFE4Y9K" hidden="1">#REF!</definedName>
    <definedName name="BExF4MVQM5Y0QRDLDFSKWWTF709C" localSheetId="10" hidden="1">#REF!</definedName>
    <definedName name="BExF4MVQM5Y0QRDLDFSKWWTF709C" localSheetId="9" hidden="1">#REF!</definedName>
    <definedName name="BExF4MVQM5Y0QRDLDFSKWWTF709C" hidden="1">#REF!</definedName>
    <definedName name="BExF4PVMZYV36E8HOYY06J81AMBI" localSheetId="10" hidden="1">#REF!</definedName>
    <definedName name="BExF4PVMZYV36E8HOYY06J81AMBI" localSheetId="9" hidden="1">#REF!</definedName>
    <definedName name="BExF4PVMZYV36E8HOYY06J81AMBI" hidden="1">#REF!</definedName>
    <definedName name="BExF4SF9NEX1FZE9N8EXT89PM54D" localSheetId="10" hidden="1">#REF!</definedName>
    <definedName name="BExF4SF9NEX1FZE9N8EXT89PM54D" localSheetId="9" hidden="1">#REF!</definedName>
    <definedName name="BExF4SF9NEX1FZE9N8EXT89PM54D" hidden="1">#REF!</definedName>
    <definedName name="BExF52GTGP8MHGII4KJ8TJGR8W8U" localSheetId="10" hidden="1">#REF!</definedName>
    <definedName name="BExF52GTGP8MHGII4KJ8TJGR8W8U" localSheetId="9" hidden="1">#REF!</definedName>
    <definedName name="BExF52GTGP8MHGII4KJ8TJGR8W8U" hidden="1">#REF!</definedName>
    <definedName name="BExF57K7L3UC1I2FSAWURR4SN0UN" localSheetId="10" hidden="1">#REF!</definedName>
    <definedName name="BExF57K7L3UC1I2FSAWURR4SN0UN" localSheetId="9" hidden="1">#REF!</definedName>
    <definedName name="BExF57K7L3UC1I2FSAWURR4SN0UN" hidden="1">#REF!</definedName>
    <definedName name="BExF5HR2GFV7O8LKG9SJ4BY78LYA" localSheetId="10" hidden="1">#REF!</definedName>
    <definedName name="BExF5HR2GFV7O8LKG9SJ4BY78LYA" localSheetId="9" hidden="1">#REF!</definedName>
    <definedName name="BExF5HR2GFV7O8LKG9SJ4BY78LYA" hidden="1">#REF!</definedName>
    <definedName name="BExF5ZFO2A29GHWR5ES64Z9OS16J" localSheetId="10" hidden="1">#REF!</definedName>
    <definedName name="BExF5ZFO2A29GHWR5ES64Z9OS16J" localSheetId="9" hidden="1">#REF!</definedName>
    <definedName name="BExF5ZFO2A29GHWR5ES64Z9OS16J" hidden="1">#REF!</definedName>
    <definedName name="BExF63S045JO7H2ZJCBTBVH3SUIF" localSheetId="10" hidden="1">#REF!</definedName>
    <definedName name="BExF63S045JO7H2ZJCBTBVH3SUIF" localSheetId="9" hidden="1">#REF!</definedName>
    <definedName name="BExF63S045JO7H2ZJCBTBVH3SUIF" hidden="1">#REF!</definedName>
    <definedName name="BExF642TEGTXCI9A61ZOONJCB0U1" localSheetId="10" hidden="1">#REF!</definedName>
    <definedName name="BExF642TEGTXCI9A61ZOONJCB0U1" localSheetId="9" hidden="1">#REF!</definedName>
    <definedName name="BExF642TEGTXCI9A61ZOONJCB0U1" hidden="1">#REF!</definedName>
    <definedName name="BExF67O951CF8UJF3KBDNR0E83C1" localSheetId="10" hidden="1">#REF!</definedName>
    <definedName name="BExF67O951CF8UJF3KBDNR0E83C1" localSheetId="9" hidden="1">#REF!</definedName>
    <definedName name="BExF67O951CF8UJF3KBDNR0E83C1" hidden="1">#REF!</definedName>
    <definedName name="BExF6EV7I35NVMIJGYTB6E24YVPA" localSheetId="10" hidden="1">#REF!</definedName>
    <definedName name="BExF6EV7I35NVMIJGYTB6E24YVPA" localSheetId="9" hidden="1">#REF!</definedName>
    <definedName name="BExF6EV7I35NVMIJGYTB6E24YVPA" hidden="1">#REF!</definedName>
    <definedName name="BExF6FGUF393KTMBT40S5BYAFG00" localSheetId="10" hidden="1">#REF!</definedName>
    <definedName name="BExF6FGUF393KTMBT40S5BYAFG00" localSheetId="9" hidden="1">#REF!</definedName>
    <definedName name="BExF6FGUF393KTMBT40S5BYAFG00" hidden="1">#REF!</definedName>
    <definedName name="BExF6GNYXWY8A0SY4PW1B6KJMMTM" localSheetId="10" hidden="1">#REF!</definedName>
    <definedName name="BExF6GNYXWY8A0SY4PW1B6KJMMTM" localSheetId="9" hidden="1">#REF!</definedName>
    <definedName name="BExF6GNYXWY8A0SY4PW1B6KJMMTM" hidden="1">#REF!</definedName>
    <definedName name="BExF6IB8K74Z0AFT05GPOKKZW7C9" localSheetId="10" hidden="1">#REF!</definedName>
    <definedName name="BExF6IB8K74Z0AFT05GPOKKZW7C9" localSheetId="9" hidden="1">#REF!</definedName>
    <definedName name="BExF6IB8K74Z0AFT05GPOKKZW7C9" hidden="1">#REF!</definedName>
    <definedName name="BExF6NUXJI11W2IAZNAM1QWC0459" localSheetId="10" hidden="1">#REF!</definedName>
    <definedName name="BExF6NUXJI11W2IAZNAM1QWC0459" localSheetId="9" hidden="1">#REF!</definedName>
    <definedName name="BExF6NUXJI11W2IAZNAM1QWC0459" hidden="1">#REF!</definedName>
    <definedName name="BExF6RR76KNVIXGJOVFO8GDILKGZ" localSheetId="10" hidden="1">#REF!</definedName>
    <definedName name="BExF6RR76KNVIXGJOVFO8GDILKGZ" localSheetId="9" hidden="1">#REF!</definedName>
    <definedName name="BExF6RR76KNVIXGJOVFO8GDILKGZ" hidden="1">#REF!</definedName>
    <definedName name="BExF6ZE8D5CMPJPRWT6S4HM56LPF" localSheetId="10" hidden="1">#REF!</definedName>
    <definedName name="BExF6ZE8D5CMPJPRWT6S4HM56LPF" localSheetId="9" hidden="1">#REF!</definedName>
    <definedName name="BExF6ZE8D5CMPJPRWT6S4HM56LPF" hidden="1">#REF!</definedName>
    <definedName name="BExF76FV8SF7AJK7B35AL7VTZF6D" localSheetId="10" hidden="1">#REF!</definedName>
    <definedName name="BExF76FV8SF7AJK7B35AL7VTZF6D" localSheetId="9" hidden="1">#REF!</definedName>
    <definedName name="BExF76FV8SF7AJK7B35AL7VTZF6D" hidden="1">#REF!</definedName>
    <definedName name="BExF7EOIMC1OYL1N7835KGOI0FIZ" localSheetId="10" hidden="1">#REF!</definedName>
    <definedName name="BExF7EOIMC1OYL1N7835KGOI0FIZ" localSheetId="9" hidden="1">#REF!</definedName>
    <definedName name="BExF7EOIMC1OYL1N7835KGOI0FIZ" hidden="1">#REF!</definedName>
    <definedName name="BExF7K88K7ASGV6RAOAGH52G04VR" localSheetId="10" hidden="1">#REF!</definedName>
    <definedName name="BExF7K88K7ASGV6RAOAGH52G04VR" localSheetId="9" hidden="1">#REF!</definedName>
    <definedName name="BExF7K88K7ASGV6RAOAGH52G04VR" hidden="1">#REF!</definedName>
    <definedName name="BExF7OVDRP3LHNAF2CX4V84CKKIR" localSheetId="10" hidden="1">#REF!</definedName>
    <definedName name="BExF7OVDRP3LHNAF2CX4V84CKKIR" localSheetId="9" hidden="1">#REF!</definedName>
    <definedName name="BExF7OVDRP3LHNAF2CX4V84CKKIR" hidden="1">#REF!</definedName>
    <definedName name="BExF7QO41X2A2SL8UXDNP99GY7U9" localSheetId="10" hidden="1">#REF!</definedName>
    <definedName name="BExF7QO41X2A2SL8UXDNP99GY7U9" localSheetId="9" hidden="1">#REF!</definedName>
    <definedName name="BExF7QO41X2A2SL8UXDNP99GY7U9" hidden="1">#REF!</definedName>
    <definedName name="BExF7QYWRJ8S4SID84VVXH3TN7X8" localSheetId="10" hidden="1">#REF!</definedName>
    <definedName name="BExF7QYWRJ8S4SID84VVXH3TN7X8" localSheetId="9" hidden="1">#REF!</definedName>
    <definedName name="BExF7QYWRJ8S4SID84VVXH3TN7X8" hidden="1">#REF!</definedName>
    <definedName name="BExF81GI8B8WBHXFTET68A9358BR" localSheetId="10" hidden="1">#REF!</definedName>
    <definedName name="BExF81GI8B8WBHXFTET68A9358BR" localSheetId="9" hidden="1">#REF!</definedName>
    <definedName name="BExF81GI8B8WBHXFTET68A9358BR" hidden="1">#REF!</definedName>
    <definedName name="BExGKN1EUJWHOYSSFY4XX6T9QVV5" localSheetId="10" hidden="1">#REF!</definedName>
    <definedName name="BExGKN1EUJWHOYSSFY4XX6T9QVV5" localSheetId="9" hidden="1">#REF!</definedName>
    <definedName name="BExGKN1EUJWHOYSSFY4XX6T9QVV5" hidden="1">#REF!</definedName>
    <definedName name="BExGL97US0Y3KXXASUTVR26XLT70" localSheetId="10" hidden="1">#REF!</definedName>
    <definedName name="BExGL97US0Y3KXXASUTVR26XLT70" localSheetId="9" hidden="1">#REF!</definedName>
    <definedName name="BExGL97US0Y3KXXASUTVR26XLT70" hidden="1">#REF!</definedName>
    <definedName name="BExGL9TEJAX73AMCXKXTMRO9T6QA" localSheetId="10" hidden="1">#REF!</definedName>
    <definedName name="BExGL9TEJAX73AMCXKXTMRO9T6QA" localSheetId="9" hidden="1">#REF!</definedName>
    <definedName name="BExGL9TEJAX73AMCXKXTMRO9T6QA" hidden="1">#REF!</definedName>
    <definedName name="BExGLBM5GKGBJDTZSMMBZBAVQ7N1" localSheetId="10" hidden="1">#REF!</definedName>
    <definedName name="BExGLBM5GKGBJDTZSMMBZBAVQ7N1" localSheetId="9" hidden="1">#REF!</definedName>
    <definedName name="BExGLBM5GKGBJDTZSMMBZBAVQ7N1" hidden="1">#REF!</definedName>
    <definedName name="BExGLC7R4C33RO0PID97ZPPVCW4M" localSheetId="10" hidden="1">#REF!</definedName>
    <definedName name="BExGLC7R4C33RO0PID97ZPPVCW4M" localSheetId="9" hidden="1">#REF!</definedName>
    <definedName name="BExGLC7R4C33RO0PID97ZPPVCW4M" hidden="1">#REF!</definedName>
    <definedName name="BExGLFIF7HCFSHNQHKEV6RY0WCO3" localSheetId="10" hidden="1">#REF!</definedName>
    <definedName name="BExGLFIF7HCFSHNQHKEV6RY0WCO3" localSheetId="9" hidden="1">#REF!</definedName>
    <definedName name="BExGLFIF7HCFSHNQHKEV6RY0WCO3" hidden="1">#REF!</definedName>
    <definedName name="BExGLPP9Z6SH15N8AV0F7H58S14K" localSheetId="10" hidden="1">#REF!</definedName>
    <definedName name="BExGLPP9Z6SH15N8AV0F7H58S14K" localSheetId="9" hidden="1">#REF!</definedName>
    <definedName name="BExGLPP9Z6SH15N8AV0F7H58S14K" hidden="1">#REF!</definedName>
    <definedName name="BExGLQATG820J44V2O4JEICPUUTR" localSheetId="10" hidden="1">#REF!</definedName>
    <definedName name="BExGLQATG820J44V2O4JEICPUUTR" localSheetId="9" hidden="1">#REF!</definedName>
    <definedName name="BExGLQATG820J44V2O4JEICPUUTR" hidden="1">#REF!</definedName>
    <definedName name="BExGLTARRL0J772UD2TXEYAVPY6E" localSheetId="10" hidden="1">#REF!</definedName>
    <definedName name="BExGLTARRL0J772UD2TXEYAVPY6E" localSheetId="9" hidden="1">#REF!</definedName>
    <definedName name="BExGLTARRL0J772UD2TXEYAVPY6E" hidden="1">#REF!</definedName>
    <definedName name="BExGLYE6RZTAAWHJBG2QFJPTDS2Q" localSheetId="10" hidden="1">#REF!</definedName>
    <definedName name="BExGLYE6RZTAAWHJBG2QFJPTDS2Q" localSheetId="9" hidden="1">#REF!</definedName>
    <definedName name="BExGLYE6RZTAAWHJBG2QFJPTDS2Q" hidden="1">#REF!</definedName>
    <definedName name="BExGM4DZ65OAQP7MA4LN6QMYZOFF" localSheetId="10" hidden="1">#REF!</definedName>
    <definedName name="BExGM4DZ65OAQP7MA4LN6QMYZOFF" localSheetId="9" hidden="1">#REF!</definedName>
    <definedName name="BExGM4DZ65OAQP7MA4LN6QMYZOFF" hidden="1">#REF!</definedName>
    <definedName name="BExGMCXCWEC9XNUOEMZ61TMI6CUO" localSheetId="10" hidden="1">#REF!</definedName>
    <definedName name="BExGMCXCWEC9XNUOEMZ61TMI6CUO" localSheetId="9" hidden="1">#REF!</definedName>
    <definedName name="BExGMCXCWEC9XNUOEMZ61TMI6CUO" hidden="1">#REF!</definedName>
    <definedName name="BExGMJDGIH0MEPC2TUSFUCY2ROTB" localSheetId="10" hidden="1">#REF!</definedName>
    <definedName name="BExGMJDGIH0MEPC2TUSFUCY2ROTB" localSheetId="9" hidden="1">#REF!</definedName>
    <definedName name="BExGMJDGIH0MEPC2TUSFUCY2ROTB" hidden="1">#REF!</definedName>
    <definedName name="BExGMKPW2HPKN0M0XKF3AZ8YP0D6" localSheetId="10" hidden="1">#REF!</definedName>
    <definedName name="BExGMKPW2HPKN0M0XKF3AZ8YP0D6" localSheetId="9" hidden="1">#REF!</definedName>
    <definedName name="BExGMKPW2HPKN0M0XKF3AZ8YP0D6" hidden="1">#REF!</definedName>
    <definedName name="BExGMOGUOL3NATNV0TIZH2J6DLLD" localSheetId="10" hidden="1">#REF!</definedName>
    <definedName name="BExGMOGUOL3NATNV0TIZH2J6DLLD" localSheetId="9" hidden="1">#REF!</definedName>
    <definedName name="BExGMOGUOL3NATNV0TIZH2J6DLLD" hidden="1">#REF!</definedName>
    <definedName name="BExGMP2F175LGL6QVSJGP6GKYHHA" localSheetId="10" hidden="1">#REF!</definedName>
    <definedName name="BExGMP2F175LGL6QVSJGP6GKYHHA" localSheetId="9" hidden="1">#REF!</definedName>
    <definedName name="BExGMP2F175LGL6QVSJGP6GKYHHA" hidden="1">#REF!</definedName>
    <definedName name="BExGMPIIP8GKML2VVA8OEFL43NCS" localSheetId="10" hidden="1">#REF!</definedName>
    <definedName name="BExGMPIIP8GKML2VVA8OEFL43NCS" localSheetId="9" hidden="1">#REF!</definedName>
    <definedName name="BExGMPIIP8GKML2VVA8OEFL43NCS" hidden="1">#REF!</definedName>
    <definedName name="BExGMZ3SRIXLXMWBVOXXV3M4U4YL" localSheetId="10" hidden="1">#REF!</definedName>
    <definedName name="BExGMZ3SRIXLXMWBVOXXV3M4U4YL" localSheetId="9" hidden="1">#REF!</definedName>
    <definedName name="BExGMZ3SRIXLXMWBVOXXV3M4U4YL" hidden="1">#REF!</definedName>
    <definedName name="BExGMZ3UBN48IXU1ZEFYECEMZ1IM" localSheetId="10" hidden="1">#REF!</definedName>
    <definedName name="BExGMZ3UBN48IXU1ZEFYECEMZ1IM" localSheetId="9" hidden="1">#REF!</definedName>
    <definedName name="BExGMZ3UBN48IXU1ZEFYECEMZ1IM" hidden="1">#REF!</definedName>
    <definedName name="BExGN4I0QATXNZCLZJM1KH1OIJQH" localSheetId="10" hidden="1">#REF!</definedName>
    <definedName name="BExGN4I0QATXNZCLZJM1KH1OIJQH" localSheetId="9" hidden="1">#REF!</definedName>
    <definedName name="BExGN4I0QATXNZCLZJM1KH1OIJQH" hidden="1">#REF!</definedName>
    <definedName name="BExGN9FZ2RWCMSY1YOBJKZMNIM9R" localSheetId="10" hidden="1">#REF!</definedName>
    <definedName name="BExGN9FZ2RWCMSY1YOBJKZMNIM9R" localSheetId="9" hidden="1">#REF!</definedName>
    <definedName name="BExGN9FZ2RWCMSY1YOBJKZMNIM9R" hidden="1">#REF!</definedName>
    <definedName name="BExGNDSIMTHOCXXG6QOGR6DA8SGG" localSheetId="10" hidden="1">#REF!</definedName>
    <definedName name="BExGNDSIMTHOCXXG6QOGR6DA8SGG" localSheetId="9" hidden="1">#REF!</definedName>
    <definedName name="BExGNDSIMTHOCXXG6QOGR6DA8SGG" hidden="1">#REF!</definedName>
    <definedName name="BExGNHOS7RBERG1J2M2HVGSRZL5G" localSheetId="10" hidden="1">#REF!</definedName>
    <definedName name="BExGNHOS7RBERG1J2M2HVGSRZL5G" localSheetId="9" hidden="1">#REF!</definedName>
    <definedName name="BExGNHOS7RBERG1J2M2HVGSRZL5G" hidden="1">#REF!</definedName>
    <definedName name="BExGNJ18W3Q55XAXY8XTFB80IVMV" localSheetId="10" hidden="1">#REF!</definedName>
    <definedName name="BExGNJ18W3Q55XAXY8XTFB80IVMV" localSheetId="9" hidden="1">#REF!</definedName>
    <definedName name="BExGNJ18W3Q55XAXY8XTFB80IVMV" hidden="1">#REF!</definedName>
    <definedName name="BExGNN2YQ9BDAZXT2GLCSAPXKIM7" localSheetId="10" hidden="1">#REF!</definedName>
    <definedName name="BExGNN2YQ9BDAZXT2GLCSAPXKIM7" localSheetId="9" hidden="1">#REF!</definedName>
    <definedName name="BExGNN2YQ9BDAZXT2GLCSAPXKIM7" hidden="1">#REF!</definedName>
    <definedName name="BExGNP6INLF5NZFP5ME6K7C9Y0NH" localSheetId="10" hidden="1">#REF!</definedName>
    <definedName name="BExGNP6INLF5NZFP5ME6K7C9Y0NH" localSheetId="9" hidden="1">#REF!</definedName>
    <definedName name="BExGNP6INLF5NZFP5ME6K7C9Y0NH" hidden="1">#REF!</definedName>
    <definedName name="BExGNSS0CKRPKHO25R3TDBEL2NHX" localSheetId="10" hidden="1">#REF!</definedName>
    <definedName name="BExGNSS0CKRPKHO25R3TDBEL2NHX" localSheetId="9" hidden="1">#REF!</definedName>
    <definedName name="BExGNSS0CKRPKHO25R3TDBEL2NHX" hidden="1">#REF!</definedName>
    <definedName name="BExGNYH0MO8NOVS85L15G0RWX4GW" localSheetId="10" hidden="1">#REF!</definedName>
    <definedName name="BExGNYH0MO8NOVS85L15G0RWX4GW" localSheetId="9" hidden="1">#REF!</definedName>
    <definedName name="BExGNYH0MO8NOVS85L15G0RWX4GW" hidden="1">#REF!</definedName>
    <definedName name="BExGNZO44DEG8CGIDYSEGDUQ531R" localSheetId="10" hidden="1">#REF!</definedName>
    <definedName name="BExGNZO44DEG8CGIDYSEGDUQ531R" localSheetId="9" hidden="1">#REF!</definedName>
    <definedName name="BExGNZO44DEG8CGIDYSEGDUQ531R" hidden="1">#REF!</definedName>
    <definedName name="BExGO22GMMPZVQY9RQ8MDKZDP5G3" localSheetId="10" hidden="1">#REF!</definedName>
    <definedName name="BExGO22GMMPZVQY9RQ8MDKZDP5G3" localSheetId="9" hidden="1">#REF!</definedName>
    <definedName name="BExGO22GMMPZVQY9RQ8MDKZDP5G3" hidden="1">#REF!</definedName>
    <definedName name="BExGO2O0V6UYDY26AX8OSN72F77N" localSheetId="10" hidden="1">#REF!</definedName>
    <definedName name="BExGO2O0V6UYDY26AX8OSN72F77N" localSheetId="9" hidden="1">#REF!</definedName>
    <definedName name="BExGO2O0V6UYDY26AX8OSN72F77N" hidden="1">#REF!</definedName>
    <definedName name="BExGO2YUBOVLYHY1QSIHRE1KLAFV" localSheetId="10" hidden="1">#REF!</definedName>
    <definedName name="BExGO2YUBOVLYHY1QSIHRE1KLAFV" localSheetId="9" hidden="1">#REF!</definedName>
    <definedName name="BExGO2YUBOVLYHY1QSIHRE1KLAFV" hidden="1">#REF!</definedName>
    <definedName name="BExGO70E2O70LF46V8T26YFPL4V8" localSheetId="10" hidden="1">#REF!</definedName>
    <definedName name="BExGO70E2O70LF46V8T26YFPL4V8" localSheetId="9" hidden="1">#REF!</definedName>
    <definedName name="BExGO70E2O70LF46V8T26YFPL4V8" hidden="1">#REF!</definedName>
    <definedName name="BExGOB25QJMQCQE76MRW9X58OIOO" localSheetId="10" hidden="1">#REF!</definedName>
    <definedName name="BExGOB25QJMQCQE76MRW9X58OIOO" localSheetId="9" hidden="1">#REF!</definedName>
    <definedName name="BExGOB25QJMQCQE76MRW9X58OIOO" hidden="1">#REF!</definedName>
    <definedName name="BExGODAZKJ9EXMQZNQR5YDBSS525" localSheetId="10" hidden="1">#REF!</definedName>
    <definedName name="BExGODAZKJ9EXMQZNQR5YDBSS525" localSheetId="9" hidden="1">#REF!</definedName>
    <definedName name="BExGODAZKJ9EXMQZNQR5YDBSS525" hidden="1">#REF!</definedName>
    <definedName name="BExGODR8ZSMUC11I56QHSZ686XV5" localSheetId="10" hidden="1">#REF!</definedName>
    <definedName name="BExGODR8ZSMUC11I56QHSZ686XV5" localSheetId="9" hidden="1">#REF!</definedName>
    <definedName name="BExGODR8ZSMUC11I56QHSZ686XV5" hidden="1">#REF!</definedName>
    <definedName name="BExGOXJDHUDPDT8I8IVGVW9J0R5Q" localSheetId="10" hidden="1">#REF!</definedName>
    <definedName name="BExGOXJDHUDPDT8I8IVGVW9J0R5Q" localSheetId="9" hidden="1">#REF!</definedName>
    <definedName name="BExGOXJDHUDPDT8I8IVGVW9J0R5Q" hidden="1">#REF!</definedName>
    <definedName name="BExGPAPYI1N5W3IH8H485BHSVOY3" localSheetId="10" hidden="1">#REF!</definedName>
    <definedName name="BExGPAPYI1N5W3IH8H485BHSVOY3" localSheetId="9" hidden="1">#REF!</definedName>
    <definedName name="BExGPAPYI1N5W3IH8H485BHSVOY3" hidden="1">#REF!</definedName>
    <definedName name="BExGPFO3GOKYO2922Y91GMQRCMOA" localSheetId="10" hidden="1">#REF!</definedName>
    <definedName name="BExGPFO3GOKYO2922Y91GMQRCMOA" localSheetId="9" hidden="1">#REF!</definedName>
    <definedName name="BExGPFO3GOKYO2922Y91GMQRCMOA" hidden="1">#REF!</definedName>
    <definedName name="BExGPHGT5KDOCMV2EFS4OVKTWBRD" localSheetId="10" hidden="1">#REF!</definedName>
    <definedName name="BExGPHGT5KDOCMV2EFS4OVKTWBRD" localSheetId="9" hidden="1">#REF!</definedName>
    <definedName name="BExGPHGT5KDOCMV2EFS4OVKTWBRD" hidden="1">#REF!</definedName>
    <definedName name="BExGPID72Y4Y619LWASUQZKZHJNC" localSheetId="10" hidden="1">#REF!</definedName>
    <definedName name="BExGPID72Y4Y619LWASUQZKZHJNC" localSheetId="9" hidden="1">#REF!</definedName>
    <definedName name="BExGPID72Y4Y619LWASUQZKZHJNC" hidden="1">#REF!</definedName>
    <definedName name="BExGPPENQIANVGLVQJ77DK5JPRTB" localSheetId="10" hidden="1">#REF!</definedName>
    <definedName name="BExGPPENQIANVGLVQJ77DK5JPRTB" localSheetId="9" hidden="1">#REF!</definedName>
    <definedName name="BExGPPENQIANVGLVQJ77DK5JPRTB" hidden="1">#REF!</definedName>
    <definedName name="BExGPSUUG7TL5F5PTYU6G4HPJV1B" localSheetId="10" hidden="1">#REF!</definedName>
    <definedName name="BExGPSUUG7TL5F5PTYU6G4HPJV1B" localSheetId="9" hidden="1">#REF!</definedName>
    <definedName name="BExGPSUUG7TL5F5PTYU6G4HPJV1B" hidden="1">#REF!</definedName>
    <definedName name="BExGQ1E950UYXYWQ84EZEQPWHVYY" localSheetId="10" hidden="1">#REF!</definedName>
    <definedName name="BExGQ1E950UYXYWQ84EZEQPWHVYY" localSheetId="9" hidden="1">#REF!</definedName>
    <definedName name="BExGQ1E950UYXYWQ84EZEQPWHVYY" hidden="1">#REF!</definedName>
    <definedName name="BExGQ1ZU4967P72AHF4V1D0FOL5C" localSheetId="10" hidden="1">#REF!</definedName>
    <definedName name="BExGQ1ZU4967P72AHF4V1D0FOL5C" localSheetId="9" hidden="1">#REF!</definedName>
    <definedName name="BExGQ1ZU4967P72AHF4V1D0FOL5C" hidden="1">#REF!</definedName>
    <definedName name="BExGQ36ZOMR9GV8T05M605MMOY3Y" localSheetId="10" hidden="1">#REF!</definedName>
    <definedName name="BExGQ36ZOMR9GV8T05M605MMOY3Y" localSheetId="9" hidden="1">#REF!</definedName>
    <definedName name="BExGQ36ZOMR9GV8T05M605MMOY3Y" hidden="1">#REF!</definedName>
    <definedName name="BExGQ4ZP0PPMLDNVBUG12W9FFVI9" localSheetId="10" hidden="1">#REF!</definedName>
    <definedName name="BExGQ4ZP0PPMLDNVBUG12W9FFVI9" localSheetId="9" hidden="1">#REF!</definedName>
    <definedName name="BExGQ4ZP0PPMLDNVBUG12W9FFVI9" hidden="1">#REF!</definedName>
    <definedName name="BExGQ61DTJ0SBFMDFBAK3XZ9O0ZO" localSheetId="10" hidden="1">#REF!</definedName>
    <definedName name="BExGQ61DTJ0SBFMDFBAK3XZ9O0ZO" localSheetId="9" hidden="1">#REF!</definedName>
    <definedName name="BExGQ61DTJ0SBFMDFBAK3XZ9O0ZO" hidden="1">#REF!</definedName>
    <definedName name="BExGQ6SG9XEOD0VMBAR22YPZWSTA" localSheetId="10" hidden="1">#REF!</definedName>
    <definedName name="BExGQ6SG9XEOD0VMBAR22YPZWSTA" localSheetId="9" hidden="1">#REF!</definedName>
    <definedName name="BExGQ6SG9XEOD0VMBAR22YPZWSTA" hidden="1">#REF!</definedName>
    <definedName name="BExGQ8FQN3FRAGH5H2V74848P5JX" localSheetId="10" hidden="1">#REF!</definedName>
    <definedName name="BExGQ8FQN3FRAGH5H2V74848P5JX" localSheetId="9" hidden="1">#REF!</definedName>
    <definedName name="BExGQ8FQN3FRAGH5H2V74848P5JX" hidden="1">#REF!</definedName>
    <definedName name="BExGQGJ1A7LNZUS8QSMOG8UNGLMK" localSheetId="10" hidden="1">#REF!</definedName>
    <definedName name="BExGQGJ1A7LNZUS8QSMOG8UNGLMK" localSheetId="9" hidden="1">#REF!</definedName>
    <definedName name="BExGQGJ1A7LNZUS8QSMOG8UNGLMK" hidden="1">#REF!</definedName>
    <definedName name="BExGQLBNZ35IK2VK33HJUAE4ADX2" localSheetId="10" hidden="1">#REF!</definedName>
    <definedName name="BExGQLBNZ35IK2VK33HJUAE4ADX2" localSheetId="9" hidden="1">#REF!</definedName>
    <definedName name="BExGQLBNZ35IK2VK33HJUAE4ADX2" hidden="1">#REF!</definedName>
    <definedName name="BExGQPO7ENFEQC0NC6MC9OZR2LHY" localSheetId="10" hidden="1">#REF!</definedName>
    <definedName name="BExGQPO7ENFEQC0NC6MC9OZR2LHY" localSheetId="9" hidden="1">#REF!</definedName>
    <definedName name="BExGQPO7ENFEQC0NC6MC9OZR2LHY" hidden="1">#REF!</definedName>
    <definedName name="BExGQX0H4EZMXBJTKJJE4ICJWN5O" localSheetId="10" hidden="1">#REF!</definedName>
    <definedName name="BExGQX0H4EZMXBJTKJJE4ICJWN5O" localSheetId="9" hidden="1">#REF!</definedName>
    <definedName name="BExGQX0H4EZMXBJTKJJE4ICJWN5O" hidden="1">#REF!</definedName>
    <definedName name="BExGR4CW3WRIID17GGX4MI9ZDHFE" localSheetId="10" hidden="1">#REF!</definedName>
    <definedName name="BExGR4CW3WRIID17GGX4MI9ZDHFE" localSheetId="9" hidden="1">#REF!</definedName>
    <definedName name="BExGR4CW3WRIID17GGX4MI9ZDHFE" hidden="1">#REF!</definedName>
    <definedName name="BExGR65GJX27MU2OL6NI5PB8XVB4" localSheetId="10" hidden="1">#REF!</definedName>
    <definedName name="BExGR65GJX27MU2OL6NI5PB8XVB4" localSheetId="9" hidden="1">#REF!</definedName>
    <definedName name="BExGR65GJX27MU2OL6NI5PB8XVB4" hidden="1">#REF!</definedName>
    <definedName name="BExGR6LQ97HETGS3CT96L4IK0JSH" localSheetId="10" hidden="1">#REF!</definedName>
    <definedName name="BExGR6LQ97HETGS3CT96L4IK0JSH" localSheetId="9" hidden="1">#REF!</definedName>
    <definedName name="BExGR6LQ97HETGS3CT96L4IK0JSH" hidden="1">#REF!</definedName>
    <definedName name="BExGR9ATP2LVT7B9OCPSLJ11H9SX" localSheetId="10" hidden="1">#REF!</definedName>
    <definedName name="BExGR9ATP2LVT7B9OCPSLJ11H9SX" localSheetId="9" hidden="1">#REF!</definedName>
    <definedName name="BExGR9ATP2LVT7B9OCPSLJ11H9SX" hidden="1">#REF!</definedName>
    <definedName name="BExGRILCZ3BMTGDY72B1Q9BUGW0J" localSheetId="10" hidden="1">#REF!</definedName>
    <definedName name="BExGRILCZ3BMTGDY72B1Q9BUGW0J" localSheetId="9" hidden="1">#REF!</definedName>
    <definedName name="BExGRILCZ3BMTGDY72B1Q9BUGW0J" hidden="1">#REF!</definedName>
    <definedName name="BExGRNZJ74Y6OYJB9F9Y9T3CAHOS" localSheetId="10" hidden="1">#REF!</definedName>
    <definedName name="BExGRNZJ74Y6OYJB9F9Y9T3CAHOS" localSheetId="9" hidden="1">#REF!</definedName>
    <definedName name="BExGRNZJ74Y6OYJB9F9Y9T3CAHOS" hidden="1">#REF!</definedName>
    <definedName name="BExGRPC5QJQ7UGQ4P7CFWVGRQGFW" localSheetId="10" hidden="1">#REF!</definedName>
    <definedName name="BExGRPC5QJQ7UGQ4P7CFWVGRQGFW" localSheetId="9" hidden="1">#REF!</definedName>
    <definedName name="BExGRPC5QJQ7UGQ4P7CFWVGRQGFW" hidden="1">#REF!</definedName>
    <definedName name="BExGRSMULUXOBEN8G0TK90PRKQ9O" localSheetId="10" hidden="1">#REF!</definedName>
    <definedName name="BExGRSMULUXOBEN8G0TK90PRKQ9O" localSheetId="9" hidden="1">#REF!</definedName>
    <definedName name="BExGRSMULUXOBEN8G0TK90PRKQ9O" hidden="1">#REF!</definedName>
    <definedName name="BExGRUKVVKDL8483WI70VN2QZDGD" localSheetId="10" hidden="1">#REF!</definedName>
    <definedName name="BExGRUKVVKDL8483WI70VN2QZDGD" localSheetId="9" hidden="1">#REF!</definedName>
    <definedName name="BExGRUKVVKDL8483WI70VN2QZDGD" hidden="1">#REF!</definedName>
    <definedName name="BExGS2IWR5DUNJ1U9PAKIV8CMBNI" localSheetId="10" hidden="1">#REF!</definedName>
    <definedName name="BExGS2IWR5DUNJ1U9PAKIV8CMBNI" localSheetId="9" hidden="1">#REF!</definedName>
    <definedName name="BExGS2IWR5DUNJ1U9PAKIV8CMBNI" hidden="1">#REF!</definedName>
    <definedName name="BExGS69P9FFTEOPDS0MWFKF45G47" localSheetId="10" hidden="1">#REF!</definedName>
    <definedName name="BExGS69P9FFTEOPDS0MWFKF45G47" localSheetId="9" hidden="1">#REF!</definedName>
    <definedName name="BExGS69P9FFTEOPDS0MWFKF45G47" hidden="1">#REF!</definedName>
    <definedName name="BExGS6F1JFHM5MUJ1RFO50WP6D05" localSheetId="10" hidden="1">#REF!</definedName>
    <definedName name="BExGS6F1JFHM5MUJ1RFO50WP6D05" localSheetId="9" hidden="1">#REF!</definedName>
    <definedName name="BExGS6F1JFHM5MUJ1RFO50WP6D05" hidden="1">#REF!</definedName>
    <definedName name="BExGSA5YB5ZGE4NHDVCZ55TQAJTL" localSheetId="10" hidden="1">#REF!</definedName>
    <definedName name="BExGSA5YB5ZGE4NHDVCZ55TQAJTL" localSheetId="9" hidden="1">#REF!</definedName>
    <definedName name="BExGSA5YB5ZGE4NHDVCZ55TQAJTL" hidden="1">#REF!</definedName>
    <definedName name="BExGSBYPYOBOB218ABCIM2X63GJ8" localSheetId="10" hidden="1">#REF!</definedName>
    <definedName name="BExGSBYPYOBOB218ABCIM2X63GJ8" localSheetId="9" hidden="1">#REF!</definedName>
    <definedName name="BExGSBYPYOBOB218ABCIM2X63GJ8" hidden="1">#REF!</definedName>
    <definedName name="BExGSCEUCQQVDEEKWJ677QTGUVTE" localSheetId="10" hidden="1">#REF!</definedName>
    <definedName name="BExGSCEUCQQVDEEKWJ677QTGUVTE" localSheetId="9" hidden="1">#REF!</definedName>
    <definedName name="BExGSCEUCQQVDEEKWJ677QTGUVTE" hidden="1">#REF!</definedName>
    <definedName name="BExGSQY65LH1PCKKM5WHDW83F35O" localSheetId="10" hidden="1">#REF!</definedName>
    <definedName name="BExGSQY65LH1PCKKM5WHDW83F35O" localSheetId="9" hidden="1">#REF!</definedName>
    <definedName name="BExGSQY65LH1PCKKM5WHDW83F35O" hidden="1">#REF!</definedName>
    <definedName name="BExGSYW1GKISF0PMUAK3XJK9PEW9" localSheetId="10" hidden="1">#REF!</definedName>
    <definedName name="BExGSYW1GKISF0PMUAK3XJK9PEW9" localSheetId="9" hidden="1">#REF!</definedName>
    <definedName name="BExGSYW1GKISF0PMUAK3XJK9PEW9" hidden="1">#REF!</definedName>
    <definedName name="BExGT0DZJB6LSF6L693UUB9EY1VQ" localSheetId="10" hidden="1">#REF!</definedName>
    <definedName name="BExGT0DZJB6LSF6L693UUB9EY1VQ" localSheetId="9" hidden="1">#REF!</definedName>
    <definedName name="BExGT0DZJB6LSF6L693UUB9EY1VQ" hidden="1">#REF!</definedName>
    <definedName name="BExGTEMKIEF46KBIDWCAOAN5U718" localSheetId="10" hidden="1">#REF!</definedName>
    <definedName name="BExGTEMKIEF46KBIDWCAOAN5U718" localSheetId="9" hidden="1">#REF!</definedName>
    <definedName name="BExGTEMKIEF46KBIDWCAOAN5U718" hidden="1">#REF!</definedName>
    <definedName name="BExGTGVFIF8HOQXR54SK065A8M4K" localSheetId="10" hidden="1">#REF!</definedName>
    <definedName name="BExGTGVFIF8HOQXR54SK065A8M4K" localSheetId="9" hidden="1">#REF!</definedName>
    <definedName name="BExGTGVFIF8HOQXR54SK065A8M4K" hidden="1">#REF!</definedName>
    <definedName name="BExGTIYX3OWPIINOGY1E4QQYSKHP" localSheetId="10" hidden="1">#REF!</definedName>
    <definedName name="BExGTIYX3OWPIINOGY1E4QQYSKHP" localSheetId="9" hidden="1">#REF!</definedName>
    <definedName name="BExGTIYX3OWPIINOGY1E4QQYSKHP" hidden="1">#REF!</definedName>
    <definedName name="BExGTKGUN0KUU3C0RL2LK98D8MEK" localSheetId="10" hidden="1">#REF!</definedName>
    <definedName name="BExGTKGUN0KUU3C0RL2LK98D8MEK" localSheetId="9" hidden="1">#REF!</definedName>
    <definedName name="BExGTKGUN0KUU3C0RL2LK98D8MEK" hidden="1">#REF!</definedName>
    <definedName name="BExGTV3U5SZUPLTWEMEY3IIN1L4L" localSheetId="10" hidden="1">#REF!</definedName>
    <definedName name="BExGTV3U5SZUPLTWEMEY3IIN1L4L" localSheetId="9" hidden="1">#REF!</definedName>
    <definedName name="BExGTV3U5SZUPLTWEMEY3IIN1L4L" hidden="1">#REF!</definedName>
    <definedName name="BExGTZ046J7VMUG4YPKFN2K8TWB7" localSheetId="10" hidden="1">#REF!</definedName>
    <definedName name="BExGTZ046J7VMUG4YPKFN2K8TWB7" localSheetId="9" hidden="1">#REF!</definedName>
    <definedName name="BExGTZ046J7VMUG4YPKFN2K8TWB7" hidden="1">#REF!</definedName>
    <definedName name="BExGTZ04EFFQ3Z3JMM0G35JYWUK3" localSheetId="10" hidden="1">#REF!</definedName>
    <definedName name="BExGTZ04EFFQ3Z3JMM0G35JYWUK3" localSheetId="9" hidden="1">#REF!</definedName>
    <definedName name="BExGTZ04EFFQ3Z3JMM0G35JYWUK3" hidden="1">#REF!</definedName>
    <definedName name="BExGU2G9OPRZRIU9YGF6NX9FUW0J" localSheetId="10" hidden="1">#REF!</definedName>
    <definedName name="BExGU2G9OPRZRIU9YGF6NX9FUW0J" localSheetId="9" hidden="1">#REF!</definedName>
    <definedName name="BExGU2G9OPRZRIU9YGF6NX9FUW0J" hidden="1">#REF!</definedName>
    <definedName name="BExGU6HTKLRZO8UOI3DTAM5RFDBA" localSheetId="10" hidden="1">#REF!</definedName>
    <definedName name="BExGU6HTKLRZO8UOI3DTAM5RFDBA" localSheetId="9" hidden="1">#REF!</definedName>
    <definedName name="BExGU6HTKLRZO8UOI3DTAM5RFDBA" hidden="1">#REF!</definedName>
    <definedName name="BExGUDDZXFFQHAF4UZF8ZB1HO7H6" localSheetId="10" hidden="1">#REF!</definedName>
    <definedName name="BExGUDDZXFFQHAF4UZF8ZB1HO7H6" localSheetId="9" hidden="1">#REF!</definedName>
    <definedName name="BExGUDDZXFFQHAF4UZF8ZB1HO7H6" hidden="1">#REF!</definedName>
    <definedName name="BExGUI6NCRHY7EAB6SK6EPPMWFG1" localSheetId="10" hidden="1">#REF!</definedName>
    <definedName name="BExGUI6NCRHY7EAB6SK6EPPMWFG1" localSheetId="9" hidden="1">#REF!</definedName>
    <definedName name="BExGUI6NCRHY7EAB6SK6EPPMWFG1" hidden="1">#REF!</definedName>
    <definedName name="BExGUIBXBRHGM97ZX6GBA4ZDQ79C" localSheetId="10" hidden="1">#REF!</definedName>
    <definedName name="BExGUIBXBRHGM97ZX6GBA4ZDQ79C" localSheetId="9" hidden="1">#REF!</definedName>
    <definedName name="BExGUIBXBRHGM97ZX6GBA4ZDQ79C" hidden="1">#REF!</definedName>
    <definedName name="BExGUM8D91UNPCOO4TKP9FGX85TF" localSheetId="10" hidden="1">#REF!</definedName>
    <definedName name="BExGUM8D91UNPCOO4TKP9FGX85TF" localSheetId="9" hidden="1">#REF!</definedName>
    <definedName name="BExGUM8D91UNPCOO4TKP9FGX85TF" hidden="1">#REF!</definedName>
    <definedName name="BExGUMDP0WYFBZL2MCB36WWJIC04" localSheetId="10" hidden="1">#REF!</definedName>
    <definedName name="BExGUMDP0WYFBZL2MCB36WWJIC04" localSheetId="9" hidden="1">#REF!</definedName>
    <definedName name="BExGUMDP0WYFBZL2MCB36WWJIC04" hidden="1">#REF!</definedName>
    <definedName name="BExGUQF9N9FKI7S0H30WUAEB5LPD" localSheetId="10" hidden="1">#REF!</definedName>
    <definedName name="BExGUQF9N9FKI7S0H30WUAEB5LPD" localSheetId="9" hidden="1">#REF!</definedName>
    <definedName name="BExGUQF9N9FKI7S0H30WUAEB5LPD" hidden="1">#REF!</definedName>
    <definedName name="BExGUR6BA03XPBK60SQUW197GJ5X" localSheetId="10" hidden="1">#REF!</definedName>
    <definedName name="BExGUR6BA03XPBK60SQUW197GJ5X" localSheetId="9" hidden="1">#REF!</definedName>
    <definedName name="BExGUR6BA03XPBK60SQUW197GJ5X" hidden="1">#REF!</definedName>
    <definedName name="BExGUVIP60TA4B7X2PFGMBFUSKGX" localSheetId="10" hidden="1">#REF!</definedName>
    <definedName name="BExGUVIP60TA4B7X2PFGMBFUSKGX" localSheetId="9" hidden="1">#REF!</definedName>
    <definedName name="BExGUVIP60TA4B7X2PFGMBFUSKGX" hidden="1">#REF!</definedName>
    <definedName name="BExGUVTIIWAK5T0F5FD428QDO46W" localSheetId="10" hidden="1">#REF!</definedName>
    <definedName name="BExGUVTIIWAK5T0F5FD428QDO46W" localSheetId="9" hidden="1">#REF!</definedName>
    <definedName name="BExGUVTIIWAK5T0F5FD428QDO46W" hidden="1">#REF!</definedName>
    <definedName name="BExGUZKF06F209XL1IZWVJEQ82EE" localSheetId="10" hidden="1">#REF!</definedName>
    <definedName name="BExGUZKF06F209XL1IZWVJEQ82EE" localSheetId="9" hidden="1">#REF!</definedName>
    <definedName name="BExGUZKF06F209XL1IZWVJEQ82EE" hidden="1">#REF!</definedName>
    <definedName name="BExGUZPWM950OZ8P1A3N86LXK97U" localSheetId="10" hidden="1">#REF!</definedName>
    <definedName name="BExGUZPWM950OZ8P1A3N86LXK97U" localSheetId="9" hidden="1">#REF!</definedName>
    <definedName name="BExGUZPWM950OZ8P1A3N86LXK97U" hidden="1">#REF!</definedName>
    <definedName name="BExGV2EVT380QHD4AP2RL9MR8L5L" localSheetId="10" hidden="1">#REF!</definedName>
    <definedName name="BExGV2EVT380QHD4AP2RL9MR8L5L" localSheetId="9" hidden="1">#REF!</definedName>
    <definedName name="BExGV2EVT380QHD4AP2RL9MR8L5L" hidden="1">#REF!</definedName>
    <definedName name="BExGVBUSKOI7KB24K40PTXJE6MER" localSheetId="10" hidden="1">#REF!</definedName>
    <definedName name="BExGVBUSKOI7KB24K40PTXJE6MER" localSheetId="9" hidden="1">#REF!</definedName>
    <definedName name="BExGVBUSKOI7KB24K40PTXJE6MER" hidden="1">#REF!</definedName>
    <definedName name="BExGVGSQSVWTL2MNI6TT8Y92W3KA" localSheetId="10" hidden="1">#REF!</definedName>
    <definedName name="BExGVGSQSVWTL2MNI6TT8Y92W3KA" localSheetId="9" hidden="1">#REF!</definedName>
    <definedName name="BExGVGSQSVWTL2MNI6TT8Y92W3KA" hidden="1">#REF!</definedName>
    <definedName name="BExGVHP63K0GSYU17R73XGX6W2U6" localSheetId="10" hidden="1">#REF!</definedName>
    <definedName name="BExGVHP63K0GSYU17R73XGX6W2U6" localSheetId="9" hidden="1">#REF!</definedName>
    <definedName name="BExGVHP63K0GSYU17R73XGX6W2U6" hidden="1">#REF!</definedName>
    <definedName name="BExGVN3DDSLKWSP9MVJS9QMNEUIK" localSheetId="10" hidden="1">#REF!</definedName>
    <definedName name="BExGVN3DDSLKWSP9MVJS9QMNEUIK" localSheetId="9" hidden="1">#REF!</definedName>
    <definedName name="BExGVN3DDSLKWSP9MVJS9QMNEUIK" hidden="1">#REF!</definedName>
    <definedName name="BExGVUVVMLOCR9DPVUZSQ141EE4J" localSheetId="10" hidden="1">#REF!</definedName>
    <definedName name="BExGVUVVMLOCR9DPVUZSQ141EE4J" localSheetId="9" hidden="1">#REF!</definedName>
    <definedName name="BExGVUVVMLOCR9DPVUZSQ141EE4J" hidden="1">#REF!</definedName>
    <definedName name="BExGVV6OOLDQ3TXZK51TTF3YX0WN" localSheetId="10" hidden="1">#REF!</definedName>
    <definedName name="BExGVV6OOLDQ3TXZK51TTF3YX0WN" localSheetId="9" hidden="1">#REF!</definedName>
    <definedName name="BExGVV6OOLDQ3TXZK51TTF3YX0WN" hidden="1">#REF!</definedName>
    <definedName name="BExGW0KVS7U0C87XFZ78QW991IEV" localSheetId="10" hidden="1">#REF!</definedName>
    <definedName name="BExGW0KVS7U0C87XFZ78QW991IEV" localSheetId="9" hidden="1">#REF!</definedName>
    <definedName name="BExGW0KVS7U0C87XFZ78QW991IEV" hidden="1">#REF!</definedName>
    <definedName name="BExGW0Q7QHE29TGNWAWQ6GR0V6TQ" localSheetId="10" hidden="1">#REF!</definedName>
    <definedName name="BExGW0Q7QHE29TGNWAWQ6GR0V6TQ" localSheetId="9" hidden="1">#REF!</definedName>
    <definedName name="BExGW0Q7QHE29TGNWAWQ6GR0V6TQ" hidden="1">#REF!</definedName>
    <definedName name="BExGW2Z7AMPG6H9EXA9ML6EZVGGA" localSheetId="10" hidden="1">#REF!</definedName>
    <definedName name="BExGW2Z7AMPG6H9EXA9ML6EZVGGA" localSheetId="9" hidden="1">#REF!</definedName>
    <definedName name="BExGW2Z7AMPG6H9EXA9ML6EZVGGA" hidden="1">#REF!</definedName>
    <definedName name="BExGWABG5VT5XO1A196RK61AXA8C" localSheetId="10" hidden="1">#REF!</definedName>
    <definedName name="BExGWABG5VT5XO1A196RK61AXA8C" localSheetId="9" hidden="1">#REF!</definedName>
    <definedName name="BExGWABG5VT5XO1A196RK61AXA8C" hidden="1">#REF!</definedName>
    <definedName name="BExGWEO0JDG84NYLEAV5NSOAGMJZ" localSheetId="10" hidden="1">#REF!</definedName>
    <definedName name="BExGWEO0JDG84NYLEAV5NSOAGMJZ" localSheetId="9" hidden="1">#REF!</definedName>
    <definedName name="BExGWEO0JDG84NYLEAV5NSOAGMJZ" hidden="1">#REF!</definedName>
    <definedName name="BExGWLEOC70Z8QAJTPT2PDHTNM4L" localSheetId="10" hidden="1">#REF!</definedName>
    <definedName name="BExGWLEOC70Z8QAJTPT2PDHTNM4L" localSheetId="9" hidden="1">#REF!</definedName>
    <definedName name="BExGWLEOC70Z8QAJTPT2PDHTNM4L" hidden="1">#REF!</definedName>
    <definedName name="BExGWNCXLCRTLBVMTXYJ5PHQI6SS" localSheetId="10" hidden="1">#REF!</definedName>
    <definedName name="BExGWNCXLCRTLBVMTXYJ5PHQI6SS" localSheetId="9" hidden="1">#REF!</definedName>
    <definedName name="BExGWNCXLCRTLBVMTXYJ5PHQI6SS" hidden="1">#REF!</definedName>
    <definedName name="BExGX4L8N6ERT0Q4EVVNA97EGD80" localSheetId="10" hidden="1">#REF!</definedName>
    <definedName name="BExGX4L8N6ERT0Q4EVVNA97EGD80" localSheetId="9" hidden="1">#REF!</definedName>
    <definedName name="BExGX4L8N6ERT0Q4EVVNA97EGD80" hidden="1">#REF!</definedName>
    <definedName name="BExGX5MWTL78XM0QCP4NT564ML39" localSheetId="10" hidden="1">#REF!</definedName>
    <definedName name="BExGX5MWTL78XM0QCP4NT564ML39" localSheetId="9" hidden="1">#REF!</definedName>
    <definedName name="BExGX5MWTL78XM0QCP4NT564ML39" hidden="1">#REF!</definedName>
    <definedName name="BExGX6U988MCFIGDA1282F92U9AA" localSheetId="10" hidden="1">#REF!</definedName>
    <definedName name="BExGX6U988MCFIGDA1282F92U9AA" localSheetId="9" hidden="1">#REF!</definedName>
    <definedName name="BExGX6U988MCFIGDA1282F92U9AA" hidden="1">#REF!</definedName>
    <definedName name="BExGX7FTB1CKAT5HUW6H531FIY6I" localSheetId="10" hidden="1">#REF!</definedName>
    <definedName name="BExGX7FTB1CKAT5HUW6H531FIY6I" localSheetId="9" hidden="1">#REF!</definedName>
    <definedName name="BExGX7FTB1CKAT5HUW6H531FIY6I" hidden="1">#REF!</definedName>
    <definedName name="BExGX9DVACJQIZ4GH6YAD2A7F70O" localSheetId="10" hidden="1">#REF!</definedName>
    <definedName name="BExGX9DVACJQIZ4GH6YAD2A7F70O" localSheetId="9" hidden="1">#REF!</definedName>
    <definedName name="BExGX9DVACJQIZ4GH6YAD2A7F70O" hidden="1">#REF!</definedName>
    <definedName name="BExGXCZBQISQ3IMF6DJH1OXNAQP8" localSheetId="10" hidden="1">#REF!</definedName>
    <definedName name="BExGXCZBQISQ3IMF6DJH1OXNAQP8" localSheetId="9" hidden="1">#REF!</definedName>
    <definedName name="BExGXCZBQISQ3IMF6DJH1OXNAQP8" hidden="1">#REF!</definedName>
    <definedName name="BExGXDVP2S2Y8Z8Q43I78RCIK3DD" localSheetId="10" hidden="1">#REF!</definedName>
    <definedName name="BExGXDVP2S2Y8Z8Q43I78RCIK3DD" localSheetId="9" hidden="1">#REF!</definedName>
    <definedName name="BExGXDVP2S2Y8Z8Q43I78RCIK3DD" hidden="1">#REF!</definedName>
    <definedName name="BExGXJ9W5JU7TT9S0BKL5Y6VVB39" localSheetId="10" hidden="1">#REF!</definedName>
    <definedName name="BExGXJ9W5JU7TT9S0BKL5Y6VVB39" localSheetId="9" hidden="1">#REF!</definedName>
    <definedName name="BExGXJ9W5JU7TT9S0BKL5Y6VVB39" hidden="1">#REF!</definedName>
    <definedName name="BExGXWB73RJ4BASBQTQ8EY0EC1EB" localSheetId="10" hidden="1">#REF!</definedName>
    <definedName name="BExGXWB73RJ4BASBQTQ8EY0EC1EB" localSheetId="9" hidden="1">#REF!</definedName>
    <definedName name="BExGXWB73RJ4BASBQTQ8EY0EC1EB" hidden="1">#REF!</definedName>
    <definedName name="BExGXZ0ABB43C7SMRKZHWOSU9EQX" localSheetId="10" hidden="1">#REF!</definedName>
    <definedName name="BExGXZ0ABB43C7SMRKZHWOSU9EQX" localSheetId="9" hidden="1">#REF!</definedName>
    <definedName name="BExGXZ0ABB43C7SMRKZHWOSU9EQX" hidden="1">#REF!</definedName>
    <definedName name="BExGY6SU3SYVCJ3AG2ITY59SAZ5A" localSheetId="10" hidden="1">#REF!</definedName>
    <definedName name="BExGY6SU3SYVCJ3AG2ITY59SAZ5A" localSheetId="9" hidden="1">#REF!</definedName>
    <definedName name="BExGY6SU3SYVCJ3AG2ITY59SAZ5A" hidden="1">#REF!</definedName>
    <definedName name="BExGY6YA4P5KMY2VHT0DYK3YTFAX" localSheetId="10" hidden="1">#REF!</definedName>
    <definedName name="BExGY6YA4P5KMY2VHT0DYK3YTFAX" localSheetId="9" hidden="1">#REF!</definedName>
    <definedName name="BExGY6YA4P5KMY2VHT0DYK3YTFAX" hidden="1">#REF!</definedName>
    <definedName name="BExGY8G88PVVRYHPHRPJZFSX6HSC" localSheetId="10" hidden="1">#REF!</definedName>
    <definedName name="BExGY8G88PVVRYHPHRPJZFSX6HSC" localSheetId="9" hidden="1">#REF!</definedName>
    <definedName name="BExGY8G88PVVRYHPHRPJZFSX6HSC" hidden="1">#REF!</definedName>
    <definedName name="BExGYC718HTZ80PNKYPVIYGRJVF6" localSheetId="10" hidden="1">#REF!</definedName>
    <definedName name="BExGYC718HTZ80PNKYPVIYGRJVF6" localSheetId="9" hidden="1">#REF!</definedName>
    <definedName name="BExGYC718HTZ80PNKYPVIYGRJVF6" hidden="1">#REF!</definedName>
    <definedName name="BExGYCNATXZY2FID93B17YWIPPRD" localSheetId="10" hidden="1">#REF!</definedName>
    <definedName name="BExGYCNATXZY2FID93B17YWIPPRD" localSheetId="9" hidden="1">#REF!</definedName>
    <definedName name="BExGYCNATXZY2FID93B17YWIPPRD" hidden="1">#REF!</definedName>
    <definedName name="BExGYGJJJ3BBCQAOA51WHP01HN73" localSheetId="10" hidden="1">#REF!</definedName>
    <definedName name="BExGYGJJJ3BBCQAOA51WHP01HN73" localSheetId="9" hidden="1">#REF!</definedName>
    <definedName name="BExGYGJJJ3BBCQAOA51WHP01HN73" hidden="1">#REF!</definedName>
    <definedName name="BExGYOS6TV2C72PLRFU8RP1I58GY" localSheetId="10" hidden="1">#REF!</definedName>
    <definedName name="BExGYOS6TV2C72PLRFU8RP1I58GY" localSheetId="9" hidden="1">#REF!</definedName>
    <definedName name="BExGYOS6TV2C72PLRFU8RP1I58GY" hidden="1">#REF!</definedName>
    <definedName name="BExGYXBM828PX0KPDVAZBWDL6MJZ" localSheetId="10" hidden="1">#REF!</definedName>
    <definedName name="BExGYXBM828PX0KPDVAZBWDL6MJZ" localSheetId="9" hidden="1">#REF!</definedName>
    <definedName name="BExGYXBM828PX0KPDVAZBWDL6MJZ" hidden="1">#REF!</definedName>
    <definedName name="BExGZJ78ZWZCVHZ3BKEKFJZ6MAEO" localSheetId="10" hidden="1">#REF!</definedName>
    <definedName name="BExGZJ78ZWZCVHZ3BKEKFJZ6MAEO" localSheetId="9" hidden="1">#REF!</definedName>
    <definedName name="BExGZJ78ZWZCVHZ3BKEKFJZ6MAEO" hidden="1">#REF!</definedName>
    <definedName name="BExGZOLH2QV73J3M9IWDDPA62TP4" localSheetId="10" hidden="1">#REF!</definedName>
    <definedName name="BExGZOLH2QV73J3M9IWDDPA62TP4" localSheetId="9" hidden="1">#REF!</definedName>
    <definedName name="BExGZOLH2QV73J3M9IWDDPA62TP4" hidden="1">#REF!</definedName>
    <definedName name="BExGZP1PWGFKVVVN4YDIS22DZPCR" localSheetId="10" hidden="1">#REF!</definedName>
    <definedName name="BExGZP1PWGFKVVVN4YDIS22DZPCR" localSheetId="9" hidden="1">#REF!</definedName>
    <definedName name="BExGZP1PWGFKVVVN4YDIS22DZPCR" hidden="1">#REF!</definedName>
    <definedName name="BExGZQUHCPM6G5U9OM8JU339JAG6" localSheetId="10" hidden="1">#REF!</definedName>
    <definedName name="BExGZQUHCPM6G5U9OM8JU339JAG6" localSheetId="9" hidden="1">#REF!</definedName>
    <definedName name="BExGZQUHCPM6G5U9OM8JU339JAG6" hidden="1">#REF!</definedName>
    <definedName name="BExH00FQKX09BD5WU4DB5KPXAUYA" localSheetId="10" hidden="1">#REF!</definedName>
    <definedName name="BExH00FQKX09BD5WU4DB5KPXAUYA" localSheetId="9" hidden="1">#REF!</definedName>
    <definedName name="BExH00FQKX09BD5WU4DB5KPXAUYA" hidden="1">#REF!</definedName>
    <definedName name="BExH00L21GZX5YJJGVMOAWBERLP5" localSheetId="10" hidden="1">#REF!</definedName>
    <definedName name="BExH00L21GZX5YJJGVMOAWBERLP5" localSheetId="9" hidden="1">#REF!</definedName>
    <definedName name="BExH00L21GZX5YJJGVMOAWBERLP5" hidden="1">#REF!</definedName>
    <definedName name="BExH02ZD6VAY1KQLAQYBBI6WWIZB" localSheetId="10" hidden="1">#REF!</definedName>
    <definedName name="BExH02ZD6VAY1KQLAQYBBI6WWIZB" localSheetId="9" hidden="1">#REF!</definedName>
    <definedName name="BExH02ZD6VAY1KQLAQYBBI6WWIZB" hidden="1">#REF!</definedName>
    <definedName name="BExH08Z6LQCGGSGSAILMHX4X7JMD" localSheetId="10" hidden="1">#REF!</definedName>
    <definedName name="BExH08Z6LQCGGSGSAILMHX4X7JMD" localSheetId="9" hidden="1">#REF!</definedName>
    <definedName name="BExH08Z6LQCGGSGSAILMHX4X7JMD" hidden="1">#REF!</definedName>
    <definedName name="BExH0KT9Z8HEVRRQRGQ8YHXRLIJA" localSheetId="10" hidden="1">#REF!</definedName>
    <definedName name="BExH0KT9Z8HEVRRQRGQ8YHXRLIJA" localSheetId="9" hidden="1">#REF!</definedName>
    <definedName name="BExH0KT9Z8HEVRRQRGQ8YHXRLIJA" hidden="1">#REF!</definedName>
    <definedName name="BExH0M0FDN12YBOCKL3XL2Z7T7Y8" localSheetId="10" hidden="1">#REF!</definedName>
    <definedName name="BExH0M0FDN12YBOCKL3XL2Z7T7Y8" localSheetId="9" hidden="1">#REF!</definedName>
    <definedName name="BExH0M0FDN12YBOCKL3XL2Z7T7Y8" hidden="1">#REF!</definedName>
    <definedName name="BExH0O9G06YPZ5TN9RYT326I1CP2" localSheetId="10" hidden="1">#REF!</definedName>
    <definedName name="BExH0O9G06YPZ5TN9RYT326I1CP2" localSheetId="9" hidden="1">#REF!</definedName>
    <definedName name="BExH0O9G06YPZ5TN9RYT326I1CP2" hidden="1">#REF!</definedName>
    <definedName name="BExH0PGM6RG0F3AAGULBIGOH91C2" localSheetId="10" hidden="1">#REF!</definedName>
    <definedName name="BExH0PGM6RG0F3AAGULBIGOH91C2" localSheetId="9" hidden="1">#REF!</definedName>
    <definedName name="BExH0PGM6RG0F3AAGULBIGOH91C2" hidden="1">#REF!</definedName>
    <definedName name="BExH0QIB3F0YZLM5XYHBCU5F0OVR" localSheetId="10" hidden="1">#REF!</definedName>
    <definedName name="BExH0QIB3F0YZLM5XYHBCU5F0OVR" localSheetId="9" hidden="1">#REF!</definedName>
    <definedName name="BExH0QIB3F0YZLM5XYHBCU5F0OVR" hidden="1">#REF!</definedName>
    <definedName name="BExH0RK5LJAAP7O67ZFB4RG6WPPL" localSheetId="10" hidden="1">#REF!</definedName>
    <definedName name="BExH0RK5LJAAP7O67ZFB4RG6WPPL" localSheetId="9" hidden="1">#REF!</definedName>
    <definedName name="BExH0RK5LJAAP7O67ZFB4RG6WPPL" hidden="1">#REF!</definedName>
    <definedName name="BExH0WNJAKTJRCKMTX8O4KNMIIJM" localSheetId="10" hidden="1">#REF!</definedName>
    <definedName name="BExH0WNJAKTJRCKMTX8O4KNMIIJM" localSheetId="9" hidden="1">#REF!</definedName>
    <definedName name="BExH0WNJAKTJRCKMTX8O4KNMIIJM" hidden="1">#REF!</definedName>
    <definedName name="BExH12Y4WX542WI3ZEM15AK4UM9J" localSheetId="10" hidden="1">#REF!</definedName>
    <definedName name="BExH12Y4WX542WI3ZEM15AK4UM9J" localSheetId="9" hidden="1">#REF!</definedName>
    <definedName name="BExH12Y4WX542WI3ZEM15AK4UM9J" hidden="1">#REF!</definedName>
    <definedName name="BExH18CCU7B8JWO8AWGEQRLWZG6J" localSheetId="10" hidden="1">#REF!</definedName>
    <definedName name="BExH18CCU7B8JWO8AWGEQRLWZG6J" localSheetId="9" hidden="1">#REF!</definedName>
    <definedName name="BExH18CCU7B8JWO8AWGEQRLWZG6J" hidden="1">#REF!</definedName>
    <definedName name="BExH1BN2H92IQKKP5IREFSS9FBF2" localSheetId="10" hidden="1">#REF!</definedName>
    <definedName name="BExH1BN2H92IQKKP5IREFSS9FBF2" localSheetId="9" hidden="1">#REF!</definedName>
    <definedName name="BExH1BN2H92IQKKP5IREFSS9FBF2" hidden="1">#REF!</definedName>
    <definedName name="BExH1FDTQXR9QQ31WDB7OPXU7MPT" localSheetId="10" hidden="1">#REF!</definedName>
    <definedName name="BExH1FDTQXR9QQ31WDB7OPXU7MPT" localSheetId="9" hidden="1">#REF!</definedName>
    <definedName name="BExH1FDTQXR9QQ31WDB7OPXU7MPT" hidden="1">#REF!</definedName>
    <definedName name="BExH1FOMEUIJNIDJAUY0ZQFBJSY9" localSheetId="10" hidden="1">#REF!</definedName>
    <definedName name="BExH1FOMEUIJNIDJAUY0ZQFBJSY9" localSheetId="9" hidden="1">#REF!</definedName>
    <definedName name="BExH1FOMEUIJNIDJAUY0ZQFBJSY9" hidden="1">#REF!</definedName>
    <definedName name="BExH1GA6TT290OTIZ8C3N610CYZ1" localSheetId="10" hidden="1">#REF!</definedName>
    <definedName name="BExH1GA6TT290OTIZ8C3N610CYZ1" localSheetId="9" hidden="1">#REF!</definedName>
    <definedName name="BExH1GA6TT290OTIZ8C3N610CYZ1" hidden="1">#REF!</definedName>
    <definedName name="BExH1I8E3HJSZLFRZZ1ZKX7TBJEP" localSheetId="10" hidden="1">#REF!</definedName>
    <definedName name="BExH1I8E3HJSZLFRZZ1ZKX7TBJEP" localSheetId="9" hidden="1">#REF!</definedName>
    <definedName name="BExH1I8E3HJSZLFRZZ1ZKX7TBJEP" hidden="1">#REF!</definedName>
    <definedName name="BExH1JFFHEBFX9BWJMNIA3N66R3Z" localSheetId="10" hidden="1">#REF!</definedName>
    <definedName name="BExH1JFFHEBFX9BWJMNIA3N66R3Z" localSheetId="9" hidden="1">#REF!</definedName>
    <definedName name="BExH1JFFHEBFX9BWJMNIA3N66R3Z" hidden="1">#REF!</definedName>
    <definedName name="BExH1XYRKX51T571O1SRBP9J1D98" localSheetId="10" hidden="1">#REF!</definedName>
    <definedName name="BExH1XYRKX51T571O1SRBP9J1D98" localSheetId="9" hidden="1">#REF!</definedName>
    <definedName name="BExH1XYRKX51T571O1SRBP9J1D98" hidden="1">#REF!</definedName>
    <definedName name="BExH1Z0GIUSVTF2H1G1I3PDGBNK2" localSheetId="10" hidden="1">#REF!</definedName>
    <definedName name="BExH1Z0GIUSVTF2H1G1I3PDGBNK2" localSheetId="9" hidden="1">#REF!</definedName>
    <definedName name="BExH1Z0GIUSVTF2H1G1I3PDGBNK2" hidden="1">#REF!</definedName>
    <definedName name="BExH225UTM6S9FW4MUDZS7F1PQSH" localSheetId="10" hidden="1">#REF!</definedName>
    <definedName name="BExH225UTM6S9FW4MUDZS7F1PQSH" localSheetId="9" hidden="1">#REF!</definedName>
    <definedName name="BExH225UTM6S9FW4MUDZS7F1PQSH" hidden="1">#REF!</definedName>
    <definedName name="BExH23271RF7AYZ542KHQTH68GQ7" localSheetId="10" hidden="1">#REF!</definedName>
    <definedName name="BExH23271RF7AYZ542KHQTH68GQ7" localSheetId="9" hidden="1">#REF!</definedName>
    <definedName name="BExH23271RF7AYZ542KHQTH68GQ7" hidden="1">#REF!</definedName>
    <definedName name="BExH2DP58R7D1BGUFBM2FHESVRF0" localSheetId="10" hidden="1">#REF!</definedName>
    <definedName name="BExH2DP58R7D1BGUFBM2FHESVRF0" localSheetId="9" hidden="1">#REF!</definedName>
    <definedName name="BExH2DP58R7D1BGUFBM2FHESVRF0" hidden="1">#REF!</definedName>
    <definedName name="BExH2GJQR4JALNB314RY0LDI49VH" localSheetId="10" hidden="1">#REF!</definedName>
    <definedName name="BExH2GJQR4JALNB314RY0LDI49VH" localSheetId="9" hidden="1">#REF!</definedName>
    <definedName name="BExH2GJQR4JALNB314RY0LDI49VH" hidden="1">#REF!</definedName>
    <definedName name="BExH2JZR49T7644JFVE7B3N7RZM9" localSheetId="10" hidden="1">#REF!</definedName>
    <definedName name="BExH2JZR49T7644JFVE7B3N7RZM9" localSheetId="9" hidden="1">#REF!</definedName>
    <definedName name="BExH2JZR49T7644JFVE7B3N7RZM9" hidden="1">#REF!</definedName>
    <definedName name="BExH2QVWL3AXHSB9EK2GQRD0DBRH" localSheetId="10" hidden="1">#REF!</definedName>
    <definedName name="BExH2QVWL3AXHSB9EK2GQRD0DBRH" localSheetId="9" hidden="1">#REF!</definedName>
    <definedName name="BExH2QVWL3AXHSB9EK2GQRD0DBRH" hidden="1">#REF!</definedName>
    <definedName name="BExH2WKXV8X5S2GSBBTWGI0NLNAH" localSheetId="10" hidden="1">#REF!</definedName>
    <definedName name="BExH2WKXV8X5S2GSBBTWGI0NLNAH" localSheetId="9" hidden="1">#REF!</definedName>
    <definedName name="BExH2WKXV8X5S2GSBBTWGI0NLNAH" hidden="1">#REF!</definedName>
    <definedName name="BExH2XS1UFYFGU0S0EBXX90W2WE8" localSheetId="10" hidden="1">#REF!</definedName>
    <definedName name="BExH2XS1UFYFGU0S0EBXX90W2WE8" localSheetId="9" hidden="1">#REF!</definedName>
    <definedName name="BExH2XS1UFYFGU0S0EBXX90W2WE8" hidden="1">#REF!</definedName>
    <definedName name="BExH2XS1X04DMUN544K5RU4XPDCI" localSheetId="10" hidden="1">#REF!</definedName>
    <definedName name="BExH2XS1X04DMUN544K5RU4XPDCI" localSheetId="9" hidden="1">#REF!</definedName>
    <definedName name="BExH2XS1X04DMUN544K5RU4XPDCI" hidden="1">#REF!</definedName>
    <definedName name="BExH2XS2TND9SB0GC295R4FP6K5Y" localSheetId="10" hidden="1">#REF!</definedName>
    <definedName name="BExH2XS2TND9SB0GC295R4FP6K5Y" localSheetId="9" hidden="1">#REF!</definedName>
    <definedName name="BExH2XS2TND9SB0GC295R4FP6K5Y" hidden="1">#REF!</definedName>
    <definedName name="BExH2ZA0SZ4SSITL50NA8LZ3OEX6" localSheetId="10" hidden="1">#REF!</definedName>
    <definedName name="BExH2ZA0SZ4SSITL50NA8LZ3OEX6" localSheetId="9" hidden="1">#REF!</definedName>
    <definedName name="BExH2ZA0SZ4SSITL50NA8LZ3OEX6" hidden="1">#REF!</definedName>
    <definedName name="BExH31Z3JNVJPESWKXHILGXZHP2M" localSheetId="10" hidden="1">#REF!</definedName>
    <definedName name="BExH31Z3JNVJPESWKXHILGXZHP2M" localSheetId="9" hidden="1">#REF!</definedName>
    <definedName name="BExH31Z3JNVJPESWKXHILGXZHP2M" hidden="1">#REF!</definedName>
    <definedName name="BExH3E9HZ3QJCDZW7WI7YACFQCHE" localSheetId="10" hidden="1">#REF!</definedName>
    <definedName name="BExH3E9HZ3QJCDZW7WI7YACFQCHE" localSheetId="9" hidden="1">#REF!</definedName>
    <definedName name="BExH3E9HZ3QJCDZW7WI7YACFQCHE" hidden="1">#REF!</definedName>
    <definedName name="BExH3IRB6764RQ5HBYRLH6XCT29X" localSheetId="10" hidden="1">#REF!</definedName>
    <definedName name="BExH3IRB6764RQ5HBYRLH6XCT29X" localSheetId="9" hidden="1">#REF!</definedName>
    <definedName name="BExH3IRB6764RQ5HBYRLH6XCT29X" hidden="1">#REF!</definedName>
    <definedName name="BExIG2U8V6RSB47SXLCQG3Q68YRO" localSheetId="10" hidden="1">#REF!</definedName>
    <definedName name="BExIG2U8V6RSB47SXLCQG3Q68YRO" localSheetId="9" hidden="1">#REF!</definedName>
    <definedName name="BExIG2U8V6RSB47SXLCQG3Q68YRO" hidden="1">#REF!</definedName>
    <definedName name="BExIGJBO8R13LV7CZ7C1YCP974NN" localSheetId="10" hidden="1">#REF!</definedName>
    <definedName name="BExIGJBO8R13LV7CZ7C1YCP974NN" localSheetId="9" hidden="1">#REF!</definedName>
    <definedName name="BExIGJBO8R13LV7CZ7C1YCP974NN" hidden="1">#REF!</definedName>
    <definedName name="BExIGWT86FPOEYTI8GXCGU5Y3KGK" localSheetId="10" hidden="1">#REF!</definedName>
    <definedName name="BExIGWT86FPOEYTI8GXCGU5Y3KGK" localSheetId="9" hidden="1">#REF!</definedName>
    <definedName name="BExIGWT86FPOEYTI8GXCGU5Y3KGK" hidden="1">#REF!</definedName>
    <definedName name="BExIHBHXA7E7VUTBVHXXXCH3A5CL" localSheetId="10" hidden="1">#REF!</definedName>
    <definedName name="BExIHBHXA7E7VUTBVHXXXCH3A5CL" localSheetId="9" hidden="1">#REF!</definedName>
    <definedName name="BExIHBHXA7E7VUTBVHXXXCH3A5CL" hidden="1">#REF!</definedName>
    <definedName name="BExIHBSOGRSH1GKS6GKBRAJ7GXFQ" localSheetId="10" hidden="1">#REF!</definedName>
    <definedName name="BExIHBSOGRSH1GKS6GKBRAJ7GXFQ" localSheetId="9" hidden="1">#REF!</definedName>
    <definedName name="BExIHBSOGRSH1GKS6GKBRAJ7GXFQ" hidden="1">#REF!</definedName>
    <definedName name="BExIHDFY73YM0AHAR2Z5OJTFKSL2" localSheetId="10" hidden="1">#REF!</definedName>
    <definedName name="BExIHDFY73YM0AHAR2Z5OJTFKSL2" localSheetId="9" hidden="1">#REF!</definedName>
    <definedName name="BExIHDFY73YM0AHAR2Z5OJTFKSL2" hidden="1">#REF!</definedName>
    <definedName name="BExIHPQCQTGEW8QOJVIQ4VX0P6DX" localSheetId="10" hidden="1">#REF!</definedName>
    <definedName name="BExIHPQCQTGEW8QOJVIQ4VX0P6DX" localSheetId="9" hidden="1">#REF!</definedName>
    <definedName name="BExIHPQCQTGEW8QOJVIQ4VX0P6DX" hidden="1">#REF!</definedName>
    <definedName name="BExII1KN91Q7DLW0UB7W2TJ5ACT9" localSheetId="10" hidden="1">#REF!</definedName>
    <definedName name="BExII1KN91Q7DLW0UB7W2TJ5ACT9" localSheetId="9" hidden="1">#REF!</definedName>
    <definedName name="BExII1KN91Q7DLW0UB7W2TJ5ACT9" hidden="1">#REF!</definedName>
    <definedName name="BExII50LI8I0CDOOZEMIVHVA2V95" localSheetId="10" hidden="1">#REF!</definedName>
    <definedName name="BExII50LI8I0CDOOZEMIVHVA2V95" localSheetId="9" hidden="1">#REF!</definedName>
    <definedName name="BExII50LI8I0CDOOZEMIVHVA2V95" hidden="1">#REF!</definedName>
    <definedName name="BExIINQWABWRGYDT02DOJQ5L7BQF" localSheetId="10" hidden="1">#REF!</definedName>
    <definedName name="BExIINQWABWRGYDT02DOJQ5L7BQF" localSheetId="9" hidden="1">#REF!</definedName>
    <definedName name="BExIINQWABWRGYDT02DOJQ5L7BQF" hidden="1">#REF!</definedName>
    <definedName name="BExIIXMY38TQD12CVV4S57L3I809" localSheetId="10" hidden="1">#REF!</definedName>
    <definedName name="BExIIXMY38TQD12CVV4S57L3I809" localSheetId="9" hidden="1">#REF!</definedName>
    <definedName name="BExIIXMY38TQD12CVV4S57L3I809" hidden="1">#REF!</definedName>
    <definedName name="BExIIY37NEVU2LGS1JE4VR9AN6W4" localSheetId="10" hidden="1">#REF!</definedName>
    <definedName name="BExIIY37NEVU2LGS1JE4VR9AN6W4" localSheetId="9" hidden="1">#REF!</definedName>
    <definedName name="BExIIY37NEVU2LGS1JE4VR9AN6W4" hidden="1">#REF!</definedName>
    <definedName name="BExIIYJAGXR8TPZ1KCYM7EGJ79UW" localSheetId="10" hidden="1">#REF!</definedName>
    <definedName name="BExIIYJAGXR8TPZ1KCYM7EGJ79UW" localSheetId="9" hidden="1">#REF!</definedName>
    <definedName name="BExIIYJAGXR8TPZ1KCYM7EGJ79UW" hidden="1">#REF!</definedName>
    <definedName name="BExIJ3160YCWGAVEU0208ZGXXG3P" localSheetId="10" hidden="1">#REF!</definedName>
    <definedName name="BExIJ3160YCWGAVEU0208ZGXXG3P" localSheetId="9" hidden="1">#REF!</definedName>
    <definedName name="BExIJ3160YCWGAVEU0208ZGXXG3P" hidden="1">#REF!</definedName>
    <definedName name="BExIJFGZJ5ED9D6KAY4PGQYLELAX" localSheetId="10" hidden="1">#REF!</definedName>
    <definedName name="BExIJFGZJ5ED9D6KAY4PGQYLELAX" localSheetId="9" hidden="1">#REF!</definedName>
    <definedName name="BExIJFGZJ5ED9D6KAY4PGQYLELAX" hidden="1">#REF!</definedName>
    <definedName name="BExIJQK80ZEKSTV62E59AYJYUNLI" localSheetId="10" hidden="1">#REF!</definedName>
    <definedName name="BExIJQK80ZEKSTV62E59AYJYUNLI" localSheetId="9" hidden="1">#REF!</definedName>
    <definedName name="BExIJQK80ZEKSTV62E59AYJYUNLI" hidden="1">#REF!</definedName>
    <definedName name="BExIJRLX3M0YQLU1D5Y9V7HM5QNM" localSheetId="10" hidden="1">#REF!</definedName>
    <definedName name="BExIJRLX3M0YQLU1D5Y9V7HM5QNM" localSheetId="9" hidden="1">#REF!</definedName>
    <definedName name="BExIJRLX3M0YQLU1D5Y9V7HM5QNM" hidden="1">#REF!</definedName>
    <definedName name="BExIJV22J0QA7286KNPMHO1ZUCB3" localSheetId="10" hidden="1">#REF!</definedName>
    <definedName name="BExIJV22J0QA7286KNPMHO1ZUCB3" localSheetId="9" hidden="1">#REF!</definedName>
    <definedName name="BExIJV22J0QA7286KNPMHO1ZUCB3" hidden="1">#REF!</definedName>
    <definedName name="BExIJVI6OC7B6ZE9V4PAOYZXKNER" localSheetId="10" hidden="1">#REF!</definedName>
    <definedName name="BExIJVI6OC7B6ZE9V4PAOYZXKNER" localSheetId="9" hidden="1">#REF!</definedName>
    <definedName name="BExIJVI6OC7B6ZE9V4PAOYZXKNER" hidden="1">#REF!</definedName>
    <definedName name="BExIJWK0NGTGQ4X7D5VIVXD14JHI" localSheetId="10" hidden="1">#REF!</definedName>
    <definedName name="BExIJWK0NGTGQ4X7D5VIVXD14JHI" localSheetId="9" hidden="1">#REF!</definedName>
    <definedName name="BExIJWK0NGTGQ4X7D5VIVXD14JHI" hidden="1">#REF!</definedName>
    <definedName name="BExIJWPCIYINEJUTXU74VK7WG031" localSheetId="10" hidden="1">#REF!</definedName>
    <definedName name="BExIJWPCIYINEJUTXU74VK7WG031" localSheetId="9" hidden="1">#REF!</definedName>
    <definedName name="BExIJWPCIYINEJUTXU74VK7WG031" hidden="1">#REF!</definedName>
    <definedName name="BExIKHTXPZR5A8OHB6HDP6QWDHAD" localSheetId="10" hidden="1">#REF!</definedName>
    <definedName name="BExIKHTXPZR5A8OHB6HDP6QWDHAD" localSheetId="9" hidden="1">#REF!</definedName>
    <definedName name="BExIKHTXPZR5A8OHB6HDP6QWDHAD" hidden="1">#REF!</definedName>
    <definedName name="BExIKMMJOETSAXJYY1SIKM58LMA2" localSheetId="10" hidden="1">#REF!</definedName>
    <definedName name="BExIKMMJOETSAXJYY1SIKM58LMA2" localSheetId="9" hidden="1">#REF!</definedName>
    <definedName name="BExIKMMJOETSAXJYY1SIKM58LMA2" hidden="1">#REF!</definedName>
    <definedName name="BExIKRF6AQ6VOO9KCIWSM6FY8M7D" localSheetId="10" hidden="1">#REF!</definedName>
    <definedName name="BExIKRF6AQ6VOO9KCIWSM6FY8M7D" localSheetId="9" hidden="1">#REF!</definedName>
    <definedName name="BExIKRF6AQ6VOO9KCIWSM6FY8M7D" hidden="1">#REF!</definedName>
    <definedName name="BExIKTYZESFT3LC0ASFMFKSE0D1X" localSheetId="10" hidden="1">#REF!</definedName>
    <definedName name="BExIKTYZESFT3LC0ASFMFKSE0D1X" localSheetId="9" hidden="1">#REF!</definedName>
    <definedName name="BExIKTYZESFT3LC0ASFMFKSE0D1X" hidden="1">#REF!</definedName>
    <definedName name="BExIKXVA6M8K0PTRYAGXS666L335" localSheetId="10" hidden="1">#REF!</definedName>
    <definedName name="BExIKXVA6M8K0PTRYAGXS666L335" localSheetId="9" hidden="1">#REF!</definedName>
    <definedName name="BExIKXVA6M8K0PTRYAGXS666L335" hidden="1">#REF!</definedName>
    <definedName name="BExIL0PMZ2SXK9R6MLP43KBU1J2P" localSheetId="10" hidden="1">#REF!</definedName>
    <definedName name="BExIL0PMZ2SXK9R6MLP43KBU1J2P" localSheetId="9" hidden="1">#REF!</definedName>
    <definedName name="BExIL0PMZ2SXK9R6MLP43KBU1J2P" hidden="1">#REF!</definedName>
    <definedName name="BExIL1WSMNNQQK98YHWHV5HVONIZ" localSheetId="10" hidden="1">#REF!</definedName>
    <definedName name="BExIL1WSMNNQQK98YHWHV5HVONIZ" localSheetId="9" hidden="1">#REF!</definedName>
    <definedName name="BExIL1WSMNNQQK98YHWHV5HVONIZ" hidden="1">#REF!</definedName>
    <definedName name="BExILAAXRTRAD18K74M6MGUEEPUM" localSheetId="10" hidden="1">#REF!</definedName>
    <definedName name="BExILAAXRTRAD18K74M6MGUEEPUM" localSheetId="9" hidden="1">#REF!</definedName>
    <definedName name="BExILAAXRTRAD18K74M6MGUEEPUM" hidden="1">#REF!</definedName>
    <definedName name="BExILG5F338C0FFLMVOKMKF8X5ZP" localSheetId="10" hidden="1">#REF!</definedName>
    <definedName name="BExILG5F338C0FFLMVOKMKF8X5ZP" localSheetId="9" hidden="1">#REF!</definedName>
    <definedName name="BExILG5F338C0FFLMVOKMKF8X5ZP" hidden="1">#REF!</definedName>
    <definedName name="BExILGQTQM0HOD0BJI90YO7GOIN3" localSheetId="10" hidden="1">#REF!</definedName>
    <definedName name="BExILGQTQM0HOD0BJI90YO7GOIN3" localSheetId="9" hidden="1">#REF!</definedName>
    <definedName name="BExILGQTQM0HOD0BJI90YO7GOIN3" hidden="1">#REF!</definedName>
    <definedName name="BExILPL7P2BNCD7MYCGTQ9F0R5JX" localSheetId="10" hidden="1">#REF!</definedName>
    <definedName name="BExILPL7P2BNCD7MYCGTQ9F0R5JX" localSheetId="9" hidden="1">#REF!</definedName>
    <definedName name="BExILPL7P2BNCD7MYCGTQ9F0R5JX" hidden="1">#REF!</definedName>
    <definedName name="BExILVVS4B1B4G7IO0LPUDWY9K8W" localSheetId="10" hidden="1">#REF!</definedName>
    <definedName name="BExILVVS4B1B4G7IO0LPUDWY9K8W" localSheetId="9" hidden="1">#REF!</definedName>
    <definedName name="BExILVVS4B1B4G7IO0LPUDWY9K8W" hidden="1">#REF!</definedName>
    <definedName name="BExIM9DBUB7ZGF4B20FVUO9QGOX2" localSheetId="10" hidden="1">#REF!</definedName>
    <definedName name="BExIM9DBUB7ZGF4B20FVUO9QGOX2" localSheetId="9" hidden="1">#REF!</definedName>
    <definedName name="BExIM9DBUB7ZGF4B20FVUO9QGOX2" hidden="1">#REF!</definedName>
    <definedName name="BExIMCTBZ4WAESGCDWJ64SB4F0L1" localSheetId="10" hidden="1">#REF!</definedName>
    <definedName name="BExIMCTBZ4WAESGCDWJ64SB4F0L1" localSheetId="9" hidden="1">#REF!</definedName>
    <definedName name="BExIMCTBZ4WAESGCDWJ64SB4F0L1" hidden="1">#REF!</definedName>
    <definedName name="BExIMGK9Z94TFPWWZFMD10HV0IF6" localSheetId="10" hidden="1">#REF!</definedName>
    <definedName name="BExIMGK9Z94TFPWWZFMD10HV0IF6" localSheetId="9" hidden="1">#REF!</definedName>
    <definedName name="BExIMGK9Z94TFPWWZFMD10HV0IF6" hidden="1">#REF!</definedName>
    <definedName name="BExIMPEGKG18TELVC33T4OQTNBWC" localSheetId="10" hidden="1">#REF!</definedName>
    <definedName name="BExIMPEGKG18TELVC33T4OQTNBWC" localSheetId="9" hidden="1">#REF!</definedName>
    <definedName name="BExIMPEGKG18TELVC33T4OQTNBWC" hidden="1">#REF!</definedName>
    <definedName name="BExIN4OR435DL1US13JQPOQK8GD5" localSheetId="10" hidden="1">#REF!</definedName>
    <definedName name="BExIN4OR435DL1US13JQPOQK8GD5" localSheetId="9" hidden="1">#REF!</definedName>
    <definedName name="BExIN4OR435DL1US13JQPOQK8GD5" hidden="1">#REF!</definedName>
    <definedName name="BExINI6A7H3KSFRFA6UBBDPKW37F" localSheetId="10" hidden="1">#REF!</definedName>
    <definedName name="BExINI6A7H3KSFRFA6UBBDPKW37F" localSheetId="9" hidden="1">#REF!</definedName>
    <definedName name="BExINI6A7H3KSFRFA6UBBDPKW37F" hidden="1">#REF!</definedName>
    <definedName name="BExINIMK8XC3JOBT2EXYFHHH52H0" localSheetId="10" hidden="1">#REF!</definedName>
    <definedName name="BExINIMK8XC3JOBT2EXYFHHH52H0" localSheetId="9" hidden="1">#REF!</definedName>
    <definedName name="BExINIMK8XC3JOBT2EXYFHHH52H0" hidden="1">#REF!</definedName>
    <definedName name="BExINLX401ZKEGWU168DS4JUM2J6" localSheetId="10" hidden="1">#REF!</definedName>
    <definedName name="BExINLX401ZKEGWU168DS4JUM2J6" localSheetId="9" hidden="1">#REF!</definedName>
    <definedName name="BExINLX401ZKEGWU168DS4JUM2J6" hidden="1">#REF!</definedName>
    <definedName name="BExINMYYJO1FTV1CZF6O5XCFAMQX" localSheetId="10" hidden="1">#REF!</definedName>
    <definedName name="BExINMYYJO1FTV1CZF6O5XCFAMQX" localSheetId="9" hidden="1">#REF!</definedName>
    <definedName name="BExINMYYJO1FTV1CZF6O5XCFAMQX" hidden="1">#REF!</definedName>
    <definedName name="BExINP2H4KI05FRFV5PKZFE00HKO" localSheetId="10" hidden="1">#REF!</definedName>
    <definedName name="BExINP2H4KI05FRFV5PKZFE00HKO" localSheetId="9" hidden="1">#REF!</definedName>
    <definedName name="BExINP2H4KI05FRFV5PKZFE00HKO" hidden="1">#REF!</definedName>
    <definedName name="BExINPTCEJ9RPDEBJEJH80NATGUQ" localSheetId="10" hidden="1">#REF!</definedName>
    <definedName name="BExINPTCEJ9RPDEBJEJH80NATGUQ" localSheetId="9" hidden="1">#REF!</definedName>
    <definedName name="BExINPTCEJ9RPDEBJEJH80NATGUQ" hidden="1">#REF!</definedName>
    <definedName name="BExINWEQMNJ70A6JRXC2LACBX1GX" localSheetId="10" hidden="1">#REF!</definedName>
    <definedName name="BExINWEQMNJ70A6JRXC2LACBX1GX" localSheetId="9" hidden="1">#REF!</definedName>
    <definedName name="BExINWEQMNJ70A6JRXC2LACBX1GX" hidden="1">#REF!</definedName>
    <definedName name="BExINZELVWYGU876QUUZCIMXPBQC" localSheetId="10" hidden="1">#REF!</definedName>
    <definedName name="BExINZELVWYGU876QUUZCIMXPBQC" localSheetId="9" hidden="1">#REF!</definedName>
    <definedName name="BExINZELVWYGU876QUUZCIMXPBQC" hidden="1">#REF!</definedName>
    <definedName name="BExIO9QZ59ZHRA8SX6QICH2AY8A2" localSheetId="10" hidden="1">#REF!</definedName>
    <definedName name="BExIO9QZ59ZHRA8SX6QICH2AY8A2" localSheetId="9" hidden="1">#REF!</definedName>
    <definedName name="BExIO9QZ59ZHRA8SX6QICH2AY8A2" hidden="1">#REF!</definedName>
    <definedName name="BExIOAHV525SMMGFDJFE7456JPBD" localSheetId="10" hidden="1">#REF!</definedName>
    <definedName name="BExIOAHV525SMMGFDJFE7456JPBD" localSheetId="9" hidden="1">#REF!</definedName>
    <definedName name="BExIOAHV525SMMGFDJFE7456JPBD" hidden="1">#REF!</definedName>
    <definedName name="BExIOCQUQHKUU1KONGSDOLQTQEIC" localSheetId="10" hidden="1">#REF!</definedName>
    <definedName name="BExIOCQUQHKUU1KONGSDOLQTQEIC" localSheetId="9" hidden="1">#REF!</definedName>
    <definedName name="BExIOCQUQHKUU1KONGSDOLQTQEIC" hidden="1">#REF!</definedName>
    <definedName name="BExIOFAGCDQQKALMX3V0KU94KUQO" localSheetId="10" hidden="1">#REF!</definedName>
    <definedName name="BExIOFAGCDQQKALMX3V0KU94KUQO" localSheetId="9" hidden="1">#REF!</definedName>
    <definedName name="BExIOFAGCDQQKALMX3V0KU94KUQO" hidden="1">#REF!</definedName>
    <definedName name="BExIOFL8Y5O61VLKTB4H20IJNWS1" localSheetId="10" hidden="1">#REF!</definedName>
    <definedName name="BExIOFL8Y5O61VLKTB4H20IJNWS1" localSheetId="9" hidden="1">#REF!</definedName>
    <definedName name="BExIOFL8Y5O61VLKTB4H20IJNWS1" hidden="1">#REF!</definedName>
    <definedName name="BExIOMBXRW5NS4ZPYX9G5QREZ5J6" localSheetId="10" hidden="1">#REF!</definedName>
    <definedName name="BExIOMBXRW5NS4ZPYX9G5QREZ5J6" localSheetId="9" hidden="1">#REF!</definedName>
    <definedName name="BExIOMBXRW5NS4ZPYX9G5QREZ5J6" hidden="1">#REF!</definedName>
    <definedName name="BExIORA3GK78T7C7SNBJJUONJ0LS" localSheetId="10" hidden="1">#REF!</definedName>
    <definedName name="BExIORA3GK78T7C7SNBJJUONJ0LS" localSheetId="9" hidden="1">#REF!</definedName>
    <definedName name="BExIORA3GK78T7C7SNBJJUONJ0LS" hidden="1">#REF!</definedName>
    <definedName name="BExIORFDXP4AVIEBLSTZ8ETSXMNM" localSheetId="10" hidden="1">#REF!</definedName>
    <definedName name="BExIORFDXP4AVIEBLSTZ8ETSXMNM" localSheetId="9" hidden="1">#REF!</definedName>
    <definedName name="BExIORFDXP4AVIEBLSTZ8ETSXMNM" hidden="1">#REF!</definedName>
    <definedName name="BExIOTZ5EFZ2NASVQ05RH15HRSW6" localSheetId="10" hidden="1">#REF!</definedName>
    <definedName name="BExIOTZ5EFZ2NASVQ05RH15HRSW6" localSheetId="9" hidden="1">#REF!</definedName>
    <definedName name="BExIOTZ5EFZ2NASVQ05RH15HRSW6" hidden="1">#REF!</definedName>
    <definedName name="BExIP8YNN6UUE1GZ223SWH7DLGKO" localSheetId="10" hidden="1">#REF!</definedName>
    <definedName name="BExIP8YNN6UUE1GZ223SWH7DLGKO" localSheetId="9" hidden="1">#REF!</definedName>
    <definedName name="BExIP8YNN6UUE1GZ223SWH7DLGKO" hidden="1">#REF!</definedName>
    <definedName name="BExIPAB4AOL592OJCC1CFAXTLF1A" localSheetId="10" hidden="1">#REF!</definedName>
    <definedName name="BExIPAB4AOL592OJCC1CFAXTLF1A" localSheetId="9" hidden="1">#REF!</definedName>
    <definedName name="BExIPAB4AOL592OJCC1CFAXTLF1A" hidden="1">#REF!</definedName>
    <definedName name="BExIPB25DKX4S2ZCKQN7KWSC3JBF" localSheetId="10" hidden="1">#REF!</definedName>
    <definedName name="BExIPB25DKX4S2ZCKQN7KWSC3JBF" localSheetId="9" hidden="1">#REF!</definedName>
    <definedName name="BExIPB25DKX4S2ZCKQN7KWSC3JBF" hidden="1">#REF!</definedName>
    <definedName name="BExIPCUX4I4S2N50TLMMLALYLH9S" localSheetId="10" hidden="1">#REF!</definedName>
    <definedName name="BExIPCUX4I4S2N50TLMMLALYLH9S" localSheetId="9" hidden="1">#REF!</definedName>
    <definedName name="BExIPCUX4I4S2N50TLMMLALYLH9S" hidden="1">#REF!</definedName>
    <definedName name="BExIPDLT8JYAMGE5HTN4D1YHZF3V" localSheetId="10" hidden="1">#REF!</definedName>
    <definedName name="BExIPDLT8JYAMGE5HTN4D1YHZF3V" localSheetId="9" hidden="1">#REF!</definedName>
    <definedName name="BExIPDLT8JYAMGE5HTN4D1YHZF3V" hidden="1">#REF!</definedName>
    <definedName name="BExIPG040Q08EWIWL6CAVR3GRI43" localSheetId="10" hidden="1">#REF!</definedName>
    <definedName name="BExIPG040Q08EWIWL6CAVR3GRI43" localSheetId="9" hidden="1">#REF!</definedName>
    <definedName name="BExIPG040Q08EWIWL6CAVR3GRI43" hidden="1">#REF!</definedName>
    <definedName name="BExIPKNFUDPDKOSH5GHDVNA8D66S" localSheetId="10" hidden="1">#REF!</definedName>
    <definedName name="BExIPKNFUDPDKOSH5GHDVNA8D66S" localSheetId="9" hidden="1">#REF!</definedName>
    <definedName name="BExIPKNFUDPDKOSH5GHDVNA8D66S" hidden="1">#REF!</definedName>
    <definedName name="BExIPVL5VEVK9Q7AYB7EC2VZWBEZ" localSheetId="10" hidden="1">#REF!</definedName>
    <definedName name="BExIPVL5VEVK9Q7AYB7EC2VZWBEZ" localSheetId="9" hidden="1">#REF!</definedName>
    <definedName name="BExIPVL5VEVK9Q7AYB7EC2VZWBEZ" hidden="1">#REF!</definedName>
    <definedName name="BExIQ1VS9A2FHVD9TUHKG9K8EVVP" localSheetId="10" hidden="1">#REF!</definedName>
    <definedName name="BExIQ1VS9A2FHVD9TUHKG9K8EVVP" localSheetId="9" hidden="1">#REF!</definedName>
    <definedName name="BExIQ1VS9A2FHVD9TUHKG9K8EVVP" hidden="1">#REF!</definedName>
    <definedName name="BExIQ3J19L30PSQ2CXNT6IHW0I7V" localSheetId="10" hidden="1">#REF!</definedName>
    <definedName name="BExIQ3J19L30PSQ2CXNT6IHW0I7V" localSheetId="9" hidden="1">#REF!</definedName>
    <definedName name="BExIQ3J19L30PSQ2CXNT6IHW0I7V" hidden="1">#REF!</definedName>
    <definedName name="BExIQ3OJ7M04XCY276IO0LJA5XUK" localSheetId="10" hidden="1">#REF!</definedName>
    <definedName name="BExIQ3OJ7M04XCY276IO0LJA5XUK" localSheetId="9" hidden="1">#REF!</definedName>
    <definedName name="BExIQ3OJ7M04XCY276IO0LJA5XUK" hidden="1">#REF!</definedName>
    <definedName name="BExIQ5S19ITB0NDRUN4XV7B905ED" localSheetId="10" hidden="1">#REF!</definedName>
    <definedName name="BExIQ5S19ITB0NDRUN4XV7B905ED" localSheetId="9" hidden="1">#REF!</definedName>
    <definedName name="BExIQ5S19ITB0NDRUN4XV7B905ED" hidden="1">#REF!</definedName>
    <definedName name="BExIQ810MMN2UN0EQ9CRQAFWA19X" localSheetId="10" hidden="1">#REF!</definedName>
    <definedName name="BExIQ810MMN2UN0EQ9CRQAFWA19X" localSheetId="9" hidden="1">#REF!</definedName>
    <definedName name="BExIQ810MMN2UN0EQ9CRQAFWA19X" hidden="1">#REF!</definedName>
    <definedName name="BExIQ9TMQT2EIXSVQW7GVSOAW2VJ" localSheetId="10" hidden="1">#REF!</definedName>
    <definedName name="BExIQ9TMQT2EIXSVQW7GVSOAW2VJ" localSheetId="9" hidden="1">#REF!</definedName>
    <definedName name="BExIQ9TMQT2EIXSVQW7GVSOAW2VJ" hidden="1">#REF!</definedName>
    <definedName name="BExIQBMDE1L6J4H27K1FMSHQKDSE" localSheetId="10" hidden="1">#REF!</definedName>
    <definedName name="BExIQBMDE1L6J4H27K1FMSHQKDSE" localSheetId="9" hidden="1">#REF!</definedName>
    <definedName name="BExIQBMDE1L6J4H27K1FMSHQKDSE" hidden="1">#REF!</definedName>
    <definedName name="BExIQE65LVXUOF3UZFO7SDHFJH22" localSheetId="10" hidden="1">#REF!</definedName>
    <definedName name="BExIQE65LVXUOF3UZFO7SDHFJH22" localSheetId="9" hidden="1">#REF!</definedName>
    <definedName name="BExIQE65LVXUOF3UZFO7SDHFJH22" hidden="1">#REF!</definedName>
    <definedName name="BExIQG9OO2KKBOWTMD1OXY36TEGA" localSheetId="10" hidden="1">#REF!</definedName>
    <definedName name="BExIQG9OO2KKBOWTMD1OXY36TEGA" localSheetId="9" hidden="1">#REF!</definedName>
    <definedName name="BExIQG9OO2KKBOWTMD1OXY36TEGA" hidden="1">#REF!</definedName>
    <definedName name="BExIQHWZ65ALA9VAFCJEGIL1145G" localSheetId="10" hidden="1">#REF!</definedName>
    <definedName name="BExIQHWZ65ALA9VAFCJEGIL1145G" localSheetId="9" hidden="1">#REF!</definedName>
    <definedName name="BExIQHWZ65ALA9VAFCJEGIL1145G" hidden="1">#REF!</definedName>
    <definedName name="BExIQX1XBB31HZTYEEVOBSE3C5A6" localSheetId="10" hidden="1">#REF!</definedName>
    <definedName name="BExIQX1XBB31HZTYEEVOBSE3C5A6" localSheetId="9" hidden="1">#REF!</definedName>
    <definedName name="BExIQX1XBB31HZTYEEVOBSE3C5A6" hidden="1">#REF!</definedName>
    <definedName name="BExIR2ALYRP9FW99DK2084J7IIDC" localSheetId="10" hidden="1">#REF!</definedName>
    <definedName name="BExIR2ALYRP9FW99DK2084J7IIDC" localSheetId="9" hidden="1">#REF!</definedName>
    <definedName name="BExIR2ALYRP9FW99DK2084J7IIDC" hidden="1">#REF!</definedName>
    <definedName name="BExIR8FQETPTQYW37DBVDWG3J4JW" localSheetId="10" hidden="1">#REF!</definedName>
    <definedName name="BExIR8FQETPTQYW37DBVDWG3J4JW" localSheetId="9" hidden="1">#REF!</definedName>
    <definedName name="BExIR8FQETPTQYW37DBVDWG3J4JW" hidden="1">#REF!</definedName>
    <definedName name="BExIRHKWQB1PP4ZLB0C3AVUBAFMD" localSheetId="10" hidden="1">#REF!</definedName>
    <definedName name="BExIRHKWQB1PP4ZLB0C3AVUBAFMD" localSheetId="9" hidden="1">#REF!</definedName>
    <definedName name="BExIRHKWQB1PP4ZLB0C3AVUBAFMD" hidden="1">#REF!</definedName>
    <definedName name="BExIRJTRJPQR3OTAGAV7JTA4VMPS" localSheetId="10" hidden="1">#REF!</definedName>
    <definedName name="BExIRJTRJPQR3OTAGAV7JTA4VMPS" localSheetId="9" hidden="1">#REF!</definedName>
    <definedName name="BExIRJTRJPQR3OTAGAV7JTA4VMPS" hidden="1">#REF!</definedName>
    <definedName name="BExIROH27RJOG6VI7ZHR0RZGAZZ4" localSheetId="10" hidden="1">#REF!</definedName>
    <definedName name="BExIROH27RJOG6VI7ZHR0RZGAZZ4" localSheetId="9" hidden="1">#REF!</definedName>
    <definedName name="BExIROH27RJOG6VI7ZHR0RZGAZZ4" hidden="1">#REF!</definedName>
    <definedName name="BExIRRBGTY01OQOI3U5SW59RFDFI" localSheetId="10" hidden="1">#REF!</definedName>
    <definedName name="BExIRRBGTY01OQOI3U5SW59RFDFI" localSheetId="9" hidden="1">#REF!</definedName>
    <definedName name="BExIRRBGTY01OQOI3U5SW59RFDFI" hidden="1">#REF!</definedName>
    <definedName name="BExIS4T0DRF57HYO7OGG72KBOFOI" localSheetId="10" hidden="1">#REF!</definedName>
    <definedName name="BExIS4T0DRF57HYO7OGG72KBOFOI" localSheetId="9" hidden="1">#REF!</definedName>
    <definedName name="BExIS4T0DRF57HYO7OGG72KBOFOI" hidden="1">#REF!</definedName>
    <definedName name="BExIS77BJDDK18PGI9DSEYZPIL7P" localSheetId="10" hidden="1">#REF!</definedName>
    <definedName name="BExIS77BJDDK18PGI9DSEYZPIL7P" localSheetId="9" hidden="1">#REF!</definedName>
    <definedName name="BExIS77BJDDK18PGI9DSEYZPIL7P" hidden="1">#REF!</definedName>
    <definedName name="BExIS8USL1T3Z97CZ30HJ98E2GXQ" localSheetId="10" hidden="1">#REF!</definedName>
    <definedName name="BExIS8USL1T3Z97CZ30HJ98E2GXQ" localSheetId="9" hidden="1">#REF!</definedName>
    <definedName name="BExIS8USL1T3Z97CZ30HJ98E2GXQ" hidden="1">#REF!</definedName>
    <definedName name="BExISC5B700MZUBFTQ9K4IKTF7HR" localSheetId="10" hidden="1">#REF!</definedName>
    <definedName name="BExISC5B700MZUBFTQ9K4IKTF7HR" localSheetId="9" hidden="1">#REF!</definedName>
    <definedName name="BExISC5B700MZUBFTQ9K4IKTF7HR" hidden="1">#REF!</definedName>
    <definedName name="BExISDHXS49S1H56ENBPRF1NLD5C" localSheetId="10" hidden="1">#REF!</definedName>
    <definedName name="BExISDHXS49S1H56ENBPRF1NLD5C" localSheetId="9" hidden="1">#REF!</definedName>
    <definedName name="BExISDHXS49S1H56ENBPRF1NLD5C" hidden="1">#REF!</definedName>
    <definedName name="BExISM1JLV54A21A164IURMPGUMU" localSheetId="10" hidden="1">#REF!</definedName>
    <definedName name="BExISM1JLV54A21A164IURMPGUMU" localSheetId="9" hidden="1">#REF!</definedName>
    <definedName name="BExISM1JLV54A21A164IURMPGUMU" hidden="1">#REF!</definedName>
    <definedName name="BExISRFKJYUZ4AKW44IJF7RF9Y90" localSheetId="10" hidden="1">#REF!</definedName>
    <definedName name="BExISRFKJYUZ4AKW44IJF7RF9Y90" localSheetId="9" hidden="1">#REF!</definedName>
    <definedName name="BExISRFKJYUZ4AKW44IJF7RF9Y90" hidden="1">#REF!</definedName>
    <definedName name="BExISSMVV57JAUB6CSGBMBFVNGWK" localSheetId="10" hidden="1">#REF!</definedName>
    <definedName name="BExISSMVV57JAUB6CSGBMBFVNGWK" localSheetId="9" hidden="1">#REF!</definedName>
    <definedName name="BExISSMVV57JAUB6CSGBMBFVNGWK" hidden="1">#REF!</definedName>
    <definedName name="BExIT16AD4HCD0WQCCA72AKLQHK1" localSheetId="10" hidden="1">#REF!</definedName>
    <definedName name="BExIT16AD4HCD0WQCCA72AKLQHK1" localSheetId="9" hidden="1">#REF!</definedName>
    <definedName name="BExIT16AD4HCD0WQCCA72AKLQHK1" hidden="1">#REF!</definedName>
    <definedName name="BExIT1MK8TBAK3SNP36A8FKDQSOK" localSheetId="10" hidden="1">#REF!</definedName>
    <definedName name="BExIT1MK8TBAK3SNP36A8FKDQSOK" localSheetId="9" hidden="1">#REF!</definedName>
    <definedName name="BExIT1MK8TBAK3SNP36A8FKDQSOK" hidden="1">#REF!</definedName>
    <definedName name="BExIT9PPVL7XGGIZS7G6QI6L7H9U" localSheetId="10" hidden="1">#REF!</definedName>
    <definedName name="BExIT9PPVL7XGGIZS7G6QI6L7H9U" localSheetId="9" hidden="1">#REF!</definedName>
    <definedName name="BExIT9PPVL7XGGIZS7G6QI6L7H9U" hidden="1">#REF!</definedName>
    <definedName name="BExITBNYANV2S8KD56GOGCKW393R" localSheetId="10" hidden="1">#REF!</definedName>
    <definedName name="BExITBNYANV2S8KD56GOGCKW393R" localSheetId="9" hidden="1">#REF!</definedName>
    <definedName name="BExITBNYANV2S8KD56GOGCKW393R" hidden="1">#REF!</definedName>
    <definedName name="BExITGB4FVAV0LE88D7JMX7FBYXI" localSheetId="10" hidden="1">#REF!</definedName>
    <definedName name="BExITGB4FVAV0LE88D7JMX7FBYXI" localSheetId="9" hidden="1">#REF!</definedName>
    <definedName name="BExITGB4FVAV0LE88D7JMX7FBYXI" hidden="1">#REF!</definedName>
    <definedName name="BExITI3TQ14K842P38QF0PNWSWNO" localSheetId="10" hidden="1">#REF!</definedName>
    <definedName name="BExITI3TQ14K842P38QF0PNWSWNO" localSheetId="9" hidden="1">#REF!</definedName>
    <definedName name="BExITI3TQ14K842P38QF0PNWSWNO" hidden="1">#REF!</definedName>
    <definedName name="BExIU9OGER4TPMETACWUEP1UENK0" localSheetId="10" hidden="1">#REF!</definedName>
    <definedName name="BExIU9OGER4TPMETACWUEP1UENK0" localSheetId="9" hidden="1">#REF!</definedName>
    <definedName name="BExIU9OGER4TPMETACWUEP1UENK0" hidden="1">#REF!</definedName>
    <definedName name="BExIUD4OJGH65NFNQ4VMCE3R4J1X" localSheetId="10" hidden="1">#REF!</definedName>
    <definedName name="BExIUD4OJGH65NFNQ4VMCE3R4J1X" localSheetId="9" hidden="1">#REF!</definedName>
    <definedName name="BExIUD4OJGH65NFNQ4VMCE3R4J1X" hidden="1">#REF!</definedName>
    <definedName name="BExIUQM0XWNNW3MJD26EOVIT7FSU" localSheetId="10" hidden="1">#REF!</definedName>
    <definedName name="BExIUQM0XWNNW3MJD26EOVIT7FSU" localSheetId="9" hidden="1">#REF!</definedName>
    <definedName name="BExIUQM0XWNNW3MJD26EOVIT7FSU" hidden="1">#REF!</definedName>
    <definedName name="BExIUTB5OAAXYW0OFMP0PS40SPOB" localSheetId="10" hidden="1">#REF!</definedName>
    <definedName name="BExIUTB5OAAXYW0OFMP0PS40SPOB" localSheetId="9" hidden="1">#REF!</definedName>
    <definedName name="BExIUTB5OAAXYW0OFMP0PS40SPOB" hidden="1">#REF!</definedName>
    <definedName name="BExIUUT2MHIOV6R3WHA0DPM1KBKY" localSheetId="10" hidden="1">#REF!</definedName>
    <definedName name="BExIUUT2MHIOV6R3WHA0DPM1KBKY" localSheetId="9" hidden="1">#REF!</definedName>
    <definedName name="BExIUUT2MHIOV6R3WHA0DPM1KBKY" hidden="1">#REF!</definedName>
    <definedName name="BExIUYPDT1AM6MWGWQS646PIZIWC" localSheetId="10" hidden="1">#REF!</definedName>
    <definedName name="BExIUYPDT1AM6MWGWQS646PIZIWC" localSheetId="9" hidden="1">#REF!</definedName>
    <definedName name="BExIUYPDT1AM6MWGWQS646PIZIWC" hidden="1">#REF!</definedName>
    <definedName name="BExIV0I2O9F8D1UK1SI8AEYR6U0A" localSheetId="10" hidden="1">#REF!</definedName>
    <definedName name="BExIV0I2O9F8D1UK1SI8AEYR6U0A" localSheetId="9" hidden="1">#REF!</definedName>
    <definedName name="BExIV0I2O9F8D1UK1SI8AEYR6U0A" hidden="1">#REF!</definedName>
    <definedName name="BExIV2LM38XPLRTWT0R44TMQ59E5" localSheetId="10" hidden="1">#REF!</definedName>
    <definedName name="BExIV2LM38XPLRTWT0R44TMQ59E5" localSheetId="9" hidden="1">#REF!</definedName>
    <definedName name="BExIV2LM38XPLRTWT0R44TMQ59E5" hidden="1">#REF!</definedName>
    <definedName name="BExIV3HY4S0YRV1F7XEMF2YHAR2I" localSheetId="10" hidden="1">#REF!</definedName>
    <definedName name="BExIV3HY4S0YRV1F7XEMF2YHAR2I" localSheetId="9" hidden="1">#REF!</definedName>
    <definedName name="BExIV3HY4S0YRV1F7XEMF2YHAR2I" hidden="1">#REF!</definedName>
    <definedName name="BExIV6HUZFRIFLXW2SICKGTAH1PV" localSheetId="10" hidden="1">#REF!</definedName>
    <definedName name="BExIV6HUZFRIFLXW2SICKGTAH1PV" localSheetId="9" hidden="1">#REF!</definedName>
    <definedName name="BExIV6HUZFRIFLXW2SICKGTAH1PV" hidden="1">#REF!</definedName>
    <definedName name="BExIVCXWL6H5LD9DHDIA4F5U9TQL" localSheetId="10" hidden="1">#REF!</definedName>
    <definedName name="BExIVCXWL6H5LD9DHDIA4F5U9TQL" localSheetId="9" hidden="1">#REF!</definedName>
    <definedName name="BExIVCXWL6H5LD9DHDIA4F5U9TQL" hidden="1">#REF!</definedName>
    <definedName name="BExIVEVYJ7KL8QNR5ZTOSD11I5A6" localSheetId="10" hidden="1">#REF!</definedName>
    <definedName name="BExIVEVYJ7KL8QNR5ZTOSD11I5A6" localSheetId="9" hidden="1">#REF!</definedName>
    <definedName name="BExIVEVYJ7KL8QNR5ZTOSD11I5A6" hidden="1">#REF!</definedName>
    <definedName name="BExIVJ30S9U8MA1TUBRND8DGF96D" localSheetId="10" hidden="1">#REF!</definedName>
    <definedName name="BExIVJ30S9U8MA1TUBRND8DGF96D" localSheetId="9" hidden="1">#REF!</definedName>
    <definedName name="BExIVJ30S9U8MA1TUBRND8DGF96D" hidden="1">#REF!</definedName>
    <definedName name="BExIVMOIPSEWSIHIDDLOXESQ28A0" localSheetId="10" hidden="1">#REF!</definedName>
    <definedName name="BExIVMOIPSEWSIHIDDLOXESQ28A0" localSheetId="9" hidden="1">#REF!</definedName>
    <definedName name="BExIVMOIPSEWSIHIDDLOXESQ28A0" hidden="1">#REF!</definedName>
    <definedName name="BExIVNVNJX9BYDLC88NG09YF5XQ6" localSheetId="10" hidden="1">#REF!</definedName>
    <definedName name="BExIVNVNJX9BYDLC88NG09YF5XQ6" localSheetId="9" hidden="1">#REF!</definedName>
    <definedName name="BExIVNVNJX9BYDLC88NG09YF5XQ6" hidden="1">#REF!</definedName>
    <definedName name="BExIVQVKLMGSRYT1LFZH0KUIA4OR" localSheetId="10" hidden="1">#REF!</definedName>
    <definedName name="BExIVQVKLMGSRYT1LFZH0KUIA4OR" localSheetId="9" hidden="1">#REF!</definedName>
    <definedName name="BExIVQVKLMGSRYT1LFZH0KUIA4OR" hidden="1">#REF!</definedName>
    <definedName name="BExIVYTFI35KNR2XSA6N8OJYUTUR" localSheetId="10" hidden="1">#REF!</definedName>
    <definedName name="BExIVYTFI35KNR2XSA6N8OJYUTUR" localSheetId="9" hidden="1">#REF!</definedName>
    <definedName name="BExIVYTFI35KNR2XSA6N8OJYUTUR" hidden="1">#REF!</definedName>
    <definedName name="BExIVZF05SNB8DE7VLQOFG9S41HS" localSheetId="10" hidden="1">#REF!</definedName>
    <definedName name="BExIVZF05SNB8DE7VLQOFG9S41HS" localSheetId="9" hidden="1">#REF!</definedName>
    <definedName name="BExIVZF05SNB8DE7VLQOFG9S41HS" hidden="1">#REF!</definedName>
    <definedName name="BExIWB3SY3WRIVIOF988DNNODBOA" localSheetId="10" hidden="1">#REF!</definedName>
    <definedName name="BExIWB3SY3WRIVIOF988DNNODBOA" localSheetId="9" hidden="1">#REF!</definedName>
    <definedName name="BExIWB3SY3WRIVIOF988DNNODBOA" hidden="1">#REF!</definedName>
    <definedName name="BExIWB99CG0H52LRD6QWPN4L6DV2" localSheetId="10" hidden="1">#REF!</definedName>
    <definedName name="BExIWB99CG0H52LRD6QWPN4L6DV2" localSheetId="9" hidden="1">#REF!</definedName>
    <definedName name="BExIWB99CG0H52LRD6QWPN4L6DV2" hidden="1">#REF!</definedName>
    <definedName name="BExIWG1W7XP9DFYYSZAIOSHM0QLQ" localSheetId="10" hidden="1">#REF!</definedName>
    <definedName name="BExIWG1W7XP9DFYYSZAIOSHM0QLQ" localSheetId="9" hidden="1">#REF!</definedName>
    <definedName name="BExIWG1W7XP9DFYYSZAIOSHM0QLQ" hidden="1">#REF!</definedName>
    <definedName name="BExIWH3KUK94B7833DD4TB0Y6KP9" localSheetId="10" hidden="1">#REF!</definedName>
    <definedName name="BExIWH3KUK94B7833DD4TB0Y6KP9" localSheetId="9" hidden="1">#REF!</definedName>
    <definedName name="BExIWH3KUK94B7833DD4TB0Y6KP9" hidden="1">#REF!</definedName>
    <definedName name="BExIWHZXYAALPLS8CSHZHJ82LBOH" localSheetId="10" hidden="1">#REF!</definedName>
    <definedName name="BExIWHZXYAALPLS8CSHZHJ82LBOH" localSheetId="9" hidden="1">#REF!</definedName>
    <definedName name="BExIWHZXYAALPLS8CSHZHJ82LBOH" hidden="1">#REF!</definedName>
    <definedName name="BExIWJY6FHR6KOO0P8U4IZ7VD42D" localSheetId="10" hidden="1">#REF!</definedName>
    <definedName name="BExIWJY6FHR6KOO0P8U4IZ7VD42D" localSheetId="9" hidden="1">#REF!</definedName>
    <definedName name="BExIWJY6FHR6KOO0P8U4IZ7VD42D" hidden="1">#REF!</definedName>
    <definedName name="BExIWKE9MGIDWORBI43AWTUNYFAN" localSheetId="10" hidden="1">#REF!</definedName>
    <definedName name="BExIWKE9MGIDWORBI43AWTUNYFAN" localSheetId="9" hidden="1">#REF!</definedName>
    <definedName name="BExIWKE9MGIDWORBI43AWTUNYFAN" hidden="1">#REF!</definedName>
    <definedName name="BExIWPHOYLSNGZKVD3RRKOEALEUG" localSheetId="10" hidden="1">#REF!</definedName>
    <definedName name="BExIWPHOYLSNGZKVD3RRKOEALEUG" localSheetId="9" hidden="1">#REF!</definedName>
    <definedName name="BExIWPHOYLSNGZKVD3RRKOEALEUG" hidden="1">#REF!</definedName>
    <definedName name="BExIWSHLD1QIZPL5ARLXOJ9Y2CAA" localSheetId="10" hidden="1">#REF!</definedName>
    <definedName name="BExIWSHLD1QIZPL5ARLXOJ9Y2CAA" localSheetId="9" hidden="1">#REF!</definedName>
    <definedName name="BExIWSHLD1QIZPL5ARLXOJ9Y2CAA" hidden="1">#REF!</definedName>
    <definedName name="BExIX34PM5DBTRHRQWP6PL6WIX88" localSheetId="10" hidden="1">#REF!</definedName>
    <definedName name="BExIX34PM5DBTRHRQWP6PL6WIX88" localSheetId="9" hidden="1">#REF!</definedName>
    <definedName name="BExIX34PM5DBTRHRQWP6PL6WIX88" hidden="1">#REF!</definedName>
    <definedName name="BExIX5OAP9KSUE5SIZCW9P39Q4WE" localSheetId="10" hidden="1">#REF!</definedName>
    <definedName name="BExIX5OAP9KSUE5SIZCW9P39Q4WE" localSheetId="9" hidden="1">#REF!</definedName>
    <definedName name="BExIX5OAP9KSUE5SIZCW9P39Q4WE" hidden="1">#REF!</definedName>
    <definedName name="BExIXGRJPVJMUDGSG7IHPXPNO69B" localSheetId="10" hidden="1">#REF!</definedName>
    <definedName name="BExIXGRJPVJMUDGSG7IHPXPNO69B" localSheetId="9" hidden="1">#REF!</definedName>
    <definedName name="BExIXGRJPVJMUDGSG7IHPXPNO69B" hidden="1">#REF!</definedName>
    <definedName name="BExIXGWVQ9WOO0NCJLXAU4PJPOPM" localSheetId="10" hidden="1">#REF!</definedName>
    <definedName name="BExIXGWVQ9WOO0NCJLXAU4PJPOPM" localSheetId="9" hidden="1">#REF!</definedName>
    <definedName name="BExIXGWVQ9WOO0NCJLXAU4PJPOPM" hidden="1">#REF!</definedName>
    <definedName name="BExIXLK6SEOTUWQVNLCH4SAKTVGQ" localSheetId="10" hidden="1">#REF!</definedName>
    <definedName name="BExIXLK6SEOTUWQVNLCH4SAKTVGQ" localSheetId="9" hidden="1">#REF!</definedName>
    <definedName name="BExIXLK6SEOTUWQVNLCH4SAKTVGQ" hidden="1">#REF!</definedName>
    <definedName name="BExIXM5R87ZL3FHALWZXYCPHGX3E" localSheetId="10" hidden="1">#REF!</definedName>
    <definedName name="BExIXM5R87ZL3FHALWZXYCPHGX3E" localSheetId="9" hidden="1">#REF!</definedName>
    <definedName name="BExIXM5R87ZL3FHALWZXYCPHGX3E" hidden="1">#REF!</definedName>
    <definedName name="BExIXN24YK8MIB3OZ905DHU9CDH1" localSheetId="10" hidden="1">#REF!</definedName>
    <definedName name="BExIXN24YK8MIB3OZ905DHU9CDH1" localSheetId="9" hidden="1">#REF!</definedName>
    <definedName name="BExIXN24YK8MIB3OZ905DHU9CDH1" hidden="1">#REF!</definedName>
    <definedName name="BExIXS036ZCKT2Z8XZKLZ8PFWQGL" localSheetId="10" hidden="1">#REF!</definedName>
    <definedName name="BExIXS036ZCKT2Z8XZKLZ8PFWQGL" localSheetId="9" hidden="1">#REF!</definedName>
    <definedName name="BExIXS036ZCKT2Z8XZKLZ8PFWQGL" hidden="1">#REF!</definedName>
    <definedName name="BExIXY5CF9PFM0P40AZ4U51TMWV0" localSheetId="10" hidden="1">#REF!</definedName>
    <definedName name="BExIXY5CF9PFM0P40AZ4U51TMWV0" localSheetId="9" hidden="1">#REF!</definedName>
    <definedName name="BExIXY5CF9PFM0P40AZ4U51TMWV0" hidden="1">#REF!</definedName>
    <definedName name="BExIYEXJBK8JDWIRSVV4RJSKZVV1" localSheetId="10" hidden="1">#REF!</definedName>
    <definedName name="BExIYEXJBK8JDWIRSVV4RJSKZVV1" localSheetId="9" hidden="1">#REF!</definedName>
    <definedName name="BExIYEXJBK8JDWIRSVV4RJSKZVV1" hidden="1">#REF!</definedName>
    <definedName name="BExIYFJ59KLIPRTGIHX9X07UVGT3" localSheetId="10" hidden="1">#REF!</definedName>
    <definedName name="BExIYFJ59KLIPRTGIHX9X07UVGT3" localSheetId="9" hidden="1">#REF!</definedName>
    <definedName name="BExIYFJ59KLIPRTGIHX9X07UVGT3" hidden="1">#REF!</definedName>
    <definedName name="BExIYHH7GZO6BU3DC4GRLH3FD3ZS" localSheetId="10" hidden="1">#REF!</definedName>
    <definedName name="BExIYHH7GZO6BU3DC4GRLH3FD3ZS" localSheetId="9" hidden="1">#REF!</definedName>
    <definedName name="BExIYHH7GZO6BU3DC4GRLH3FD3ZS" hidden="1">#REF!</definedName>
    <definedName name="BExIYHMPBTD67ZNUL9O76FZQHYPT" localSheetId="10" hidden="1">#REF!</definedName>
    <definedName name="BExIYHMPBTD67ZNUL9O76FZQHYPT" localSheetId="9" hidden="1">#REF!</definedName>
    <definedName name="BExIYHMPBTD67ZNUL9O76FZQHYPT" hidden="1">#REF!</definedName>
    <definedName name="BExIYI2RH0K4225XO970K2IQ1E79" localSheetId="10" hidden="1">#REF!</definedName>
    <definedName name="BExIYI2RH0K4225XO970K2IQ1E79" localSheetId="9" hidden="1">#REF!</definedName>
    <definedName name="BExIYI2RH0K4225XO970K2IQ1E79" hidden="1">#REF!</definedName>
    <definedName name="BExIYMPZ0KS2KOJFQAUQJ77L7701" localSheetId="10" hidden="1">#REF!</definedName>
    <definedName name="BExIYMPZ0KS2KOJFQAUQJ77L7701" localSheetId="9" hidden="1">#REF!</definedName>
    <definedName name="BExIYMPZ0KS2KOJFQAUQJ77L7701" hidden="1">#REF!</definedName>
    <definedName name="BExIYP9Q6FV9T0R9G3UDKLS4TTYX" localSheetId="10" hidden="1">#REF!</definedName>
    <definedName name="BExIYP9Q6FV9T0R9G3UDKLS4TTYX" localSheetId="9" hidden="1">#REF!</definedName>
    <definedName name="BExIYP9Q6FV9T0R9G3UDKLS4TTYX" hidden="1">#REF!</definedName>
    <definedName name="BExIYZGLDQ1TN7BIIN4RLDP31GIM" localSheetId="10" hidden="1">#REF!</definedName>
    <definedName name="BExIYZGLDQ1TN7BIIN4RLDP31GIM" localSheetId="9" hidden="1">#REF!</definedName>
    <definedName name="BExIYZGLDQ1TN7BIIN4RLDP31GIM" hidden="1">#REF!</definedName>
    <definedName name="BExIZ4K0EZJK6PW3L8SVKTJFSWW9" localSheetId="10" hidden="1">#REF!</definedName>
    <definedName name="BExIZ4K0EZJK6PW3L8SVKTJFSWW9" localSheetId="9" hidden="1">#REF!</definedName>
    <definedName name="BExIZ4K0EZJK6PW3L8SVKTJFSWW9" hidden="1">#REF!</definedName>
    <definedName name="BExIZAECOEZGBAO29QMV14E6XDIV" localSheetId="10" hidden="1">#REF!</definedName>
    <definedName name="BExIZAECOEZGBAO29QMV14E6XDIV" localSheetId="9" hidden="1">#REF!</definedName>
    <definedName name="BExIZAECOEZGBAO29QMV14E6XDIV" hidden="1">#REF!</definedName>
    <definedName name="BExIZHQR3N1546MQS83ZJ8I6SPZ3" localSheetId="10" hidden="1">#REF!</definedName>
    <definedName name="BExIZHQR3N1546MQS83ZJ8I6SPZ3" localSheetId="9" hidden="1">#REF!</definedName>
    <definedName name="BExIZHQR3N1546MQS83ZJ8I6SPZ3" hidden="1">#REF!</definedName>
    <definedName name="BExIZKVXYD5O2JBU81F2UFJZLLSI" localSheetId="10" hidden="1">#REF!</definedName>
    <definedName name="BExIZKVXYD5O2JBU81F2UFJZLLSI" localSheetId="9" hidden="1">#REF!</definedName>
    <definedName name="BExIZKVXYD5O2JBU81F2UFJZLLSI" hidden="1">#REF!</definedName>
    <definedName name="BExIZPZDHC8HGER83WHCZAHOX7LK" localSheetId="10" hidden="1">#REF!</definedName>
    <definedName name="BExIZPZDHC8HGER83WHCZAHOX7LK" localSheetId="9" hidden="1">#REF!</definedName>
    <definedName name="BExIZPZDHC8HGER83WHCZAHOX7LK" hidden="1">#REF!</definedName>
    <definedName name="BExIZQA5XCS39QKXMYR1MH2ZIGPS" localSheetId="10" hidden="1">#REF!</definedName>
    <definedName name="BExIZQA5XCS39QKXMYR1MH2ZIGPS" localSheetId="9" hidden="1">#REF!</definedName>
    <definedName name="BExIZQA5XCS39QKXMYR1MH2ZIGPS" hidden="1">#REF!</definedName>
    <definedName name="BExIZVDLRUNAL32D9KO9X7Y4PB3O" localSheetId="10" hidden="1">#REF!</definedName>
    <definedName name="BExIZVDLRUNAL32D9KO9X7Y4PB3O" localSheetId="9" hidden="1">#REF!</definedName>
    <definedName name="BExIZVDLRUNAL32D9KO9X7Y4PB3O" hidden="1">#REF!</definedName>
    <definedName name="BExIZY2PUZ0OF9YKK1B13IW0VS6G" localSheetId="10" hidden="1">#REF!</definedName>
    <definedName name="BExIZY2PUZ0OF9YKK1B13IW0VS6G" localSheetId="9" hidden="1">#REF!</definedName>
    <definedName name="BExIZY2PUZ0OF9YKK1B13IW0VS6G" hidden="1">#REF!</definedName>
    <definedName name="BExJ08KBRR2XMWW3VZMPSQKXHZUH" localSheetId="10" hidden="1">#REF!</definedName>
    <definedName name="BExJ08KBRR2XMWW3VZMPSQKXHZUH" localSheetId="9" hidden="1">#REF!</definedName>
    <definedName name="BExJ08KBRR2XMWW3VZMPSQKXHZUH" hidden="1">#REF!</definedName>
    <definedName name="BExJ0DYJWXGE7DA39PYL3WM05U9O" localSheetId="10" hidden="1">#REF!</definedName>
    <definedName name="BExJ0DYJWXGE7DA39PYL3WM05U9O" localSheetId="9" hidden="1">#REF!</definedName>
    <definedName name="BExJ0DYJWXGE7DA39PYL3WM05U9O" hidden="1">#REF!</definedName>
    <definedName name="BExJ0JYDEZPM2303TRBXOZ74M7N6" localSheetId="10" hidden="1">#REF!</definedName>
    <definedName name="BExJ0JYDEZPM2303TRBXOZ74M7N6" localSheetId="9" hidden="1">#REF!</definedName>
    <definedName name="BExJ0JYDEZPM2303TRBXOZ74M7N6" hidden="1">#REF!</definedName>
    <definedName name="BExJ0MY8SY5J5V50H3UKE78ODTVB" localSheetId="10" hidden="1">#REF!</definedName>
    <definedName name="BExJ0MY8SY5J5V50H3UKE78ODTVB" localSheetId="9" hidden="1">#REF!</definedName>
    <definedName name="BExJ0MY8SY5J5V50H3UKE78ODTVB" hidden="1">#REF!</definedName>
    <definedName name="BExJ0YC98G37ML4N8FLP8D95EFRF" localSheetId="10" hidden="1">#REF!</definedName>
    <definedName name="BExJ0YC98G37ML4N8FLP8D95EFRF" localSheetId="9" hidden="1">#REF!</definedName>
    <definedName name="BExJ0YC98G37ML4N8FLP8D95EFRF" hidden="1">#REF!</definedName>
    <definedName name="BExKCDYKAEV45AFXHVHZZ62E5BM3" localSheetId="10" hidden="1">#REF!</definedName>
    <definedName name="BExKCDYKAEV45AFXHVHZZ62E5BM3" localSheetId="9" hidden="1">#REF!</definedName>
    <definedName name="BExKCDYKAEV45AFXHVHZZ62E5BM3" hidden="1">#REF!</definedName>
    <definedName name="BExKCYXU0W2VQVDI3N3N37K2598P" localSheetId="10" hidden="1">#REF!</definedName>
    <definedName name="BExKCYXU0W2VQVDI3N3N37K2598P" localSheetId="9" hidden="1">#REF!</definedName>
    <definedName name="BExKCYXU0W2VQVDI3N3N37K2598P" hidden="1">#REF!</definedName>
    <definedName name="BExKDJX3Z1TS0WFDD9EAO42JHL9G" localSheetId="10" hidden="1">#REF!</definedName>
    <definedName name="BExKDJX3Z1TS0WFDD9EAO42JHL9G" localSheetId="9" hidden="1">#REF!</definedName>
    <definedName name="BExKDJX3Z1TS0WFDD9EAO42JHL9G" hidden="1">#REF!</definedName>
    <definedName name="BExKDK7WVA5I2WBACAZHAHN35D0I" localSheetId="10" hidden="1">#REF!</definedName>
    <definedName name="BExKDK7WVA5I2WBACAZHAHN35D0I" localSheetId="9" hidden="1">#REF!</definedName>
    <definedName name="BExKDK7WVA5I2WBACAZHAHN35D0I" hidden="1">#REF!</definedName>
    <definedName name="BExKDKO0W4AGQO1V7K6Q4VM750FT" localSheetId="10" hidden="1">#REF!</definedName>
    <definedName name="BExKDKO0W4AGQO1V7K6Q4VM750FT" localSheetId="9" hidden="1">#REF!</definedName>
    <definedName name="BExKDKO0W4AGQO1V7K6Q4VM750FT" hidden="1">#REF!</definedName>
    <definedName name="BExKDLF10G7W77J87QWH3ZGLUCLW" localSheetId="10" hidden="1">#REF!</definedName>
    <definedName name="BExKDLF10G7W77J87QWH3ZGLUCLW" localSheetId="9" hidden="1">#REF!</definedName>
    <definedName name="BExKDLF10G7W77J87QWH3ZGLUCLW" hidden="1">#REF!</definedName>
    <definedName name="BExKE2NDBQ14HOJH945N4W9ZZFJO" localSheetId="10" hidden="1">#REF!</definedName>
    <definedName name="BExKE2NDBQ14HOJH945N4W9ZZFJO" localSheetId="9" hidden="1">#REF!</definedName>
    <definedName name="BExKE2NDBQ14HOJH945N4W9ZZFJO" hidden="1">#REF!</definedName>
    <definedName name="BExKEFE0I3MT6ZLC4T1L9465HKTN" localSheetId="10" hidden="1">#REF!</definedName>
    <definedName name="BExKEFE0I3MT6ZLC4T1L9465HKTN" localSheetId="9" hidden="1">#REF!</definedName>
    <definedName name="BExKEFE0I3MT6ZLC4T1L9465HKTN" hidden="1">#REF!</definedName>
    <definedName name="BExKEK6O5BVJP4VY02FY7JNAZ6BT" localSheetId="10" hidden="1">#REF!</definedName>
    <definedName name="BExKEK6O5BVJP4VY02FY7JNAZ6BT" localSheetId="9" hidden="1">#REF!</definedName>
    <definedName name="BExKEK6O5BVJP4VY02FY7JNAZ6BT" hidden="1">#REF!</definedName>
    <definedName name="BExKEKXK6E6QX339ELPXDIRZSJE0" localSheetId="10" hidden="1">#REF!</definedName>
    <definedName name="BExKEKXK6E6QX339ELPXDIRZSJE0" localSheetId="9" hidden="1">#REF!</definedName>
    <definedName name="BExKEKXK6E6QX339ELPXDIRZSJE0" hidden="1">#REF!</definedName>
    <definedName name="BExKEMFI35R0D4WN4A59V9QH7I5S" localSheetId="10" hidden="1">#REF!</definedName>
    <definedName name="BExKEMFI35R0D4WN4A59V9QH7I5S" localSheetId="9" hidden="1">#REF!</definedName>
    <definedName name="BExKEMFI35R0D4WN4A59V9QH7I5S" hidden="1">#REF!</definedName>
    <definedName name="BExKEOOIBMP7N8033EY2CJYCBX6H" localSheetId="10" hidden="1">#REF!</definedName>
    <definedName name="BExKEOOIBMP7N8033EY2CJYCBX6H" localSheetId="9" hidden="1">#REF!</definedName>
    <definedName name="BExKEOOIBMP7N8033EY2CJYCBX6H" hidden="1">#REF!</definedName>
    <definedName name="BExKEW0RR5LA3VC46A2BEOOMQE56" localSheetId="10" hidden="1">#REF!</definedName>
    <definedName name="BExKEW0RR5LA3VC46A2BEOOMQE56" localSheetId="9" hidden="1">#REF!</definedName>
    <definedName name="BExKEW0RR5LA3VC46A2BEOOMQE56" hidden="1">#REF!</definedName>
    <definedName name="BExKF37PTJB4PE1PUQWG20ASBX4E" localSheetId="10" hidden="1">#REF!</definedName>
    <definedName name="BExKF37PTJB4PE1PUQWG20ASBX4E" localSheetId="9" hidden="1">#REF!</definedName>
    <definedName name="BExKF37PTJB4PE1PUQWG20ASBX4E" hidden="1">#REF!</definedName>
    <definedName name="BExKFA3VI1CZK21SM0N3LZWT9LA1" localSheetId="10" hidden="1">#REF!</definedName>
    <definedName name="BExKFA3VI1CZK21SM0N3LZWT9LA1" localSheetId="9" hidden="1">#REF!</definedName>
    <definedName name="BExKFA3VI1CZK21SM0N3LZWT9LA1" hidden="1">#REF!</definedName>
    <definedName name="BExKFBB29XXT9A2LVUXYSIVKPWGB" localSheetId="10" hidden="1">#REF!</definedName>
    <definedName name="BExKFBB29XXT9A2LVUXYSIVKPWGB" localSheetId="9" hidden="1">#REF!</definedName>
    <definedName name="BExKFBB29XXT9A2LVUXYSIVKPWGB" hidden="1">#REF!</definedName>
    <definedName name="BExKFINBFV5J2NFRCL4YUO3YF0ZE" localSheetId="10" hidden="1">#REF!</definedName>
    <definedName name="BExKFINBFV5J2NFRCL4YUO3YF0ZE" localSheetId="9" hidden="1">#REF!</definedName>
    <definedName name="BExKFINBFV5J2NFRCL4YUO3YF0ZE" hidden="1">#REF!</definedName>
    <definedName name="BExKFISRBFACTAMJSALEYMY66F6X" localSheetId="10" hidden="1">#REF!</definedName>
    <definedName name="BExKFISRBFACTAMJSALEYMY66F6X" localSheetId="9" hidden="1">#REF!</definedName>
    <definedName name="BExKFISRBFACTAMJSALEYMY66F6X" hidden="1">#REF!</definedName>
    <definedName name="BExKFOSK5DJ151C4E8544UWMYTOC" localSheetId="10" hidden="1">#REF!</definedName>
    <definedName name="BExKFOSK5DJ151C4E8544UWMYTOC" localSheetId="9" hidden="1">#REF!</definedName>
    <definedName name="BExKFOSK5DJ151C4E8544UWMYTOC" hidden="1">#REF!</definedName>
    <definedName name="BExKFWL3DE1V1VOVHAFYBE85QUB7" localSheetId="10" hidden="1">#REF!</definedName>
    <definedName name="BExKFWL3DE1V1VOVHAFYBE85QUB7" localSheetId="9" hidden="1">#REF!</definedName>
    <definedName name="BExKFWL3DE1V1VOVHAFYBE85QUB7" hidden="1">#REF!</definedName>
    <definedName name="BExKFXS9NDEWPZDVGLTMOM3CFO7N" localSheetId="10" hidden="1">#REF!</definedName>
    <definedName name="BExKFXS9NDEWPZDVGLTMOM3CFO7N" localSheetId="9" hidden="1">#REF!</definedName>
    <definedName name="BExKFXS9NDEWPZDVGLTMOM3CFO7N" hidden="1">#REF!</definedName>
    <definedName name="BExKFYJC4EVEV54F82K6VKP7Q3OU" localSheetId="10" hidden="1">#REF!</definedName>
    <definedName name="BExKFYJC4EVEV54F82K6VKP7Q3OU" localSheetId="9" hidden="1">#REF!</definedName>
    <definedName name="BExKFYJC4EVEV54F82K6VKP7Q3OU" hidden="1">#REF!</definedName>
    <definedName name="BExKG4IYHBKQQ8J8FN10GB2IKO33" localSheetId="10" hidden="1">#REF!</definedName>
    <definedName name="BExKG4IYHBKQQ8J8FN10GB2IKO33" localSheetId="9" hidden="1">#REF!</definedName>
    <definedName name="BExKG4IYHBKQQ8J8FN10GB2IKO33" hidden="1">#REF!</definedName>
    <definedName name="BExKGBVDO2JNJUFOFQMF0RJG03ZK" localSheetId="10" hidden="1">#REF!</definedName>
    <definedName name="BExKGBVDO2JNJUFOFQMF0RJG03ZK" localSheetId="9" hidden="1">#REF!</definedName>
    <definedName name="BExKGBVDO2JNJUFOFQMF0RJG03ZK" hidden="1">#REF!</definedName>
    <definedName name="BExKGF0L44S78D33WMQ1A75TRKB9" localSheetId="10" hidden="1">#REF!</definedName>
    <definedName name="BExKGF0L44S78D33WMQ1A75TRKB9" localSheetId="9" hidden="1">#REF!</definedName>
    <definedName name="BExKGF0L44S78D33WMQ1A75TRKB9" hidden="1">#REF!</definedName>
    <definedName name="BExKGFRN31B3G20LMQ4LRF879J68" localSheetId="10" hidden="1">#REF!</definedName>
    <definedName name="BExKGFRN31B3G20LMQ4LRF879J68" localSheetId="9" hidden="1">#REF!</definedName>
    <definedName name="BExKGFRN31B3G20LMQ4LRF879J68" hidden="1">#REF!</definedName>
    <definedName name="BExKGJD3U3ADZILP20U3EURP0UQP" localSheetId="10" hidden="1">#REF!</definedName>
    <definedName name="BExKGJD3U3ADZILP20U3EURP0UQP" localSheetId="9" hidden="1">#REF!</definedName>
    <definedName name="BExKGJD3U3ADZILP20U3EURP0UQP" hidden="1">#REF!</definedName>
    <definedName name="BExKGNK5YGKP0YHHTAAOV17Z9EIM" localSheetId="10" hidden="1">#REF!</definedName>
    <definedName name="BExKGNK5YGKP0YHHTAAOV17Z9EIM" localSheetId="9" hidden="1">#REF!</definedName>
    <definedName name="BExKGNK5YGKP0YHHTAAOV17Z9EIM" hidden="1">#REF!</definedName>
    <definedName name="BExKGQ3T3TWGZUSNVWJE1XWXHGRQ" localSheetId="10" hidden="1">#REF!</definedName>
    <definedName name="BExKGQ3T3TWGZUSNVWJE1XWXHGRQ" localSheetId="9" hidden="1">#REF!</definedName>
    <definedName name="BExKGQ3T3TWGZUSNVWJE1XWXHGRQ" hidden="1">#REF!</definedName>
    <definedName name="BExKGV77YH9YXIQTRKK2331QGYKF" localSheetId="10" hidden="1">#REF!</definedName>
    <definedName name="BExKGV77YH9YXIQTRKK2331QGYKF" localSheetId="9" hidden="1">#REF!</definedName>
    <definedName name="BExKGV77YH9YXIQTRKK2331QGYKF" hidden="1">#REF!</definedName>
    <definedName name="BExKH3FTZ5VGTB86W9M4AB39R0G8" localSheetId="10" hidden="1">#REF!</definedName>
    <definedName name="BExKH3FTZ5VGTB86W9M4AB39R0G8" localSheetId="9" hidden="1">#REF!</definedName>
    <definedName name="BExKH3FTZ5VGTB86W9M4AB39R0G8" hidden="1">#REF!</definedName>
    <definedName name="BExKH3FV5U5O6XZM7STS3NZKQFGJ" localSheetId="10" hidden="1">#REF!</definedName>
    <definedName name="BExKH3FV5U5O6XZM7STS3NZKQFGJ" localSheetId="9" hidden="1">#REF!</definedName>
    <definedName name="BExKH3FV5U5O6XZM7STS3NZKQFGJ" hidden="1">#REF!</definedName>
    <definedName name="BExKH3W5435VN8DZ68OCKI93SEO4" localSheetId="10" hidden="1">#REF!</definedName>
    <definedName name="BExKH3W5435VN8DZ68OCKI93SEO4" localSheetId="9" hidden="1">#REF!</definedName>
    <definedName name="BExKH3W5435VN8DZ68OCKI93SEO4" hidden="1">#REF!</definedName>
    <definedName name="BExKH9L4L5ZUAA98QAZ7DB7YH4QE" localSheetId="10" hidden="1">#REF!</definedName>
    <definedName name="BExKH9L4L5ZUAA98QAZ7DB7YH4QE" localSheetId="9" hidden="1">#REF!</definedName>
    <definedName name="BExKH9L4L5ZUAA98QAZ7DB7YH4QE" hidden="1">#REF!</definedName>
    <definedName name="BExKHAMUH8NR3HRV0V6FHJE3ROLN" localSheetId="10" hidden="1">#REF!</definedName>
    <definedName name="BExKHAMUH8NR3HRV0V6FHJE3ROLN" localSheetId="9" hidden="1">#REF!</definedName>
    <definedName name="BExKHAMUH8NR3HRV0V6FHJE3ROLN" hidden="1">#REF!</definedName>
    <definedName name="BExKHCFKOWFHO2WW0N7Y5XDXEWAO" localSheetId="10" hidden="1">#REF!</definedName>
    <definedName name="BExKHCFKOWFHO2WW0N7Y5XDXEWAO" localSheetId="9" hidden="1">#REF!</definedName>
    <definedName name="BExKHCFKOWFHO2WW0N7Y5XDXEWAO" hidden="1">#REF!</definedName>
    <definedName name="BExKHIVLONZ46HLMR50DEXKEUNEP" localSheetId="10" hidden="1">#REF!</definedName>
    <definedName name="BExKHIVLONZ46HLMR50DEXKEUNEP" localSheetId="9" hidden="1">#REF!</definedName>
    <definedName name="BExKHIVLONZ46HLMR50DEXKEUNEP" hidden="1">#REF!</definedName>
    <definedName name="BExKHPM9XA0ADDK7TUR0N38EXWEP" localSheetId="10" hidden="1">#REF!</definedName>
    <definedName name="BExKHPM9XA0ADDK7TUR0N38EXWEP" localSheetId="9" hidden="1">#REF!</definedName>
    <definedName name="BExKHPM9XA0ADDK7TUR0N38EXWEP" hidden="1">#REF!</definedName>
    <definedName name="BExKHQYXEM47TMIQRQVHE4T5LT8K" localSheetId="10" hidden="1">#REF!</definedName>
    <definedName name="BExKHQYXEM47TMIQRQVHE4T5LT8K" localSheetId="9" hidden="1">#REF!</definedName>
    <definedName name="BExKHQYXEM47TMIQRQVHE4T5LT8K" hidden="1">#REF!</definedName>
    <definedName name="BExKI4076KXCDE5KXL79KT36OKLO" localSheetId="10" hidden="1">#REF!</definedName>
    <definedName name="BExKI4076KXCDE5KXL79KT36OKLO" localSheetId="9" hidden="1">#REF!</definedName>
    <definedName name="BExKI4076KXCDE5KXL79KT36OKLO" hidden="1">#REF!</definedName>
    <definedName name="BExKI7AUWXBP1WBLFRIYSNQZDWCY" localSheetId="10" hidden="1">#REF!</definedName>
    <definedName name="BExKI7AUWXBP1WBLFRIYSNQZDWCY" localSheetId="9" hidden="1">#REF!</definedName>
    <definedName name="BExKI7AUWXBP1WBLFRIYSNQZDWCY" hidden="1">#REF!</definedName>
    <definedName name="BExKI7LO70WYISR7Q0Y1ZDWO9M3B" localSheetId="10" hidden="1">#REF!</definedName>
    <definedName name="BExKI7LO70WYISR7Q0Y1ZDWO9M3B" localSheetId="9" hidden="1">#REF!</definedName>
    <definedName name="BExKI7LO70WYISR7Q0Y1ZDWO9M3B" hidden="1">#REF!</definedName>
    <definedName name="BExKIF3EIT434ZQKMDXUBJCRLMK8" localSheetId="10" hidden="1">#REF!</definedName>
    <definedName name="BExKIF3EIT434ZQKMDXUBJCRLMK8" localSheetId="9" hidden="1">#REF!</definedName>
    <definedName name="BExKIF3EIT434ZQKMDXUBJCRLMK8" hidden="1">#REF!</definedName>
    <definedName name="BExKIGQV6TXIZG039HBOJU62WP2U" localSheetId="10" hidden="1">#REF!</definedName>
    <definedName name="BExKIGQV6TXIZG039HBOJU62WP2U" localSheetId="9" hidden="1">#REF!</definedName>
    <definedName name="BExKIGQV6TXIZG039HBOJU62WP2U" hidden="1">#REF!</definedName>
    <definedName name="BExKILE008SF3KTAN8WML3XKI1NZ" localSheetId="10" hidden="1">#REF!</definedName>
    <definedName name="BExKILE008SF3KTAN8WML3XKI1NZ" localSheetId="9" hidden="1">#REF!</definedName>
    <definedName name="BExKILE008SF3KTAN8WML3XKI1NZ" hidden="1">#REF!</definedName>
    <definedName name="BExKINSBB6RS7I489QHMCOMU4Z2X" localSheetId="10" hidden="1">#REF!</definedName>
    <definedName name="BExKINSBB6RS7I489QHMCOMU4Z2X" localSheetId="9" hidden="1">#REF!</definedName>
    <definedName name="BExKINSBB6RS7I489QHMCOMU4Z2X" hidden="1">#REF!</definedName>
    <definedName name="BExKINXMPEA03CETGL1VOW1XRJIR" localSheetId="10" hidden="1">#REF!</definedName>
    <definedName name="BExKINXMPEA03CETGL1VOW1XRJIR" localSheetId="9" hidden="1">#REF!</definedName>
    <definedName name="BExKINXMPEA03CETGL1VOW1XRJIR" hidden="1">#REF!</definedName>
    <definedName name="BExKITBU5LXLZYDJS3D3BAVWEY3U" localSheetId="10" hidden="1">#REF!</definedName>
    <definedName name="BExKITBU5LXLZYDJS3D3BAVWEY3U" localSheetId="9" hidden="1">#REF!</definedName>
    <definedName name="BExKITBU5LXLZYDJS3D3BAVWEY3U" hidden="1">#REF!</definedName>
    <definedName name="BExKIU87ZKSOC2DYZWFK6SAK9I8E" localSheetId="10" hidden="1">#REF!</definedName>
    <definedName name="BExKIU87ZKSOC2DYZWFK6SAK9I8E" localSheetId="9" hidden="1">#REF!</definedName>
    <definedName name="BExKIU87ZKSOC2DYZWFK6SAK9I8E" hidden="1">#REF!</definedName>
    <definedName name="BExKJ449HLYX2DJ9UF0H9GTPSQ73" localSheetId="10" hidden="1">#REF!</definedName>
    <definedName name="BExKJ449HLYX2DJ9UF0H9GTPSQ73" localSheetId="9" hidden="1">#REF!</definedName>
    <definedName name="BExKJ449HLYX2DJ9UF0H9GTPSQ73" hidden="1">#REF!</definedName>
    <definedName name="BExKJ5649R9IC0GKQD6QI2G7C99Q" localSheetId="10" hidden="1">#REF!</definedName>
    <definedName name="BExKJ5649R9IC0GKQD6QI2G7C99Q" localSheetId="9" hidden="1">#REF!</definedName>
    <definedName name="BExKJ5649R9IC0GKQD6QI2G7C99Q" hidden="1">#REF!</definedName>
    <definedName name="BExKJEB4FXIMV2AAE9S3FCGRK1R0" localSheetId="10" hidden="1">#REF!</definedName>
    <definedName name="BExKJEB4FXIMV2AAE9S3FCGRK1R0" localSheetId="9" hidden="1">#REF!</definedName>
    <definedName name="BExKJEB4FXIMV2AAE9S3FCGRK1R0" hidden="1">#REF!</definedName>
    <definedName name="BExKJELX2RUC8UEC56IZPYYZXHA7" localSheetId="10" hidden="1">#REF!</definedName>
    <definedName name="BExKJELX2RUC8UEC56IZPYYZXHA7" localSheetId="9" hidden="1">#REF!</definedName>
    <definedName name="BExKJELX2RUC8UEC56IZPYYZXHA7" hidden="1">#REF!</definedName>
    <definedName name="BExKJI7CV9I6ILFIZ3SVO4DGK64J" localSheetId="10" hidden="1">#REF!</definedName>
    <definedName name="BExKJI7CV9I6ILFIZ3SVO4DGK64J" localSheetId="9" hidden="1">#REF!</definedName>
    <definedName name="BExKJI7CV9I6ILFIZ3SVO4DGK64J" hidden="1">#REF!</definedName>
    <definedName name="BExKJINMXS61G2TZEXCJAWVV4F57" localSheetId="10" hidden="1">#REF!</definedName>
    <definedName name="BExKJINMXS61G2TZEXCJAWVV4F57" localSheetId="9" hidden="1">#REF!</definedName>
    <definedName name="BExKJINMXS61G2TZEXCJAWVV4F57" hidden="1">#REF!</definedName>
    <definedName name="BExKJK5ME8KB7HA0180L7OUZDDGV" localSheetId="10" hidden="1">#REF!</definedName>
    <definedName name="BExKJK5ME8KB7HA0180L7OUZDDGV" localSheetId="9" hidden="1">#REF!</definedName>
    <definedName name="BExKJK5ME8KB7HA0180L7OUZDDGV" hidden="1">#REF!</definedName>
    <definedName name="BExKJLY652HI5GNEEWQXOB08K2C1" localSheetId="10" hidden="1">#REF!</definedName>
    <definedName name="BExKJLY652HI5GNEEWQXOB08K2C1" localSheetId="9" hidden="1">#REF!</definedName>
    <definedName name="BExKJLY652HI5GNEEWQXOB08K2C1" hidden="1">#REF!</definedName>
    <definedName name="BExKJN5IF0VMDILJ5K8ZENF2QYV1" localSheetId="10" hidden="1">#REF!</definedName>
    <definedName name="BExKJN5IF0VMDILJ5K8ZENF2QYV1" localSheetId="9" hidden="1">#REF!</definedName>
    <definedName name="BExKJN5IF0VMDILJ5K8ZENF2QYV1" hidden="1">#REF!</definedName>
    <definedName name="BExKJUSJPFUIK20FTVAFJWR2OUYX" localSheetId="10" hidden="1">#REF!</definedName>
    <definedName name="BExKJUSJPFUIK20FTVAFJWR2OUYX" localSheetId="9" hidden="1">#REF!</definedName>
    <definedName name="BExKJUSJPFUIK20FTVAFJWR2OUYX" hidden="1">#REF!</definedName>
    <definedName name="BExKJXHNZTE5OMRQ1KTVM1DIQE9I" localSheetId="10" hidden="1">#REF!</definedName>
    <definedName name="BExKJXHNZTE5OMRQ1KTVM1DIQE9I" localSheetId="9" hidden="1">#REF!</definedName>
    <definedName name="BExKJXHNZTE5OMRQ1KTVM1DIQE9I" hidden="1">#REF!</definedName>
    <definedName name="BExKK8VP5RS3D0UXZVKA37C4SYBP" localSheetId="10" hidden="1">#REF!</definedName>
    <definedName name="BExKK8VP5RS3D0UXZVKA37C4SYBP" localSheetId="9" hidden="1">#REF!</definedName>
    <definedName name="BExKK8VP5RS3D0UXZVKA37C4SYBP" hidden="1">#REF!</definedName>
    <definedName name="BExKKIM9NPF6B3SPMPIQB27HQME4" localSheetId="10" hidden="1">#REF!</definedName>
    <definedName name="BExKKIM9NPF6B3SPMPIQB27HQME4" localSheetId="9" hidden="1">#REF!</definedName>
    <definedName name="BExKKIM9NPF6B3SPMPIQB27HQME4" hidden="1">#REF!</definedName>
    <definedName name="BExKKIX1BCBQ4R3K41QD8NTV0OV0" localSheetId="10" hidden="1">#REF!</definedName>
    <definedName name="BExKKIX1BCBQ4R3K41QD8NTV0OV0" localSheetId="9" hidden="1">#REF!</definedName>
    <definedName name="BExKKIX1BCBQ4R3K41QD8NTV0OV0" hidden="1">#REF!</definedName>
    <definedName name="BExKKJ2IHMOO66DQ0V2YABR4GV05" localSheetId="10" hidden="1">#REF!</definedName>
    <definedName name="BExKKJ2IHMOO66DQ0V2YABR4GV05" localSheetId="9" hidden="1">#REF!</definedName>
    <definedName name="BExKKJ2IHMOO66DQ0V2YABR4GV05" hidden="1">#REF!</definedName>
    <definedName name="BExKKQ3ZWADYV03YHMXDOAMU90EB" localSheetId="10" hidden="1">#REF!</definedName>
    <definedName name="BExKKQ3ZWADYV03YHMXDOAMU90EB" localSheetId="9" hidden="1">#REF!</definedName>
    <definedName name="BExKKQ3ZWADYV03YHMXDOAMU90EB" hidden="1">#REF!</definedName>
    <definedName name="BExKKUGD2HMJWQEYZ8H3X1BMXFS9" localSheetId="10" hidden="1">#REF!</definedName>
    <definedName name="BExKKUGD2HMJWQEYZ8H3X1BMXFS9" localSheetId="9" hidden="1">#REF!</definedName>
    <definedName name="BExKKUGD2HMJWQEYZ8H3X1BMXFS9" hidden="1">#REF!</definedName>
    <definedName name="BExKKX05KCZZZPKOR1NE5A8RGVT4" localSheetId="10" hidden="1">#REF!</definedName>
    <definedName name="BExKKX05KCZZZPKOR1NE5A8RGVT4" localSheetId="9" hidden="1">#REF!</definedName>
    <definedName name="BExKKX05KCZZZPKOR1NE5A8RGVT4" hidden="1">#REF!</definedName>
    <definedName name="BExKL3QUCLQLECGZM555PRF8EN56" localSheetId="10" hidden="1">#REF!</definedName>
    <definedName name="BExKL3QUCLQLECGZM555PRF8EN56" localSheetId="9" hidden="1">#REF!</definedName>
    <definedName name="BExKL3QUCLQLECGZM555PRF8EN56" hidden="1">#REF!</definedName>
    <definedName name="BExKL7CGLA62V9UQH9ZDEHIK8W4O" localSheetId="10" hidden="1">#REF!</definedName>
    <definedName name="BExKL7CGLA62V9UQH9ZDEHIK8W4O" localSheetId="9" hidden="1">#REF!</definedName>
    <definedName name="BExKL7CGLA62V9UQH9ZDEHIK8W4O" hidden="1">#REF!</definedName>
    <definedName name="BExKLD6S9L66QYREYHBE5J44OK7X" localSheetId="10" hidden="1">#REF!</definedName>
    <definedName name="BExKLD6S9L66QYREYHBE5J44OK7X" localSheetId="9" hidden="1">#REF!</definedName>
    <definedName name="BExKLD6S9L66QYREYHBE5J44OK7X" hidden="1">#REF!</definedName>
    <definedName name="BExKLEZK32L28GYJWVO63BZ5E1JD" localSheetId="10" hidden="1">#REF!</definedName>
    <definedName name="BExKLEZK32L28GYJWVO63BZ5E1JD" localSheetId="9" hidden="1">#REF!</definedName>
    <definedName name="BExKLEZK32L28GYJWVO63BZ5E1JD" hidden="1">#REF!</definedName>
    <definedName name="BExKLLKVVHT06LA55JB2FC871DC5" localSheetId="10" hidden="1">#REF!</definedName>
    <definedName name="BExKLLKVVHT06LA55JB2FC871DC5" localSheetId="9" hidden="1">#REF!</definedName>
    <definedName name="BExKLLKVVHT06LA55JB2FC871DC5" hidden="1">#REF!</definedName>
    <definedName name="BExKMKNALVJRCZS69GFJA4M1J08O" localSheetId="10" hidden="1">#REF!</definedName>
    <definedName name="BExKMKNALVJRCZS69GFJA4M1J08O" localSheetId="9" hidden="1">#REF!</definedName>
    <definedName name="BExKMKNALVJRCZS69GFJA4M1J08O" hidden="1">#REF!</definedName>
    <definedName name="BExKMMFZIDRFNSBCWVADJ4S2JE52" localSheetId="10" hidden="1">#REF!</definedName>
    <definedName name="BExKMMFZIDRFNSBCWVADJ4S2JE52" localSheetId="9" hidden="1">#REF!</definedName>
    <definedName name="BExKMMFZIDRFNSBCWVADJ4S2JE52" hidden="1">#REF!</definedName>
    <definedName name="BExKMRZJS845FERFW6HUXLFAOMYD" localSheetId="10" hidden="1">#REF!</definedName>
    <definedName name="BExKMRZJS845FERFW6HUXLFAOMYD" localSheetId="9" hidden="1">#REF!</definedName>
    <definedName name="BExKMRZJS845FERFW6HUXLFAOMYD" hidden="1">#REF!</definedName>
    <definedName name="BExKMS514WWPGUGRYGTH6XU97T8B" localSheetId="10" hidden="1">#REF!</definedName>
    <definedName name="BExKMS514WWPGUGRYGTH6XU97T8B" localSheetId="9" hidden="1">#REF!</definedName>
    <definedName name="BExKMS514WWPGUGRYGTH6XU97T8B" hidden="1">#REF!</definedName>
    <definedName name="BExKMUDV8AH8HQAD5HJVUW7GFDWU" localSheetId="10" hidden="1">#REF!</definedName>
    <definedName name="BExKMUDV8AH8HQAD5HJVUW7GFDWU" localSheetId="9" hidden="1">#REF!</definedName>
    <definedName name="BExKMUDV8AH8HQAD5HJVUW7GFDWU" hidden="1">#REF!</definedName>
    <definedName name="BExKMWBX4EH3EYJ07UFEM08NB40Z" localSheetId="10" hidden="1">#REF!</definedName>
    <definedName name="BExKMWBX4EH3EYJ07UFEM08NB40Z" localSheetId="9" hidden="1">#REF!</definedName>
    <definedName name="BExKMWBX4EH3EYJ07UFEM08NB40Z" hidden="1">#REF!</definedName>
    <definedName name="BExKN4Q70IU9OY91QRUSK3044MQD" localSheetId="10" hidden="1">#REF!</definedName>
    <definedName name="BExKN4Q70IU9OY91QRUSK3044MQD" localSheetId="9" hidden="1">#REF!</definedName>
    <definedName name="BExKN4Q70IU9OY91QRUSK3044MQD" hidden="1">#REF!</definedName>
    <definedName name="BExKNBGV2IR3S7M0BX4810KZB4V3" localSheetId="10" hidden="1">#REF!</definedName>
    <definedName name="BExKNBGV2IR3S7M0BX4810KZB4V3" localSheetId="9" hidden="1">#REF!</definedName>
    <definedName name="BExKNBGV2IR3S7M0BX4810KZB4V3" hidden="1">#REF!</definedName>
    <definedName name="BExKNCTBZTSY3MO42VU5PLV6YUHZ" localSheetId="10" hidden="1">#REF!</definedName>
    <definedName name="BExKNCTBZTSY3MO42VU5PLV6YUHZ" localSheetId="9" hidden="1">#REF!</definedName>
    <definedName name="BExKNCTBZTSY3MO42VU5PLV6YUHZ" hidden="1">#REF!</definedName>
    <definedName name="BExKNGV2YY749C42AQ2T9QNIE5C3" localSheetId="10" hidden="1">#REF!</definedName>
    <definedName name="BExKNGV2YY749C42AQ2T9QNIE5C3" localSheetId="9" hidden="1">#REF!</definedName>
    <definedName name="BExKNGV2YY749C42AQ2T9QNIE5C3" hidden="1">#REF!</definedName>
    <definedName name="BExKNH0F1WPNUEQITIUN5T4NDX9H" localSheetId="10" hidden="1">#REF!</definedName>
    <definedName name="BExKNH0F1WPNUEQITIUN5T4NDX9H" localSheetId="9" hidden="1">#REF!</definedName>
    <definedName name="BExKNH0F1WPNUEQITIUN5T4NDX9H" hidden="1">#REF!</definedName>
    <definedName name="BExKNV8UOHVWEHDJWI2WMJ9X6QHZ" localSheetId="10" hidden="1">#REF!</definedName>
    <definedName name="BExKNV8UOHVWEHDJWI2WMJ9X6QHZ" localSheetId="9" hidden="1">#REF!</definedName>
    <definedName name="BExKNV8UOHVWEHDJWI2WMJ9X6QHZ" hidden="1">#REF!</definedName>
    <definedName name="BExKNZLD7UATC1MYRNJD8H2NH4KU" localSheetId="10" hidden="1">#REF!</definedName>
    <definedName name="BExKNZLD7UATC1MYRNJD8H2NH4KU" localSheetId="9" hidden="1">#REF!</definedName>
    <definedName name="BExKNZLD7UATC1MYRNJD8H2NH4KU" hidden="1">#REF!</definedName>
    <definedName name="BExKNZQUKQQG2Y97R74G4O4BJP1L" localSheetId="10" hidden="1">#REF!</definedName>
    <definedName name="BExKNZQUKQQG2Y97R74G4O4BJP1L" localSheetId="9" hidden="1">#REF!</definedName>
    <definedName name="BExKNZQUKQQG2Y97R74G4O4BJP1L" hidden="1">#REF!</definedName>
    <definedName name="BExKO06X0EAD3ABEG1E8PWLDWHBA" localSheetId="10" hidden="1">#REF!</definedName>
    <definedName name="BExKO06X0EAD3ABEG1E8PWLDWHBA" localSheetId="9" hidden="1">#REF!</definedName>
    <definedName name="BExKO06X0EAD3ABEG1E8PWLDWHBA" hidden="1">#REF!</definedName>
    <definedName name="BExKO2AHHSGNI1AZOIOW21KPXKPE" localSheetId="10" hidden="1">#REF!</definedName>
    <definedName name="BExKO2AHHSGNI1AZOIOW21KPXKPE" localSheetId="9" hidden="1">#REF!</definedName>
    <definedName name="BExKO2AHHSGNI1AZOIOW21KPXKPE" hidden="1">#REF!</definedName>
    <definedName name="BExKO2FXWJWC5IZLDN8JHYILQJ2N" localSheetId="10" hidden="1">#REF!</definedName>
    <definedName name="BExKO2FXWJWC5IZLDN8JHYILQJ2N" localSheetId="9" hidden="1">#REF!</definedName>
    <definedName name="BExKO2FXWJWC5IZLDN8JHYILQJ2N" hidden="1">#REF!</definedName>
    <definedName name="BExKO438WZ8FKOU00NURGFMOYXWN" localSheetId="10" hidden="1">#REF!</definedName>
    <definedName name="BExKO438WZ8FKOU00NURGFMOYXWN" localSheetId="9" hidden="1">#REF!</definedName>
    <definedName name="BExKO438WZ8FKOU00NURGFMOYXWN" hidden="1">#REF!</definedName>
    <definedName name="BExKO551EZ73M80UFHBQE7BQVU4L" localSheetId="10" hidden="1">#REF!</definedName>
    <definedName name="BExKO551EZ73M80UFHBQE7BQVU4L" localSheetId="9" hidden="1">#REF!</definedName>
    <definedName name="BExKO551EZ73M80UFHBQE7BQVU4L" hidden="1">#REF!</definedName>
    <definedName name="BExKOBA4VTRV9YG31IM1PDDO3J9M" localSheetId="10" hidden="1">#REF!</definedName>
    <definedName name="BExKOBA4VTRV9YG31IM1PDDO3J9M" localSheetId="9" hidden="1">#REF!</definedName>
    <definedName name="BExKOBA4VTRV9YG31IM1PDDO3J9M" hidden="1">#REF!</definedName>
    <definedName name="BExKODIZGWW2EQD0FEYW6WK6XLCM" localSheetId="10" hidden="1">#REF!</definedName>
    <definedName name="BExKODIZGWW2EQD0FEYW6WK6XLCM" localSheetId="9" hidden="1">#REF!</definedName>
    <definedName name="BExKODIZGWW2EQD0FEYW6WK6XLCM" hidden="1">#REF!</definedName>
    <definedName name="BExKOPO2HPWVQGAKW8LOZMPIDEFG" localSheetId="10" hidden="1">#REF!</definedName>
    <definedName name="BExKOPO2HPWVQGAKW8LOZMPIDEFG" localSheetId="9" hidden="1">#REF!</definedName>
    <definedName name="BExKOPO2HPWVQGAKW8LOZMPIDEFG" hidden="1">#REF!</definedName>
    <definedName name="BExKP7SRQ3MN5BDYXV2XMBQNUH23" localSheetId="10" hidden="1">#REF!</definedName>
    <definedName name="BExKP7SRQ3MN5BDYXV2XMBQNUH23" localSheetId="9" hidden="1">#REF!</definedName>
    <definedName name="BExKP7SRQ3MN5BDYXV2XMBQNUH23" hidden="1">#REF!</definedName>
    <definedName name="BExKPEZP0QTKOTLIMMIFSVTHQEEK" localSheetId="10" hidden="1">#REF!</definedName>
    <definedName name="BExKPEZP0QTKOTLIMMIFSVTHQEEK" localSheetId="9" hidden="1">#REF!</definedName>
    <definedName name="BExKPEZP0QTKOTLIMMIFSVTHQEEK" hidden="1">#REF!</definedName>
    <definedName name="BExKPFFSVTL757PNITV8R9RN4452" localSheetId="10" hidden="1">#REF!</definedName>
    <definedName name="BExKPFFSVTL757PNITV8R9RN4452" localSheetId="9" hidden="1">#REF!</definedName>
    <definedName name="BExKPFFSVTL757PNITV8R9RN4452" hidden="1">#REF!</definedName>
    <definedName name="BExKPIL5ZWOXQAENH3VP3ZHA2N7N" localSheetId="10" hidden="1">#REF!</definedName>
    <definedName name="BExKPIL5ZWOXQAENH3VP3ZHA2N7N" localSheetId="9" hidden="1">#REF!</definedName>
    <definedName name="BExKPIL5ZWOXQAENH3VP3ZHA2N7N" hidden="1">#REF!</definedName>
    <definedName name="BExKPJHKPVROP9QX9BMBZMU2HEZ1" localSheetId="10" hidden="1">#REF!</definedName>
    <definedName name="BExKPJHKPVROP9QX9BMBZMU2HEZ1" localSheetId="9" hidden="1">#REF!</definedName>
    <definedName name="BExKPJHKPVROP9QX9BMBZMU2HEZ1" hidden="1">#REF!</definedName>
    <definedName name="BExKPLQJX0HJ8OTXBXH9IC9J2V0W" localSheetId="10" hidden="1">#REF!</definedName>
    <definedName name="BExKPLQJX0HJ8OTXBXH9IC9J2V0W" localSheetId="9" hidden="1">#REF!</definedName>
    <definedName name="BExKPLQJX0HJ8OTXBXH9IC9J2V0W" hidden="1">#REF!</definedName>
    <definedName name="BExKPN8C7GN36ZJZHLOB74LU6KT0" localSheetId="10" hidden="1">#REF!</definedName>
    <definedName name="BExKPN8C7GN36ZJZHLOB74LU6KT0" localSheetId="9" hidden="1">#REF!</definedName>
    <definedName name="BExKPN8C7GN36ZJZHLOB74LU6KT0" hidden="1">#REF!</definedName>
    <definedName name="BExKPX9VZ1J5021Q98K60HMPJU58" localSheetId="10" hidden="1">#REF!</definedName>
    <definedName name="BExKPX9VZ1J5021Q98K60HMPJU58" localSheetId="9" hidden="1">#REF!</definedName>
    <definedName name="BExKPX9VZ1J5021Q98K60HMPJU58" hidden="1">#REF!</definedName>
    <definedName name="BExKQGGEP203MUWSJVORTY7RFOFT" localSheetId="10" hidden="1">#REF!</definedName>
    <definedName name="BExKQGGEP203MUWSJVORTY7RFOFT" localSheetId="9" hidden="1">#REF!</definedName>
    <definedName name="BExKQGGEP203MUWSJVORTY7RFOFT" hidden="1">#REF!</definedName>
    <definedName name="BExKQJGAAWNM3NT19E9I0CQDBTU0" localSheetId="10" hidden="1">#REF!</definedName>
    <definedName name="BExKQJGAAWNM3NT19E9I0CQDBTU0" localSheetId="9" hidden="1">#REF!</definedName>
    <definedName name="BExKQJGAAWNM3NT19E9I0CQDBTU0" hidden="1">#REF!</definedName>
    <definedName name="BExKQM5GJ1ZN5REKFE7YVBQ0KXWF" localSheetId="10" hidden="1">#REF!</definedName>
    <definedName name="BExKQM5GJ1ZN5REKFE7YVBQ0KXWF" localSheetId="9" hidden="1">#REF!</definedName>
    <definedName name="BExKQM5GJ1ZN5REKFE7YVBQ0KXWF" hidden="1">#REF!</definedName>
    <definedName name="BExKQQ71278061G7ZFYGPWOMOMY2" localSheetId="10" hidden="1">#REF!</definedName>
    <definedName name="BExKQQ71278061G7ZFYGPWOMOMY2" localSheetId="9" hidden="1">#REF!</definedName>
    <definedName name="BExKQQ71278061G7ZFYGPWOMOMY2" hidden="1">#REF!</definedName>
    <definedName name="BExKQTXRG3ECU8NT47UR7643LO5G" localSheetId="10" hidden="1">#REF!</definedName>
    <definedName name="BExKQTXRG3ECU8NT47UR7643LO5G" localSheetId="9" hidden="1">#REF!</definedName>
    <definedName name="BExKQTXRG3ECU8NT47UR7643LO5G" hidden="1">#REF!</definedName>
    <definedName name="BExKQVL7HPOIZ4FHANDFMVOJLEPR" localSheetId="10" hidden="1">#REF!</definedName>
    <definedName name="BExKQVL7HPOIZ4FHANDFMVOJLEPR" localSheetId="9" hidden="1">#REF!</definedName>
    <definedName name="BExKQVL7HPOIZ4FHANDFMVOJLEPR" hidden="1">#REF!</definedName>
    <definedName name="BExKR3ZAJRYXZB4M7XZPK0I7E55W" localSheetId="10" hidden="1">#REF!</definedName>
    <definedName name="BExKR3ZAJRYXZB4M7XZPK0I7E55W" localSheetId="9" hidden="1">#REF!</definedName>
    <definedName name="BExKR3ZAJRYXZB4M7XZPK0I7E55W" hidden="1">#REF!</definedName>
    <definedName name="BExKR8RZSEHW184G0Z56B4EGNU72" localSheetId="10" hidden="1">#REF!</definedName>
    <definedName name="BExKR8RZSEHW184G0Z56B4EGNU72" localSheetId="9" hidden="1">#REF!</definedName>
    <definedName name="BExKR8RZSEHW184G0Z56B4EGNU72" hidden="1">#REF!</definedName>
    <definedName name="BExKRHM60KUPM7RGAAFRSKX4TMS5" localSheetId="10" hidden="1">#REF!</definedName>
    <definedName name="BExKRHM60KUPM7RGAAFRSKX4TMS5" localSheetId="9" hidden="1">#REF!</definedName>
    <definedName name="BExKRHM60KUPM7RGAAFRSKX4TMS5" hidden="1">#REF!</definedName>
    <definedName name="BExKRQB2LX164R610N3VXJPD3C1W" localSheetId="10" hidden="1">#REF!</definedName>
    <definedName name="BExKRQB2LX164R610N3VXJPD3C1W" localSheetId="9" hidden="1">#REF!</definedName>
    <definedName name="BExKRQB2LX164R610N3VXJPD3C1W" hidden="1">#REF!</definedName>
    <definedName name="BExKRVUSQ6PA7ZYQSTEQL3X7PB9P" localSheetId="10" hidden="1">#REF!</definedName>
    <definedName name="BExKRVUSQ6PA7ZYQSTEQL3X7PB9P" localSheetId="9" hidden="1">#REF!</definedName>
    <definedName name="BExKRVUSQ6PA7ZYQSTEQL3X7PB9P" hidden="1">#REF!</definedName>
    <definedName name="BExKRY3KZ7F7RB2KH8HXSQ85IEQO" localSheetId="10" hidden="1">#REF!</definedName>
    <definedName name="BExKRY3KZ7F7RB2KH8HXSQ85IEQO" localSheetId="9" hidden="1">#REF!</definedName>
    <definedName name="BExKRY3KZ7F7RB2KH8HXSQ85IEQO" hidden="1">#REF!</definedName>
    <definedName name="BExKS91CCVW1YKNE1EQ4MCE1E9JX" localSheetId="10" hidden="1">#REF!</definedName>
    <definedName name="BExKS91CCVW1YKNE1EQ4MCE1E9JX" localSheetId="9" hidden="1">#REF!</definedName>
    <definedName name="BExKS91CCVW1YKNE1EQ4MCE1E9JX" hidden="1">#REF!</definedName>
    <definedName name="BExKSA37DZTCK6H13HPIKR0ZFVL8" localSheetId="10" hidden="1">#REF!</definedName>
    <definedName name="BExKSA37DZTCK6H13HPIKR0ZFVL8" localSheetId="9" hidden="1">#REF!</definedName>
    <definedName name="BExKSA37DZTCK6H13HPIKR0ZFVL8" hidden="1">#REF!</definedName>
    <definedName name="BExKSB51O073JLM4PEU353GBBSMI" localSheetId="10" hidden="1">#REF!</definedName>
    <definedName name="BExKSB51O073JLM4PEU353GBBSMI" localSheetId="9" hidden="1">#REF!</definedName>
    <definedName name="BExKSB51O073JLM4PEU353GBBSMI" hidden="1">#REF!</definedName>
    <definedName name="BExKSC1EDUXA6RM44LZV6HMMHKLX" localSheetId="10" hidden="1">#REF!</definedName>
    <definedName name="BExKSC1EDUXA6RM44LZV6HMMHKLX" localSheetId="9" hidden="1">#REF!</definedName>
    <definedName name="BExKSC1EDUXA6RM44LZV6HMMHKLX" hidden="1">#REF!</definedName>
    <definedName name="BExKSFMOMSZYDE0WNC94F40S6636" localSheetId="10" hidden="1">#REF!</definedName>
    <definedName name="BExKSFMOMSZYDE0WNC94F40S6636" localSheetId="9" hidden="1">#REF!</definedName>
    <definedName name="BExKSFMOMSZYDE0WNC94F40S6636" hidden="1">#REF!</definedName>
    <definedName name="BExKSHQ9K79S8KYUWIV5M5LAHHF1" localSheetId="10" hidden="1">#REF!</definedName>
    <definedName name="BExKSHQ9K79S8KYUWIV5M5LAHHF1" localSheetId="9" hidden="1">#REF!</definedName>
    <definedName name="BExKSHQ9K79S8KYUWIV5M5LAHHF1" hidden="1">#REF!</definedName>
    <definedName name="BExKSJTWG9L3FCX8FLK4EMUJMF27" localSheetId="10" hidden="1">#REF!</definedName>
    <definedName name="BExKSJTWG9L3FCX8FLK4EMUJMF27" localSheetId="9" hidden="1">#REF!</definedName>
    <definedName name="BExKSJTWG9L3FCX8FLK4EMUJMF27" hidden="1">#REF!</definedName>
    <definedName name="BExKSU0MKNAVZYYPKCYTZDWQX4R8" localSheetId="10" hidden="1">#REF!</definedName>
    <definedName name="BExKSU0MKNAVZYYPKCYTZDWQX4R8" localSheetId="9" hidden="1">#REF!</definedName>
    <definedName name="BExKSU0MKNAVZYYPKCYTZDWQX4R8" hidden="1">#REF!</definedName>
    <definedName name="BExKSX60G1MUS689FXIGYP2F7C62" localSheetId="10" hidden="1">#REF!</definedName>
    <definedName name="BExKSX60G1MUS689FXIGYP2F7C62" localSheetId="9" hidden="1">#REF!</definedName>
    <definedName name="BExKSX60G1MUS689FXIGYP2F7C62" hidden="1">#REF!</definedName>
    <definedName name="BExKT2UZ7Y2VWF5NQE18SJRLD2RN" localSheetId="10" hidden="1">#REF!</definedName>
    <definedName name="BExKT2UZ7Y2VWF5NQE18SJRLD2RN" localSheetId="9" hidden="1">#REF!</definedName>
    <definedName name="BExKT2UZ7Y2VWF5NQE18SJRLD2RN" hidden="1">#REF!</definedName>
    <definedName name="BExKT3GJFNGAM09H5F615E36A38C" localSheetId="10" hidden="1">#REF!</definedName>
    <definedName name="BExKT3GJFNGAM09H5F615E36A38C" localSheetId="9" hidden="1">#REF!</definedName>
    <definedName name="BExKT3GJFNGAM09H5F615E36A38C" hidden="1">#REF!</definedName>
    <definedName name="BExKTD1UM9PTLYETG1RM502XDNC0" localSheetId="10" hidden="1">#REF!</definedName>
    <definedName name="BExKTD1UM9PTLYETG1RM502XDNC0" localSheetId="9" hidden="1">#REF!</definedName>
    <definedName name="BExKTD1UM9PTLYETG1RM502XDNC0" hidden="1">#REF!</definedName>
    <definedName name="BExKTJN26AY45CE6JUAX3OIL48F7" localSheetId="10" hidden="1">#REF!</definedName>
    <definedName name="BExKTJN26AY45CE6JUAX3OIL48F7" localSheetId="9" hidden="1">#REF!</definedName>
    <definedName name="BExKTJN26AY45CE6JUAX3OIL48F7" hidden="1">#REF!</definedName>
    <definedName name="BExKTQZGN8GI3XGSEXMPCCA3S19H" localSheetId="10" hidden="1">#REF!</definedName>
    <definedName name="BExKTQZGN8GI3XGSEXMPCCA3S19H" localSheetId="9" hidden="1">#REF!</definedName>
    <definedName name="BExKTQZGN8GI3XGSEXMPCCA3S19H" hidden="1">#REF!</definedName>
    <definedName name="BExKTUKYYU0F6TUW1RXV24LRAZFE" localSheetId="10" hidden="1">#REF!</definedName>
    <definedName name="BExKTUKYYU0F6TUW1RXV24LRAZFE" localSheetId="9" hidden="1">#REF!</definedName>
    <definedName name="BExKTUKYYU0F6TUW1RXV24LRAZFE" hidden="1">#REF!</definedName>
    <definedName name="BExKU3FBLHQBIUTN6XEZW5GC9OG1" localSheetId="10" hidden="1">#REF!</definedName>
    <definedName name="BExKU3FBLHQBIUTN6XEZW5GC9OG1" localSheetId="9" hidden="1">#REF!</definedName>
    <definedName name="BExKU3FBLHQBIUTN6XEZW5GC9OG1" hidden="1">#REF!</definedName>
    <definedName name="BExKU82I99FEUIZLODXJDOJC96CQ" localSheetId="10" hidden="1">#REF!</definedName>
    <definedName name="BExKU82I99FEUIZLODXJDOJC96CQ" localSheetId="9" hidden="1">#REF!</definedName>
    <definedName name="BExKU82I99FEUIZLODXJDOJC96CQ" hidden="1">#REF!</definedName>
    <definedName name="BExKUDM0DFSCM3D91SH0XLXJSL18" localSheetId="10" hidden="1">#REF!</definedName>
    <definedName name="BExKUDM0DFSCM3D91SH0XLXJSL18" localSheetId="9" hidden="1">#REF!</definedName>
    <definedName name="BExKUDM0DFSCM3D91SH0XLXJSL18" hidden="1">#REF!</definedName>
    <definedName name="BExKUHYKD9TJTMQOOBS4EX04FCEZ" localSheetId="10" hidden="1">#REF!</definedName>
    <definedName name="BExKUHYKD9TJTMQOOBS4EX04FCEZ" localSheetId="9" hidden="1">#REF!</definedName>
    <definedName name="BExKUHYKD9TJTMQOOBS4EX04FCEZ" hidden="1">#REF!</definedName>
    <definedName name="BExKULEKJLA77AUQPDUHSM94Y76Z" localSheetId="10" hidden="1">#REF!</definedName>
    <definedName name="BExKULEKJLA77AUQPDUHSM94Y76Z" localSheetId="9" hidden="1">#REF!</definedName>
    <definedName name="BExKULEKJLA77AUQPDUHSM94Y76Z" hidden="1">#REF!</definedName>
    <definedName name="BExKUXE506JSYMR4CV866RHRDYR9" localSheetId="10" hidden="1">#REF!</definedName>
    <definedName name="BExKUXE506JSYMR4CV866RHRDYR9" localSheetId="9" hidden="1">#REF!</definedName>
    <definedName name="BExKUXE506JSYMR4CV866RHRDYR9" hidden="1">#REF!</definedName>
    <definedName name="BExKV08R85MKI3MAX9E2HERNQUNL" localSheetId="10" hidden="1">#REF!</definedName>
    <definedName name="BExKV08R85MKI3MAX9E2HERNQUNL" localSheetId="9" hidden="1">#REF!</definedName>
    <definedName name="BExKV08R85MKI3MAX9E2HERNQUNL" hidden="1">#REF!</definedName>
    <definedName name="BExKV4AAUNNJL5JWD7PX6BFKVS6O" localSheetId="10" hidden="1">#REF!</definedName>
    <definedName name="BExKV4AAUNNJL5JWD7PX6BFKVS6O" localSheetId="9" hidden="1">#REF!</definedName>
    <definedName name="BExKV4AAUNNJL5JWD7PX6BFKVS6O" hidden="1">#REF!</definedName>
    <definedName name="BExKVDVK6HN74GQPTXICP9BFC8CF" localSheetId="10" hidden="1">#REF!</definedName>
    <definedName name="BExKVDVK6HN74GQPTXICP9BFC8CF" localSheetId="9" hidden="1">#REF!</definedName>
    <definedName name="BExKVDVK6HN74GQPTXICP9BFC8CF" hidden="1">#REF!</definedName>
    <definedName name="BExKVFZ3ZZGIC1QI8XN6BYFWN0ZY" localSheetId="10" hidden="1">#REF!</definedName>
    <definedName name="BExKVFZ3ZZGIC1QI8XN6BYFWN0ZY" localSheetId="9" hidden="1">#REF!</definedName>
    <definedName name="BExKVFZ3ZZGIC1QI8XN6BYFWN0ZY" hidden="1">#REF!</definedName>
    <definedName name="BExKVG4KGO28KPGTAFL1R8TTZ10N" localSheetId="10" hidden="1">#REF!</definedName>
    <definedName name="BExKVG4KGO28KPGTAFL1R8TTZ10N" localSheetId="9" hidden="1">#REF!</definedName>
    <definedName name="BExKVG4KGO28KPGTAFL1R8TTZ10N" hidden="1">#REF!</definedName>
    <definedName name="BExKW0CSH7DA02YSNV64PSEIXB2P" localSheetId="10" hidden="1">#REF!</definedName>
    <definedName name="BExKW0CSH7DA02YSNV64PSEIXB2P" localSheetId="9" hidden="1">#REF!</definedName>
    <definedName name="BExKW0CSH7DA02YSNV64PSEIXB2P" hidden="1">#REF!</definedName>
    <definedName name="BExM9NUG3Q31X01AI9ZJCZIX25CS" localSheetId="10" hidden="1">#REF!</definedName>
    <definedName name="BExM9NUG3Q31X01AI9ZJCZIX25CS" localSheetId="9" hidden="1">#REF!</definedName>
    <definedName name="BExM9NUG3Q31X01AI9ZJCZIX25CS" hidden="1">#REF!</definedName>
    <definedName name="BExM9OG182RP30MY23PG49LVPZ1C" localSheetId="10" hidden="1">#REF!</definedName>
    <definedName name="BExM9OG182RP30MY23PG49LVPZ1C" localSheetId="9" hidden="1">#REF!</definedName>
    <definedName name="BExM9OG182RP30MY23PG49LVPZ1C" hidden="1">#REF!</definedName>
    <definedName name="BExMA64MW1S18NH8DCKPCCEI5KCB" localSheetId="10" hidden="1">#REF!</definedName>
    <definedName name="BExMA64MW1S18NH8DCKPCCEI5KCB" localSheetId="9" hidden="1">#REF!</definedName>
    <definedName name="BExMA64MW1S18NH8DCKPCCEI5KCB" hidden="1">#REF!</definedName>
    <definedName name="BExMALEWFUEM8Y686IT03ECURUBR" localSheetId="10" hidden="1">#REF!</definedName>
    <definedName name="BExMALEWFUEM8Y686IT03ECURUBR" localSheetId="9" hidden="1">#REF!</definedName>
    <definedName name="BExMALEWFUEM8Y686IT03ECURUBR" hidden="1">#REF!</definedName>
    <definedName name="BExMAS0AQY7KMMTBTBPK0SWWDITB" localSheetId="10" hidden="1">#REF!</definedName>
    <definedName name="BExMAS0AQY7KMMTBTBPK0SWWDITB" localSheetId="9" hidden="1">#REF!</definedName>
    <definedName name="BExMAS0AQY7KMMTBTBPK0SWWDITB" hidden="1">#REF!</definedName>
    <definedName name="BExMAXJS82ZJ8RS22VLE0V0LDUII" localSheetId="10" hidden="1">#REF!</definedName>
    <definedName name="BExMAXJS82ZJ8RS22VLE0V0LDUII" localSheetId="9" hidden="1">#REF!</definedName>
    <definedName name="BExMAXJS82ZJ8RS22VLE0V0LDUII" hidden="1">#REF!</definedName>
    <definedName name="BExMB4QRS0R3MTB4CMUHFZ84LNZQ" localSheetId="10" hidden="1">#REF!</definedName>
    <definedName name="BExMB4QRS0R3MTB4CMUHFZ84LNZQ" localSheetId="9" hidden="1">#REF!</definedName>
    <definedName name="BExMB4QRS0R3MTB4CMUHFZ84LNZQ" hidden="1">#REF!</definedName>
    <definedName name="BExMB7AICZ233JKSCEUSR9RQXRS0" localSheetId="10" hidden="1">#REF!</definedName>
    <definedName name="BExMB7AICZ233JKSCEUSR9RQXRS0" localSheetId="9" hidden="1">#REF!</definedName>
    <definedName name="BExMB7AICZ233JKSCEUSR9RQXRS0" hidden="1">#REF!</definedName>
    <definedName name="BExMBC35WKQY5CWQJLV4D05O6971" localSheetId="10" hidden="1">#REF!</definedName>
    <definedName name="BExMBC35WKQY5CWQJLV4D05O6971" localSheetId="9" hidden="1">#REF!</definedName>
    <definedName name="BExMBC35WKQY5CWQJLV4D05O6971" hidden="1">#REF!</definedName>
    <definedName name="BExMBFTZV4Q1A5KG25C1N9PHQNSW" localSheetId="10" hidden="1">#REF!</definedName>
    <definedName name="BExMBFTZV4Q1A5KG25C1N9PHQNSW" localSheetId="9" hidden="1">#REF!</definedName>
    <definedName name="BExMBFTZV4Q1A5KG25C1N9PHQNSW" hidden="1">#REF!</definedName>
    <definedName name="BExMBFZFXQDH3H55R89930TFTU36" localSheetId="10" hidden="1">#REF!</definedName>
    <definedName name="BExMBFZFXQDH3H55R89930TFTU36" localSheetId="9" hidden="1">#REF!</definedName>
    <definedName name="BExMBFZFXQDH3H55R89930TFTU36" hidden="1">#REF!</definedName>
    <definedName name="BExMBK6ISK3U7KHZKUJXIDKGF6VW" localSheetId="10" hidden="1">#REF!</definedName>
    <definedName name="BExMBK6ISK3U7KHZKUJXIDKGF6VW" localSheetId="9" hidden="1">#REF!</definedName>
    <definedName name="BExMBK6ISK3U7KHZKUJXIDKGF6VW" hidden="1">#REF!</definedName>
    <definedName name="BExMBYPQDG9AYDQ5E8IECVFREPO6" localSheetId="10" hidden="1">#REF!</definedName>
    <definedName name="BExMBYPQDG9AYDQ5E8IECVFREPO6" localSheetId="9" hidden="1">#REF!</definedName>
    <definedName name="BExMBYPQDG9AYDQ5E8IECVFREPO6" hidden="1">#REF!</definedName>
    <definedName name="BExMC7PESEESXVMDCGGIP5LPMUGY" localSheetId="10" hidden="1">#REF!</definedName>
    <definedName name="BExMC7PESEESXVMDCGGIP5LPMUGY" localSheetId="9" hidden="1">#REF!</definedName>
    <definedName name="BExMC7PESEESXVMDCGGIP5LPMUGY" hidden="1">#REF!</definedName>
    <definedName name="BExMC8AZUTX8LG89K2JJR7ZG62XX" localSheetId="10" hidden="1">#REF!</definedName>
    <definedName name="BExMC8AZUTX8LG89K2JJR7ZG62XX" localSheetId="9" hidden="1">#REF!</definedName>
    <definedName name="BExMC8AZUTX8LG89K2JJR7ZG62XX" hidden="1">#REF!</definedName>
    <definedName name="BExMCA96YR10V72G2R0SCIKPZLIZ" localSheetId="10" hidden="1">#REF!</definedName>
    <definedName name="BExMCA96YR10V72G2R0SCIKPZLIZ" localSheetId="9" hidden="1">#REF!</definedName>
    <definedName name="BExMCA96YR10V72G2R0SCIKPZLIZ" hidden="1">#REF!</definedName>
    <definedName name="BExMCB5JU5I2VQDUBS4O42BTEVKI" localSheetId="10" hidden="1">#REF!</definedName>
    <definedName name="BExMCB5JU5I2VQDUBS4O42BTEVKI" localSheetId="9" hidden="1">#REF!</definedName>
    <definedName name="BExMCB5JU5I2VQDUBS4O42BTEVKI" hidden="1">#REF!</definedName>
    <definedName name="BExMCFSQFSEMPY5IXDIRKZDASDBR" localSheetId="10" hidden="1">#REF!</definedName>
    <definedName name="BExMCFSQFSEMPY5IXDIRKZDASDBR" localSheetId="9" hidden="1">#REF!</definedName>
    <definedName name="BExMCFSQFSEMPY5IXDIRKZDASDBR" hidden="1">#REF!</definedName>
    <definedName name="BExMCH58I9XOLK7WEE6VSJGYPJGL" localSheetId="10" hidden="1">#REF!</definedName>
    <definedName name="BExMCH58I9XOLK7WEE6VSJGYPJGL" localSheetId="9" hidden="1">#REF!</definedName>
    <definedName name="BExMCH58I9XOLK7WEE6VSJGYPJGL" hidden="1">#REF!</definedName>
    <definedName name="BExMCMZOEYWVOOJ98TBHTTCS7XB8" localSheetId="10" hidden="1">#REF!</definedName>
    <definedName name="BExMCMZOEYWVOOJ98TBHTTCS7XB8" localSheetId="9" hidden="1">#REF!</definedName>
    <definedName name="BExMCMZOEYWVOOJ98TBHTTCS7XB8" hidden="1">#REF!</definedName>
    <definedName name="BExMCS8EF2W3FS9QADNKREYSI8P0" localSheetId="10" hidden="1">#REF!</definedName>
    <definedName name="BExMCS8EF2W3FS9QADNKREYSI8P0" localSheetId="9" hidden="1">#REF!</definedName>
    <definedName name="BExMCS8EF2W3FS9QADNKREYSI8P0" hidden="1">#REF!</definedName>
    <definedName name="BExMCSU0KZGHALEL7N5DJBVL94K7" localSheetId="10" hidden="1">#REF!</definedName>
    <definedName name="BExMCSU0KZGHALEL7N5DJBVL94K7" localSheetId="9" hidden="1">#REF!</definedName>
    <definedName name="BExMCSU0KZGHALEL7N5DJBVL94K7" hidden="1">#REF!</definedName>
    <definedName name="BExMCUS7GSOM96J0HJ7EH0FFM2AC" localSheetId="10" hidden="1">#REF!</definedName>
    <definedName name="BExMCUS7GSOM96J0HJ7EH0FFM2AC" localSheetId="9" hidden="1">#REF!</definedName>
    <definedName name="BExMCUS7GSOM96J0HJ7EH0FFM2AC" hidden="1">#REF!</definedName>
    <definedName name="BExMCYTT6TVDWMJXO1NZANRTVNAN" localSheetId="10" hidden="1">#REF!</definedName>
    <definedName name="BExMCYTT6TVDWMJXO1NZANRTVNAN" localSheetId="9" hidden="1">#REF!</definedName>
    <definedName name="BExMCYTT6TVDWMJXO1NZANRTVNAN" hidden="1">#REF!</definedName>
    <definedName name="BExMD54CT1VTE5YGBM90H90NF28M" localSheetId="10" hidden="1">#REF!</definedName>
    <definedName name="BExMD54CT1VTE5YGBM90H90NF28M" localSheetId="9" hidden="1">#REF!</definedName>
    <definedName name="BExMD54CT1VTE5YGBM90H90NF28M" hidden="1">#REF!</definedName>
    <definedName name="BExMD5F6IAV108XYJLXUO9HD0IT6" localSheetId="10" hidden="1">#REF!</definedName>
    <definedName name="BExMD5F6IAV108XYJLXUO9HD0IT6" localSheetId="9" hidden="1">#REF!</definedName>
    <definedName name="BExMD5F6IAV108XYJLXUO9HD0IT6" hidden="1">#REF!</definedName>
    <definedName name="BExMDANV66W9T3XAXID40XFJ0J93" localSheetId="10" hidden="1">#REF!</definedName>
    <definedName name="BExMDANV66W9T3XAXID40XFJ0J93" localSheetId="9" hidden="1">#REF!</definedName>
    <definedName name="BExMDANV66W9T3XAXID40XFJ0J93" hidden="1">#REF!</definedName>
    <definedName name="BExMDGD1KQP7NNR78X2ZX4FCBQ1S" localSheetId="10" hidden="1">#REF!</definedName>
    <definedName name="BExMDGD1KQP7NNR78X2ZX4FCBQ1S" localSheetId="9" hidden="1">#REF!</definedName>
    <definedName name="BExMDGD1KQP7NNR78X2ZX4FCBQ1S" hidden="1">#REF!</definedName>
    <definedName name="BExMDIRDK0DI8P86HB7WPH8QWLSQ" localSheetId="10" hidden="1">#REF!</definedName>
    <definedName name="BExMDIRDK0DI8P86HB7WPH8QWLSQ" localSheetId="9" hidden="1">#REF!</definedName>
    <definedName name="BExMDIRDK0DI8P86HB7WPH8QWLSQ" hidden="1">#REF!</definedName>
    <definedName name="BExMDOWGDLP3BZZB4ZPI31VS10FP" localSheetId="10" hidden="1">#REF!</definedName>
    <definedName name="BExMDOWGDLP3BZZB4ZPI31VS10FP" localSheetId="9" hidden="1">#REF!</definedName>
    <definedName name="BExMDOWGDLP3BZZB4ZPI31VS10FP" hidden="1">#REF!</definedName>
    <definedName name="BExMDPI2FVMORSWDDCVAJ85WYAYO" localSheetId="10" hidden="1">#REF!</definedName>
    <definedName name="BExMDPI2FVMORSWDDCVAJ85WYAYO" localSheetId="9" hidden="1">#REF!</definedName>
    <definedName name="BExMDPI2FVMORSWDDCVAJ85WYAYO" hidden="1">#REF!</definedName>
    <definedName name="BExMDUWB7VWHFFR266QXO46BNV2S" localSheetId="10" hidden="1">#REF!</definedName>
    <definedName name="BExMDUWB7VWHFFR266QXO46BNV2S" localSheetId="9" hidden="1">#REF!</definedName>
    <definedName name="BExMDUWB7VWHFFR266QXO46BNV2S" hidden="1">#REF!</definedName>
    <definedName name="BExME2U47N8LZG0BPJ49ANY5QVV2" localSheetId="10" hidden="1">#REF!</definedName>
    <definedName name="BExME2U47N8LZG0BPJ49ANY5QVV2" localSheetId="9" hidden="1">#REF!</definedName>
    <definedName name="BExME2U47N8LZG0BPJ49ANY5QVV2" hidden="1">#REF!</definedName>
    <definedName name="BExME88DH5DUKMUFI9FNVECXFD2E" localSheetId="10" hidden="1">#REF!</definedName>
    <definedName name="BExME88DH5DUKMUFI9FNVECXFD2E" localSheetId="9" hidden="1">#REF!</definedName>
    <definedName name="BExME88DH5DUKMUFI9FNVECXFD2E" hidden="1">#REF!</definedName>
    <definedName name="BExME9A7MOGAK7YTTQYXP5DL6VYA" localSheetId="10" hidden="1">#REF!</definedName>
    <definedName name="BExME9A7MOGAK7YTTQYXP5DL6VYA" localSheetId="9" hidden="1">#REF!</definedName>
    <definedName name="BExME9A7MOGAK7YTTQYXP5DL6VYA" hidden="1">#REF!</definedName>
    <definedName name="BExMEOV9YFRY5C3GDLU60GIX10BY" localSheetId="10" hidden="1">#REF!</definedName>
    <definedName name="BExMEOV9YFRY5C3GDLU60GIX10BY" localSheetId="9" hidden="1">#REF!</definedName>
    <definedName name="BExMEOV9YFRY5C3GDLU60GIX10BY" hidden="1">#REF!</definedName>
    <definedName name="BExMEUK2Q5GZGZFZ77Z2IYUKOOYW" localSheetId="10" hidden="1">#REF!</definedName>
    <definedName name="BExMEUK2Q5GZGZFZ77Z2IYUKOOYW" localSheetId="9" hidden="1">#REF!</definedName>
    <definedName name="BExMEUK2Q5GZGZFZ77Z2IYUKOOYW" hidden="1">#REF!</definedName>
    <definedName name="BExMEWT36INWIP0VNS94NEP3WZ4U" localSheetId="10" hidden="1">#REF!</definedName>
    <definedName name="BExMEWT36INWIP0VNS94NEP3WZ4U" localSheetId="9" hidden="1">#REF!</definedName>
    <definedName name="BExMEWT36INWIP0VNS94NEP3WZ4U" hidden="1">#REF!</definedName>
    <definedName name="BExMEY09ESM4H2YGKEQQRYUD114R" localSheetId="10" hidden="1">#REF!</definedName>
    <definedName name="BExMEY09ESM4H2YGKEQQRYUD114R" localSheetId="9" hidden="1">#REF!</definedName>
    <definedName name="BExMEY09ESM4H2YGKEQQRYUD114R" hidden="1">#REF!</definedName>
    <definedName name="BExMF0UU4SBJHOJ4SG09QMF1TC7H" localSheetId="10" hidden="1">#REF!</definedName>
    <definedName name="BExMF0UU4SBJHOJ4SG09QMF1TC7H" localSheetId="9" hidden="1">#REF!</definedName>
    <definedName name="BExMF0UU4SBJHOJ4SG09QMF1TC7H" hidden="1">#REF!</definedName>
    <definedName name="BExMF2YDPQWGK3CSN8LJG16MLFQZ" localSheetId="10" hidden="1">#REF!</definedName>
    <definedName name="BExMF2YDPQWGK3CSN8LJG16MLFQZ" localSheetId="9" hidden="1">#REF!</definedName>
    <definedName name="BExMF2YDPQWGK3CSN8LJG16MLFQZ" hidden="1">#REF!</definedName>
    <definedName name="BExMF4G4IUPQY1Y5GEY5N3E04CL6" localSheetId="10" hidden="1">#REF!</definedName>
    <definedName name="BExMF4G4IUPQY1Y5GEY5N3E04CL6" localSheetId="9" hidden="1">#REF!</definedName>
    <definedName name="BExMF4G4IUPQY1Y5GEY5N3E04CL6" hidden="1">#REF!</definedName>
    <definedName name="BExMF9UIGYMOAQK0ELUWP0S0HZZY" localSheetId="10" hidden="1">#REF!</definedName>
    <definedName name="BExMF9UIGYMOAQK0ELUWP0S0HZZY" localSheetId="9" hidden="1">#REF!</definedName>
    <definedName name="BExMF9UIGYMOAQK0ELUWP0S0HZZY" hidden="1">#REF!</definedName>
    <definedName name="BExMFDLBSWFMRDYJ2DZETI3EXKN2" localSheetId="10" hidden="1">#REF!</definedName>
    <definedName name="BExMFDLBSWFMRDYJ2DZETI3EXKN2" localSheetId="9" hidden="1">#REF!</definedName>
    <definedName name="BExMFDLBSWFMRDYJ2DZETI3EXKN2" hidden="1">#REF!</definedName>
    <definedName name="BExMFLDTMRTCHKA37LQW67BG8D5C" localSheetId="10" hidden="1">#REF!</definedName>
    <definedName name="BExMFLDTMRTCHKA37LQW67BG8D5C" localSheetId="9" hidden="1">#REF!</definedName>
    <definedName name="BExMFLDTMRTCHKA37LQW67BG8D5C" hidden="1">#REF!</definedName>
    <definedName name="BExMFTH63LTWA2JYJTJYMT5K2OF2" localSheetId="10" hidden="1">#REF!</definedName>
    <definedName name="BExMFTH63LTWA2JYJTJYMT5K2OF2" localSheetId="9" hidden="1">#REF!</definedName>
    <definedName name="BExMFTH63LTWA2JYJTJYMT5K2OF2" hidden="1">#REF!</definedName>
    <definedName name="BExMFY4AG5T27EVMCCNE00GOAR66" localSheetId="10" hidden="1">#REF!</definedName>
    <definedName name="BExMFY4AG5T27EVMCCNE00GOAR66" localSheetId="9" hidden="1">#REF!</definedName>
    <definedName name="BExMFY4AG5T27EVMCCNE00GOAR66" hidden="1">#REF!</definedName>
    <definedName name="BExMGQQNOFER1MEVQ961XARTRIOB" localSheetId="10" hidden="1">#REF!</definedName>
    <definedName name="BExMGQQNOFER1MEVQ961XARTRIOB" localSheetId="9" hidden="1">#REF!</definedName>
    <definedName name="BExMGQQNOFER1MEVQ961XARTRIOB" hidden="1">#REF!</definedName>
    <definedName name="BExMH189E60TZBQFN2UWVA1UZA7X" localSheetId="10" hidden="1">#REF!</definedName>
    <definedName name="BExMH189E60TZBQFN2UWVA1UZA7X" localSheetId="9" hidden="1">#REF!</definedName>
    <definedName name="BExMH189E60TZBQFN2UWVA1UZA7X" hidden="1">#REF!</definedName>
    <definedName name="BExMH3H9TW5TJCNU5Z1EWXP3BAEP" localSheetId="10" hidden="1">#REF!</definedName>
    <definedName name="BExMH3H9TW5TJCNU5Z1EWXP3BAEP" localSheetId="9" hidden="1">#REF!</definedName>
    <definedName name="BExMH3H9TW5TJCNU5Z1EWXP3BAEP" hidden="1">#REF!</definedName>
    <definedName name="BExMH5A1B01SYXROP70DOKTQ5D6Z" localSheetId="10" hidden="1">#REF!</definedName>
    <definedName name="BExMH5A1B01SYXROP70DOKTQ5D6Z" localSheetId="9" hidden="1">#REF!</definedName>
    <definedName name="BExMH5A1B01SYXROP70DOKTQ5D6Z" hidden="1">#REF!</definedName>
    <definedName name="BExMHCGUJ8A3L31NU0XU0FGXE4P3" localSheetId="10" hidden="1">#REF!</definedName>
    <definedName name="BExMHCGUJ8A3L31NU0XU0FGXE4P3" localSheetId="9" hidden="1">#REF!</definedName>
    <definedName name="BExMHCGUJ8A3L31NU0XU0FGXE4P3" hidden="1">#REF!</definedName>
    <definedName name="BExMHOWPB34KPZ76M2KIX2C9R2VB" localSheetId="10" hidden="1">#REF!</definedName>
    <definedName name="BExMHOWPB34KPZ76M2KIX2C9R2VB" localSheetId="9" hidden="1">#REF!</definedName>
    <definedName name="BExMHOWPB34KPZ76M2KIX2C9R2VB" hidden="1">#REF!</definedName>
    <definedName name="BExMHSSYC6KVHA3QDTSYPN92TWMI" localSheetId="10" hidden="1">#REF!</definedName>
    <definedName name="BExMHSSYC6KVHA3QDTSYPN92TWMI" localSheetId="9" hidden="1">#REF!</definedName>
    <definedName name="BExMHSSYC6KVHA3QDTSYPN92TWMI" hidden="1">#REF!</definedName>
    <definedName name="BExMI3AJ9477KDL4T9DHET4LJJTW" localSheetId="10" hidden="1">#REF!</definedName>
    <definedName name="BExMI3AJ9477KDL4T9DHET4LJJTW" localSheetId="9" hidden="1">#REF!</definedName>
    <definedName name="BExMI3AJ9477KDL4T9DHET4LJJTW" hidden="1">#REF!</definedName>
    <definedName name="BExMI6QQ20XHD0NWJUN741B37182" localSheetId="10" hidden="1">#REF!</definedName>
    <definedName name="BExMI6QQ20XHD0NWJUN741B37182" localSheetId="9" hidden="1">#REF!</definedName>
    <definedName name="BExMI6QQ20XHD0NWJUN741B37182" hidden="1">#REF!</definedName>
    <definedName name="BExMI7MYDIMC9K16SBAFUY33RHK6" localSheetId="10" hidden="1">#REF!</definedName>
    <definedName name="BExMI7MYDIMC9K16SBAFUY33RHK6" localSheetId="9" hidden="1">#REF!</definedName>
    <definedName name="BExMI7MYDIMC9K16SBAFUY33RHK6" hidden="1">#REF!</definedName>
    <definedName name="BExMI8JB94SBD9EMNJEK7Y2T6GYU" localSheetId="10" hidden="1">#REF!</definedName>
    <definedName name="BExMI8JB94SBD9EMNJEK7Y2T6GYU" localSheetId="9" hidden="1">#REF!</definedName>
    <definedName name="BExMI8JB94SBD9EMNJEK7Y2T6GYU" hidden="1">#REF!</definedName>
    <definedName name="BExMI8OS85YTW3KYVE4YD0R7Z6UV" localSheetId="10" hidden="1">#REF!</definedName>
    <definedName name="BExMI8OS85YTW3KYVE4YD0R7Z6UV" localSheetId="9" hidden="1">#REF!</definedName>
    <definedName name="BExMI8OS85YTW3KYVE4YD0R7Z6UV" hidden="1">#REF!</definedName>
    <definedName name="BExMI9QNOMVZ44I3BFMGU1EL1RSY" localSheetId="10" hidden="1">#REF!</definedName>
    <definedName name="BExMI9QNOMVZ44I3BFMGU1EL1RSY" localSheetId="9" hidden="1">#REF!</definedName>
    <definedName name="BExMI9QNOMVZ44I3BFMGU1EL1RSY" hidden="1">#REF!</definedName>
    <definedName name="BExMIBOOZU40JS3F89OMPSRCE9MM" localSheetId="10" hidden="1">#REF!</definedName>
    <definedName name="BExMIBOOZU40JS3F89OMPSRCE9MM" localSheetId="9" hidden="1">#REF!</definedName>
    <definedName name="BExMIBOOZU40JS3F89OMPSRCE9MM" hidden="1">#REF!</definedName>
    <definedName name="BExMIIQ5MBWSIHTFWAQADXMZC22Q" localSheetId="10" hidden="1">#REF!</definedName>
    <definedName name="BExMIIQ5MBWSIHTFWAQADXMZC22Q" localSheetId="9" hidden="1">#REF!</definedName>
    <definedName name="BExMIIQ5MBWSIHTFWAQADXMZC22Q" hidden="1">#REF!</definedName>
    <definedName name="BExMIL4I2GE866I25CR5JBLJWJ6A" localSheetId="10" hidden="1">#REF!</definedName>
    <definedName name="BExMIL4I2GE866I25CR5JBLJWJ6A" localSheetId="9" hidden="1">#REF!</definedName>
    <definedName name="BExMIL4I2GE866I25CR5JBLJWJ6A" hidden="1">#REF!</definedName>
    <definedName name="BExMIRKIPF27SNO82SPFSB3T5U17" localSheetId="10" hidden="1">#REF!</definedName>
    <definedName name="BExMIRKIPF27SNO82SPFSB3T5U17" localSheetId="9" hidden="1">#REF!</definedName>
    <definedName name="BExMIRKIPF27SNO82SPFSB3T5U17" hidden="1">#REF!</definedName>
    <definedName name="BExMIV0KC8555D5E42ZGWG15Y0MO" localSheetId="10" hidden="1">#REF!</definedName>
    <definedName name="BExMIV0KC8555D5E42ZGWG15Y0MO" localSheetId="9" hidden="1">#REF!</definedName>
    <definedName name="BExMIV0KC8555D5E42ZGWG15Y0MO" hidden="1">#REF!</definedName>
    <definedName name="BExMIZT6AN7E6YMW2S87CTCN2UXH" localSheetId="10" hidden="1">#REF!</definedName>
    <definedName name="BExMIZT6AN7E6YMW2S87CTCN2UXH" localSheetId="9" hidden="1">#REF!</definedName>
    <definedName name="BExMIZT6AN7E6YMW2S87CTCN2UXH" hidden="1">#REF!</definedName>
    <definedName name="BExMJB76UESLVRD81AJBOB78JDTT" localSheetId="10" hidden="1">#REF!</definedName>
    <definedName name="BExMJB76UESLVRD81AJBOB78JDTT" localSheetId="9" hidden="1">#REF!</definedName>
    <definedName name="BExMJB76UESLVRD81AJBOB78JDTT" hidden="1">#REF!</definedName>
    <definedName name="BExMJI8OLFZQCGOW3F99ETW8A21E" localSheetId="10" hidden="1">#REF!</definedName>
    <definedName name="BExMJI8OLFZQCGOW3F99ETW8A21E" localSheetId="9" hidden="1">#REF!</definedName>
    <definedName name="BExMJI8OLFZQCGOW3F99ETW8A21E" hidden="1">#REF!</definedName>
    <definedName name="BExMJNC8ZFB9DRFOJ961ZAJ8U3A8" localSheetId="10" hidden="1">#REF!</definedName>
    <definedName name="BExMJNC8ZFB9DRFOJ961ZAJ8U3A8" localSheetId="9" hidden="1">#REF!</definedName>
    <definedName name="BExMJNC8ZFB9DRFOJ961ZAJ8U3A8" hidden="1">#REF!</definedName>
    <definedName name="BExMJTBV8A3D31W2IQHP9RDFPPHQ" localSheetId="10" hidden="1">#REF!</definedName>
    <definedName name="BExMJTBV8A3D31W2IQHP9RDFPPHQ" localSheetId="9" hidden="1">#REF!</definedName>
    <definedName name="BExMJTBV8A3D31W2IQHP9RDFPPHQ" hidden="1">#REF!</definedName>
    <definedName name="BExMK2RTXN4QJWEUNX002XK8VQP8" localSheetId="10" hidden="1">#REF!</definedName>
    <definedName name="BExMK2RTXN4QJWEUNX002XK8VQP8" localSheetId="9" hidden="1">#REF!</definedName>
    <definedName name="BExMK2RTXN4QJWEUNX002XK8VQP8" hidden="1">#REF!</definedName>
    <definedName name="BExMKBGQDUZ8AWXYHA3QVMSDVZ3D" localSheetId="10" hidden="1">#REF!</definedName>
    <definedName name="BExMKBGQDUZ8AWXYHA3QVMSDVZ3D" localSheetId="9" hidden="1">#REF!</definedName>
    <definedName name="BExMKBGQDUZ8AWXYHA3QVMSDVZ3D" hidden="1">#REF!</definedName>
    <definedName name="BExMKBM1467553LDFZRRKVSHN374" localSheetId="10" hidden="1">#REF!</definedName>
    <definedName name="BExMKBM1467553LDFZRRKVSHN374" localSheetId="9" hidden="1">#REF!</definedName>
    <definedName name="BExMKBM1467553LDFZRRKVSHN374" hidden="1">#REF!</definedName>
    <definedName name="BExMKGK5FJUC0AU8MABRGDC5ZM70" localSheetId="10" hidden="1">#REF!</definedName>
    <definedName name="BExMKGK5FJUC0AU8MABRGDC5ZM70" localSheetId="9" hidden="1">#REF!</definedName>
    <definedName name="BExMKGK5FJUC0AU8MABRGDC5ZM70" hidden="1">#REF!</definedName>
    <definedName name="BExMKP92JGBM5BJO174H9A4HQIB9" localSheetId="10" hidden="1">#REF!</definedName>
    <definedName name="BExMKP92JGBM5BJO174H9A4HQIB9" localSheetId="9" hidden="1">#REF!</definedName>
    <definedName name="BExMKP92JGBM5BJO174H9A4HQIB9" hidden="1">#REF!</definedName>
    <definedName name="BExMKPEDT6IOYLLC3KJKRZOETC3Y" localSheetId="10" hidden="1">#REF!</definedName>
    <definedName name="BExMKPEDT6IOYLLC3KJKRZOETC3Y" localSheetId="9" hidden="1">#REF!</definedName>
    <definedName name="BExMKPEDT6IOYLLC3KJKRZOETC3Y" hidden="1">#REF!</definedName>
    <definedName name="BExMKTW7R5SOV4PHAFGHU3W73DYE" localSheetId="10" hidden="1">#REF!</definedName>
    <definedName name="BExMKTW7R5SOV4PHAFGHU3W73DYE" localSheetId="9" hidden="1">#REF!</definedName>
    <definedName name="BExMKTW7R5SOV4PHAFGHU3W73DYE" hidden="1">#REF!</definedName>
    <definedName name="BExMKU7051J2W1RQXGZGE62NBRUZ" localSheetId="10" hidden="1">#REF!</definedName>
    <definedName name="BExMKU7051J2W1RQXGZGE62NBRUZ" localSheetId="9" hidden="1">#REF!</definedName>
    <definedName name="BExMKU7051J2W1RQXGZGE62NBRUZ" hidden="1">#REF!</definedName>
    <definedName name="BExMKUN3WPECJR2XRID2R7GZRGNX" localSheetId="10" hidden="1">#REF!</definedName>
    <definedName name="BExMKUN3WPECJR2XRID2R7GZRGNX" localSheetId="9" hidden="1">#REF!</definedName>
    <definedName name="BExMKUN3WPECJR2XRID2R7GZRGNX" hidden="1">#REF!</definedName>
    <definedName name="BExMKZ535P011X4TNV16GCOH4H21" localSheetId="10" hidden="1">#REF!</definedName>
    <definedName name="BExMKZ535P011X4TNV16GCOH4H21" localSheetId="9" hidden="1">#REF!</definedName>
    <definedName name="BExMKZ535P011X4TNV16GCOH4H21" hidden="1">#REF!</definedName>
    <definedName name="BExML3XQNDIMX55ZCHHXKUV3D6E6" localSheetId="10" hidden="1">#REF!</definedName>
    <definedName name="BExML3XQNDIMX55ZCHHXKUV3D6E6" localSheetId="9" hidden="1">#REF!</definedName>
    <definedName name="BExML3XQNDIMX55ZCHHXKUV3D6E6" hidden="1">#REF!</definedName>
    <definedName name="BExML5QGSWHLI18BGY4CGOTD3UWH" localSheetId="10" hidden="1">#REF!</definedName>
    <definedName name="BExML5QGSWHLI18BGY4CGOTD3UWH" localSheetId="9" hidden="1">#REF!</definedName>
    <definedName name="BExML5QGSWHLI18BGY4CGOTD3UWH" hidden="1">#REF!</definedName>
    <definedName name="BExML6BVFCV80776USR7X70HVRZT" localSheetId="10" hidden="1">#REF!</definedName>
    <definedName name="BExML6BVFCV80776USR7X70HVRZT" localSheetId="9" hidden="1">#REF!</definedName>
    <definedName name="BExML6BVFCV80776USR7X70HVRZT" hidden="1">#REF!</definedName>
    <definedName name="BExMLO5Z61RE85X8HHX2G4IU3AZW" localSheetId="10" hidden="1">#REF!</definedName>
    <definedName name="BExMLO5Z61RE85X8HHX2G4IU3AZW" localSheetId="9" hidden="1">#REF!</definedName>
    <definedName name="BExMLO5Z61RE85X8HHX2G4IU3AZW" hidden="1">#REF!</definedName>
    <definedName name="BExMLVI7UORSHM9FMO8S2EI0TMTS" localSheetId="10" hidden="1">#REF!</definedName>
    <definedName name="BExMLVI7UORSHM9FMO8S2EI0TMTS" localSheetId="9" hidden="1">#REF!</definedName>
    <definedName name="BExMLVI7UORSHM9FMO8S2EI0TMTS" hidden="1">#REF!</definedName>
    <definedName name="BExMM5UCOT2HSSN0ZIPZW55GSOVO" localSheetId="10" hidden="1">#REF!</definedName>
    <definedName name="BExMM5UCOT2HSSN0ZIPZW55GSOVO" localSheetId="9" hidden="1">#REF!</definedName>
    <definedName name="BExMM5UCOT2HSSN0ZIPZW55GSOVO" hidden="1">#REF!</definedName>
    <definedName name="BExMM8ZRS5RQ8H1H55RVPVTDL5NL" localSheetId="10" hidden="1">#REF!</definedName>
    <definedName name="BExMM8ZRS5RQ8H1H55RVPVTDL5NL" localSheetId="9" hidden="1">#REF!</definedName>
    <definedName name="BExMM8ZRS5RQ8H1H55RVPVTDL5NL" hidden="1">#REF!</definedName>
    <definedName name="BExMMH8EAZB09XXQ5X4LR0P4NHG9" localSheetId="10" hidden="1">#REF!</definedName>
    <definedName name="BExMMH8EAZB09XXQ5X4LR0P4NHG9" localSheetId="9" hidden="1">#REF!</definedName>
    <definedName name="BExMMH8EAZB09XXQ5X4LR0P4NHG9" hidden="1">#REF!</definedName>
    <definedName name="BExMMIQH5BABNZVCIQ7TBCQ10AY5" localSheetId="10" hidden="1">#REF!</definedName>
    <definedName name="BExMMIQH5BABNZVCIQ7TBCQ10AY5" localSheetId="9" hidden="1">#REF!</definedName>
    <definedName name="BExMMIQH5BABNZVCIQ7TBCQ10AY5" hidden="1">#REF!</definedName>
    <definedName name="BExMMNIZ2T7M22WECMUQXEF4NJ71" localSheetId="10" hidden="1">#REF!</definedName>
    <definedName name="BExMMNIZ2T7M22WECMUQXEF4NJ71" localSheetId="9" hidden="1">#REF!</definedName>
    <definedName name="BExMMNIZ2T7M22WECMUQXEF4NJ71" hidden="1">#REF!</definedName>
    <definedName name="BExMMPMIOU7BURTV0L1K6ACW9X73" localSheetId="10" hidden="1">#REF!</definedName>
    <definedName name="BExMMPMIOU7BURTV0L1K6ACW9X73" localSheetId="9" hidden="1">#REF!</definedName>
    <definedName name="BExMMPMIOU7BURTV0L1K6ACW9X73" hidden="1">#REF!</definedName>
    <definedName name="BExMMQ835AJDHS4B419SS645P67Q" localSheetId="10" hidden="1">#REF!</definedName>
    <definedName name="BExMMQ835AJDHS4B419SS645P67Q" localSheetId="9" hidden="1">#REF!</definedName>
    <definedName name="BExMMQ835AJDHS4B419SS645P67Q" hidden="1">#REF!</definedName>
    <definedName name="BExMMQIUVPCOBISTEJJYNCCLUCPY" localSheetId="10" hidden="1">#REF!</definedName>
    <definedName name="BExMMQIUVPCOBISTEJJYNCCLUCPY" localSheetId="9" hidden="1">#REF!</definedName>
    <definedName name="BExMMQIUVPCOBISTEJJYNCCLUCPY" hidden="1">#REF!</definedName>
    <definedName name="BExMMTIXETA5VAKBSOFDD5SRU887" localSheetId="10" hidden="1">#REF!</definedName>
    <definedName name="BExMMTIXETA5VAKBSOFDD5SRU887" localSheetId="9" hidden="1">#REF!</definedName>
    <definedName name="BExMMTIXETA5VAKBSOFDD5SRU887" hidden="1">#REF!</definedName>
    <definedName name="BExMMV0P6P5YS3C35G0JYYHI7992" localSheetId="10" hidden="1">#REF!</definedName>
    <definedName name="BExMMV0P6P5YS3C35G0JYYHI7992" localSheetId="9" hidden="1">#REF!</definedName>
    <definedName name="BExMMV0P6P5YS3C35G0JYYHI7992" hidden="1">#REF!</definedName>
    <definedName name="BExMNJLFWZBRN9PZF1IO9CYWV1B2" localSheetId="10" hidden="1">#REF!</definedName>
    <definedName name="BExMNJLFWZBRN9PZF1IO9CYWV1B2" localSheetId="9" hidden="1">#REF!</definedName>
    <definedName name="BExMNJLFWZBRN9PZF1IO9CYWV1B2" hidden="1">#REF!</definedName>
    <definedName name="BExMNKCJ0FA57YEUUAJE43U1QN5P" localSheetId="10" hidden="1">#REF!</definedName>
    <definedName name="BExMNKCJ0FA57YEUUAJE43U1QN5P" localSheetId="9" hidden="1">#REF!</definedName>
    <definedName name="BExMNKCJ0FA57YEUUAJE43U1QN5P" hidden="1">#REF!</definedName>
    <definedName name="BExMNKN5D1WEF2OOJVP6LZ6DLU3Y" localSheetId="10" hidden="1">#REF!</definedName>
    <definedName name="BExMNKN5D1WEF2OOJVP6LZ6DLU3Y" localSheetId="9" hidden="1">#REF!</definedName>
    <definedName name="BExMNKN5D1WEF2OOJVP6LZ6DLU3Y" hidden="1">#REF!</definedName>
    <definedName name="BExMNR38HMPLWAJRQ9MMS3ZAZ9IU" localSheetId="10" hidden="1">#REF!</definedName>
    <definedName name="BExMNR38HMPLWAJRQ9MMS3ZAZ9IU" localSheetId="9" hidden="1">#REF!</definedName>
    <definedName name="BExMNR38HMPLWAJRQ9MMS3ZAZ9IU" hidden="1">#REF!</definedName>
    <definedName name="BExMNRDZULKJMVY2VKIIRM2M5A1M" localSheetId="10" hidden="1">#REF!</definedName>
    <definedName name="BExMNRDZULKJMVY2VKIIRM2M5A1M" localSheetId="9" hidden="1">#REF!</definedName>
    <definedName name="BExMNRDZULKJMVY2VKIIRM2M5A1M" hidden="1">#REF!</definedName>
    <definedName name="BExMNVFKZIBQSCAH71DIF1CJG89T" localSheetId="10" hidden="1">#REF!</definedName>
    <definedName name="BExMNVFKZIBQSCAH71DIF1CJG89T" localSheetId="9" hidden="1">#REF!</definedName>
    <definedName name="BExMNVFKZIBQSCAH71DIF1CJG89T" hidden="1">#REF!</definedName>
    <definedName name="BExMNVVUQAGQY9SA29FGI7D7R5MN" localSheetId="10" hidden="1">#REF!</definedName>
    <definedName name="BExMNVVUQAGQY9SA29FGI7D7R5MN" localSheetId="9" hidden="1">#REF!</definedName>
    <definedName name="BExMNVVUQAGQY9SA29FGI7D7R5MN" hidden="1">#REF!</definedName>
    <definedName name="BExMO9IOWKTWHO8LQJJQI5P3INWY" localSheetId="10" hidden="1">#REF!</definedName>
    <definedName name="BExMO9IOWKTWHO8LQJJQI5P3INWY" localSheetId="9" hidden="1">#REF!</definedName>
    <definedName name="BExMO9IOWKTWHO8LQJJQI5P3INWY" hidden="1">#REF!</definedName>
    <definedName name="BExMOI29DOEK5R1A5QZPUDKF7N6T" localSheetId="10" hidden="1">#REF!</definedName>
    <definedName name="BExMOI29DOEK5R1A5QZPUDKF7N6T" localSheetId="9" hidden="1">#REF!</definedName>
    <definedName name="BExMOI29DOEK5R1A5QZPUDKF7N6T" hidden="1">#REF!</definedName>
    <definedName name="BExMONRAU0S904NLJHPI47RVQDBH" localSheetId="10" hidden="1">#REF!</definedName>
    <definedName name="BExMONRAU0S904NLJHPI47RVQDBH" localSheetId="9" hidden="1">#REF!</definedName>
    <definedName name="BExMONRAU0S904NLJHPI47RVQDBH" hidden="1">#REF!</definedName>
    <definedName name="BExMPAJ5AJAXGKGK3F6H3ODS6RF4" localSheetId="10" hidden="1">#REF!</definedName>
    <definedName name="BExMPAJ5AJAXGKGK3F6H3ODS6RF4" localSheetId="9" hidden="1">#REF!</definedName>
    <definedName name="BExMPAJ5AJAXGKGK3F6H3ODS6RF4" hidden="1">#REF!</definedName>
    <definedName name="BExMPD2X55FFBVJ6CBUKNPROIOEU" localSheetId="10" hidden="1">#REF!</definedName>
    <definedName name="BExMPD2X55FFBVJ6CBUKNPROIOEU" localSheetId="9" hidden="1">#REF!</definedName>
    <definedName name="BExMPD2X55FFBVJ6CBUKNPROIOEU" hidden="1">#REF!</definedName>
    <definedName name="BExMPGZ848E38FUH1JBQN97DGWAT" localSheetId="10" hidden="1">#REF!</definedName>
    <definedName name="BExMPGZ848E38FUH1JBQN97DGWAT" localSheetId="9" hidden="1">#REF!</definedName>
    <definedName name="BExMPGZ848E38FUH1JBQN97DGWAT" hidden="1">#REF!</definedName>
    <definedName name="BExMPMTICOSMQENOFKQ18K0ZT4S8" localSheetId="10" hidden="1">#REF!</definedName>
    <definedName name="BExMPMTICOSMQENOFKQ18K0ZT4S8" localSheetId="9" hidden="1">#REF!</definedName>
    <definedName name="BExMPMTICOSMQENOFKQ18K0ZT4S8" hidden="1">#REF!</definedName>
    <definedName name="BExMPMZ07II0R4KGWQQ7PGS3RZS4" localSheetId="10" hidden="1">#REF!</definedName>
    <definedName name="BExMPMZ07II0R4KGWQQ7PGS3RZS4" localSheetId="9" hidden="1">#REF!</definedName>
    <definedName name="BExMPMZ07II0R4KGWQQ7PGS3RZS4" hidden="1">#REF!</definedName>
    <definedName name="BExMPOBH04JMDO6Z8DMSEJZM4ANN" localSheetId="10" hidden="1">#REF!</definedName>
    <definedName name="BExMPOBH04JMDO6Z8DMSEJZM4ANN" localSheetId="9" hidden="1">#REF!</definedName>
    <definedName name="BExMPOBH04JMDO6Z8DMSEJZM4ANN" hidden="1">#REF!</definedName>
    <definedName name="BExMPSD77XQ3HA6A4FZOJK8G2JP3" localSheetId="10" hidden="1">#REF!</definedName>
    <definedName name="BExMPSD77XQ3HA6A4FZOJK8G2JP3" localSheetId="9" hidden="1">#REF!</definedName>
    <definedName name="BExMPSD77XQ3HA6A4FZOJK8G2JP3" hidden="1">#REF!</definedName>
    <definedName name="BExMQ4I3Q7F0BMPHSFMFW9TZ87UD" localSheetId="10" hidden="1">#REF!</definedName>
    <definedName name="BExMQ4I3Q7F0BMPHSFMFW9TZ87UD" localSheetId="9" hidden="1">#REF!</definedName>
    <definedName name="BExMQ4I3Q7F0BMPHSFMFW9TZ87UD" hidden="1">#REF!</definedName>
    <definedName name="BExMQ4SWDWI4N16AZ0T5CJ6HH8WC" localSheetId="10" hidden="1">#REF!</definedName>
    <definedName name="BExMQ4SWDWI4N16AZ0T5CJ6HH8WC" localSheetId="9" hidden="1">#REF!</definedName>
    <definedName name="BExMQ4SWDWI4N16AZ0T5CJ6HH8WC" hidden="1">#REF!</definedName>
    <definedName name="BExMQ71WHW50GVX45JU951AGPLFQ" localSheetId="10" hidden="1">#REF!</definedName>
    <definedName name="BExMQ71WHW50GVX45JU951AGPLFQ" localSheetId="9" hidden="1">#REF!</definedName>
    <definedName name="BExMQ71WHW50GVX45JU951AGPLFQ" hidden="1">#REF!</definedName>
    <definedName name="BExMQGXSLPT4A6N47LE6FBVHWBOF" localSheetId="10" hidden="1">#REF!</definedName>
    <definedName name="BExMQGXSLPT4A6N47LE6FBVHWBOF" localSheetId="9" hidden="1">#REF!</definedName>
    <definedName name="BExMQGXSLPT4A6N47LE6FBVHWBOF" hidden="1">#REF!</definedName>
    <definedName name="BExMQNZGFHW75W9HWRCR0FEF0XF0" localSheetId="10" hidden="1">#REF!</definedName>
    <definedName name="BExMQNZGFHW75W9HWRCR0FEF0XF0" localSheetId="9" hidden="1">#REF!</definedName>
    <definedName name="BExMQNZGFHW75W9HWRCR0FEF0XF0" hidden="1">#REF!</definedName>
    <definedName name="BExMQRKVQPDFPD0WQUA9QND8OV7P" localSheetId="10" hidden="1">#REF!</definedName>
    <definedName name="BExMQRKVQPDFPD0WQUA9QND8OV7P" localSheetId="9" hidden="1">#REF!</definedName>
    <definedName name="BExMQRKVQPDFPD0WQUA9QND8OV7P" hidden="1">#REF!</definedName>
    <definedName name="BExMQSBR7PL4KLB1Q4961QO45Y4G" localSheetId="10" hidden="1">#REF!</definedName>
    <definedName name="BExMQSBR7PL4KLB1Q4961QO45Y4G" localSheetId="9" hidden="1">#REF!</definedName>
    <definedName name="BExMQSBR7PL4KLB1Q4961QO45Y4G" hidden="1">#REF!</definedName>
    <definedName name="BExMR1MA4I1X77714ZEPUVC8W398" localSheetId="10" hidden="1">#REF!</definedName>
    <definedName name="BExMR1MA4I1X77714ZEPUVC8W398" localSheetId="9" hidden="1">#REF!</definedName>
    <definedName name="BExMR1MA4I1X77714ZEPUVC8W398" hidden="1">#REF!</definedName>
    <definedName name="BExMR8YQHA7N77HGHY4Y6R30I3XT" localSheetId="10" hidden="1">#REF!</definedName>
    <definedName name="BExMR8YQHA7N77HGHY4Y6R30I3XT" localSheetId="9" hidden="1">#REF!</definedName>
    <definedName name="BExMR8YQHA7N77HGHY4Y6R30I3XT" hidden="1">#REF!</definedName>
    <definedName name="BExMRENOIARWRYOIVPDIEBVNRDO7" localSheetId="10" hidden="1">#REF!</definedName>
    <definedName name="BExMRENOIARWRYOIVPDIEBVNRDO7" localSheetId="9" hidden="1">#REF!</definedName>
    <definedName name="BExMRENOIARWRYOIVPDIEBVNRDO7" hidden="1">#REF!</definedName>
    <definedName name="BExMRF3SCIUZL945WMMDCT29MTLN" localSheetId="10" hidden="1">#REF!</definedName>
    <definedName name="BExMRF3SCIUZL945WMMDCT29MTLN" localSheetId="9" hidden="1">#REF!</definedName>
    <definedName name="BExMRF3SCIUZL945WMMDCT29MTLN" hidden="1">#REF!</definedName>
    <definedName name="BExMRRJNUMGRSDD5GGKKGEIZ6FTS" localSheetId="10" hidden="1">#REF!</definedName>
    <definedName name="BExMRRJNUMGRSDD5GGKKGEIZ6FTS" localSheetId="9" hidden="1">#REF!</definedName>
    <definedName name="BExMRRJNUMGRSDD5GGKKGEIZ6FTS" hidden="1">#REF!</definedName>
    <definedName name="BExMRU3ACIU0RD2BNWO55LH5U2BR" localSheetId="10" hidden="1">#REF!</definedName>
    <definedName name="BExMRU3ACIU0RD2BNWO55LH5U2BR" localSheetId="9" hidden="1">#REF!</definedName>
    <definedName name="BExMRU3ACIU0RD2BNWO55LH5U2BR" hidden="1">#REF!</definedName>
    <definedName name="BExMRWC9LD1LDAVIUQHQWIYMK129" localSheetId="10" hidden="1">#REF!</definedName>
    <definedName name="BExMRWC9LD1LDAVIUQHQWIYMK129" localSheetId="9" hidden="1">#REF!</definedName>
    <definedName name="BExMRWC9LD1LDAVIUQHQWIYMK129" hidden="1">#REF!</definedName>
    <definedName name="BExMSBH3T898ERC4BT51ZURKDCH1" localSheetId="10" hidden="1">#REF!</definedName>
    <definedName name="BExMSBH3T898ERC4BT51ZURKDCH1" localSheetId="9" hidden="1">#REF!</definedName>
    <definedName name="BExMSBH3T898ERC4BT51ZURKDCH1" hidden="1">#REF!</definedName>
    <definedName name="BExMSQRCC40AP8BDUPL2I2DNC210" localSheetId="10" hidden="1">#REF!</definedName>
    <definedName name="BExMSQRCC40AP8BDUPL2I2DNC210" localSheetId="9" hidden="1">#REF!</definedName>
    <definedName name="BExMSQRCC40AP8BDUPL2I2DNC210" hidden="1">#REF!</definedName>
    <definedName name="BExO4J9LR712G00TVA82VNTG8O7H" localSheetId="10" hidden="1">#REF!</definedName>
    <definedName name="BExO4J9LR712G00TVA82VNTG8O7H" localSheetId="9" hidden="1">#REF!</definedName>
    <definedName name="BExO4J9LR712G00TVA82VNTG8O7H" hidden="1">#REF!</definedName>
    <definedName name="BExO55G2KVZ7MIJ30N827CLH0I2A" localSheetId="10" hidden="1">#REF!</definedName>
    <definedName name="BExO55G2KVZ7MIJ30N827CLH0I2A" localSheetId="9" hidden="1">#REF!</definedName>
    <definedName name="BExO55G2KVZ7MIJ30N827CLH0I2A" hidden="1">#REF!</definedName>
    <definedName name="BExO5A8PZD9EUHC5CMPU6N3SQ15L" localSheetId="10" hidden="1">#REF!</definedName>
    <definedName name="BExO5A8PZD9EUHC5CMPU6N3SQ15L" localSheetId="9" hidden="1">#REF!</definedName>
    <definedName name="BExO5A8PZD9EUHC5CMPU6N3SQ15L" hidden="1">#REF!</definedName>
    <definedName name="BExO5XMAHL7CY3X0B1OPKZ28DCJ5" localSheetId="10" hidden="1">#REF!</definedName>
    <definedName name="BExO5XMAHL7CY3X0B1OPKZ28DCJ5" localSheetId="9" hidden="1">#REF!</definedName>
    <definedName name="BExO5XMAHL7CY3X0B1OPKZ28DCJ5" hidden="1">#REF!</definedName>
    <definedName name="BExO66LZJKY4PTQVREELI6POS4AY" localSheetId="10" hidden="1">#REF!</definedName>
    <definedName name="BExO66LZJKY4PTQVREELI6POS4AY" localSheetId="9" hidden="1">#REF!</definedName>
    <definedName name="BExO66LZJKY4PTQVREELI6POS4AY" hidden="1">#REF!</definedName>
    <definedName name="BExO6LLHCYTF7CIVHKAO0NMET14Q" localSheetId="10" hidden="1">#REF!</definedName>
    <definedName name="BExO6LLHCYTF7CIVHKAO0NMET14Q" localSheetId="9" hidden="1">#REF!</definedName>
    <definedName name="BExO6LLHCYTF7CIVHKAO0NMET14Q" hidden="1">#REF!</definedName>
    <definedName name="BExO6NOZIPWELHV0XX25APL9UNOP" localSheetId="10" hidden="1">#REF!</definedName>
    <definedName name="BExO6NOZIPWELHV0XX25APL9UNOP" localSheetId="9" hidden="1">#REF!</definedName>
    <definedName name="BExO6NOZIPWELHV0XX25APL9UNOP" hidden="1">#REF!</definedName>
    <definedName name="BExO71MMHEBC11LG4HXDEQNHOII2" localSheetId="10" hidden="1">#REF!</definedName>
    <definedName name="BExO71MMHEBC11LG4HXDEQNHOII2" localSheetId="9" hidden="1">#REF!</definedName>
    <definedName name="BExO71MMHEBC11LG4HXDEQNHOII2" hidden="1">#REF!</definedName>
    <definedName name="BExO71S28H4XYOYYLAXOO93QV4TF" localSheetId="10" hidden="1">#REF!</definedName>
    <definedName name="BExO71S28H4XYOYYLAXOO93QV4TF" localSheetId="9" hidden="1">#REF!</definedName>
    <definedName name="BExO71S28H4XYOYYLAXOO93QV4TF" hidden="1">#REF!</definedName>
    <definedName name="BExO7BIP1737MIY7S6K4XYMTIO95" localSheetId="10" hidden="1">#REF!</definedName>
    <definedName name="BExO7BIP1737MIY7S6K4XYMTIO95" localSheetId="9" hidden="1">#REF!</definedName>
    <definedName name="BExO7BIP1737MIY7S6K4XYMTIO95" hidden="1">#REF!</definedName>
    <definedName name="BExO7OUQS3XTUQ2LDKGQ8AAQ3OJJ" localSheetId="10" hidden="1">#REF!</definedName>
    <definedName name="BExO7OUQS3XTUQ2LDKGQ8AAQ3OJJ" localSheetId="9" hidden="1">#REF!</definedName>
    <definedName name="BExO7OUQS3XTUQ2LDKGQ8AAQ3OJJ" hidden="1">#REF!</definedName>
    <definedName name="BExO85HMYXZJ7SONWBKKIAXMCI3C" localSheetId="10" hidden="1">#REF!</definedName>
    <definedName name="BExO85HMYXZJ7SONWBKKIAXMCI3C" localSheetId="9" hidden="1">#REF!</definedName>
    <definedName name="BExO85HMYXZJ7SONWBKKIAXMCI3C" hidden="1">#REF!</definedName>
    <definedName name="BExO863922O4PBGQMUNEQKGN3K96" localSheetId="10" hidden="1">#REF!</definedName>
    <definedName name="BExO863922O4PBGQMUNEQKGN3K96" localSheetId="9" hidden="1">#REF!</definedName>
    <definedName name="BExO863922O4PBGQMUNEQKGN3K96" hidden="1">#REF!</definedName>
    <definedName name="BExO89ZIOXN0HOKHY24F7HDZ87UT" localSheetId="10" hidden="1">#REF!</definedName>
    <definedName name="BExO89ZIOXN0HOKHY24F7HDZ87UT" localSheetId="9" hidden="1">#REF!</definedName>
    <definedName name="BExO89ZIOXN0HOKHY24F7HDZ87UT" hidden="1">#REF!</definedName>
    <definedName name="BExO8A4SWOKD9WI5E6DITCL3LZZC" localSheetId="10" hidden="1">#REF!</definedName>
    <definedName name="BExO8A4SWOKD9WI5E6DITCL3LZZC" localSheetId="9" hidden="1">#REF!</definedName>
    <definedName name="BExO8A4SWOKD9WI5E6DITCL3LZZC" hidden="1">#REF!</definedName>
    <definedName name="BExO8CDTBCABLEUD6PE2UM2EZ6C4" localSheetId="10" hidden="1">#REF!</definedName>
    <definedName name="BExO8CDTBCABLEUD6PE2UM2EZ6C4" localSheetId="9" hidden="1">#REF!</definedName>
    <definedName name="BExO8CDTBCABLEUD6PE2UM2EZ6C4" hidden="1">#REF!</definedName>
    <definedName name="BExO8UTAGQWDBQZEEF4HUNMLQCVU" localSheetId="10" hidden="1">#REF!</definedName>
    <definedName name="BExO8UTAGQWDBQZEEF4HUNMLQCVU" localSheetId="9" hidden="1">#REF!</definedName>
    <definedName name="BExO8UTAGQWDBQZEEF4HUNMLQCVU" hidden="1">#REF!</definedName>
    <definedName name="BExO937E20IHMGQOZMECL3VZC7OX" localSheetId="10" hidden="1">#REF!</definedName>
    <definedName name="BExO937E20IHMGQOZMECL3VZC7OX" localSheetId="9" hidden="1">#REF!</definedName>
    <definedName name="BExO937E20IHMGQOZMECL3VZC7OX" hidden="1">#REF!</definedName>
    <definedName name="BExO94UTJKQQ7TJTTJRTSR70YVJC" localSheetId="10" hidden="1">#REF!</definedName>
    <definedName name="BExO94UTJKQQ7TJTTJRTSR70YVJC" localSheetId="9" hidden="1">#REF!</definedName>
    <definedName name="BExO94UTJKQQ7TJTTJRTSR70YVJC" hidden="1">#REF!</definedName>
    <definedName name="BExO9EALFB2R8VULHML1AVRPHME0" localSheetId="10" hidden="1">#REF!</definedName>
    <definedName name="BExO9EALFB2R8VULHML1AVRPHME0" localSheetId="9" hidden="1">#REF!</definedName>
    <definedName name="BExO9EALFB2R8VULHML1AVRPHME0" hidden="1">#REF!</definedName>
    <definedName name="BExO9J3A438976RXIUX5U9SU5T55" localSheetId="10" hidden="1">#REF!</definedName>
    <definedName name="BExO9J3A438976RXIUX5U9SU5T55" localSheetId="9" hidden="1">#REF!</definedName>
    <definedName name="BExO9J3A438976RXIUX5U9SU5T55" hidden="1">#REF!</definedName>
    <definedName name="BExO9RS5RXFJ1911HL3CCK6M74EP" localSheetId="10" hidden="1">#REF!</definedName>
    <definedName name="BExO9RS5RXFJ1911HL3CCK6M74EP" localSheetId="9" hidden="1">#REF!</definedName>
    <definedName name="BExO9RS5RXFJ1911HL3CCK6M74EP" hidden="1">#REF!</definedName>
    <definedName name="BExO9SDRI1M6KMHXSG3AE5L0F2U3" localSheetId="10" hidden="1">#REF!</definedName>
    <definedName name="BExO9SDRI1M6KMHXSG3AE5L0F2U3" localSheetId="9" hidden="1">#REF!</definedName>
    <definedName name="BExO9SDRI1M6KMHXSG3AE5L0F2U3" hidden="1">#REF!</definedName>
    <definedName name="BExO9US253B9UNAYT7DWLMK2BO44" localSheetId="10" hidden="1">#REF!</definedName>
    <definedName name="BExO9US253B9UNAYT7DWLMK2BO44" localSheetId="9" hidden="1">#REF!</definedName>
    <definedName name="BExO9US253B9UNAYT7DWLMK2BO44" hidden="1">#REF!</definedName>
    <definedName name="BExO9V2U2YXAY904GYYGU6TD8Y7M" localSheetId="10" hidden="1">#REF!</definedName>
    <definedName name="BExO9V2U2YXAY904GYYGU6TD8Y7M" localSheetId="9" hidden="1">#REF!</definedName>
    <definedName name="BExO9V2U2YXAY904GYYGU6TD8Y7M" hidden="1">#REF!</definedName>
    <definedName name="BExOAAIG18X4V98C7122L5F65P5C" localSheetId="10" hidden="1">#REF!</definedName>
    <definedName name="BExOAAIG18X4V98C7122L5F65P5C" localSheetId="9" hidden="1">#REF!</definedName>
    <definedName name="BExOAAIG18X4V98C7122L5F65P5C" hidden="1">#REF!</definedName>
    <definedName name="BExOAQ3GKCT7YZW1EMVU3EILSZL2" localSheetId="10" hidden="1">#REF!</definedName>
    <definedName name="BExOAQ3GKCT7YZW1EMVU3EILSZL2" localSheetId="9" hidden="1">#REF!</definedName>
    <definedName name="BExOAQ3GKCT7YZW1EMVU3EILSZL2" hidden="1">#REF!</definedName>
    <definedName name="BExOATZQ6SF8DASYLBQ0Z6D2WPSC" localSheetId="10" hidden="1">#REF!</definedName>
    <definedName name="BExOATZQ6SF8DASYLBQ0Z6D2WPSC" localSheetId="9" hidden="1">#REF!</definedName>
    <definedName name="BExOATZQ6SF8DASYLBQ0Z6D2WPSC" hidden="1">#REF!</definedName>
    <definedName name="BExOB9KT2THGV4SPLDVFTFXS4B14" localSheetId="10" hidden="1">#REF!</definedName>
    <definedName name="BExOB9KT2THGV4SPLDVFTFXS4B14" localSheetId="9" hidden="1">#REF!</definedName>
    <definedName name="BExOB9KT2THGV4SPLDVFTFXS4B14" hidden="1">#REF!</definedName>
    <definedName name="BExOBEZ0IE2WBEYY3D3CMRI72N1K" localSheetId="10" hidden="1">#REF!</definedName>
    <definedName name="BExOBEZ0IE2WBEYY3D3CMRI72N1K" localSheetId="9" hidden="1">#REF!</definedName>
    <definedName name="BExOBEZ0IE2WBEYY3D3CMRI72N1K" hidden="1">#REF!</definedName>
    <definedName name="BExOBF9TFH4NSBTR7JD2Q1165NIU" localSheetId="10" hidden="1">#REF!</definedName>
    <definedName name="BExOBF9TFH4NSBTR7JD2Q1165NIU" localSheetId="9" hidden="1">#REF!</definedName>
    <definedName name="BExOBF9TFH4NSBTR7JD2Q1165NIU" hidden="1">#REF!</definedName>
    <definedName name="BExOBIPU8760ITY0C8N27XZ3KWEF" localSheetId="10" hidden="1">#REF!</definedName>
    <definedName name="BExOBIPU8760ITY0C8N27XZ3KWEF" localSheetId="9" hidden="1">#REF!</definedName>
    <definedName name="BExOBIPU8760ITY0C8N27XZ3KWEF" hidden="1">#REF!</definedName>
    <definedName name="BExOBM0I5L0MZ1G4H9MGMD87SBMZ" localSheetId="10" hidden="1">#REF!</definedName>
    <definedName name="BExOBM0I5L0MZ1G4H9MGMD87SBMZ" localSheetId="9" hidden="1">#REF!</definedName>
    <definedName name="BExOBM0I5L0MZ1G4H9MGMD87SBMZ" hidden="1">#REF!</definedName>
    <definedName name="BExOBOUXMP88KJY2BX2JLUJH5N0K" localSheetId="10" hidden="1">#REF!</definedName>
    <definedName name="BExOBOUXMP88KJY2BX2JLUJH5N0K" localSheetId="9" hidden="1">#REF!</definedName>
    <definedName name="BExOBOUXMP88KJY2BX2JLUJH5N0K" hidden="1">#REF!</definedName>
    <definedName name="BExOBP0FKQ4SVR59FB48UNLKCOR6" localSheetId="10" hidden="1">#REF!</definedName>
    <definedName name="BExOBP0FKQ4SVR59FB48UNLKCOR6" localSheetId="9" hidden="1">#REF!</definedName>
    <definedName name="BExOBP0FKQ4SVR59FB48UNLKCOR6" hidden="1">#REF!</definedName>
    <definedName name="BExOBTNR0XX9V82O76VVWUQABHT8" localSheetId="10" hidden="1">#REF!</definedName>
    <definedName name="BExOBTNR0XX9V82O76VVWUQABHT8" localSheetId="9" hidden="1">#REF!</definedName>
    <definedName name="BExOBTNR0XX9V82O76VVWUQABHT8" hidden="1">#REF!</definedName>
    <definedName name="BExOBYAVUCQ0IGM0Y6A75QHP0Q1A" localSheetId="10" hidden="1">#REF!</definedName>
    <definedName name="BExOBYAVUCQ0IGM0Y6A75QHP0Q1A" localSheetId="9" hidden="1">#REF!</definedName>
    <definedName name="BExOBYAVUCQ0IGM0Y6A75QHP0Q1A" hidden="1">#REF!</definedName>
    <definedName name="BExOC3UEHB1CZNINSQHZANWJYKR8" localSheetId="10" hidden="1">#REF!</definedName>
    <definedName name="BExOC3UEHB1CZNINSQHZANWJYKR8" localSheetId="9" hidden="1">#REF!</definedName>
    <definedName name="BExOC3UEHB1CZNINSQHZANWJYKR8" hidden="1">#REF!</definedName>
    <definedName name="BExOCBSF3XGO9YJ23LX2H78VOUR7" localSheetId="10" hidden="1">#REF!</definedName>
    <definedName name="BExOCBSF3XGO9YJ23LX2H78VOUR7" localSheetId="9" hidden="1">#REF!</definedName>
    <definedName name="BExOCBSF3XGO9YJ23LX2H78VOUR7" hidden="1">#REF!</definedName>
    <definedName name="BExOCEHJCLIUR23CB4TC9OEFJGFX" localSheetId="10" hidden="1">#REF!</definedName>
    <definedName name="BExOCEHJCLIUR23CB4TC9OEFJGFX" localSheetId="9" hidden="1">#REF!</definedName>
    <definedName name="BExOCEHJCLIUR23CB4TC9OEFJGFX" hidden="1">#REF!</definedName>
    <definedName name="BExOCKXFMOW6WPFEVX1I7R7FNDSS" localSheetId="10" hidden="1">#REF!</definedName>
    <definedName name="BExOCKXFMOW6WPFEVX1I7R7FNDSS" localSheetId="9" hidden="1">#REF!</definedName>
    <definedName name="BExOCKXFMOW6WPFEVX1I7R7FNDSS" hidden="1">#REF!</definedName>
    <definedName name="BExOCM4L30L6FV3N2PR4O6X8WY2M" localSheetId="10" hidden="1">#REF!</definedName>
    <definedName name="BExOCM4L30L6FV3N2PR4O6X8WY2M" localSheetId="9" hidden="1">#REF!</definedName>
    <definedName name="BExOCM4L30L6FV3N2PR4O6X8WY2M" hidden="1">#REF!</definedName>
    <definedName name="BExOCYEXOB95DH5NOB0M5NOYX398" localSheetId="10" hidden="1">#REF!</definedName>
    <definedName name="BExOCYEXOB95DH5NOB0M5NOYX398" localSheetId="9" hidden="1">#REF!</definedName>
    <definedName name="BExOCYEXOB95DH5NOB0M5NOYX398" hidden="1">#REF!</definedName>
    <definedName name="BExOD4ERMDMFD8X1016N4EXOUR0S" localSheetId="10" hidden="1">#REF!</definedName>
    <definedName name="BExOD4ERMDMFD8X1016N4EXOUR0S" localSheetId="9" hidden="1">#REF!</definedName>
    <definedName name="BExOD4ERMDMFD8X1016N4EXOUR0S" hidden="1">#REF!</definedName>
    <definedName name="BExOD55RS7BQUHRQ6H3USVGKR0P7" localSheetId="10" hidden="1">#REF!</definedName>
    <definedName name="BExOD55RS7BQUHRQ6H3USVGKR0P7" localSheetId="9" hidden="1">#REF!</definedName>
    <definedName name="BExOD55RS7BQUHRQ6H3USVGKR0P7" hidden="1">#REF!</definedName>
    <definedName name="BExODEWDDEABM4ZY3XREJIBZ8IVP" localSheetId="10" hidden="1">#REF!</definedName>
    <definedName name="BExODEWDDEABM4ZY3XREJIBZ8IVP" localSheetId="9" hidden="1">#REF!</definedName>
    <definedName name="BExODEWDDEABM4ZY3XREJIBZ8IVP" hidden="1">#REF!</definedName>
    <definedName name="BExODICDVVLFKWA22B3L0CKKTAZA" localSheetId="10" hidden="1">#REF!</definedName>
    <definedName name="BExODICDVVLFKWA22B3L0CKKTAZA" localSheetId="9" hidden="1">#REF!</definedName>
    <definedName name="BExODICDVVLFKWA22B3L0CKKTAZA" hidden="1">#REF!</definedName>
    <definedName name="BExODZFEIWV26E8RFU7XQYX1J458" localSheetId="10" hidden="1">#REF!</definedName>
    <definedName name="BExODZFEIWV26E8RFU7XQYX1J458" localSheetId="9" hidden="1">#REF!</definedName>
    <definedName name="BExODZFEIWV26E8RFU7XQYX1J458" hidden="1">#REF!</definedName>
    <definedName name="BExOE0S111KPTELH26PPXE94J3GJ" localSheetId="10" hidden="1">#REF!</definedName>
    <definedName name="BExOE0S111KPTELH26PPXE94J3GJ" localSheetId="9" hidden="1">#REF!</definedName>
    <definedName name="BExOE0S111KPTELH26PPXE94J3GJ" hidden="1">#REF!</definedName>
    <definedName name="BExOE5KH3JKKPZO401YAB3A11G1U" localSheetId="10" hidden="1">#REF!</definedName>
    <definedName name="BExOE5KH3JKKPZO401YAB3A11G1U" localSheetId="9" hidden="1">#REF!</definedName>
    <definedName name="BExOE5KH3JKKPZO401YAB3A11G1U" hidden="1">#REF!</definedName>
    <definedName name="BExOEBKG55EROA2VL360A06LKASE" localSheetId="10" hidden="1">#REF!</definedName>
    <definedName name="BExOEBKG55EROA2VL360A06LKASE" localSheetId="9" hidden="1">#REF!</definedName>
    <definedName name="BExOEBKG55EROA2VL360A06LKASE" hidden="1">#REF!</definedName>
    <definedName name="BExOEFWUBETCPIYF89P9SBDOI3X5" localSheetId="10" hidden="1">#REF!</definedName>
    <definedName name="BExOEFWUBETCPIYF89P9SBDOI3X5" localSheetId="9" hidden="1">#REF!</definedName>
    <definedName name="BExOEFWUBETCPIYF89P9SBDOI3X5" hidden="1">#REF!</definedName>
    <definedName name="BExOEL08MN74RQKVY0P43PFHPTVB" localSheetId="10" hidden="1">#REF!</definedName>
    <definedName name="BExOEL08MN74RQKVY0P43PFHPTVB" localSheetId="9" hidden="1">#REF!</definedName>
    <definedName name="BExOEL08MN74RQKVY0P43PFHPTVB" hidden="1">#REF!</definedName>
    <definedName name="BExOERG5LWXYYEN1DY1H2FWRJS9T" localSheetId="10" hidden="1">#REF!</definedName>
    <definedName name="BExOERG5LWXYYEN1DY1H2FWRJS9T" localSheetId="9" hidden="1">#REF!</definedName>
    <definedName name="BExOERG5LWXYYEN1DY1H2FWRJS9T" hidden="1">#REF!</definedName>
    <definedName name="BExOEV1S6JJVO5PP4BZ20SNGZR7D" localSheetId="10" hidden="1">#REF!</definedName>
    <definedName name="BExOEV1S6JJVO5PP4BZ20SNGZR7D" localSheetId="9" hidden="1">#REF!</definedName>
    <definedName name="BExOEV1S6JJVO5PP4BZ20SNGZR7D" hidden="1">#REF!</definedName>
    <definedName name="BExOEVNDLRXW33RF3AMMCDLTLROJ" localSheetId="10" hidden="1">#REF!</definedName>
    <definedName name="BExOEVNDLRXW33RF3AMMCDLTLROJ" localSheetId="9" hidden="1">#REF!</definedName>
    <definedName name="BExOEVNDLRXW33RF3AMMCDLTLROJ" hidden="1">#REF!</definedName>
    <definedName name="BExOEZOXV3VXUB6VGSS85GXATYAC" localSheetId="10" hidden="1">#REF!</definedName>
    <definedName name="BExOEZOXV3VXUB6VGSS85GXATYAC" localSheetId="9" hidden="1">#REF!</definedName>
    <definedName name="BExOEZOXV3VXUB6VGSS85GXATYAC" hidden="1">#REF!</definedName>
    <definedName name="BExOFDBSAZV60157PIDWCSSUN3MJ" localSheetId="10" hidden="1">#REF!</definedName>
    <definedName name="BExOFDBSAZV60157PIDWCSSUN3MJ" localSheetId="9" hidden="1">#REF!</definedName>
    <definedName name="BExOFDBSAZV60157PIDWCSSUN3MJ" hidden="1">#REF!</definedName>
    <definedName name="BExOFEDNCYI2TPTMQ8SJN3AW4YMF" localSheetId="10" hidden="1">#REF!</definedName>
    <definedName name="BExOFEDNCYI2TPTMQ8SJN3AW4YMF" localSheetId="9" hidden="1">#REF!</definedName>
    <definedName name="BExOFEDNCYI2TPTMQ8SJN3AW4YMF" hidden="1">#REF!</definedName>
    <definedName name="BExOFVLXVD6RVHSQO8KZOOACSV24" localSheetId="10" hidden="1">#REF!</definedName>
    <definedName name="BExOFVLXVD6RVHSQO8KZOOACSV24" localSheetId="9" hidden="1">#REF!</definedName>
    <definedName name="BExOFVLXVD6RVHSQO8KZOOACSV24" hidden="1">#REF!</definedName>
    <definedName name="BExOG2SW3XOGP9VAPQ3THV3VWV12" localSheetId="10" hidden="1">#REF!</definedName>
    <definedName name="BExOG2SW3XOGP9VAPQ3THV3VWV12" localSheetId="9" hidden="1">#REF!</definedName>
    <definedName name="BExOG2SW3XOGP9VAPQ3THV3VWV12" hidden="1">#REF!</definedName>
    <definedName name="BExOG45J81K4OPA40KW5VQU54KY3" localSheetId="10" hidden="1">#REF!</definedName>
    <definedName name="BExOG45J81K4OPA40KW5VQU54KY3" localSheetId="9" hidden="1">#REF!</definedName>
    <definedName name="BExOG45J81K4OPA40KW5VQU54KY3" hidden="1">#REF!</definedName>
    <definedName name="BExOGFE2SCL8HHT4DFAXKLUTJZOG" localSheetId="10" hidden="1">#REF!</definedName>
    <definedName name="BExOGFE2SCL8HHT4DFAXKLUTJZOG" localSheetId="9" hidden="1">#REF!</definedName>
    <definedName name="BExOGFE2SCL8HHT4DFAXKLUTJZOG" hidden="1">#REF!</definedName>
    <definedName name="BExOGH1IMADJCZMFDE6NMBBKO558" localSheetId="10" hidden="1">#REF!</definedName>
    <definedName name="BExOGH1IMADJCZMFDE6NMBBKO558" localSheetId="9" hidden="1">#REF!</definedName>
    <definedName name="BExOGH1IMADJCZMFDE6NMBBKO558" hidden="1">#REF!</definedName>
    <definedName name="BExOGT6D0LJ3C22RDW8COECKB1J5" localSheetId="10" hidden="1">#REF!</definedName>
    <definedName name="BExOGT6D0LJ3C22RDW8COECKB1J5" localSheetId="9" hidden="1">#REF!</definedName>
    <definedName name="BExOGT6D0LJ3C22RDW8COECKB1J5" hidden="1">#REF!</definedName>
    <definedName name="BExOGTMI1HT31M1RGWVRAVHAK7DE" localSheetId="10" hidden="1">#REF!</definedName>
    <definedName name="BExOGTMI1HT31M1RGWVRAVHAK7DE" localSheetId="9" hidden="1">#REF!</definedName>
    <definedName name="BExOGTMI1HT31M1RGWVRAVHAK7DE" hidden="1">#REF!</definedName>
    <definedName name="BExOGXO9JE5XSE9GC3I6O21UEKAO" localSheetId="10" hidden="1">#REF!</definedName>
    <definedName name="BExOGXO9JE5XSE9GC3I6O21UEKAO" localSheetId="9" hidden="1">#REF!</definedName>
    <definedName name="BExOGXO9JE5XSE9GC3I6O21UEKAO" hidden="1">#REF!</definedName>
    <definedName name="BExOH9ICQA5WPLVJIKJVPWUPKSYO" localSheetId="10" hidden="1">#REF!</definedName>
    <definedName name="BExOH9ICQA5WPLVJIKJVPWUPKSYO" localSheetId="9" hidden="1">#REF!</definedName>
    <definedName name="BExOH9ICQA5WPLVJIKJVPWUPKSYO" hidden="1">#REF!</definedName>
    <definedName name="BExOH9ICZ13C1LAW8OTYTR9S7ZP3" localSheetId="10" hidden="1">#REF!</definedName>
    <definedName name="BExOH9ICZ13C1LAW8OTYTR9S7ZP3" localSheetId="9" hidden="1">#REF!</definedName>
    <definedName name="BExOH9ICZ13C1LAW8OTYTR9S7ZP3" hidden="1">#REF!</definedName>
    <definedName name="BExOHGEJ8V8OXT32FSU173XLXBDH" localSheetId="10" hidden="1">#REF!</definedName>
    <definedName name="BExOHGEJ8V8OXT32FSU173XLXBDH" localSheetId="9" hidden="1">#REF!</definedName>
    <definedName name="BExOHGEJ8V8OXT32FSU173XLXBDH" hidden="1">#REF!</definedName>
    <definedName name="BExOHL75H3OT4WAKKPUXIVXWFVDS" localSheetId="10" hidden="1">#REF!</definedName>
    <definedName name="BExOHL75H3OT4WAKKPUXIVXWFVDS" localSheetId="9" hidden="1">#REF!</definedName>
    <definedName name="BExOHL75H3OT4WAKKPUXIVXWFVDS" hidden="1">#REF!</definedName>
    <definedName name="BExOHLHXXJL6363CC082M9M5VVXQ" localSheetId="10" hidden="1">#REF!</definedName>
    <definedName name="BExOHLHXXJL6363CC082M9M5VVXQ" localSheetId="9" hidden="1">#REF!</definedName>
    <definedName name="BExOHLHXXJL6363CC082M9M5VVXQ" hidden="1">#REF!</definedName>
    <definedName name="BExOHNAO5UDXSO73BK2ARHWKS90Y" localSheetId="10" hidden="1">#REF!</definedName>
    <definedName name="BExOHNAO5UDXSO73BK2ARHWKS90Y" localSheetId="9" hidden="1">#REF!</definedName>
    <definedName name="BExOHNAO5UDXSO73BK2ARHWKS90Y" hidden="1">#REF!</definedName>
    <definedName name="BExOHR1G1I9A9CI1HG94EWBLWNM2" localSheetId="10" hidden="1">#REF!</definedName>
    <definedName name="BExOHR1G1I9A9CI1HG94EWBLWNM2" localSheetId="9" hidden="1">#REF!</definedName>
    <definedName name="BExOHR1G1I9A9CI1HG94EWBLWNM2" hidden="1">#REF!</definedName>
    <definedName name="BExOHTQPP8LQ98L6PYUI6QW08YID" localSheetId="10" hidden="1">#REF!</definedName>
    <definedName name="BExOHTQPP8LQ98L6PYUI6QW08YID" localSheetId="9" hidden="1">#REF!</definedName>
    <definedName name="BExOHTQPP8LQ98L6PYUI6QW08YID" hidden="1">#REF!</definedName>
    <definedName name="BExOHUHN7UXHYAJFJJFU805UZ0NB" localSheetId="10" hidden="1">#REF!</definedName>
    <definedName name="BExOHUHN7UXHYAJFJJFU805UZ0NB" localSheetId="9" hidden="1">#REF!</definedName>
    <definedName name="BExOHUHN7UXHYAJFJJFU805UZ0NB" hidden="1">#REF!</definedName>
    <definedName name="BExOHX6Q6NJI793PGX59O5EKTP4G" localSheetId="10" hidden="1">#REF!</definedName>
    <definedName name="BExOHX6Q6NJI793PGX59O5EKTP4G" localSheetId="9" hidden="1">#REF!</definedName>
    <definedName name="BExOHX6Q6NJI793PGX59O5EKTP4G" hidden="1">#REF!</definedName>
    <definedName name="BExOI5VMTHH7Y8MQQ1N635CHYI0P" localSheetId="10" hidden="1">#REF!</definedName>
    <definedName name="BExOI5VMTHH7Y8MQQ1N635CHYI0P" localSheetId="9" hidden="1">#REF!</definedName>
    <definedName name="BExOI5VMTHH7Y8MQQ1N635CHYI0P" hidden="1">#REF!</definedName>
    <definedName name="BExOIEVCP4Y6VDS23AK84MCYYHRT" localSheetId="10" hidden="1">#REF!</definedName>
    <definedName name="BExOIEVCP4Y6VDS23AK84MCYYHRT" localSheetId="9" hidden="1">#REF!</definedName>
    <definedName name="BExOIEVCP4Y6VDS23AK84MCYYHRT" hidden="1">#REF!</definedName>
    <definedName name="BExOIFRP0HEHF5D7JSZ0X8ADJ79U" localSheetId="10" hidden="1">#REF!</definedName>
    <definedName name="BExOIFRP0HEHF5D7JSZ0X8ADJ79U" localSheetId="9" hidden="1">#REF!</definedName>
    <definedName name="BExOIFRP0HEHF5D7JSZ0X8ADJ79U" hidden="1">#REF!</definedName>
    <definedName name="BExOIHPQIXR0NDR5WD01BZKPKEO3" localSheetId="10" hidden="1">#REF!</definedName>
    <definedName name="BExOIHPQIXR0NDR5WD01BZKPKEO3" localSheetId="9" hidden="1">#REF!</definedName>
    <definedName name="BExOIHPQIXR0NDR5WD01BZKPKEO3" hidden="1">#REF!</definedName>
    <definedName name="BExOIM7L0Z3LSII9P7ZTV4KJ8RMA" localSheetId="10" hidden="1">#REF!</definedName>
    <definedName name="BExOIM7L0Z3LSII9P7ZTV4KJ8RMA" localSheetId="9" hidden="1">#REF!</definedName>
    <definedName name="BExOIM7L0Z3LSII9P7ZTV4KJ8RMA" hidden="1">#REF!</definedName>
    <definedName name="BExOIWJVMJ6MG6JC4SPD1L00OHU1" localSheetId="10" hidden="1">#REF!</definedName>
    <definedName name="BExOIWJVMJ6MG6JC4SPD1L00OHU1" localSheetId="9" hidden="1">#REF!</definedName>
    <definedName name="BExOIWJVMJ6MG6JC4SPD1L00OHU1" hidden="1">#REF!</definedName>
    <definedName name="BExOIYCN8Z4JK3OOG86KYUCV0ME8" localSheetId="10" hidden="1">#REF!</definedName>
    <definedName name="BExOIYCN8Z4JK3OOG86KYUCV0ME8" localSheetId="9" hidden="1">#REF!</definedName>
    <definedName name="BExOIYCN8Z4JK3OOG86KYUCV0ME8" hidden="1">#REF!</definedName>
    <definedName name="BExOJ3AKZ9BCBZT3KD8WMSLK6MN2" localSheetId="10" hidden="1">#REF!</definedName>
    <definedName name="BExOJ3AKZ9BCBZT3KD8WMSLK6MN2" localSheetId="9" hidden="1">#REF!</definedName>
    <definedName name="BExOJ3AKZ9BCBZT3KD8WMSLK6MN2" hidden="1">#REF!</definedName>
    <definedName name="BExOJ7XQK71I4YZDD29AKOOWZ47E" localSheetId="10" hidden="1">#REF!</definedName>
    <definedName name="BExOJ7XQK71I4YZDD29AKOOWZ47E" localSheetId="9" hidden="1">#REF!</definedName>
    <definedName name="BExOJ7XQK71I4YZDD29AKOOWZ47E" hidden="1">#REF!</definedName>
    <definedName name="BExOJAXS2THXXIJMV2F2LZKMI589" localSheetId="10" hidden="1">#REF!</definedName>
    <definedName name="BExOJAXS2THXXIJMV2F2LZKMI589" localSheetId="9" hidden="1">#REF!</definedName>
    <definedName name="BExOJAXS2THXXIJMV2F2LZKMI589" hidden="1">#REF!</definedName>
    <definedName name="BExOJDXKJ43BMD5CFWEMSU5R1BP9" localSheetId="10" hidden="1">#REF!</definedName>
    <definedName name="BExOJDXKJ43BMD5CFWEMSU5R1BP9" localSheetId="9" hidden="1">#REF!</definedName>
    <definedName name="BExOJDXKJ43BMD5CFWEMSU5R1BP9" hidden="1">#REF!</definedName>
    <definedName name="BExOJHZ9KOD9LEP7ES426LHOCXEY" localSheetId="10" hidden="1">#REF!</definedName>
    <definedName name="BExOJHZ9KOD9LEP7ES426LHOCXEY" localSheetId="9" hidden="1">#REF!</definedName>
    <definedName name="BExOJHZ9KOD9LEP7ES426LHOCXEY" hidden="1">#REF!</definedName>
    <definedName name="BExOJM0W6XGSW5MXPTTX0GNF6SFT" localSheetId="10" hidden="1">#REF!</definedName>
    <definedName name="BExOJM0W6XGSW5MXPTTX0GNF6SFT" localSheetId="9" hidden="1">#REF!</definedName>
    <definedName name="BExOJM0W6XGSW5MXPTTX0GNF6SFT" hidden="1">#REF!</definedName>
    <definedName name="BExOJQ7XL1X94G2GP88DSU6OTRKY" localSheetId="10" hidden="1">#REF!</definedName>
    <definedName name="BExOJQ7XL1X94G2GP88DSU6OTRKY" localSheetId="9" hidden="1">#REF!</definedName>
    <definedName name="BExOJQ7XL1X94G2GP88DSU6OTRKY" hidden="1">#REF!</definedName>
    <definedName name="BExOJXEUJJ9SYRJXKYYV2NCCDT2R" localSheetId="10" hidden="1">#REF!</definedName>
    <definedName name="BExOJXEUJJ9SYRJXKYYV2NCCDT2R" localSheetId="9" hidden="1">#REF!</definedName>
    <definedName name="BExOJXEUJJ9SYRJXKYYV2NCCDT2R" hidden="1">#REF!</definedName>
    <definedName name="BExOK0EQYM9JUMAGWOUN7QDH7VMZ" localSheetId="10" hidden="1">#REF!</definedName>
    <definedName name="BExOK0EQYM9JUMAGWOUN7QDH7VMZ" localSheetId="9" hidden="1">#REF!</definedName>
    <definedName name="BExOK0EQYM9JUMAGWOUN7QDH7VMZ" hidden="1">#REF!</definedName>
    <definedName name="BExOK10DBCM0O0CLRF8BB6EEWGB2" localSheetId="10" hidden="1">#REF!</definedName>
    <definedName name="BExOK10DBCM0O0CLRF8BB6EEWGB2" localSheetId="9" hidden="1">#REF!</definedName>
    <definedName name="BExOK10DBCM0O0CLRF8BB6EEWGB2" hidden="1">#REF!</definedName>
    <definedName name="BExOK45QZPFPJ08Z5BZOFLNGPHCZ" localSheetId="10" hidden="1">#REF!</definedName>
    <definedName name="BExOK45QZPFPJ08Z5BZOFLNGPHCZ" localSheetId="9" hidden="1">#REF!</definedName>
    <definedName name="BExOK45QZPFPJ08Z5BZOFLNGPHCZ" hidden="1">#REF!</definedName>
    <definedName name="BExOK4WM9O7QNG6O57FOASI5QSN1" localSheetId="10" hidden="1">#REF!</definedName>
    <definedName name="BExOK4WM9O7QNG6O57FOASI5QSN1" localSheetId="9" hidden="1">#REF!</definedName>
    <definedName name="BExOK4WM9O7QNG6O57FOASI5QSN1" hidden="1">#REF!</definedName>
    <definedName name="BExOK57E3HXBUDOQB4M87JK9OPNE" localSheetId="10" hidden="1">#REF!</definedName>
    <definedName name="BExOK57E3HXBUDOQB4M87JK9OPNE" localSheetId="9" hidden="1">#REF!</definedName>
    <definedName name="BExOK57E3HXBUDOQB4M87JK9OPNE" hidden="1">#REF!</definedName>
    <definedName name="BExOKJLBFD15HACQ01HQLY1U5SE2" localSheetId="10" hidden="1">#REF!</definedName>
    <definedName name="BExOKJLBFD15HACQ01HQLY1U5SE2" localSheetId="9" hidden="1">#REF!</definedName>
    <definedName name="BExOKJLBFD15HACQ01HQLY1U5SE2" hidden="1">#REF!</definedName>
    <definedName name="BExOKTXMJP351VXKH8VT6SXUNIMF" localSheetId="10" hidden="1">#REF!</definedName>
    <definedName name="BExOKTXMJP351VXKH8VT6SXUNIMF" localSheetId="9" hidden="1">#REF!</definedName>
    <definedName name="BExOKTXMJP351VXKH8VT6SXUNIMF" hidden="1">#REF!</definedName>
    <definedName name="BExOKU8GMLOCNVORDE329819XN67" localSheetId="10" hidden="1">#REF!</definedName>
    <definedName name="BExOKU8GMLOCNVORDE329819XN67" localSheetId="9" hidden="1">#REF!</definedName>
    <definedName name="BExOKU8GMLOCNVORDE329819XN67" hidden="1">#REF!</definedName>
    <definedName name="BExOL0Z3Z7IAMHPB91EO2MF49U57" localSheetId="10" hidden="1">#REF!</definedName>
    <definedName name="BExOL0Z3Z7IAMHPB91EO2MF49U57" localSheetId="9" hidden="1">#REF!</definedName>
    <definedName name="BExOL0Z3Z7IAMHPB91EO2MF49U57" hidden="1">#REF!</definedName>
    <definedName name="BExOL7KH12VAR0LG741SIOJTLWFD" localSheetId="10" hidden="1">#REF!</definedName>
    <definedName name="BExOL7KH12VAR0LG741SIOJTLWFD" localSheetId="9" hidden="1">#REF!</definedName>
    <definedName name="BExOL7KH12VAR0LG741SIOJTLWFD" hidden="1">#REF!</definedName>
    <definedName name="BExOLGUYDBS2V3UOK4DVPUW5JZN7" localSheetId="10" hidden="1">#REF!</definedName>
    <definedName name="BExOLGUYDBS2V3UOK4DVPUW5JZN7" localSheetId="9" hidden="1">#REF!</definedName>
    <definedName name="BExOLGUYDBS2V3UOK4DVPUW5JZN7" hidden="1">#REF!</definedName>
    <definedName name="BExOLICXFHJLILCJVFMJE5MGGWKR" localSheetId="10" hidden="1">#REF!</definedName>
    <definedName name="BExOLICXFHJLILCJVFMJE5MGGWKR" localSheetId="9" hidden="1">#REF!</definedName>
    <definedName name="BExOLICXFHJLILCJVFMJE5MGGWKR" hidden="1">#REF!</definedName>
    <definedName name="BExOLOI0WJS3QC12I3ISL0D9AWOF" localSheetId="10" hidden="1">#REF!</definedName>
    <definedName name="BExOLOI0WJS3QC12I3ISL0D9AWOF" localSheetId="9" hidden="1">#REF!</definedName>
    <definedName name="BExOLOI0WJS3QC12I3ISL0D9AWOF" hidden="1">#REF!</definedName>
    <definedName name="BExOLQ5A7IWI0W12J7315E7LBI0O" localSheetId="10" hidden="1">#REF!</definedName>
    <definedName name="BExOLQ5A7IWI0W12J7315E7LBI0O" localSheetId="9" hidden="1">#REF!</definedName>
    <definedName name="BExOLQ5A7IWI0W12J7315E7LBI0O" hidden="1">#REF!</definedName>
    <definedName name="BExOLYZNG5RBD0BTS1OEZJNU92Q5" localSheetId="10" hidden="1">#REF!</definedName>
    <definedName name="BExOLYZNG5RBD0BTS1OEZJNU92Q5" localSheetId="9" hidden="1">#REF!</definedName>
    <definedName name="BExOLYZNG5RBD0BTS1OEZJNU92Q5" hidden="1">#REF!</definedName>
    <definedName name="BExOM136CSOYSV2NE3NAU04Z4414" localSheetId="10" hidden="1">#REF!</definedName>
    <definedName name="BExOM136CSOYSV2NE3NAU04Z4414" localSheetId="9" hidden="1">#REF!</definedName>
    <definedName name="BExOM136CSOYSV2NE3NAU04Z4414" hidden="1">#REF!</definedName>
    <definedName name="BExOM3HIJ3UZPOKJI68KPBJAHPDC" localSheetId="10" hidden="1">#REF!</definedName>
    <definedName name="BExOM3HIJ3UZPOKJI68KPBJAHPDC" localSheetId="9" hidden="1">#REF!</definedName>
    <definedName name="BExOM3HIJ3UZPOKJI68KPBJAHPDC" hidden="1">#REF!</definedName>
    <definedName name="BExOM5QC0I90GVJG1G7NFAIINKAQ" localSheetId="10" hidden="1">#REF!</definedName>
    <definedName name="BExOM5QC0I90GVJG1G7NFAIINKAQ" localSheetId="9" hidden="1">#REF!</definedName>
    <definedName name="BExOM5QC0I90GVJG1G7NFAIINKAQ" hidden="1">#REF!</definedName>
    <definedName name="BExOMKPURE33YQ3K1JG9NVQD4W49" localSheetId="10" hidden="1">#REF!</definedName>
    <definedName name="BExOMKPURE33YQ3K1JG9NVQD4W49" localSheetId="9" hidden="1">#REF!</definedName>
    <definedName name="BExOMKPURE33YQ3K1JG9NVQD4W49" hidden="1">#REF!</definedName>
    <definedName name="BExOMP7NGCLUNFK50QD2LPKRG078" localSheetId="10" hidden="1">#REF!</definedName>
    <definedName name="BExOMP7NGCLUNFK50QD2LPKRG078" localSheetId="9" hidden="1">#REF!</definedName>
    <definedName name="BExOMP7NGCLUNFK50QD2LPKRG078" hidden="1">#REF!</definedName>
    <definedName name="BExOMPNX2853XA8AUM0BLA7CS86A" localSheetId="10" hidden="1">#REF!</definedName>
    <definedName name="BExOMPNX2853XA8AUM0BLA7CS86A" localSheetId="9" hidden="1">#REF!</definedName>
    <definedName name="BExOMPNX2853XA8AUM0BLA7CS86A" hidden="1">#REF!</definedName>
    <definedName name="BExOMU0A6XMY48SZRYL4WQZD13BI" localSheetId="10" hidden="1">#REF!</definedName>
    <definedName name="BExOMU0A6XMY48SZRYL4WQZD13BI" localSheetId="9" hidden="1">#REF!</definedName>
    <definedName name="BExOMU0A6XMY48SZRYL4WQZD13BI" hidden="1">#REF!</definedName>
    <definedName name="BExOMVT0HSNC59DJP4CLISASGHKL" localSheetId="10" hidden="1">#REF!</definedName>
    <definedName name="BExOMVT0HSNC59DJP4CLISASGHKL" localSheetId="9" hidden="1">#REF!</definedName>
    <definedName name="BExOMVT0HSNC59DJP4CLISASGHKL" hidden="1">#REF!</definedName>
    <definedName name="BExON0AX35F2SI0UCVMGWGVIUNI3" localSheetId="10" hidden="1">#REF!</definedName>
    <definedName name="BExON0AX35F2SI0UCVMGWGVIUNI3" localSheetId="9" hidden="1">#REF!</definedName>
    <definedName name="BExON0AX35F2SI0UCVMGWGVIUNI3" hidden="1">#REF!</definedName>
    <definedName name="BExON1I19LN0T10YIIYC5NE9UGMR" localSheetId="10" hidden="1">#REF!</definedName>
    <definedName name="BExON1I19LN0T10YIIYC5NE9UGMR" localSheetId="9" hidden="1">#REF!</definedName>
    <definedName name="BExON1I19LN0T10YIIYC5NE9UGMR" hidden="1">#REF!</definedName>
    <definedName name="BExON41U4296DV3DPG6I5EF3OEYF" localSheetId="10" hidden="1">#REF!</definedName>
    <definedName name="BExON41U4296DV3DPG6I5EF3OEYF" localSheetId="9" hidden="1">#REF!</definedName>
    <definedName name="BExON41U4296DV3DPG6I5EF3OEYF" hidden="1">#REF!</definedName>
    <definedName name="BExONB3A7CO4YD8RB41PHC93BQ9M" localSheetId="10" hidden="1">#REF!</definedName>
    <definedName name="BExONB3A7CO4YD8RB41PHC93BQ9M" localSheetId="9" hidden="1">#REF!</definedName>
    <definedName name="BExONB3A7CO4YD8RB41PHC93BQ9M" hidden="1">#REF!</definedName>
    <definedName name="BExONFQH6UUXF8V0GI4BRIST9RFO" localSheetId="10" hidden="1">#REF!</definedName>
    <definedName name="BExONFQH6UUXF8V0GI4BRIST9RFO" localSheetId="9" hidden="1">#REF!</definedName>
    <definedName name="BExONFQH6UUXF8V0GI4BRIST9RFO" hidden="1">#REF!</definedName>
    <definedName name="BExONIL31DZWU7IFVN3VV0XTXJA1" localSheetId="10" hidden="1">#REF!</definedName>
    <definedName name="BExONIL31DZWU7IFVN3VV0XTXJA1" localSheetId="9" hidden="1">#REF!</definedName>
    <definedName name="BExONIL31DZWU7IFVN3VV0XTXJA1" hidden="1">#REF!</definedName>
    <definedName name="BExONJ1BU17R0F5A2UP1UGJBOGKS" localSheetId="10" hidden="1">#REF!</definedName>
    <definedName name="BExONJ1BU17R0F5A2UP1UGJBOGKS" localSheetId="9" hidden="1">#REF!</definedName>
    <definedName name="BExONJ1BU17R0F5A2UP1UGJBOGKS" hidden="1">#REF!</definedName>
    <definedName name="BExONKZDHE8SS0P4YRLGEQR9KYHF" localSheetId="10" hidden="1">#REF!</definedName>
    <definedName name="BExONKZDHE8SS0P4YRLGEQR9KYHF" localSheetId="9" hidden="1">#REF!</definedName>
    <definedName name="BExONKZDHE8SS0P4YRLGEQR9KYHF" hidden="1">#REF!</definedName>
    <definedName name="BExONNZ9VMHVX3J6NLNJY7KZA61O" localSheetId="10" hidden="1">#REF!</definedName>
    <definedName name="BExONNZ9VMHVX3J6NLNJY7KZA61O" localSheetId="9" hidden="1">#REF!</definedName>
    <definedName name="BExONNZ9VMHVX3J6NLNJY7KZA61O" hidden="1">#REF!</definedName>
    <definedName name="BExONRQ1BAA4F3TXP2MYQ4YCZ09S" localSheetId="10" hidden="1">#REF!</definedName>
    <definedName name="BExONRQ1BAA4F3TXP2MYQ4YCZ09S" localSheetId="9" hidden="1">#REF!</definedName>
    <definedName name="BExONRQ1BAA4F3TXP2MYQ4YCZ09S" hidden="1">#REF!</definedName>
    <definedName name="BExONU4ENMND8RLZX0L5EHPYQQSB" localSheetId="10" hidden="1">#REF!</definedName>
    <definedName name="BExONU4ENMND8RLZX0L5EHPYQQSB" localSheetId="9" hidden="1">#REF!</definedName>
    <definedName name="BExONU4ENMND8RLZX0L5EHPYQQSB" hidden="1">#REF!</definedName>
    <definedName name="BExONXPUEU6ZRSIX4PDJ1DXY679I" localSheetId="10" hidden="1">#REF!</definedName>
    <definedName name="BExONXPUEU6ZRSIX4PDJ1DXY679I" localSheetId="9" hidden="1">#REF!</definedName>
    <definedName name="BExONXPUEU6ZRSIX4PDJ1DXY679I" hidden="1">#REF!</definedName>
    <definedName name="BExOO0KEG2WL5WKKMHN0S2UTIUNG" localSheetId="10" hidden="1">#REF!</definedName>
    <definedName name="BExOO0KEG2WL5WKKMHN0S2UTIUNG" localSheetId="9" hidden="1">#REF!</definedName>
    <definedName name="BExOO0KEG2WL5WKKMHN0S2UTIUNG" hidden="1">#REF!</definedName>
    <definedName name="BExOO1WWIZSGB0YTGKESB45TSVMZ" localSheetId="10" hidden="1">#REF!</definedName>
    <definedName name="BExOO1WWIZSGB0YTGKESB45TSVMZ" localSheetId="9" hidden="1">#REF!</definedName>
    <definedName name="BExOO1WWIZSGB0YTGKESB45TSVMZ" hidden="1">#REF!</definedName>
    <definedName name="BExOO4B8FPAFYPHCTYTX37P1TQM5" localSheetId="10" hidden="1">#REF!</definedName>
    <definedName name="BExOO4B8FPAFYPHCTYTX37P1TQM5" localSheetId="9" hidden="1">#REF!</definedName>
    <definedName name="BExOO4B8FPAFYPHCTYTX37P1TQM5" hidden="1">#REF!</definedName>
    <definedName name="BExOOIULUDOJRMYABWV5CCL906X6" localSheetId="10" hidden="1">#REF!</definedName>
    <definedName name="BExOOIULUDOJRMYABWV5CCL906X6" localSheetId="9" hidden="1">#REF!</definedName>
    <definedName name="BExOOIULUDOJRMYABWV5CCL906X6" hidden="1">#REF!</definedName>
    <definedName name="BExOOJLIWKJW5S7XWJXD8TYV5HQ9" localSheetId="10" hidden="1">#REF!</definedName>
    <definedName name="BExOOJLIWKJW5S7XWJXD8TYV5HQ9" localSheetId="9" hidden="1">#REF!</definedName>
    <definedName name="BExOOJLIWKJW5S7XWJXD8TYV5HQ9" hidden="1">#REF!</definedName>
    <definedName name="BExOOQ1JVWQ9LYXD0V94BRXKTA1I" localSheetId="10" hidden="1">#REF!</definedName>
    <definedName name="BExOOQ1JVWQ9LYXD0V94BRXKTA1I" localSheetId="9" hidden="1">#REF!</definedName>
    <definedName name="BExOOQ1JVWQ9LYXD0V94BRXKTA1I" hidden="1">#REF!</definedName>
    <definedName name="BExOOTN0KTXJCL7E476XBN1CJ553" localSheetId="10" hidden="1">#REF!</definedName>
    <definedName name="BExOOTN0KTXJCL7E476XBN1CJ553" localSheetId="9" hidden="1">#REF!</definedName>
    <definedName name="BExOOTN0KTXJCL7E476XBN1CJ553" hidden="1">#REF!</definedName>
    <definedName name="BExOOVVUJIJNAYDICUUQQ9O7O3TW" localSheetId="10" hidden="1">#REF!</definedName>
    <definedName name="BExOOVVUJIJNAYDICUUQQ9O7O3TW" localSheetId="9" hidden="1">#REF!</definedName>
    <definedName name="BExOOVVUJIJNAYDICUUQQ9O7O3TW" hidden="1">#REF!</definedName>
    <definedName name="BExOP9DDU5MZJKWGFT0MKL44YKIV" localSheetId="10" hidden="1">#REF!</definedName>
    <definedName name="BExOP9DDU5MZJKWGFT0MKL44YKIV" localSheetId="9" hidden="1">#REF!</definedName>
    <definedName name="BExOP9DDU5MZJKWGFT0MKL44YKIV" hidden="1">#REF!</definedName>
    <definedName name="BExOP9DEBV5W5P4Q25J3XCJBP5S9" localSheetId="10" hidden="1">#REF!</definedName>
    <definedName name="BExOP9DEBV5W5P4Q25J3XCJBP5S9" localSheetId="9" hidden="1">#REF!</definedName>
    <definedName name="BExOP9DEBV5W5P4Q25J3XCJBP5S9" hidden="1">#REF!</definedName>
    <definedName name="BExOPFNYRBL0BFM23LZBJTADNOE4" localSheetId="10" hidden="1">#REF!</definedName>
    <definedName name="BExOPFNYRBL0BFM23LZBJTADNOE4" localSheetId="9" hidden="1">#REF!</definedName>
    <definedName name="BExOPFNYRBL0BFM23LZBJTADNOE4" hidden="1">#REF!</definedName>
    <definedName name="BExOPINVFSIZMCVT9YGT2AODVCX3" localSheetId="10" hidden="1">#REF!</definedName>
    <definedName name="BExOPINVFSIZMCVT9YGT2AODVCX3" localSheetId="9" hidden="1">#REF!</definedName>
    <definedName name="BExOPINVFSIZMCVT9YGT2AODVCX3" hidden="1">#REF!</definedName>
    <definedName name="BExOQ1JN4SAC44RTMZIGHSW023WA" localSheetId="10" hidden="1">#REF!</definedName>
    <definedName name="BExOQ1JN4SAC44RTMZIGHSW023WA" localSheetId="9" hidden="1">#REF!</definedName>
    <definedName name="BExOQ1JN4SAC44RTMZIGHSW023WA" hidden="1">#REF!</definedName>
    <definedName name="BExOQ256YMF115DJL3KBPNKABJ90" localSheetId="10" hidden="1">#REF!</definedName>
    <definedName name="BExOQ256YMF115DJL3KBPNKABJ90" localSheetId="9" hidden="1">#REF!</definedName>
    <definedName name="BExOQ256YMF115DJL3KBPNKABJ90" hidden="1">#REF!</definedName>
    <definedName name="BExQ19DEUOLC11IW32E2AMVZLFF1" localSheetId="10" hidden="1">#REF!</definedName>
    <definedName name="BExQ19DEUOLC11IW32E2AMVZLFF1" localSheetId="9" hidden="1">#REF!</definedName>
    <definedName name="BExQ19DEUOLC11IW32E2AMVZLFF1" hidden="1">#REF!</definedName>
    <definedName name="BExQ1OCW3L24TN0BYVRE2NE3IK1O" localSheetId="10" hidden="1">#REF!</definedName>
    <definedName name="BExQ1OCW3L24TN0BYVRE2NE3IK1O" localSheetId="9" hidden="1">#REF!</definedName>
    <definedName name="BExQ1OCW3L24TN0BYVRE2NE3IK1O" hidden="1">#REF!</definedName>
    <definedName name="BExQ29C73XR33S3668YYSYZAIHTG" localSheetId="10" hidden="1">#REF!</definedName>
    <definedName name="BExQ29C73XR33S3668YYSYZAIHTG" localSheetId="9" hidden="1">#REF!</definedName>
    <definedName name="BExQ29C73XR33S3668YYSYZAIHTG" hidden="1">#REF!</definedName>
    <definedName name="BExQ2FS228IUDUP2023RA1D4AO4C" localSheetId="10" hidden="1">#REF!</definedName>
    <definedName name="BExQ2FS228IUDUP2023RA1D4AO4C" localSheetId="9" hidden="1">#REF!</definedName>
    <definedName name="BExQ2FS228IUDUP2023RA1D4AO4C" hidden="1">#REF!</definedName>
    <definedName name="BExQ2L0XYWLY9VPZWXYYFRIRQRJ1" localSheetId="10" hidden="1">#REF!</definedName>
    <definedName name="BExQ2L0XYWLY9VPZWXYYFRIRQRJ1" localSheetId="9" hidden="1">#REF!</definedName>
    <definedName name="BExQ2L0XYWLY9VPZWXYYFRIRQRJ1" hidden="1">#REF!</definedName>
    <definedName name="BExQ2M841F5Z1BQYR8DG5FKK0LIU" localSheetId="10" hidden="1">#REF!</definedName>
    <definedName name="BExQ2M841F5Z1BQYR8DG5FKK0LIU" localSheetId="9" hidden="1">#REF!</definedName>
    <definedName name="BExQ2M841F5Z1BQYR8DG5FKK0LIU" hidden="1">#REF!</definedName>
    <definedName name="BExQ2STHO7AXYTS1VPPHQMX1WT30" localSheetId="10" hidden="1">#REF!</definedName>
    <definedName name="BExQ2STHO7AXYTS1VPPHQMX1WT30" localSheetId="9" hidden="1">#REF!</definedName>
    <definedName name="BExQ2STHO7AXYTS1VPPHQMX1WT30" hidden="1">#REF!</definedName>
    <definedName name="BExQ2XWXHMQMQ99FF9293AEQHABB" localSheetId="10" hidden="1">#REF!</definedName>
    <definedName name="BExQ2XWXHMQMQ99FF9293AEQHABB" localSheetId="9" hidden="1">#REF!</definedName>
    <definedName name="BExQ2XWXHMQMQ99FF9293AEQHABB" hidden="1">#REF!</definedName>
    <definedName name="BExQ300G8I8TK45A0MVHV15422EU" localSheetId="10" hidden="1">#REF!</definedName>
    <definedName name="BExQ300G8I8TK45A0MVHV15422EU" localSheetId="9" hidden="1">#REF!</definedName>
    <definedName name="BExQ300G8I8TK45A0MVHV15422EU" hidden="1">#REF!</definedName>
    <definedName name="BExQ305RBEODGNAETZ0EZQLLDZZD" localSheetId="10" hidden="1">#REF!</definedName>
    <definedName name="BExQ305RBEODGNAETZ0EZQLLDZZD" localSheetId="9" hidden="1">#REF!</definedName>
    <definedName name="BExQ305RBEODGNAETZ0EZQLLDZZD" hidden="1">#REF!</definedName>
    <definedName name="BExQ37SZQJSC2C73FY2IJY852LVP" localSheetId="10" hidden="1">#REF!</definedName>
    <definedName name="BExQ37SZQJSC2C73FY2IJY852LVP" localSheetId="9" hidden="1">#REF!</definedName>
    <definedName name="BExQ37SZQJSC2C73FY2IJY852LVP" hidden="1">#REF!</definedName>
    <definedName name="BExQ39R28MXSG2SEV956F0KZ20AN" localSheetId="10" hidden="1">#REF!</definedName>
    <definedName name="BExQ39R28MXSG2SEV956F0KZ20AN" localSheetId="9" hidden="1">#REF!</definedName>
    <definedName name="BExQ39R28MXSG2SEV956F0KZ20AN" hidden="1">#REF!</definedName>
    <definedName name="BExQ3D1P3M5Z3HLMEZ17E0BLEE4U" localSheetId="10" hidden="1">#REF!</definedName>
    <definedName name="BExQ3D1P3M5Z3HLMEZ17E0BLEE4U" localSheetId="9" hidden="1">#REF!</definedName>
    <definedName name="BExQ3D1P3M5Z3HLMEZ17E0BLEE4U" hidden="1">#REF!</definedName>
    <definedName name="BExQ3EZX6BA2WHKI84SG78UPRTSE" localSheetId="10" hidden="1">#REF!</definedName>
    <definedName name="BExQ3EZX6BA2WHKI84SG78UPRTSE" localSheetId="9" hidden="1">#REF!</definedName>
    <definedName name="BExQ3EZX6BA2WHKI84SG78UPRTSE" hidden="1">#REF!</definedName>
    <definedName name="BExQ3KOX6620WUSBG7PGACNC936P" localSheetId="10" hidden="1">#REF!</definedName>
    <definedName name="BExQ3KOX6620WUSBG7PGACNC936P" localSheetId="9" hidden="1">#REF!</definedName>
    <definedName name="BExQ3KOX6620WUSBG7PGACNC936P" hidden="1">#REF!</definedName>
    <definedName name="BExQ3O4W7QF8BOXTUT4IOGF6YKUD" localSheetId="10" hidden="1">#REF!</definedName>
    <definedName name="BExQ3O4W7QF8BOXTUT4IOGF6YKUD" localSheetId="9" hidden="1">#REF!</definedName>
    <definedName name="BExQ3O4W7QF8BOXTUT4IOGF6YKUD" hidden="1">#REF!</definedName>
    <definedName name="BExQ3PXOWSN8561ZR8IEY8ZASI3B" localSheetId="10" hidden="1">#REF!</definedName>
    <definedName name="BExQ3PXOWSN8561ZR8IEY8ZASI3B" localSheetId="9" hidden="1">#REF!</definedName>
    <definedName name="BExQ3PXOWSN8561ZR8IEY8ZASI3B" hidden="1">#REF!</definedName>
    <definedName name="BExQ3TZF04IPY0B0UG9CQQ5736UA" localSheetId="10" hidden="1">#REF!</definedName>
    <definedName name="BExQ3TZF04IPY0B0UG9CQQ5736UA" localSheetId="9" hidden="1">#REF!</definedName>
    <definedName name="BExQ3TZF04IPY0B0UG9CQQ5736UA" hidden="1">#REF!</definedName>
    <definedName name="BExQ42IU9MNDYLODP41DL6YTZMAR" localSheetId="10" hidden="1">#REF!</definedName>
    <definedName name="BExQ42IU9MNDYLODP41DL6YTZMAR" localSheetId="9" hidden="1">#REF!</definedName>
    <definedName name="BExQ42IU9MNDYLODP41DL6YTZMAR" hidden="1">#REF!</definedName>
    <definedName name="BExQ42O4PHH156IHXSW0JAYAC0NJ" localSheetId="10" hidden="1">#REF!</definedName>
    <definedName name="BExQ42O4PHH156IHXSW0JAYAC0NJ" localSheetId="9" hidden="1">#REF!</definedName>
    <definedName name="BExQ42O4PHH156IHXSW0JAYAC0NJ" hidden="1">#REF!</definedName>
    <definedName name="BExQ452HF7N1HYPXJXQ8WD6SOWUV" localSheetId="10" hidden="1">#REF!</definedName>
    <definedName name="BExQ452HF7N1HYPXJXQ8WD6SOWUV" localSheetId="9" hidden="1">#REF!</definedName>
    <definedName name="BExQ452HF7N1HYPXJXQ8WD6SOWUV" hidden="1">#REF!</definedName>
    <definedName name="BExQ4BTBSHPHVEDRCXC2ROW8PLFC" localSheetId="10" hidden="1">#REF!</definedName>
    <definedName name="BExQ4BTBSHPHVEDRCXC2ROW8PLFC" localSheetId="9" hidden="1">#REF!</definedName>
    <definedName name="BExQ4BTBSHPHVEDRCXC2ROW8PLFC" hidden="1">#REF!</definedName>
    <definedName name="BExQ4DGKF54SRKQUTUT4B1CZSS62" localSheetId="10" hidden="1">#REF!</definedName>
    <definedName name="BExQ4DGKF54SRKQUTUT4B1CZSS62" localSheetId="9" hidden="1">#REF!</definedName>
    <definedName name="BExQ4DGKF54SRKQUTUT4B1CZSS62" hidden="1">#REF!</definedName>
    <definedName name="BExQ4T74LQ5PYTV1MUQUW75A4BDY" localSheetId="10" hidden="1">#REF!</definedName>
    <definedName name="BExQ4T74LQ5PYTV1MUQUW75A4BDY" localSheetId="9" hidden="1">#REF!</definedName>
    <definedName name="BExQ4T74LQ5PYTV1MUQUW75A4BDY" hidden="1">#REF!</definedName>
    <definedName name="BExQ4XJHD7EJCNH7S1MJDZJ2MNWG" localSheetId="10" hidden="1">#REF!</definedName>
    <definedName name="BExQ4XJHD7EJCNH7S1MJDZJ2MNWG" localSheetId="9" hidden="1">#REF!</definedName>
    <definedName name="BExQ4XJHD7EJCNH7S1MJDZJ2MNWG" hidden="1">#REF!</definedName>
    <definedName name="BExQ5039ZCEWBUJHU682G4S89J03" localSheetId="10" hidden="1">#REF!</definedName>
    <definedName name="BExQ5039ZCEWBUJHU682G4S89J03" localSheetId="9" hidden="1">#REF!</definedName>
    <definedName name="BExQ5039ZCEWBUJHU682G4S89J03" hidden="1">#REF!</definedName>
    <definedName name="BExQ56Z9W6YHZHRXOFFI8EFA7CDI" localSheetId="10" hidden="1">#REF!</definedName>
    <definedName name="BExQ56Z9W6YHZHRXOFFI8EFA7CDI" localSheetId="9" hidden="1">#REF!</definedName>
    <definedName name="BExQ56Z9W6YHZHRXOFFI8EFA7CDI" hidden="1">#REF!</definedName>
    <definedName name="BExQ58MP5FO5Q5CIXVMMYWWPEFW3" localSheetId="10" hidden="1">#REF!</definedName>
    <definedName name="BExQ58MP5FO5Q5CIXVMMYWWPEFW3" localSheetId="9" hidden="1">#REF!</definedName>
    <definedName name="BExQ58MP5FO5Q5CIXVMMYWWPEFW3" hidden="1">#REF!</definedName>
    <definedName name="BExQ5KX3Z668H1KUCKZ9J24HUQ1F" localSheetId="10" hidden="1">#REF!</definedName>
    <definedName name="BExQ5KX3Z668H1KUCKZ9J24HUQ1F" localSheetId="9" hidden="1">#REF!</definedName>
    <definedName name="BExQ5KX3Z668H1KUCKZ9J24HUQ1F" hidden="1">#REF!</definedName>
    <definedName name="BExQ5SPMSOCJYLAY20NB5A6O32RE" localSheetId="10" hidden="1">#REF!</definedName>
    <definedName name="BExQ5SPMSOCJYLAY20NB5A6O32RE" localSheetId="9" hidden="1">#REF!</definedName>
    <definedName name="BExQ5SPMSOCJYLAY20NB5A6O32RE" hidden="1">#REF!</definedName>
    <definedName name="BExQ5UICMGTMK790KTLK49MAGXRC" localSheetId="10" hidden="1">#REF!</definedName>
    <definedName name="BExQ5UICMGTMK790KTLK49MAGXRC" localSheetId="9" hidden="1">#REF!</definedName>
    <definedName name="BExQ5UICMGTMK790KTLK49MAGXRC" hidden="1">#REF!</definedName>
    <definedName name="BExQ5YUUK9FD0QGTY4WD0W90O7OL" localSheetId="10" hidden="1">#REF!</definedName>
    <definedName name="BExQ5YUUK9FD0QGTY4WD0W90O7OL" localSheetId="9" hidden="1">#REF!</definedName>
    <definedName name="BExQ5YUUK9FD0QGTY4WD0W90O7OL" hidden="1">#REF!</definedName>
    <definedName name="BExQ62WGBSDPG7ZU34W0N8X45R3X" localSheetId="10" hidden="1">#REF!</definedName>
    <definedName name="BExQ62WGBSDPG7ZU34W0N8X45R3X" localSheetId="9" hidden="1">#REF!</definedName>
    <definedName name="BExQ62WGBSDPG7ZU34W0N8X45R3X" hidden="1">#REF!</definedName>
    <definedName name="BExQ63793YQ9BH7JLCNRIATIGTRG" localSheetId="10" hidden="1">#REF!</definedName>
    <definedName name="BExQ63793YQ9BH7JLCNRIATIGTRG" localSheetId="9" hidden="1">#REF!</definedName>
    <definedName name="BExQ63793YQ9BH7JLCNRIATIGTRG" hidden="1">#REF!</definedName>
    <definedName name="BExQ6CN1EF2UPZ57ZYMGK8TUJQSS" localSheetId="10" hidden="1">#REF!</definedName>
    <definedName name="BExQ6CN1EF2UPZ57ZYMGK8TUJQSS" localSheetId="9" hidden="1">#REF!</definedName>
    <definedName name="BExQ6CN1EF2UPZ57ZYMGK8TUJQSS" hidden="1">#REF!</definedName>
    <definedName name="BExQ6FSF8BMWVLJI7Y7MKPG9SU5O" localSheetId="10" hidden="1">#REF!</definedName>
    <definedName name="BExQ6FSF8BMWVLJI7Y7MKPG9SU5O" localSheetId="9" hidden="1">#REF!</definedName>
    <definedName name="BExQ6FSF8BMWVLJI7Y7MKPG9SU5O" hidden="1">#REF!</definedName>
    <definedName name="BExQ6M2YXJ8AMRJF3QGHC40ADAHZ" localSheetId="10" hidden="1">#REF!</definedName>
    <definedName name="BExQ6M2YXJ8AMRJF3QGHC40ADAHZ" localSheetId="9" hidden="1">#REF!</definedName>
    <definedName name="BExQ6M2YXJ8AMRJF3QGHC40ADAHZ" hidden="1">#REF!</definedName>
    <definedName name="BExQ6M8B0X44N9TV56ATUVHGDI00" localSheetId="10" hidden="1">#REF!</definedName>
    <definedName name="BExQ6M8B0X44N9TV56ATUVHGDI00" localSheetId="9" hidden="1">#REF!</definedName>
    <definedName name="BExQ6M8B0X44N9TV56ATUVHGDI00" hidden="1">#REF!</definedName>
    <definedName name="BExQ6POH065GV0I74XXVD0VUPBJW" localSheetId="10" hidden="1">#REF!</definedName>
    <definedName name="BExQ6POH065GV0I74XXVD0VUPBJW" localSheetId="9" hidden="1">#REF!</definedName>
    <definedName name="BExQ6POH065GV0I74XXVD0VUPBJW" hidden="1">#REF!</definedName>
    <definedName name="BExQ6WV9KPSMXPPLGZ3KK4WNYTHU" localSheetId="10" hidden="1">#REF!</definedName>
    <definedName name="BExQ6WV9KPSMXPPLGZ3KK4WNYTHU" localSheetId="9" hidden="1">#REF!</definedName>
    <definedName name="BExQ6WV9KPSMXPPLGZ3KK4WNYTHU" hidden="1">#REF!</definedName>
    <definedName name="BExQ7541G92R52ECOIYO6UXIWJJ4" localSheetId="10" hidden="1">#REF!</definedName>
    <definedName name="BExQ7541G92R52ECOIYO6UXIWJJ4" localSheetId="9" hidden="1">#REF!</definedName>
    <definedName name="BExQ7541G92R52ECOIYO6UXIWJJ4" hidden="1">#REF!</definedName>
    <definedName name="BExQ783XTMM2A9I3UKCFWJH1PP2N" localSheetId="10" hidden="1">#REF!</definedName>
    <definedName name="BExQ783XTMM2A9I3UKCFWJH1PP2N" localSheetId="9" hidden="1">#REF!</definedName>
    <definedName name="BExQ783XTMM2A9I3UKCFWJH1PP2N" hidden="1">#REF!</definedName>
    <definedName name="BExQ79LX01ZPQB8EGD1ZHR2VK2H3" localSheetId="10" hidden="1">#REF!</definedName>
    <definedName name="BExQ79LX01ZPQB8EGD1ZHR2VK2H3" localSheetId="9" hidden="1">#REF!</definedName>
    <definedName name="BExQ79LX01ZPQB8EGD1ZHR2VK2H3" hidden="1">#REF!</definedName>
    <definedName name="BExQ7B3V9MGDK2OIJ61XXFBFLJFZ" localSheetId="10" hidden="1">#REF!</definedName>
    <definedName name="BExQ7B3V9MGDK2OIJ61XXFBFLJFZ" localSheetId="9" hidden="1">#REF!</definedName>
    <definedName name="BExQ7B3V9MGDK2OIJ61XXFBFLJFZ" hidden="1">#REF!</definedName>
    <definedName name="BExQ7CB046NVPF9ZXDGA7OXOLSLX" localSheetId="10" hidden="1">#REF!</definedName>
    <definedName name="BExQ7CB046NVPF9ZXDGA7OXOLSLX" localSheetId="9" hidden="1">#REF!</definedName>
    <definedName name="BExQ7CB046NVPF9ZXDGA7OXOLSLX" hidden="1">#REF!</definedName>
    <definedName name="BExQ7IWDCGGOO1HTJ97YGO1CK3R9" localSheetId="10" hidden="1">#REF!</definedName>
    <definedName name="BExQ7IWDCGGOO1HTJ97YGO1CK3R9" localSheetId="9" hidden="1">#REF!</definedName>
    <definedName name="BExQ7IWDCGGOO1HTJ97YGO1CK3R9" hidden="1">#REF!</definedName>
    <definedName name="BExQ7JNFIEGS2HKNBALH3Q2N5G7Z" localSheetId="10" hidden="1">#REF!</definedName>
    <definedName name="BExQ7JNFIEGS2HKNBALH3Q2N5G7Z" localSheetId="9" hidden="1">#REF!</definedName>
    <definedName name="BExQ7JNFIEGS2HKNBALH3Q2N5G7Z" hidden="1">#REF!</definedName>
    <definedName name="BExQ7MY3U2Z1IZ71U5LJUD00VVB4" localSheetId="10" hidden="1">#REF!</definedName>
    <definedName name="BExQ7MY3U2Z1IZ71U5LJUD00VVB4" localSheetId="9" hidden="1">#REF!</definedName>
    <definedName name="BExQ7MY3U2Z1IZ71U5LJUD00VVB4" hidden="1">#REF!</definedName>
    <definedName name="BExQ7XL2Q1GVUFL1F9KK0K0EXMWG" localSheetId="10" hidden="1">#REF!</definedName>
    <definedName name="BExQ7XL2Q1GVUFL1F9KK0K0EXMWG" localSheetId="9" hidden="1">#REF!</definedName>
    <definedName name="BExQ7XL2Q1GVUFL1F9KK0K0EXMWG" hidden="1">#REF!</definedName>
    <definedName name="BExQ8469L3ZRZ3KYZPYMSJIDL7Y5" localSheetId="10" hidden="1">#REF!</definedName>
    <definedName name="BExQ8469L3ZRZ3KYZPYMSJIDL7Y5" localSheetId="9" hidden="1">#REF!</definedName>
    <definedName name="BExQ8469L3ZRZ3KYZPYMSJIDL7Y5" hidden="1">#REF!</definedName>
    <definedName name="BExQ84MJB94HL3BWRN50M4NCB6Z0" localSheetId="10" hidden="1">#REF!</definedName>
    <definedName name="BExQ84MJB94HL3BWRN50M4NCB6Z0" localSheetId="9" hidden="1">#REF!</definedName>
    <definedName name="BExQ84MJB94HL3BWRN50M4NCB6Z0" hidden="1">#REF!</definedName>
    <definedName name="BExQ8583ZE00NW7T9OF11OT9IA14" localSheetId="10" hidden="1">#REF!</definedName>
    <definedName name="BExQ8583ZE00NW7T9OF11OT9IA14" localSheetId="9" hidden="1">#REF!</definedName>
    <definedName name="BExQ8583ZE00NW7T9OF11OT9IA14" hidden="1">#REF!</definedName>
    <definedName name="BExQ8A0RPE3IMIFIZLUE7KD2N21W" localSheetId="10" hidden="1">#REF!</definedName>
    <definedName name="BExQ8A0RPE3IMIFIZLUE7KD2N21W" localSheetId="9" hidden="1">#REF!</definedName>
    <definedName name="BExQ8A0RPE3IMIFIZLUE7KD2N21W" hidden="1">#REF!</definedName>
    <definedName name="BExQ8ABK6H1ADV2R2OYT8NFFYG2N" localSheetId="10" hidden="1">#REF!</definedName>
    <definedName name="BExQ8ABK6H1ADV2R2OYT8NFFYG2N" localSheetId="9" hidden="1">#REF!</definedName>
    <definedName name="BExQ8ABK6H1ADV2R2OYT8NFFYG2N" hidden="1">#REF!</definedName>
    <definedName name="BExQ8DM90XJ6GCJIK9LC5O82I2TJ" localSheetId="10" hidden="1">#REF!</definedName>
    <definedName name="BExQ8DM90XJ6GCJIK9LC5O82I2TJ" localSheetId="9" hidden="1">#REF!</definedName>
    <definedName name="BExQ8DM90XJ6GCJIK9LC5O82I2TJ" hidden="1">#REF!</definedName>
    <definedName name="BExQ8G0K46ZORA0QVQTDI7Z8LXGF" localSheetId="10" hidden="1">#REF!</definedName>
    <definedName name="BExQ8G0K46ZORA0QVQTDI7Z8LXGF" localSheetId="9" hidden="1">#REF!</definedName>
    <definedName name="BExQ8G0K46ZORA0QVQTDI7Z8LXGF" hidden="1">#REF!</definedName>
    <definedName name="BExQ8O3WEU8HNTTGKTW5T0QSKCLP" localSheetId="10" hidden="1">#REF!</definedName>
    <definedName name="BExQ8O3WEU8HNTTGKTW5T0QSKCLP" localSheetId="9" hidden="1">#REF!</definedName>
    <definedName name="BExQ8O3WEU8HNTTGKTW5T0QSKCLP" hidden="1">#REF!</definedName>
    <definedName name="BExQ8ZCEDBOBJA3D9LDP5TU2WYGR" localSheetId="10" hidden="1">#REF!</definedName>
    <definedName name="BExQ8ZCEDBOBJA3D9LDP5TU2WYGR" localSheetId="9" hidden="1">#REF!</definedName>
    <definedName name="BExQ8ZCEDBOBJA3D9LDP5TU2WYGR" hidden="1">#REF!</definedName>
    <definedName name="BExQ94LAW6MAQBWY25WTBFV5PPZJ" localSheetId="10" hidden="1">#REF!</definedName>
    <definedName name="BExQ94LAW6MAQBWY25WTBFV5PPZJ" localSheetId="9" hidden="1">#REF!</definedName>
    <definedName name="BExQ94LAW6MAQBWY25WTBFV5PPZJ" hidden="1">#REF!</definedName>
    <definedName name="BExQ968K8V66L55PCVI3B4VR4FW6" localSheetId="10" hidden="1">#REF!</definedName>
    <definedName name="BExQ968K8V66L55PCVI3B4VR4FW6" localSheetId="9" hidden="1">#REF!</definedName>
    <definedName name="BExQ968K8V66L55PCVI3B4VR4FW6" hidden="1">#REF!</definedName>
    <definedName name="BExQ97QIPOSSRK978N8P234Y1XA4" localSheetId="10" hidden="1">#REF!</definedName>
    <definedName name="BExQ97QIPOSSRK978N8P234Y1XA4" localSheetId="9" hidden="1">#REF!</definedName>
    <definedName name="BExQ97QIPOSSRK978N8P234Y1XA4" hidden="1">#REF!</definedName>
    <definedName name="BExQ9DFHXLBKBS9DWH05G83SL12Z" localSheetId="10" hidden="1">#REF!</definedName>
    <definedName name="BExQ9DFHXLBKBS9DWH05G83SL12Z" localSheetId="9" hidden="1">#REF!</definedName>
    <definedName name="BExQ9DFHXLBKBS9DWH05G83SL12Z" hidden="1">#REF!</definedName>
    <definedName name="BExQ9E6FBAXTHGF3RXANFIA77GXP" localSheetId="10" hidden="1">#REF!</definedName>
    <definedName name="BExQ9E6FBAXTHGF3RXANFIA77GXP" localSheetId="9" hidden="1">#REF!</definedName>
    <definedName name="BExQ9E6FBAXTHGF3RXANFIA77GXP" hidden="1">#REF!</definedName>
    <definedName name="BExQ9J4ID0TGFFFJSQ9PFAMXOYZ1" localSheetId="10" hidden="1">#REF!</definedName>
    <definedName name="BExQ9J4ID0TGFFFJSQ9PFAMXOYZ1" localSheetId="9" hidden="1">#REF!</definedName>
    <definedName name="BExQ9J4ID0TGFFFJSQ9PFAMXOYZ1" hidden="1">#REF!</definedName>
    <definedName name="BExQ9KX9734KIAK7IMRLHCPYDHO2" localSheetId="10" hidden="1">#REF!</definedName>
    <definedName name="BExQ9KX9734KIAK7IMRLHCPYDHO2" localSheetId="9" hidden="1">#REF!</definedName>
    <definedName name="BExQ9KX9734KIAK7IMRLHCPYDHO2" hidden="1">#REF!</definedName>
    <definedName name="BExQ9L81FF4I7816VTPFBDWVU4CW" localSheetId="10" hidden="1">#REF!</definedName>
    <definedName name="BExQ9L81FF4I7816VTPFBDWVU4CW" localSheetId="9" hidden="1">#REF!</definedName>
    <definedName name="BExQ9L81FF4I7816VTPFBDWVU4CW" hidden="1">#REF!</definedName>
    <definedName name="BExQ9M4E2ACZOWWWP1JJIQO8AHUM" localSheetId="10" hidden="1">#REF!</definedName>
    <definedName name="BExQ9M4E2ACZOWWWP1JJIQO8AHUM" localSheetId="9" hidden="1">#REF!</definedName>
    <definedName name="BExQ9M4E2ACZOWWWP1JJIQO8AHUM" hidden="1">#REF!</definedName>
    <definedName name="BExQ9TBCP5IJKSQLYEBE6FQLF16I" localSheetId="10" hidden="1">#REF!</definedName>
    <definedName name="BExQ9TBCP5IJKSQLYEBE6FQLF16I" localSheetId="9" hidden="1">#REF!</definedName>
    <definedName name="BExQ9TBCP5IJKSQLYEBE6FQLF16I" hidden="1">#REF!</definedName>
    <definedName name="BExQ9UTANMJCK7LJ4OQMD6F2Q01L" localSheetId="10" hidden="1">#REF!</definedName>
    <definedName name="BExQ9UTANMJCK7LJ4OQMD6F2Q01L" localSheetId="9" hidden="1">#REF!</definedName>
    <definedName name="BExQ9UTANMJCK7LJ4OQMD6F2Q01L" hidden="1">#REF!</definedName>
    <definedName name="BExQ9ZLYHWABXAA9NJDW8ZS0UQ9P" localSheetId="10" hidden="1">#REF!</definedName>
    <definedName name="BExQ9ZLYHWABXAA9NJDW8ZS0UQ9P" localSheetId="9" hidden="1">#REF!</definedName>
    <definedName name="BExQ9ZLYHWABXAA9NJDW8ZS0UQ9P" hidden="1">#REF!</definedName>
    <definedName name="BExQ9ZWQ19KSRZNZNPY6ZNWEST1J" localSheetId="10" hidden="1">#REF!</definedName>
    <definedName name="BExQ9ZWQ19KSRZNZNPY6ZNWEST1J" localSheetId="9" hidden="1">#REF!</definedName>
    <definedName name="BExQ9ZWQ19KSRZNZNPY6ZNWEST1J" hidden="1">#REF!</definedName>
    <definedName name="BExQA324HSCK40ENJUT9CS9EC71B" localSheetId="10" hidden="1">#REF!</definedName>
    <definedName name="BExQA324HSCK40ENJUT9CS9EC71B" localSheetId="9" hidden="1">#REF!</definedName>
    <definedName name="BExQA324HSCK40ENJUT9CS9EC71B" hidden="1">#REF!</definedName>
    <definedName name="BExQA55GY0STSNBWQCWN8E31ZXCS" localSheetId="10" hidden="1">#REF!</definedName>
    <definedName name="BExQA55GY0STSNBWQCWN8E31ZXCS" localSheetId="9" hidden="1">#REF!</definedName>
    <definedName name="BExQA55GY0STSNBWQCWN8E31ZXCS" hidden="1">#REF!</definedName>
    <definedName name="BExQA7URC7M82I0T9RUF90GCS15S" localSheetId="10" hidden="1">#REF!</definedName>
    <definedName name="BExQA7URC7M82I0T9RUF90GCS15S" localSheetId="9" hidden="1">#REF!</definedName>
    <definedName name="BExQA7URC7M82I0T9RUF90GCS15S" hidden="1">#REF!</definedName>
    <definedName name="BExQA9HZIN9XEMHEEVHT99UU9Z82" localSheetId="10" hidden="1">#REF!</definedName>
    <definedName name="BExQA9HZIN9XEMHEEVHT99UU9Z82" localSheetId="9" hidden="1">#REF!</definedName>
    <definedName name="BExQA9HZIN9XEMHEEVHT99UU9Z82" hidden="1">#REF!</definedName>
    <definedName name="BExQAELFYH92K8CJL155181UDORO" localSheetId="10" hidden="1">#REF!</definedName>
    <definedName name="BExQAELFYH92K8CJL155181UDORO" localSheetId="9" hidden="1">#REF!</definedName>
    <definedName name="BExQAELFYH92K8CJL155181UDORO" hidden="1">#REF!</definedName>
    <definedName name="BExQAG8PP8R5NJKNQD1U4QOSD6X5" localSheetId="10" hidden="1">#REF!</definedName>
    <definedName name="BExQAG8PP8R5NJKNQD1U4QOSD6X5" localSheetId="9" hidden="1">#REF!</definedName>
    <definedName name="BExQAG8PP8R5NJKNQD1U4QOSD6X5" hidden="1">#REF!</definedName>
    <definedName name="BExQAVTR32SDHZQ69KNYF6UXXKS2" localSheetId="10" hidden="1">#REF!</definedName>
    <definedName name="BExQAVTR32SDHZQ69KNYF6UXXKS2" localSheetId="9" hidden="1">#REF!</definedName>
    <definedName name="BExQAVTR32SDHZQ69KNYF6UXXKS2" hidden="1">#REF!</definedName>
    <definedName name="BExQBBETZJ7LHJ9CLAL3GEKQFEGR" localSheetId="10" hidden="1">#REF!</definedName>
    <definedName name="BExQBBETZJ7LHJ9CLAL3GEKQFEGR" localSheetId="9" hidden="1">#REF!</definedName>
    <definedName name="BExQBBETZJ7LHJ9CLAL3GEKQFEGR" hidden="1">#REF!</definedName>
    <definedName name="BExQBDICMZTSA1X73TMHNO4JSFLN" localSheetId="10" hidden="1">#REF!</definedName>
    <definedName name="BExQBDICMZTSA1X73TMHNO4JSFLN" localSheetId="9" hidden="1">#REF!</definedName>
    <definedName name="BExQBDICMZTSA1X73TMHNO4JSFLN" hidden="1">#REF!</definedName>
    <definedName name="BExQBEER6CRCRPSSL61S0OMH57ZA" localSheetId="10" hidden="1">#REF!</definedName>
    <definedName name="BExQBEER6CRCRPSSL61S0OMH57ZA" localSheetId="9" hidden="1">#REF!</definedName>
    <definedName name="BExQBEER6CRCRPSSL61S0OMH57ZA" hidden="1">#REF!</definedName>
    <definedName name="BExQBFR753FNBMC27WEQJT8UKANJ" localSheetId="10" hidden="1">#REF!</definedName>
    <definedName name="BExQBFR753FNBMC27WEQJT8UKANJ" localSheetId="9" hidden="1">#REF!</definedName>
    <definedName name="BExQBFR753FNBMC27WEQJT8UKANJ" hidden="1">#REF!</definedName>
    <definedName name="BExQBIGGY5TXI2FJVVZSLZ0LTZYH" localSheetId="10" hidden="1">#REF!</definedName>
    <definedName name="BExQBIGGY5TXI2FJVVZSLZ0LTZYH" localSheetId="9" hidden="1">#REF!</definedName>
    <definedName name="BExQBIGGY5TXI2FJVVZSLZ0LTZYH" hidden="1">#REF!</definedName>
    <definedName name="BExQBM1RUSIQ85LLMM2159BYDPIP" localSheetId="10" hidden="1">#REF!</definedName>
    <definedName name="BExQBM1RUSIQ85LLMM2159BYDPIP" localSheetId="9" hidden="1">#REF!</definedName>
    <definedName name="BExQBM1RUSIQ85LLMM2159BYDPIP" hidden="1">#REF!</definedName>
    <definedName name="BExQBOWE543K7PGA5S7SVU2QKPM3" localSheetId="10" hidden="1">#REF!</definedName>
    <definedName name="BExQBOWE543K7PGA5S7SVU2QKPM3" localSheetId="9" hidden="1">#REF!</definedName>
    <definedName name="BExQBOWE543K7PGA5S7SVU2QKPM3" hidden="1">#REF!</definedName>
    <definedName name="BExQBPSOZ47V81YAEURP0NQJNTJH" localSheetId="10" hidden="1">#REF!</definedName>
    <definedName name="BExQBPSOZ47V81YAEURP0NQJNTJH" localSheetId="9" hidden="1">#REF!</definedName>
    <definedName name="BExQBPSOZ47V81YAEURP0NQJNTJH" hidden="1">#REF!</definedName>
    <definedName name="BExQC5TWT21CGBKD0IHAXTIN2QB8" localSheetId="10" hidden="1">#REF!</definedName>
    <definedName name="BExQC5TWT21CGBKD0IHAXTIN2QB8" localSheetId="9" hidden="1">#REF!</definedName>
    <definedName name="BExQC5TWT21CGBKD0IHAXTIN2QB8" hidden="1">#REF!</definedName>
    <definedName name="BExQC94JL9F5GW4S8DQCAF4WB2DA" localSheetId="10" hidden="1">#REF!</definedName>
    <definedName name="BExQC94JL9F5GW4S8DQCAF4WB2DA" localSheetId="9" hidden="1">#REF!</definedName>
    <definedName name="BExQC94JL9F5GW4S8DQCAF4WB2DA" hidden="1">#REF!</definedName>
    <definedName name="BExQCKTD8AT0824LGWREXM1B5D1X" localSheetId="10" hidden="1">#REF!</definedName>
    <definedName name="BExQCKTD8AT0824LGWREXM1B5D1X" localSheetId="9" hidden="1">#REF!</definedName>
    <definedName name="BExQCKTD8AT0824LGWREXM1B5D1X" hidden="1">#REF!</definedName>
    <definedName name="BExQCQ7KF4HVXSD72FF3DJGNNO3M" localSheetId="10" hidden="1">#REF!</definedName>
    <definedName name="BExQCQ7KF4HVXSD72FF3DJGNNO3M" localSheetId="9" hidden="1">#REF!</definedName>
    <definedName name="BExQCQ7KF4HVXSD72FF3DJGNNO3M" hidden="1">#REF!</definedName>
    <definedName name="BExQCRPJXI0WNJUFFAC39C0PFUFK" localSheetId="10" hidden="1">#REF!</definedName>
    <definedName name="BExQCRPJXI0WNJUFFAC39C0PFUFK" localSheetId="9" hidden="1">#REF!</definedName>
    <definedName name="BExQCRPJXI0WNJUFFAC39C0PFUFK" hidden="1">#REF!</definedName>
    <definedName name="BExQD571YWOXKR2SX85K5MKQ0AO2" localSheetId="10" hidden="1">#REF!</definedName>
    <definedName name="BExQD571YWOXKR2SX85K5MKQ0AO2" localSheetId="9" hidden="1">#REF!</definedName>
    <definedName name="BExQD571YWOXKR2SX85K5MKQ0AO2" hidden="1">#REF!</definedName>
    <definedName name="BExQDB6VCHN8PNX8EA6JNIEQ2JC2" localSheetId="10" hidden="1">#REF!</definedName>
    <definedName name="BExQDB6VCHN8PNX8EA6JNIEQ2JC2" localSheetId="9" hidden="1">#REF!</definedName>
    <definedName name="BExQDB6VCHN8PNX8EA6JNIEQ2JC2" hidden="1">#REF!</definedName>
    <definedName name="BExQDE1B6U2Q9B73KBENABP71YM1" localSheetId="10" hidden="1">#REF!</definedName>
    <definedName name="BExQDE1B6U2Q9B73KBENABP71YM1" localSheetId="9" hidden="1">#REF!</definedName>
    <definedName name="BExQDE1B6U2Q9B73KBENABP71YM1" hidden="1">#REF!</definedName>
    <definedName name="BExQDGQCN7ZW41QDUHOBJUGQAX40" localSheetId="10" hidden="1">#REF!</definedName>
    <definedName name="BExQDGQCN7ZW41QDUHOBJUGQAX40" localSheetId="9" hidden="1">#REF!</definedName>
    <definedName name="BExQDGQCN7ZW41QDUHOBJUGQAX40" hidden="1">#REF!</definedName>
    <definedName name="BExQED8ZZUEH0WRNOHXI7V9TVC8K" localSheetId="10" hidden="1">#REF!</definedName>
    <definedName name="BExQED8ZZUEH0WRNOHXI7V9TVC8K" localSheetId="9" hidden="1">#REF!</definedName>
    <definedName name="BExQED8ZZUEH0WRNOHXI7V9TVC8K" hidden="1">#REF!</definedName>
    <definedName name="BExQEF1PIJIB9J24OB0M4X1WLBB0" localSheetId="10" hidden="1">#REF!</definedName>
    <definedName name="BExQEF1PIJIB9J24OB0M4X1WLBB0" localSheetId="9" hidden="1">#REF!</definedName>
    <definedName name="BExQEF1PIJIB9J24OB0M4X1WLBB0" hidden="1">#REF!</definedName>
    <definedName name="BExQEMUA4HEFM4OVO8M8MA8PIAW1" localSheetId="10" hidden="1">#REF!</definedName>
    <definedName name="BExQEMUA4HEFM4OVO8M8MA8PIAW1" localSheetId="9" hidden="1">#REF!</definedName>
    <definedName name="BExQEMUA4HEFM4OVO8M8MA8PIAW1" hidden="1">#REF!</definedName>
    <definedName name="BExQEP38QPDKB85WG2WOL17IMB5S" localSheetId="10" hidden="1">#REF!</definedName>
    <definedName name="BExQEP38QPDKB85WG2WOL17IMB5S" localSheetId="9" hidden="1">#REF!</definedName>
    <definedName name="BExQEP38QPDKB85WG2WOL17IMB5S" hidden="1">#REF!</definedName>
    <definedName name="BExQEQ4XZQFIKUXNU9H7WE7AMZ1U" localSheetId="10" hidden="1">#REF!</definedName>
    <definedName name="BExQEQ4XZQFIKUXNU9H7WE7AMZ1U" localSheetId="9" hidden="1">#REF!</definedName>
    <definedName name="BExQEQ4XZQFIKUXNU9H7WE7AMZ1U" hidden="1">#REF!</definedName>
    <definedName name="BExQF1OEB07CRAP6ALNNMJNJ3P2D" localSheetId="10" hidden="1">#REF!</definedName>
    <definedName name="BExQF1OEB07CRAP6ALNNMJNJ3P2D" localSheetId="9" hidden="1">#REF!</definedName>
    <definedName name="BExQF1OEB07CRAP6ALNNMJNJ3P2D" hidden="1">#REF!</definedName>
    <definedName name="BExQF8KKL224NYD20XYLLM2RE7EW" localSheetId="10" hidden="1">#REF!</definedName>
    <definedName name="BExQF8KKL224NYD20XYLLM2RE7EW" localSheetId="9" hidden="1">#REF!</definedName>
    <definedName name="BExQF8KKL224NYD20XYLLM2RE7EW" hidden="1">#REF!</definedName>
    <definedName name="BExQF9X2AQPFJZTCHTU5PTTR0JAH" localSheetId="10" hidden="1">#REF!</definedName>
    <definedName name="BExQF9X2AQPFJZTCHTU5PTTR0JAH" localSheetId="9" hidden="1">#REF!</definedName>
    <definedName name="BExQF9X2AQPFJZTCHTU5PTTR0JAH" hidden="1">#REF!</definedName>
    <definedName name="BExQFAINO9ODQZX6NSM8EBTRD04E" localSheetId="10" hidden="1">#REF!</definedName>
    <definedName name="BExQFAINO9ODQZX6NSM8EBTRD04E" localSheetId="9" hidden="1">#REF!</definedName>
    <definedName name="BExQFAINO9ODQZX6NSM8EBTRD04E" hidden="1">#REF!</definedName>
    <definedName name="BExQFC0M9KKFMQKPLPEO2RQDB7MM" localSheetId="10" hidden="1">#REF!</definedName>
    <definedName name="BExQFC0M9KKFMQKPLPEO2RQDB7MM" localSheetId="9" hidden="1">#REF!</definedName>
    <definedName name="BExQFC0M9KKFMQKPLPEO2RQDB7MM" hidden="1">#REF!</definedName>
    <definedName name="BExQFEEV7627R8TYZCM28C6V6WHE" localSheetId="10" hidden="1">#REF!</definedName>
    <definedName name="BExQFEEV7627R8TYZCM28C6V6WHE" localSheetId="9" hidden="1">#REF!</definedName>
    <definedName name="BExQFEEV7627R8TYZCM28C6V6WHE" hidden="1">#REF!</definedName>
    <definedName name="BExQFEK8NUD04X2OBRA275ADPSDL" localSheetId="10" hidden="1">#REF!</definedName>
    <definedName name="BExQFEK8NUD04X2OBRA275ADPSDL" localSheetId="9" hidden="1">#REF!</definedName>
    <definedName name="BExQFEK8NUD04X2OBRA275ADPSDL" hidden="1">#REF!</definedName>
    <definedName name="BExQFGYIWDR4W0YF7XR6E4EWWJ02" localSheetId="10" hidden="1">#REF!</definedName>
    <definedName name="BExQFGYIWDR4W0YF7XR6E4EWWJ02" localSheetId="9" hidden="1">#REF!</definedName>
    <definedName name="BExQFGYIWDR4W0YF7XR6E4EWWJ02" hidden="1">#REF!</definedName>
    <definedName name="BExQFPNFKA36IAPS22LAUMBDI4KE" localSheetId="10" hidden="1">#REF!</definedName>
    <definedName name="BExQFPNFKA36IAPS22LAUMBDI4KE" localSheetId="9" hidden="1">#REF!</definedName>
    <definedName name="BExQFPNFKA36IAPS22LAUMBDI4KE" hidden="1">#REF!</definedName>
    <definedName name="BExQFPSWEMA8WBUZ4WK20LR13VSU" localSheetId="10" hidden="1">#REF!</definedName>
    <definedName name="BExQFPSWEMA8WBUZ4WK20LR13VSU" localSheetId="9" hidden="1">#REF!</definedName>
    <definedName name="BExQFPSWEMA8WBUZ4WK20LR13VSU" hidden="1">#REF!</definedName>
    <definedName name="BExQFVSPOSCCPF1TLJPIWYWYB8A9" localSheetId="10" hidden="1">#REF!</definedName>
    <definedName name="BExQFVSPOSCCPF1TLJPIWYWYB8A9" localSheetId="9" hidden="1">#REF!</definedName>
    <definedName name="BExQFVSPOSCCPF1TLJPIWYWYB8A9" hidden="1">#REF!</definedName>
    <definedName name="BExQFWJQXNQAW6LUMOEDS6KMJMYL" localSheetId="10" hidden="1">#REF!</definedName>
    <definedName name="BExQFWJQXNQAW6LUMOEDS6KMJMYL" localSheetId="9" hidden="1">#REF!</definedName>
    <definedName name="BExQFWJQXNQAW6LUMOEDS6KMJMYL" hidden="1">#REF!</definedName>
    <definedName name="BExQG8TYRD2G42UA5ZPCRLNKUDMX" localSheetId="10" hidden="1">#REF!</definedName>
    <definedName name="BExQG8TYRD2G42UA5ZPCRLNKUDMX" localSheetId="9" hidden="1">#REF!</definedName>
    <definedName name="BExQG8TYRD2G42UA5ZPCRLNKUDMX" hidden="1">#REF!</definedName>
    <definedName name="BExQG9A8OZ31BDN5QEGQGWG59A43" localSheetId="10" hidden="1">#REF!</definedName>
    <definedName name="BExQG9A8OZ31BDN5QEGQGWG59A43" localSheetId="9" hidden="1">#REF!</definedName>
    <definedName name="BExQG9A8OZ31BDN5QEGQGWG59A43" hidden="1">#REF!</definedName>
    <definedName name="BExQGGBQ2CMSPV4NV4RA7NMBQER6" localSheetId="10" hidden="1">#REF!</definedName>
    <definedName name="BExQGGBQ2CMSPV4NV4RA7NMBQER6" localSheetId="9" hidden="1">#REF!</definedName>
    <definedName name="BExQGGBQ2CMSPV4NV4RA7NMBQER6" hidden="1">#REF!</definedName>
    <definedName name="BExQGO48J9MPCDQ96RBB9UN9AIGT" localSheetId="10" hidden="1">#REF!</definedName>
    <definedName name="BExQGO48J9MPCDQ96RBB9UN9AIGT" localSheetId="9" hidden="1">#REF!</definedName>
    <definedName name="BExQGO48J9MPCDQ96RBB9UN9AIGT" hidden="1">#REF!</definedName>
    <definedName name="BExQGSBB6MJWDW7AYWA0MSFTXKRR" localSheetId="10" hidden="1">#REF!</definedName>
    <definedName name="BExQGSBB6MJWDW7AYWA0MSFTXKRR" localSheetId="9" hidden="1">#REF!</definedName>
    <definedName name="BExQGSBB6MJWDW7AYWA0MSFTXKRR" hidden="1">#REF!</definedName>
    <definedName name="BExQH0UURAJ13AVO5UI04HSRGVYW" localSheetId="10" hidden="1">#REF!</definedName>
    <definedName name="BExQH0UURAJ13AVO5UI04HSRGVYW" localSheetId="9" hidden="1">#REF!</definedName>
    <definedName name="BExQH0UURAJ13AVO5UI04HSRGVYW" hidden="1">#REF!</definedName>
    <definedName name="BExQH5I0FUT0822E2ITR6M5724UF" localSheetId="10" hidden="1">#REF!</definedName>
    <definedName name="BExQH5I0FUT0822E2ITR6M5724UF" localSheetId="9" hidden="1">#REF!</definedName>
    <definedName name="BExQH5I0FUT0822E2ITR6M5724UF" hidden="1">#REF!</definedName>
    <definedName name="BExQH6ZZY0NR8SE48PSI9D0CU1TC" localSheetId="10" hidden="1">#REF!</definedName>
    <definedName name="BExQH6ZZY0NR8SE48PSI9D0CU1TC" localSheetId="9" hidden="1">#REF!</definedName>
    <definedName name="BExQH6ZZY0NR8SE48PSI9D0CU1TC" hidden="1">#REF!</definedName>
    <definedName name="BExQH9P2MCXAJOVEO4GFQT6MNW22" localSheetId="10" hidden="1">#REF!</definedName>
    <definedName name="BExQH9P2MCXAJOVEO4GFQT6MNW22" localSheetId="9" hidden="1">#REF!</definedName>
    <definedName name="BExQH9P2MCXAJOVEO4GFQT6MNW22" hidden="1">#REF!</definedName>
    <definedName name="BExQHCZSBYUY8OKKJXFYWKBBM6AH" localSheetId="10" hidden="1">#REF!</definedName>
    <definedName name="BExQHCZSBYUY8OKKJXFYWKBBM6AH" localSheetId="9" hidden="1">#REF!</definedName>
    <definedName name="BExQHCZSBYUY8OKKJXFYWKBBM6AH" hidden="1">#REF!</definedName>
    <definedName name="BExQHML1J3V7M9VZ3S2S198637RP" localSheetId="10" hidden="1">#REF!</definedName>
    <definedName name="BExQHML1J3V7M9VZ3S2S198637RP" localSheetId="9" hidden="1">#REF!</definedName>
    <definedName name="BExQHML1J3V7M9VZ3S2S198637RP" hidden="1">#REF!</definedName>
    <definedName name="BExQHPKXZ1K33V2F90NZIQRZYIAW" localSheetId="10" hidden="1">#REF!</definedName>
    <definedName name="BExQHPKXZ1K33V2F90NZIQRZYIAW" localSheetId="9" hidden="1">#REF!</definedName>
    <definedName name="BExQHPKXZ1K33V2F90NZIQRZYIAW" hidden="1">#REF!</definedName>
    <definedName name="BExQHRDNW8YFGT2B35K9CYSS1VAI" localSheetId="10" hidden="1">#REF!</definedName>
    <definedName name="BExQHRDNW8YFGT2B35K9CYSS1VAI" localSheetId="9" hidden="1">#REF!</definedName>
    <definedName name="BExQHRDNW8YFGT2B35K9CYSS1VAI" hidden="1">#REF!</definedName>
    <definedName name="BExQHRZ9FBLUG6G6CC88UZA6V39L" localSheetId="10" hidden="1">#REF!</definedName>
    <definedName name="BExQHRZ9FBLUG6G6CC88UZA6V39L" localSheetId="9" hidden="1">#REF!</definedName>
    <definedName name="BExQHRZ9FBLUG6G6CC88UZA6V39L" hidden="1">#REF!</definedName>
    <definedName name="BExQHVF9KD06AG2RXUQJ9X4PVGX4" localSheetId="10" hidden="1">#REF!</definedName>
    <definedName name="BExQHVF9KD06AG2RXUQJ9X4PVGX4" localSheetId="9" hidden="1">#REF!</definedName>
    <definedName name="BExQHVF9KD06AG2RXUQJ9X4PVGX4" hidden="1">#REF!</definedName>
    <definedName name="BExQHZBHVN2L4HC7ACTR73T5OCV0" localSheetId="10" hidden="1">#REF!</definedName>
    <definedName name="BExQHZBHVN2L4HC7ACTR73T5OCV0" localSheetId="9" hidden="1">#REF!</definedName>
    <definedName name="BExQHZBHVN2L4HC7ACTR73T5OCV0" hidden="1">#REF!</definedName>
    <definedName name="BExQI3O3BBL6MXZNJD1S3UD8WBUU" localSheetId="10" hidden="1">#REF!</definedName>
    <definedName name="BExQI3O3BBL6MXZNJD1S3UD8WBUU" localSheetId="9" hidden="1">#REF!</definedName>
    <definedName name="BExQI3O3BBL6MXZNJD1S3UD8WBUU" hidden="1">#REF!</definedName>
    <definedName name="BExQI7431UOEBYKYPVVMNXBZ2ZP2" localSheetId="10" hidden="1">#REF!</definedName>
    <definedName name="BExQI7431UOEBYKYPVVMNXBZ2ZP2" localSheetId="9" hidden="1">#REF!</definedName>
    <definedName name="BExQI7431UOEBYKYPVVMNXBZ2ZP2" hidden="1">#REF!</definedName>
    <definedName name="BExQI85V9TNLDJT5LTRZS10Y26SG" localSheetId="10" hidden="1">#REF!</definedName>
    <definedName name="BExQI85V9TNLDJT5LTRZS10Y26SG" localSheetId="9" hidden="1">#REF!</definedName>
    <definedName name="BExQI85V9TNLDJT5LTRZS10Y26SG" hidden="1">#REF!</definedName>
    <definedName name="BExQI9ICYVAAXE7L1BQSE1VWSQA9" localSheetId="10" hidden="1">#REF!</definedName>
    <definedName name="BExQI9ICYVAAXE7L1BQSE1VWSQA9" localSheetId="9" hidden="1">#REF!</definedName>
    <definedName name="BExQI9ICYVAAXE7L1BQSE1VWSQA9" hidden="1">#REF!</definedName>
    <definedName name="BExQIAPKHVEV8CU1L3TTHJW67FJ5" localSheetId="10" hidden="1">#REF!</definedName>
    <definedName name="BExQIAPKHVEV8CU1L3TTHJW67FJ5" localSheetId="9" hidden="1">#REF!</definedName>
    <definedName name="BExQIAPKHVEV8CU1L3TTHJW67FJ5" hidden="1">#REF!</definedName>
    <definedName name="BExQIAV02RGEQG6AF0CWXU3MS9BZ" localSheetId="10" hidden="1">#REF!</definedName>
    <definedName name="BExQIAV02RGEQG6AF0CWXU3MS9BZ" localSheetId="9" hidden="1">#REF!</definedName>
    <definedName name="BExQIAV02RGEQG6AF0CWXU3MS9BZ" hidden="1">#REF!</definedName>
    <definedName name="BExQIBB4I3Z6AUU0HYV1DHRS13M4" localSheetId="10" hidden="1">#REF!</definedName>
    <definedName name="BExQIBB4I3Z6AUU0HYV1DHRS13M4" localSheetId="9" hidden="1">#REF!</definedName>
    <definedName name="BExQIBB4I3Z6AUU0HYV1DHRS13M4" hidden="1">#REF!</definedName>
    <definedName name="BExQIBWPAXU7HJZLKGJZY3EB7MIS" localSheetId="10" hidden="1">#REF!</definedName>
    <definedName name="BExQIBWPAXU7HJZLKGJZY3EB7MIS" localSheetId="9" hidden="1">#REF!</definedName>
    <definedName name="BExQIBWPAXU7HJZLKGJZY3EB7MIS" hidden="1">#REF!</definedName>
    <definedName name="BExQIHLP9AT969BKBF22IGW76GLI" localSheetId="10" hidden="1">#REF!</definedName>
    <definedName name="BExQIHLP9AT969BKBF22IGW76GLI" localSheetId="9" hidden="1">#REF!</definedName>
    <definedName name="BExQIHLP9AT969BKBF22IGW76GLI" hidden="1">#REF!</definedName>
    <definedName name="BExQIS8O6R36CI01XRY9ISM99TW9" localSheetId="10" hidden="1">#REF!</definedName>
    <definedName name="BExQIS8O6R36CI01XRY9ISM99TW9" localSheetId="9" hidden="1">#REF!</definedName>
    <definedName name="BExQIS8O6R36CI01XRY9ISM99TW9" hidden="1">#REF!</definedName>
    <definedName name="BExQIVJB9MJ25NDUHTCVMSODJY2C" localSheetId="10" hidden="1">#REF!</definedName>
    <definedName name="BExQIVJB9MJ25NDUHTCVMSODJY2C" localSheetId="9" hidden="1">#REF!</definedName>
    <definedName name="BExQIVJB9MJ25NDUHTCVMSODJY2C" hidden="1">#REF!</definedName>
    <definedName name="BExQIWAEMVTWAU39DWIXT17K2A9Z" localSheetId="10" hidden="1">#REF!</definedName>
    <definedName name="BExQIWAEMVTWAU39DWIXT17K2A9Z" localSheetId="9" hidden="1">#REF!</definedName>
    <definedName name="BExQIWAEMVTWAU39DWIXT17K2A9Z" hidden="1">#REF!</definedName>
    <definedName name="BExQJ72T8UR0U461ZLEGOOEPCDIG" localSheetId="10" hidden="1">#REF!</definedName>
    <definedName name="BExQJ72T8UR0U461ZLEGOOEPCDIG" localSheetId="9" hidden="1">#REF!</definedName>
    <definedName name="BExQJ72T8UR0U461ZLEGOOEPCDIG" hidden="1">#REF!</definedName>
    <definedName name="BExQJAZ2QDORCR0K8PR9VHQZ4Y3P" localSheetId="10" hidden="1">#REF!</definedName>
    <definedName name="BExQJAZ2QDORCR0K8PR9VHQZ4Y3P" localSheetId="9" hidden="1">#REF!</definedName>
    <definedName name="BExQJAZ2QDORCR0K8PR9VHQZ4Y3P" hidden="1">#REF!</definedName>
    <definedName name="BExQJBF7LAX128WR7VTMJC88ZLPG" localSheetId="10" hidden="1">#REF!</definedName>
    <definedName name="BExQJBF7LAX128WR7VTMJC88ZLPG" localSheetId="9" hidden="1">#REF!</definedName>
    <definedName name="BExQJBF7LAX128WR7VTMJC88ZLPG" hidden="1">#REF!</definedName>
    <definedName name="BExQJEVCKX6KZHNCLYXY7D0MX5KN" localSheetId="10" hidden="1">#REF!</definedName>
    <definedName name="BExQJEVCKX6KZHNCLYXY7D0MX5KN" localSheetId="9" hidden="1">#REF!</definedName>
    <definedName name="BExQJEVCKX6KZHNCLYXY7D0MX5KN" hidden="1">#REF!</definedName>
    <definedName name="BExQJJYSDX8B0J1QGF2HL071KKA3" localSheetId="10" hidden="1">#REF!</definedName>
    <definedName name="BExQJJYSDX8B0J1QGF2HL071KKA3" localSheetId="9" hidden="1">#REF!</definedName>
    <definedName name="BExQJJYSDX8B0J1QGF2HL071KKA3" hidden="1">#REF!</definedName>
    <definedName name="BExQK1HV6SQQ7CP8H8IUKI9TYXTD" localSheetId="10" hidden="1">#REF!</definedName>
    <definedName name="BExQK1HV6SQQ7CP8H8IUKI9TYXTD" localSheetId="9" hidden="1">#REF!</definedName>
    <definedName name="BExQK1HV6SQQ7CP8H8IUKI9TYXTD" hidden="1">#REF!</definedName>
    <definedName name="BExQK3LE5CSBW1E4H4KHW548FL2R" localSheetId="10" hidden="1">#REF!</definedName>
    <definedName name="BExQK3LE5CSBW1E4H4KHW548FL2R" localSheetId="9" hidden="1">#REF!</definedName>
    <definedName name="BExQK3LE5CSBW1E4H4KHW548FL2R" hidden="1">#REF!</definedName>
    <definedName name="BExQKG6LD6PLNDGNGO9DJXY865BR" localSheetId="10" hidden="1">#REF!</definedName>
    <definedName name="BExQKG6LD6PLNDGNGO9DJXY865BR" localSheetId="9" hidden="1">#REF!</definedName>
    <definedName name="BExQKG6LD6PLNDGNGO9DJXY865BR" hidden="1">#REF!</definedName>
    <definedName name="BExQKUKG8I4CGS9QYSD0H7NHP4JN" localSheetId="10" hidden="1">#REF!</definedName>
    <definedName name="BExQKUKG8I4CGS9QYSD0H7NHP4JN" localSheetId="9" hidden="1">#REF!</definedName>
    <definedName name="BExQKUKG8I4CGS9QYSD0H7NHP4JN" hidden="1">#REF!</definedName>
    <definedName name="BExQL2NSE8OYZFXQH8A23RMVMFW7" localSheetId="10" hidden="1">#REF!</definedName>
    <definedName name="BExQL2NSE8OYZFXQH8A23RMVMFW7" localSheetId="9" hidden="1">#REF!</definedName>
    <definedName name="BExQL2NSE8OYZFXQH8A23RMVMFW7" hidden="1">#REF!</definedName>
    <definedName name="BExQL4GJ3LZJL6JDEHT7UDXW90TV" localSheetId="10" hidden="1">#REF!</definedName>
    <definedName name="BExQL4GJ3LZJL6JDEHT7UDXW90TV" localSheetId="9" hidden="1">#REF!</definedName>
    <definedName name="BExQL4GJ3LZJL6JDEHT7UDXW90TV" hidden="1">#REF!</definedName>
    <definedName name="BExQLE1TOW3A287TQB0AVWENT8O1" localSheetId="10" hidden="1">#REF!</definedName>
    <definedName name="BExQLE1TOW3A287TQB0AVWENT8O1" localSheetId="9" hidden="1">#REF!</definedName>
    <definedName name="BExQLE1TOW3A287TQB0AVWENT8O1" hidden="1">#REF!</definedName>
    <definedName name="BExRYOYB4A3E5F6MTROY69LR0PMG" localSheetId="10" hidden="1">#REF!</definedName>
    <definedName name="BExRYOYB4A3E5F6MTROY69LR0PMG" localSheetId="9" hidden="1">#REF!</definedName>
    <definedName name="BExRYOYB4A3E5F6MTROY69LR0PMG" hidden="1">#REF!</definedName>
    <definedName name="BExRYZLA9EW71H4SXQR525S72LLP" localSheetId="10" hidden="1">#REF!</definedName>
    <definedName name="BExRYZLA9EW71H4SXQR525S72LLP" localSheetId="9" hidden="1">#REF!</definedName>
    <definedName name="BExRYZLA9EW71H4SXQR525S72LLP" hidden="1">#REF!</definedName>
    <definedName name="BExRZ66M8G9FQ0VFP077QSZBSOA5" localSheetId="10" hidden="1">#REF!</definedName>
    <definedName name="BExRZ66M8G9FQ0VFP077QSZBSOA5" localSheetId="9" hidden="1">#REF!</definedName>
    <definedName name="BExRZ66M8G9FQ0VFP077QSZBSOA5" hidden="1">#REF!</definedName>
    <definedName name="BExRZ8FMQQL46I8AQWU17LRNZD5T" localSheetId="10" hidden="1">#REF!</definedName>
    <definedName name="BExRZ8FMQQL46I8AQWU17LRNZD5T" localSheetId="9" hidden="1">#REF!</definedName>
    <definedName name="BExRZ8FMQQL46I8AQWU17LRNZD5T" hidden="1">#REF!</definedName>
    <definedName name="BExRZIRRIXRUMZ5GOO95S7460BMP" localSheetId="10" hidden="1">#REF!</definedName>
    <definedName name="BExRZIRRIXRUMZ5GOO95S7460BMP" localSheetId="9" hidden="1">#REF!</definedName>
    <definedName name="BExRZIRRIXRUMZ5GOO95S7460BMP" hidden="1">#REF!</definedName>
    <definedName name="BExRZJTNBKKPK7SB4LA31O3OH6PO" localSheetId="10" hidden="1">#REF!</definedName>
    <definedName name="BExRZJTNBKKPK7SB4LA31O3OH6PO" localSheetId="9" hidden="1">#REF!</definedName>
    <definedName name="BExRZJTNBKKPK7SB4LA31O3OH6PO" hidden="1">#REF!</definedName>
    <definedName name="BExRZK9RAHMM0ZLTNSK7A4LDC42D" localSheetId="10" hidden="1">#REF!</definedName>
    <definedName name="BExRZK9RAHMM0ZLTNSK7A4LDC42D" localSheetId="9" hidden="1">#REF!</definedName>
    <definedName name="BExRZK9RAHMM0ZLTNSK7A4LDC42D" hidden="1">#REF!</definedName>
    <definedName name="BExRZNF461H0WDF36L3U0UQSJGZB" localSheetId="10" hidden="1">#REF!</definedName>
    <definedName name="BExRZNF461H0WDF36L3U0UQSJGZB" localSheetId="9" hidden="1">#REF!</definedName>
    <definedName name="BExRZNF461H0WDF36L3U0UQSJGZB" hidden="1">#REF!</definedName>
    <definedName name="BExRZOGSR69INI6GAEPHDWSNK5Q4" localSheetId="10" hidden="1">#REF!</definedName>
    <definedName name="BExRZOGSR69INI6GAEPHDWSNK5Q4" localSheetId="9" hidden="1">#REF!</definedName>
    <definedName name="BExRZOGSR69INI6GAEPHDWSNK5Q4" hidden="1">#REF!</definedName>
    <definedName name="BExS0ASQBKRTPDWFK0KUDFOS9LE5" localSheetId="10" hidden="1">#REF!</definedName>
    <definedName name="BExS0ASQBKRTPDWFK0KUDFOS9LE5" localSheetId="9" hidden="1">#REF!</definedName>
    <definedName name="BExS0ASQBKRTPDWFK0KUDFOS9LE5" hidden="1">#REF!</definedName>
    <definedName name="BExS0GHQUF6YT0RU3TKDEO8CSJYB" localSheetId="10" hidden="1">#REF!</definedName>
    <definedName name="BExS0GHQUF6YT0RU3TKDEO8CSJYB" localSheetId="9" hidden="1">#REF!</definedName>
    <definedName name="BExS0GHQUF6YT0RU3TKDEO8CSJYB" hidden="1">#REF!</definedName>
    <definedName name="BExS0K8IHC45I78DMZBOJ1P13KQA" localSheetId="10" hidden="1">#REF!</definedName>
    <definedName name="BExS0K8IHC45I78DMZBOJ1P13KQA" localSheetId="9" hidden="1">#REF!</definedName>
    <definedName name="BExS0K8IHC45I78DMZBOJ1P13KQA" hidden="1">#REF!</definedName>
    <definedName name="BExS0L4WP69XXUFHED98XIEPB593" localSheetId="10" hidden="1">#REF!</definedName>
    <definedName name="BExS0L4WP69XXUFHED98XIEPB593" localSheetId="9" hidden="1">#REF!</definedName>
    <definedName name="BExS0L4WP69XXUFHED98XIEPB593" hidden="1">#REF!</definedName>
    <definedName name="BExS0Z2O2N4AJXFEPN87NU9ZGAHG" localSheetId="10" hidden="1">#REF!</definedName>
    <definedName name="BExS0Z2O2N4AJXFEPN87NU9ZGAHG" localSheetId="9" hidden="1">#REF!</definedName>
    <definedName name="BExS0Z2O2N4AJXFEPN87NU9ZGAHG" hidden="1">#REF!</definedName>
    <definedName name="BExS15IJV0WW662NXQUVT3FGP4ST" localSheetId="10" hidden="1">#REF!</definedName>
    <definedName name="BExS15IJV0WW662NXQUVT3FGP4ST" localSheetId="9" hidden="1">#REF!</definedName>
    <definedName name="BExS15IJV0WW662NXQUVT3FGP4ST" hidden="1">#REF!</definedName>
    <definedName name="BExS18T8TBNEPF4AU1VJ268XLF3L" localSheetId="10" hidden="1">#REF!</definedName>
    <definedName name="BExS18T8TBNEPF4AU1VJ268XLF3L" localSheetId="9" hidden="1">#REF!</definedName>
    <definedName name="BExS18T8TBNEPF4AU1VJ268XLF3L" hidden="1">#REF!</definedName>
    <definedName name="BExS194110MR25BYJI3CJ2EGZ8XT" localSheetId="10" hidden="1">#REF!</definedName>
    <definedName name="BExS194110MR25BYJI3CJ2EGZ8XT" localSheetId="9" hidden="1">#REF!</definedName>
    <definedName name="BExS194110MR25BYJI3CJ2EGZ8XT" hidden="1">#REF!</definedName>
    <definedName name="BExS1BNVGNSGD4EP90QL8WXYWZ66" localSheetId="10" hidden="1">#REF!</definedName>
    <definedName name="BExS1BNVGNSGD4EP90QL8WXYWZ66" localSheetId="9" hidden="1">#REF!</definedName>
    <definedName name="BExS1BNVGNSGD4EP90QL8WXYWZ66" hidden="1">#REF!</definedName>
    <definedName name="BExS1UE39N6NCND7MAARSBWXS6HU" localSheetId="10" hidden="1">#REF!</definedName>
    <definedName name="BExS1UE39N6NCND7MAARSBWXS6HU" localSheetId="9" hidden="1">#REF!</definedName>
    <definedName name="BExS1UE39N6NCND7MAARSBWXS6HU" hidden="1">#REF!</definedName>
    <definedName name="BExS226HTWL5WVC76MP5A1IBI8WD" localSheetId="10" hidden="1">#REF!</definedName>
    <definedName name="BExS226HTWL5WVC76MP5A1IBI8WD" localSheetId="9" hidden="1">#REF!</definedName>
    <definedName name="BExS226HTWL5WVC76MP5A1IBI8WD" hidden="1">#REF!</definedName>
    <definedName name="BExS26OI2QNNAH2WMDD95Z400048" localSheetId="10" hidden="1">#REF!</definedName>
    <definedName name="BExS26OI2QNNAH2WMDD95Z400048" localSheetId="9" hidden="1">#REF!</definedName>
    <definedName name="BExS26OI2QNNAH2WMDD95Z400048" hidden="1">#REF!</definedName>
    <definedName name="BExS2D4EI622QRKZKVDPRE66M4XA" localSheetId="10" hidden="1">#REF!</definedName>
    <definedName name="BExS2D4EI622QRKZKVDPRE66M4XA" localSheetId="9" hidden="1">#REF!</definedName>
    <definedName name="BExS2D4EI622QRKZKVDPRE66M4XA" hidden="1">#REF!</definedName>
    <definedName name="BExS2DF6B4ZUF3VZLI4G6LJ3BF38" localSheetId="10" hidden="1">#REF!</definedName>
    <definedName name="BExS2DF6B4ZUF3VZLI4G6LJ3BF38" localSheetId="9" hidden="1">#REF!</definedName>
    <definedName name="BExS2DF6B4ZUF3VZLI4G6LJ3BF38" hidden="1">#REF!</definedName>
    <definedName name="BExS2GKEA6VM3PDWKD7XI0KRUHTW" localSheetId="10" hidden="1">#REF!</definedName>
    <definedName name="BExS2GKEA6VM3PDWKD7XI0KRUHTW" localSheetId="9" hidden="1">#REF!</definedName>
    <definedName name="BExS2GKEA6VM3PDWKD7XI0KRUHTW" hidden="1">#REF!</definedName>
    <definedName name="BExS2I2HVU314TXI2DYFRY8XV913" localSheetId="10" hidden="1">#REF!</definedName>
    <definedName name="BExS2I2HVU314TXI2DYFRY8XV913" localSheetId="9" hidden="1">#REF!</definedName>
    <definedName name="BExS2I2HVU314TXI2DYFRY8XV913" hidden="1">#REF!</definedName>
    <definedName name="BExS2QB5FS5LYTFYO4BROTWG3OV5" localSheetId="10" hidden="1">#REF!</definedName>
    <definedName name="BExS2QB5FS5LYTFYO4BROTWG3OV5" localSheetId="9" hidden="1">#REF!</definedName>
    <definedName name="BExS2QB5FS5LYTFYO4BROTWG3OV5" hidden="1">#REF!</definedName>
    <definedName name="BExS2TLU1HONYV6S3ZD9T12D7CIG" localSheetId="10" hidden="1">#REF!</definedName>
    <definedName name="BExS2TLU1HONYV6S3ZD9T12D7CIG" localSheetId="9" hidden="1">#REF!</definedName>
    <definedName name="BExS2TLU1HONYV6S3ZD9T12D7CIG" hidden="1">#REF!</definedName>
    <definedName name="BExS2WLQUVBRZJWQTWUU4CYDY4IN" localSheetId="10" hidden="1">#REF!</definedName>
    <definedName name="BExS2WLQUVBRZJWQTWUU4CYDY4IN" localSheetId="9" hidden="1">#REF!</definedName>
    <definedName name="BExS2WLQUVBRZJWQTWUU4CYDY4IN" hidden="1">#REF!</definedName>
    <definedName name="BExS2YJQV4NUX6135T90Z1Y5R26Q" localSheetId="10" hidden="1">#REF!</definedName>
    <definedName name="BExS2YJQV4NUX6135T90Z1Y5R26Q" localSheetId="9" hidden="1">#REF!</definedName>
    <definedName name="BExS2YJQV4NUX6135T90Z1Y5R26Q" hidden="1">#REF!</definedName>
    <definedName name="BExS318UV9I2FXPQQWUKKX00QLPJ" localSheetId="10" hidden="1">#REF!</definedName>
    <definedName name="BExS318UV9I2FXPQQWUKKX00QLPJ" localSheetId="9" hidden="1">#REF!</definedName>
    <definedName name="BExS318UV9I2FXPQQWUKKX00QLPJ" hidden="1">#REF!</definedName>
    <definedName name="BExS3LBS0SMTHALVM4NRI1BAV1NP" localSheetId="10" hidden="1">#REF!</definedName>
    <definedName name="BExS3LBS0SMTHALVM4NRI1BAV1NP" localSheetId="9" hidden="1">#REF!</definedName>
    <definedName name="BExS3LBS0SMTHALVM4NRI1BAV1NP" hidden="1">#REF!</definedName>
    <definedName name="BExS3MTQ75VBXDGEBURP6YT8RROE" localSheetId="10" hidden="1">#REF!</definedName>
    <definedName name="BExS3MTQ75VBXDGEBURP6YT8RROE" localSheetId="9" hidden="1">#REF!</definedName>
    <definedName name="BExS3MTQ75VBXDGEBURP6YT8RROE" hidden="1">#REF!</definedName>
    <definedName name="BExS3OMGYO0DFN5186UFKEXZ2RX3" localSheetId="10" hidden="1">#REF!</definedName>
    <definedName name="BExS3OMGYO0DFN5186UFKEXZ2RX3" localSheetId="9" hidden="1">#REF!</definedName>
    <definedName name="BExS3OMGYO0DFN5186UFKEXZ2RX3" hidden="1">#REF!</definedName>
    <definedName name="BExS3SDERJ27OER67TIGOVZU13A2" localSheetId="10" hidden="1">#REF!</definedName>
    <definedName name="BExS3SDERJ27OER67TIGOVZU13A2" localSheetId="9" hidden="1">#REF!</definedName>
    <definedName name="BExS3SDERJ27OER67TIGOVZU13A2" hidden="1">#REF!</definedName>
    <definedName name="BExS3STIH9SFG0R6H30P191QZE98" localSheetId="10" hidden="1">#REF!</definedName>
    <definedName name="BExS3STIH9SFG0R6H30P191QZE98" localSheetId="9" hidden="1">#REF!</definedName>
    <definedName name="BExS3STIH9SFG0R6H30P191QZE98" hidden="1">#REF!</definedName>
    <definedName name="BExS46R5WDNU5KL04FKY5LHJUCB8" localSheetId="10" hidden="1">#REF!</definedName>
    <definedName name="BExS46R5WDNU5KL04FKY5LHJUCB8" localSheetId="9" hidden="1">#REF!</definedName>
    <definedName name="BExS46R5WDNU5KL04FKY5LHJUCB8" hidden="1">#REF!</definedName>
    <definedName name="BExS4ASWKM93XA275AXHYP8AG6SU" localSheetId="10" hidden="1">#REF!</definedName>
    <definedName name="BExS4ASWKM93XA275AXHYP8AG6SU" localSheetId="9" hidden="1">#REF!</definedName>
    <definedName name="BExS4ASWKM93XA275AXHYP8AG6SU" hidden="1">#REF!</definedName>
    <definedName name="BExS4IANBC4RO7HIK0MZZ2RPQU78" localSheetId="10" hidden="1">#REF!</definedName>
    <definedName name="BExS4IANBC4RO7HIK0MZZ2RPQU78" localSheetId="9" hidden="1">#REF!</definedName>
    <definedName name="BExS4IANBC4RO7HIK0MZZ2RPQU78" hidden="1">#REF!</definedName>
    <definedName name="BExS4JN3Y6SVBKILQK0R9HS45Y52" localSheetId="10" hidden="1">#REF!</definedName>
    <definedName name="BExS4JN3Y6SVBKILQK0R9HS45Y52" localSheetId="9" hidden="1">#REF!</definedName>
    <definedName name="BExS4JN3Y6SVBKILQK0R9HS45Y52" hidden="1">#REF!</definedName>
    <definedName name="BExS4P6S41O6Z6BED77U3GD9PNH1" localSheetId="10" hidden="1">#REF!</definedName>
    <definedName name="BExS4P6S41O6Z6BED77U3GD9PNH1" localSheetId="9" hidden="1">#REF!</definedName>
    <definedName name="BExS4P6S41O6Z6BED77U3GD9PNH1" hidden="1">#REF!</definedName>
    <definedName name="BExS4PXPURUHFBOKYFJD5J1J2RXC" localSheetId="10" hidden="1">#REF!</definedName>
    <definedName name="BExS4PXPURUHFBOKYFJD5J1J2RXC" localSheetId="9" hidden="1">#REF!</definedName>
    <definedName name="BExS4PXPURUHFBOKYFJD5J1J2RXC" hidden="1">#REF!</definedName>
    <definedName name="BExS4T32HD3YGJ91HTJ2IGVX6V4O" localSheetId="10" hidden="1">#REF!</definedName>
    <definedName name="BExS4T32HD3YGJ91HTJ2IGVX6V4O" localSheetId="9" hidden="1">#REF!</definedName>
    <definedName name="BExS4T32HD3YGJ91HTJ2IGVX6V4O" hidden="1">#REF!</definedName>
    <definedName name="BExS51H0N51UT0FZOPZRCF1GU063" localSheetId="10" hidden="1">#REF!</definedName>
    <definedName name="BExS51H0N51UT0FZOPZRCF1GU063" localSheetId="9" hidden="1">#REF!</definedName>
    <definedName name="BExS51H0N51UT0FZOPZRCF1GU063" hidden="1">#REF!</definedName>
    <definedName name="BExS54X72TJFC41FJK72MLRR2OO7" localSheetId="10" hidden="1">#REF!</definedName>
    <definedName name="BExS54X72TJFC41FJK72MLRR2OO7" localSheetId="9" hidden="1">#REF!</definedName>
    <definedName name="BExS54X72TJFC41FJK72MLRR2OO7" hidden="1">#REF!</definedName>
    <definedName name="BExS59F0PA1V2ZC7S5TN6IT41SXP" localSheetId="10" hidden="1">#REF!</definedName>
    <definedName name="BExS59F0PA1V2ZC7S5TN6IT41SXP" localSheetId="9" hidden="1">#REF!</definedName>
    <definedName name="BExS59F0PA1V2ZC7S5TN6IT41SXP" hidden="1">#REF!</definedName>
    <definedName name="BExS5L3TGB8JVW9ROYWTKYTUPW27" localSheetId="10" hidden="1">#REF!</definedName>
    <definedName name="BExS5L3TGB8JVW9ROYWTKYTUPW27" localSheetId="9" hidden="1">#REF!</definedName>
    <definedName name="BExS5L3TGB8JVW9ROYWTKYTUPW27" hidden="1">#REF!</definedName>
    <definedName name="BExS6GKQ96EHVLYWNJDWXZXUZW90" localSheetId="10" hidden="1">#REF!</definedName>
    <definedName name="BExS6GKQ96EHVLYWNJDWXZXUZW90" localSheetId="9" hidden="1">#REF!</definedName>
    <definedName name="BExS6GKQ96EHVLYWNJDWXZXUZW90" hidden="1">#REF!</definedName>
    <definedName name="BExS6ITKSZFRR01YD5B0F676SYN7" localSheetId="10" hidden="1">#REF!</definedName>
    <definedName name="BExS6ITKSZFRR01YD5B0F676SYN7" localSheetId="9" hidden="1">#REF!</definedName>
    <definedName name="BExS6ITKSZFRR01YD5B0F676SYN7" hidden="1">#REF!</definedName>
    <definedName name="BExS6N0LI574IAC89EFW6CLTCQ33" localSheetId="10" hidden="1">#REF!</definedName>
    <definedName name="BExS6N0LI574IAC89EFW6CLTCQ33" localSheetId="9" hidden="1">#REF!</definedName>
    <definedName name="BExS6N0LI574IAC89EFW6CLTCQ33" hidden="1">#REF!</definedName>
    <definedName name="BExS6N0NEF7XCTT5R600QZ71A44O" localSheetId="10" hidden="1">#REF!</definedName>
    <definedName name="BExS6N0NEF7XCTT5R600QZ71A44O" localSheetId="9" hidden="1">#REF!</definedName>
    <definedName name="BExS6N0NEF7XCTT5R600QZ71A44O" hidden="1">#REF!</definedName>
    <definedName name="BExS6WRDBF3ST86ZOBBUL3GTCR11" localSheetId="10" hidden="1">#REF!</definedName>
    <definedName name="BExS6WRDBF3ST86ZOBBUL3GTCR11" localSheetId="9" hidden="1">#REF!</definedName>
    <definedName name="BExS6WRDBF3ST86ZOBBUL3GTCR11" hidden="1">#REF!</definedName>
    <definedName name="BExS6XNRKR0C3MTA0LV5B60UB908" localSheetId="10" hidden="1">#REF!</definedName>
    <definedName name="BExS6XNRKR0C3MTA0LV5B60UB908" localSheetId="9" hidden="1">#REF!</definedName>
    <definedName name="BExS6XNRKR0C3MTA0LV5B60UB908" hidden="1">#REF!</definedName>
    <definedName name="BExS73NELZEK2MDOLXO2Q7H3EG71" localSheetId="10" hidden="1">#REF!</definedName>
    <definedName name="BExS73NELZEK2MDOLXO2Q7H3EG71" localSheetId="9" hidden="1">#REF!</definedName>
    <definedName name="BExS73NELZEK2MDOLXO2Q7H3EG71" hidden="1">#REF!</definedName>
    <definedName name="BExS7DJF6AXTWAJD7K4ZCD7L6BHV" localSheetId="10" hidden="1">#REF!</definedName>
    <definedName name="BExS7DJF6AXTWAJD7K4ZCD7L6BHV" localSheetId="9" hidden="1">#REF!</definedName>
    <definedName name="BExS7DJF6AXTWAJD7K4ZCD7L6BHV" hidden="1">#REF!</definedName>
    <definedName name="BExS7GOTHHOK287MX2RC853NWQAL" localSheetId="10" hidden="1">#REF!</definedName>
    <definedName name="BExS7GOTHHOK287MX2RC853NWQAL" localSheetId="9" hidden="1">#REF!</definedName>
    <definedName name="BExS7GOTHHOK287MX2RC853NWQAL" hidden="1">#REF!</definedName>
    <definedName name="BExS7TKQYLRZGM93UY3ZJZJBQNFJ" localSheetId="10" hidden="1">#REF!</definedName>
    <definedName name="BExS7TKQYLRZGM93UY3ZJZJBQNFJ" localSheetId="9" hidden="1">#REF!</definedName>
    <definedName name="BExS7TKQYLRZGM93UY3ZJZJBQNFJ" hidden="1">#REF!</definedName>
    <definedName name="BExS7Y2LNGVHSIBKC7C3R6X4LDR6" localSheetId="10" hidden="1">#REF!</definedName>
    <definedName name="BExS7Y2LNGVHSIBKC7C3R6X4LDR6" localSheetId="9" hidden="1">#REF!</definedName>
    <definedName name="BExS7Y2LNGVHSIBKC7C3R6X4LDR6" hidden="1">#REF!</definedName>
    <definedName name="BExS81TE0EY44Y3W2M4Z4MGNP5OM" localSheetId="10" hidden="1">#REF!</definedName>
    <definedName name="BExS81TE0EY44Y3W2M4Z4MGNP5OM" localSheetId="9" hidden="1">#REF!</definedName>
    <definedName name="BExS81TE0EY44Y3W2M4Z4MGNP5OM" hidden="1">#REF!</definedName>
    <definedName name="BExS81YPDZDVJJVS15HV2HDXAC3Y" localSheetId="10" hidden="1">#REF!</definedName>
    <definedName name="BExS81YPDZDVJJVS15HV2HDXAC3Y" localSheetId="9" hidden="1">#REF!</definedName>
    <definedName name="BExS81YPDZDVJJVS15HV2HDXAC3Y" hidden="1">#REF!</definedName>
    <definedName name="BExS82PRVNUTEKQZS56YT2DVF6C2" localSheetId="10" hidden="1">#REF!</definedName>
    <definedName name="BExS82PRVNUTEKQZS56YT2DVF6C2" localSheetId="9" hidden="1">#REF!</definedName>
    <definedName name="BExS82PRVNUTEKQZS56YT2DVF6C2" hidden="1">#REF!</definedName>
    <definedName name="BExS83BCNFAV6DRCB1VTUF96491J" localSheetId="10" hidden="1">#REF!</definedName>
    <definedName name="BExS83BCNFAV6DRCB1VTUF96491J" localSheetId="9" hidden="1">#REF!</definedName>
    <definedName name="BExS83BCNFAV6DRCB1VTUF96491J" hidden="1">#REF!</definedName>
    <definedName name="BExS86GKM9ISCSNZD15BQ5E5L6A5" localSheetId="10" hidden="1">#REF!</definedName>
    <definedName name="BExS86GKM9ISCSNZD15BQ5E5L6A5" localSheetId="9" hidden="1">#REF!</definedName>
    <definedName name="BExS86GKM9ISCSNZD15BQ5E5L6A5" hidden="1">#REF!</definedName>
    <definedName name="BExS89GGRJ55EK546SM31UGE2K8T" localSheetId="10" hidden="1">#REF!</definedName>
    <definedName name="BExS89GGRJ55EK546SM31UGE2K8T" localSheetId="9" hidden="1">#REF!</definedName>
    <definedName name="BExS89GGRJ55EK546SM31UGE2K8T" hidden="1">#REF!</definedName>
    <definedName name="BExS8BPG5A0GR5AO1U951NDGGR0L" localSheetId="10" hidden="1">#REF!</definedName>
    <definedName name="BExS8BPG5A0GR5AO1U951NDGGR0L" localSheetId="9" hidden="1">#REF!</definedName>
    <definedName name="BExS8BPG5A0GR5AO1U951NDGGR0L" hidden="1">#REF!</definedName>
    <definedName name="BExS8CGI0JXFUBD41VFLI0SZSV8F" localSheetId="10" hidden="1">#REF!</definedName>
    <definedName name="BExS8CGI0JXFUBD41VFLI0SZSV8F" localSheetId="9" hidden="1">#REF!</definedName>
    <definedName name="BExS8CGI0JXFUBD41VFLI0SZSV8F" hidden="1">#REF!</definedName>
    <definedName name="BExS8D22FXVQKOEJP01LT0CDI3PS" localSheetId="10" hidden="1">#REF!</definedName>
    <definedName name="BExS8D22FXVQKOEJP01LT0CDI3PS" localSheetId="9" hidden="1">#REF!</definedName>
    <definedName name="BExS8D22FXVQKOEJP01LT0CDI3PS" hidden="1">#REF!</definedName>
    <definedName name="BExS8EEJOZFBUWZDOM3O25AJRUVU" localSheetId="10" hidden="1">#REF!</definedName>
    <definedName name="BExS8EEJOZFBUWZDOM3O25AJRUVU" localSheetId="9" hidden="1">#REF!</definedName>
    <definedName name="BExS8EEJOZFBUWZDOM3O25AJRUVU" hidden="1">#REF!</definedName>
    <definedName name="BExS8GSUS17UY50TEM2AWF36BR9Z" localSheetId="10" hidden="1">#REF!</definedName>
    <definedName name="BExS8GSUS17UY50TEM2AWF36BR9Z" localSheetId="9" hidden="1">#REF!</definedName>
    <definedName name="BExS8GSUS17UY50TEM2AWF36BR9Z" hidden="1">#REF!</definedName>
    <definedName name="BExS8HJRBVG0XI6PWA9KTMJZMQXK" localSheetId="10" hidden="1">#REF!</definedName>
    <definedName name="BExS8HJRBVG0XI6PWA9KTMJZMQXK" localSheetId="9" hidden="1">#REF!</definedName>
    <definedName name="BExS8HJRBVG0XI6PWA9KTMJZMQXK" hidden="1">#REF!</definedName>
    <definedName name="BExS8NE9HUZJH13OXLREOV1BX0OZ" localSheetId="10" hidden="1">#REF!</definedName>
    <definedName name="BExS8NE9HUZJH13OXLREOV1BX0OZ" localSheetId="9" hidden="1">#REF!</definedName>
    <definedName name="BExS8NE9HUZJH13OXLREOV1BX0OZ" hidden="1">#REF!</definedName>
    <definedName name="BExS8R51C8RM2FS6V6IRTYO9GA4A" localSheetId="10" hidden="1">#REF!</definedName>
    <definedName name="BExS8R51C8RM2FS6V6IRTYO9GA4A" localSheetId="9" hidden="1">#REF!</definedName>
    <definedName name="BExS8R51C8RM2FS6V6IRTYO9GA4A" hidden="1">#REF!</definedName>
    <definedName name="BExS8WDX408F60MH1X9B9UZ2H4R7" localSheetId="10" hidden="1">#REF!</definedName>
    <definedName name="BExS8WDX408F60MH1X9B9UZ2H4R7" localSheetId="9" hidden="1">#REF!</definedName>
    <definedName name="BExS8WDX408F60MH1X9B9UZ2H4R7" hidden="1">#REF!</definedName>
    <definedName name="BExS8X4UTVOFE2YEVLO8LTKMSI3A" localSheetId="10" hidden="1">#REF!</definedName>
    <definedName name="BExS8X4UTVOFE2YEVLO8LTKMSI3A" localSheetId="9" hidden="1">#REF!</definedName>
    <definedName name="BExS8X4UTVOFE2YEVLO8LTKMSI3A" hidden="1">#REF!</definedName>
    <definedName name="BExS8Z2W2QEC3MH0BZIYLDFQNUIP" localSheetId="10" hidden="1">#REF!</definedName>
    <definedName name="BExS8Z2W2QEC3MH0BZIYLDFQNUIP" localSheetId="9" hidden="1">#REF!</definedName>
    <definedName name="BExS8Z2W2QEC3MH0BZIYLDFQNUIP" hidden="1">#REF!</definedName>
    <definedName name="BExS92DKGRFFCIA9C0IXDOLO57EP" localSheetId="10" hidden="1">#REF!</definedName>
    <definedName name="BExS92DKGRFFCIA9C0IXDOLO57EP" localSheetId="9" hidden="1">#REF!</definedName>
    <definedName name="BExS92DKGRFFCIA9C0IXDOLO57EP" hidden="1">#REF!</definedName>
    <definedName name="BExS98OB4321YCHLCQ022PXKTT2W" localSheetId="10" hidden="1">#REF!</definedName>
    <definedName name="BExS98OB4321YCHLCQ022PXKTT2W" localSheetId="9" hidden="1">#REF!</definedName>
    <definedName name="BExS98OB4321YCHLCQ022PXKTT2W" hidden="1">#REF!</definedName>
    <definedName name="BExS9C9N8GFISC6HUERJ0EI06GB2" localSheetId="10" hidden="1">#REF!</definedName>
    <definedName name="BExS9C9N8GFISC6HUERJ0EI06GB2" localSheetId="9" hidden="1">#REF!</definedName>
    <definedName name="BExS9C9N8GFISC6HUERJ0EI06GB2" hidden="1">#REF!</definedName>
    <definedName name="BExS9D6619QNINF06KHZHYUAH0S9" localSheetId="10" hidden="1">#REF!</definedName>
    <definedName name="BExS9D6619QNINF06KHZHYUAH0S9" localSheetId="9" hidden="1">#REF!</definedName>
    <definedName name="BExS9D6619QNINF06KHZHYUAH0S9" hidden="1">#REF!</definedName>
    <definedName name="BExS9DX13CACP3J8JDREK30JB1SQ" localSheetId="10" hidden="1">#REF!</definedName>
    <definedName name="BExS9DX13CACP3J8JDREK30JB1SQ" localSheetId="9" hidden="1">#REF!</definedName>
    <definedName name="BExS9DX13CACP3J8JDREK30JB1SQ" hidden="1">#REF!</definedName>
    <definedName name="BExS9FPRS2KRRCS33SE6WFNF5GYL" localSheetId="10" hidden="1">#REF!</definedName>
    <definedName name="BExS9FPRS2KRRCS33SE6WFNF5GYL" localSheetId="9" hidden="1">#REF!</definedName>
    <definedName name="BExS9FPRS2KRRCS33SE6WFNF5GYL" hidden="1">#REF!</definedName>
    <definedName name="BExS9M5VN3VE822UH6TLACVY24CJ" localSheetId="10" hidden="1">#REF!</definedName>
    <definedName name="BExS9M5VN3VE822UH6TLACVY24CJ" localSheetId="9" hidden="1">#REF!</definedName>
    <definedName name="BExS9M5VN3VE822UH6TLACVY24CJ" hidden="1">#REF!</definedName>
    <definedName name="BExS9WI0A6PSEB8N9GPXF2Z7MWHM" localSheetId="10" hidden="1">#REF!</definedName>
    <definedName name="BExS9WI0A6PSEB8N9GPXF2Z7MWHM" localSheetId="9" hidden="1">#REF!</definedName>
    <definedName name="BExS9WI0A6PSEB8N9GPXF2Z7MWHM" hidden="1">#REF!</definedName>
    <definedName name="BExS9XJPZ07ND34OHX60QD382FV6" localSheetId="10" hidden="1">#REF!</definedName>
    <definedName name="BExS9XJPZ07ND34OHX60QD382FV6" localSheetId="9" hidden="1">#REF!</definedName>
    <definedName name="BExS9XJPZ07ND34OHX60QD382FV6" hidden="1">#REF!</definedName>
    <definedName name="BExSA4AJLEEN4R7HU4FRSMYR17TR" localSheetId="10" hidden="1">#REF!</definedName>
    <definedName name="BExSA4AJLEEN4R7HU4FRSMYR17TR" localSheetId="9" hidden="1">#REF!</definedName>
    <definedName name="BExSA4AJLEEN4R7HU4FRSMYR17TR" hidden="1">#REF!</definedName>
    <definedName name="BExSA5HP306TN9XJS0TU619DLRR7" localSheetId="10" hidden="1">#REF!</definedName>
    <definedName name="BExSA5HP306TN9XJS0TU619DLRR7" localSheetId="9" hidden="1">#REF!</definedName>
    <definedName name="BExSA5HP306TN9XJS0TU619DLRR7" hidden="1">#REF!</definedName>
    <definedName name="BExSAAVWQOOIA6B3JHQVGP08HFEM" localSheetId="10" hidden="1">#REF!</definedName>
    <definedName name="BExSAAVWQOOIA6B3JHQVGP08HFEM" localSheetId="9" hidden="1">#REF!</definedName>
    <definedName name="BExSAAVWQOOIA6B3JHQVGP08HFEM" hidden="1">#REF!</definedName>
    <definedName name="BExSAFJ3IICU2M7QPVE4ARYMXZKX" localSheetId="10" hidden="1">#REF!</definedName>
    <definedName name="BExSAFJ3IICU2M7QPVE4ARYMXZKX" localSheetId="9" hidden="1">#REF!</definedName>
    <definedName name="BExSAFJ3IICU2M7QPVE4ARYMXZKX" hidden="1">#REF!</definedName>
    <definedName name="BExSAH6ID8OHX379UXVNGFO8J6KQ" localSheetId="10" hidden="1">#REF!</definedName>
    <definedName name="BExSAH6ID8OHX379UXVNGFO8J6KQ" localSheetId="9" hidden="1">#REF!</definedName>
    <definedName name="BExSAH6ID8OHX379UXVNGFO8J6KQ" hidden="1">#REF!</definedName>
    <definedName name="BExSAQBHIXGQRNIRGCJMBXUPCZQA" localSheetId="10" hidden="1">#REF!</definedName>
    <definedName name="BExSAQBHIXGQRNIRGCJMBXUPCZQA" localSheetId="9" hidden="1">#REF!</definedName>
    <definedName name="BExSAQBHIXGQRNIRGCJMBXUPCZQA" hidden="1">#REF!</definedName>
    <definedName name="BExSAUTCT4P7JP57NOR9MTX33QJZ" localSheetId="10" hidden="1">#REF!</definedName>
    <definedName name="BExSAUTCT4P7JP57NOR9MTX33QJZ" localSheetId="9" hidden="1">#REF!</definedName>
    <definedName name="BExSAUTCT4P7JP57NOR9MTX33QJZ" hidden="1">#REF!</definedName>
    <definedName name="BExSAY9CA9TFXQ9M9FBJRGJO9T9E" localSheetId="10" hidden="1">#REF!</definedName>
    <definedName name="BExSAY9CA9TFXQ9M9FBJRGJO9T9E" localSheetId="9" hidden="1">#REF!</definedName>
    <definedName name="BExSAY9CA9TFXQ9M9FBJRGJO9T9E" hidden="1">#REF!</definedName>
    <definedName name="BExSB4JYKQ3MINI7RAYK5M8BLJDC" localSheetId="10" hidden="1">#REF!</definedName>
    <definedName name="BExSB4JYKQ3MINI7RAYK5M8BLJDC" localSheetId="9" hidden="1">#REF!</definedName>
    <definedName name="BExSB4JYKQ3MINI7RAYK5M8BLJDC" hidden="1">#REF!</definedName>
    <definedName name="BExSBCY73CG3Q15P5BDLDT994XRL" localSheetId="10" hidden="1">#REF!</definedName>
    <definedName name="BExSBCY73CG3Q15P5BDLDT994XRL" localSheetId="9" hidden="1">#REF!</definedName>
    <definedName name="BExSBCY73CG3Q15P5BDLDT994XRL" hidden="1">#REF!</definedName>
    <definedName name="BExSBMOS41ZRLWYLOU29V6Y7YORR" localSheetId="10" hidden="1">#REF!</definedName>
    <definedName name="BExSBMOS41ZRLWYLOU29V6Y7YORR" localSheetId="9" hidden="1">#REF!</definedName>
    <definedName name="BExSBMOS41ZRLWYLOU29V6Y7YORR" hidden="1">#REF!</definedName>
    <definedName name="BExSBPZG22WAMZYIF7CZ686E8X80" localSheetId="10" hidden="1">#REF!</definedName>
    <definedName name="BExSBPZG22WAMZYIF7CZ686E8X80" localSheetId="9" hidden="1">#REF!</definedName>
    <definedName name="BExSBPZG22WAMZYIF7CZ686E8X80" hidden="1">#REF!</definedName>
    <definedName name="BExSBRBXXQMBU1TYDW1BXTEVEPRU" localSheetId="10" hidden="1">#REF!</definedName>
    <definedName name="BExSBRBXXQMBU1TYDW1BXTEVEPRU" localSheetId="9" hidden="1">#REF!</definedName>
    <definedName name="BExSBRBXXQMBU1TYDW1BXTEVEPRU" hidden="1">#REF!</definedName>
    <definedName name="BExSC54998WTZ21DSL0R8UN0Y9JH" localSheetId="10" hidden="1">#REF!</definedName>
    <definedName name="BExSC54998WTZ21DSL0R8UN0Y9JH" localSheetId="9" hidden="1">#REF!</definedName>
    <definedName name="BExSC54998WTZ21DSL0R8UN0Y9JH" hidden="1">#REF!</definedName>
    <definedName name="BExSC60N7WR9PJSNC9B7ORCX9NGY" localSheetId="10" hidden="1">#REF!</definedName>
    <definedName name="BExSC60N7WR9PJSNC9B7ORCX9NGY" localSheetId="9" hidden="1">#REF!</definedName>
    <definedName name="BExSC60N7WR9PJSNC9B7ORCX9NGY" hidden="1">#REF!</definedName>
    <definedName name="BExSCE99EZTILTTCE4NJJF96OYYM" localSheetId="10" hidden="1">#REF!</definedName>
    <definedName name="BExSCE99EZTILTTCE4NJJF96OYYM" localSheetId="9" hidden="1">#REF!</definedName>
    <definedName name="BExSCE99EZTILTTCE4NJJF96OYYM" hidden="1">#REF!</definedName>
    <definedName name="BExSCFWOMYELUEPWVJIRGIQZH5BV" localSheetId="10" hidden="1">#REF!</definedName>
    <definedName name="BExSCFWOMYELUEPWVJIRGIQZH5BV" localSheetId="9" hidden="1">#REF!</definedName>
    <definedName name="BExSCFWOMYELUEPWVJIRGIQZH5BV" hidden="1">#REF!</definedName>
    <definedName name="BExSCHUQZ2HFEWS54X67DIS8OSXZ" localSheetId="10" hidden="1">#REF!</definedName>
    <definedName name="BExSCHUQZ2HFEWS54X67DIS8OSXZ" localSheetId="9" hidden="1">#REF!</definedName>
    <definedName name="BExSCHUQZ2HFEWS54X67DIS8OSXZ" hidden="1">#REF!</definedName>
    <definedName name="BExSCOG41SKKG4GYU76WRWW1CTE6" localSheetId="10" hidden="1">#REF!</definedName>
    <definedName name="BExSCOG41SKKG4GYU76WRWW1CTE6" localSheetId="9" hidden="1">#REF!</definedName>
    <definedName name="BExSCOG41SKKG4GYU76WRWW1CTE6" hidden="1">#REF!</definedName>
    <definedName name="BExSCVC9P86YVFMRKKUVRV29MZXZ" localSheetId="10" hidden="1">#REF!</definedName>
    <definedName name="BExSCVC9P86YVFMRKKUVRV29MZXZ" localSheetId="9" hidden="1">#REF!</definedName>
    <definedName name="BExSCVC9P86YVFMRKKUVRV29MZXZ" hidden="1">#REF!</definedName>
    <definedName name="BExSD233CH4MU9ZMGNRF97ZV7KWU" localSheetId="10" hidden="1">#REF!</definedName>
    <definedName name="BExSD233CH4MU9ZMGNRF97ZV7KWU" localSheetId="9" hidden="1">#REF!</definedName>
    <definedName name="BExSD233CH4MU9ZMGNRF97ZV7KWU" hidden="1">#REF!</definedName>
    <definedName name="BExSD2U0F3BN6IN9N4R2DTTJG15H" localSheetId="10" hidden="1">#REF!</definedName>
    <definedName name="BExSD2U0F3BN6IN9N4R2DTTJG15H" localSheetId="9" hidden="1">#REF!</definedName>
    <definedName name="BExSD2U0F3BN6IN9N4R2DTTJG15H" hidden="1">#REF!</definedName>
    <definedName name="BExSD6A6NY15YSMFH51ST6XJY429" localSheetId="10" hidden="1">#REF!</definedName>
    <definedName name="BExSD6A6NY15YSMFH51ST6XJY429" localSheetId="9" hidden="1">#REF!</definedName>
    <definedName name="BExSD6A6NY15YSMFH51ST6XJY429" hidden="1">#REF!</definedName>
    <definedName name="BExSD9VH6PF6RQ135VOEE08YXPAW" localSheetId="10" hidden="1">#REF!</definedName>
    <definedName name="BExSD9VH6PF6RQ135VOEE08YXPAW" localSheetId="9" hidden="1">#REF!</definedName>
    <definedName name="BExSD9VH6PF6RQ135VOEE08YXPAW" hidden="1">#REF!</definedName>
    <definedName name="BExSDI9QWFD49GEZWZ3KOGM27XRB" localSheetId="10" hidden="1">#REF!</definedName>
    <definedName name="BExSDI9QWFD49GEZWZ3KOGM27XRB" localSheetId="9" hidden="1">#REF!</definedName>
    <definedName name="BExSDI9QWFD49GEZWZ3KOGM27XRB" hidden="1">#REF!</definedName>
    <definedName name="BExSDP5Y04WWMX2WWRITWOX8R5I9" localSheetId="10" hidden="1">#REF!</definedName>
    <definedName name="BExSDP5Y04WWMX2WWRITWOX8R5I9" localSheetId="9" hidden="1">#REF!</definedName>
    <definedName name="BExSDP5Y04WWMX2WWRITWOX8R5I9" hidden="1">#REF!</definedName>
    <definedName name="BExSDSGM203BJTNS9MKCBX453HMD" localSheetId="10" hidden="1">#REF!</definedName>
    <definedName name="BExSDSGM203BJTNS9MKCBX453HMD" localSheetId="9" hidden="1">#REF!</definedName>
    <definedName name="BExSDSGM203BJTNS9MKCBX453HMD" hidden="1">#REF!</definedName>
    <definedName name="BExSDT20XUFXTDM37M148AXAP7HN" localSheetId="10" hidden="1">#REF!</definedName>
    <definedName name="BExSDT20XUFXTDM37M148AXAP7HN" localSheetId="9" hidden="1">#REF!</definedName>
    <definedName name="BExSDT20XUFXTDM37M148AXAP7HN" hidden="1">#REF!</definedName>
    <definedName name="BExSDYLOWNTKCY92LFEDAV8LO7D3" localSheetId="10" hidden="1">#REF!</definedName>
    <definedName name="BExSDYLOWNTKCY92LFEDAV8LO7D3" localSheetId="9" hidden="1">#REF!</definedName>
    <definedName name="BExSDYLOWNTKCY92LFEDAV8LO7D3" hidden="1">#REF!</definedName>
    <definedName name="BExSE277VXZ807WBUB6A1UGQ1SF9" localSheetId="10" hidden="1">#REF!</definedName>
    <definedName name="BExSE277VXZ807WBUB6A1UGQ1SF9" localSheetId="9" hidden="1">#REF!</definedName>
    <definedName name="BExSE277VXZ807WBUB6A1UGQ1SF9" hidden="1">#REF!</definedName>
    <definedName name="BExSE3EDSP4UL6G0I3DZ5SBHMUBU" localSheetId="10" hidden="1">#REF!</definedName>
    <definedName name="BExSE3EDSP4UL6G0I3DZ5SBHMUBU" localSheetId="9" hidden="1">#REF!</definedName>
    <definedName name="BExSE3EDSP4UL6G0I3DZ5SBHMUBU" hidden="1">#REF!</definedName>
    <definedName name="BExSEEHK1VLWD7JBV9SVVVIKQZ3I" localSheetId="10" hidden="1">#REF!</definedName>
    <definedName name="BExSEEHK1VLWD7JBV9SVVVIKQZ3I" localSheetId="9" hidden="1">#REF!</definedName>
    <definedName name="BExSEEHK1VLWD7JBV9SVVVIKQZ3I" hidden="1">#REF!</definedName>
    <definedName name="BExSEITYG8XAMWJ1C8VKU1MB4TEO" localSheetId="10" hidden="1">#REF!</definedName>
    <definedName name="BExSEITYG8XAMWJ1C8VKU1MB4TEO" localSheetId="9" hidden="1">#REF!</definedName>
    <definedName name="BExSEITYG8XAMWJ1C8VKU1MB4TEO" hidden="1">#REF!</definedName>
    <definedName name="BExSEJKZLX37P3V33TRTFJ30BFRK" localSheetId="10" hidden="1">#REF!</definedName>
    <definedName name="BExSEJKZLX37P3V33TRTFJ30BFRK" localSheetId="9" hidden="1">#REF!</definedName>
    <definedName name="BExSEJKZLX37P3V33TRTFJ30BFRK" hidden="1">#REF!</definedName>
    <definedName name="BExSEKXG1AW54E28IG5EODEM0JJV" localSheetId="10" hidden="1">#REF!</definedName>
    <definedName name="BExSEKXG1AW54E28IG5EODEM0JJV" localSheetId="9" hidden="1">#REF!</definedName>
    <definedName name="BExSEKXG1AW54E28IG5EODEM0JJV" hidden="1">#REF!</definedName>
    <definedName name="BExSEO84KVM8R2IV5MFH0XI3IZSN" localSheetId="10" hidden="1">#REF!</definedName>
    <definedName name="BExSEO84KVM8R2IV5MFH0XI3IZSN" localSheetId="9" hidden="1">#REF!</definedName>
    <definedName name="BExSEO84KVM8R2IV5MFH0XI3IZSN" hidden="1">#REF!</definedName>
    <definedName name="BExSEP9UVOAI6TMXKNK587PQ3328" localSheetId="10" hidden="1">#REF!</definedName>
    <definedName name="BExSEP9UVOAI6TMXKNK587PQ3328" localSheetId="9" hidden="1">#REF!</definedName>
    <definedName name="BExSEP9UVOAI6TMXKNK587PQ3328" hidden="1">#REF!</definedName>
    <definedName name="BExSERIU9MUGR4NPZAUJCVXUZ74I" localSheetId="10" hidden="1">#REF!</definedName>
    <definedName name="BExSERIU9MUGR4NPZAUJCVXUZ74I" localSheetId="9" hidden="1">#REF!</definedName>
    <definedName name="BExSERIU9MUGR4NPZAUJCVXUZ74I" hidden="1">#REF!</definedName>
    <definedName name="BExSF07QFLZCO4P6K6QF05XG7PH1" localSheetId="10" hidden="1">#REF!</definedName>
    <definedName name="BExSF07QFLZCO4P6K6QF05XG7PH1" localSheetId="9" hidden="1">#REF!</definedName>
    <definedName name="BExSF07QFLZCO4P6K6QF05XG7PH1" hidden="1">#REF!</definedName>
    <definedName name="BExSFJ8ZAGQ63A4MVMZRQWLVRGQ5" localSheetId="10" hidden="1">#REF!</definedName>
    <definedName name="BExSFJ8ZAGQ63A4MVMZRQWLVRGQ5" localSheetId="9" hidden="1">#REF!</definedName>
    <definedName name="BExSFJ8ZAGQ63A4MVMZRQWLVRGQ5" hidden="1">#REF!</definedName>
    <definedName name="BExSFKQRST2S9KXWWLCXYLKSF4G1" localSheetId="10" hidden="1">#REF!</definedName>
    <definedName name="BExSFKQRST2S9KXWWLCXYLKSF4G1" localSheetId="9" hidden="1">#REF!</definedName>
    <definedName name="BExSFKQRST2S9KXWWLCXYLKSF4G1" hidden="1">#REF!</definedName>
    <definedName name="BExSFOHO6VZ5Y463KL3XYTZBVE3P" localSheetId="10" hidden="1">#REF!</definedName>
    <definedName name="BExSFOHO6VZ5Y463KL3XYTZBVE3P" localSheetId="9" hidden="1">#REF!</definedName>
    <definedName name="BExSFOHO6VZ5Y463KL3XYTZBVE3P" hidden="1">#REF!</definedName>
    <definedName name="BExSFY2ZJOYUEYBX21QZ7AMN2WK1" localSheetId="10" hidden="1">#REF!</definedName>
    <definedName name="BExSFY2ZJOYUEYBX21QZ7AMN2WK1" localSheetId="9" hidden="1">#REF!</definedName>
    <definedName name="BExSFY2ZJOYUEYBX21QZ7AMN2WK1" hidden="1">#REF!</definedName>
    <definedName name="BExSFYDRRTAZVPXRWUF5PDQ97WFF" localSheetId="10" hidden="1">#REF!</definedName>
    <definedName name="BExSFYDRRTAZVPXRWUF5PDQ97WFF" localSheetId="9" hidden="1">#REF!</definedName>
    <definedName name="BExSFYDRRTAZVPXRWUF5PDQ97WFF" hidden="1">#REF!</definedName>
    <definedName name="BExSFZVPFTXA3F0IJ2NGH1GXX9R7" localSheetId="10" hidden="1">#REF!</definedName>
    <definedName name="BExSFZVPFTXA3F0IJ2NGH1GXX9R7" localSheetId="9" hidden="1">#REF!</definedName>
    <definedName name="BExSFZVPFTXA3F0IJ2NGH1GXX9R7" hidden="1">#REF!</definedName>
    <definedName name="BExSG2Q34XRC1K28H4XG6PQM3FTW" localSheetId="10" hidden="1">#REF!</definedName>
    <definedName name="BExSG2Q34XRC1K28H4XG6PQM3FTW" localSheetId="9" hidden="1">#REF!</definedName>
    <definedName name="BExSG2Q34XRC1K28H4XG6PQM3FTW" hidden="1">#REF!</definedName>
    <definedName name="BExSG90Q4ZUU2IPGDYOM169NJV9S" localSheetId="10" hidden="1">#REF!</definedName>
    <definedName name="BExSG90Q4ZUU2IPGDYOM169NJV9S" localSheetId="9" hidden="1">#REF!</definedName>
    <definedName name="BExSG90Q4ZUU2IPGDYOM169NJV9S" hidden="1">#REF!</definedName>
    <definedName name="BExSG9X3DU845PNXYJGGLBQY2UHG" localSheetId="10" hidden="1">#REF!</definedName>
    <definedName name="BExSG9X3DU845PNXYJGGLBQY2UHG" localSheetId="9" hidden="1">#REF!</definedName>
    <definedName name="BExSG9X3DU845PNXYJGGLBQY2UHG" hidden="1">#REF!</definedName>
    <definedName name="BExSGE45J27MDUUNXW7Z8Q33UAON" localSheetId="10" hidden="1">#REF!</definedName>
    <definedName name="BExSGE45J27MDUUNXW7Z8Q33UAON" localSheetId="9" hidden="1">#REF!</definedName>
    <definedName name="BExSGE45J27MDUUNXW7Z8Q33UAON" hidden="1">#REF!</definedName>
    <definedName name="BExSGE9LY91Q0URHB4YAMX0UAMYI" localSheetId="10" hidden="1">#REF!</definedName>
    <definedName name="BExSGE9LY91Q0URHB4YAMX0UAMYI" localSheetId="9" hidden="1">#REF!</definedName>
    <definedName name="BExSGE9LY91Q0URHB4YAMX0UAMYI" hidden="1">#REF!</definedName>
    <definedName name="BExSGLB2URTLBCKBB4Y885W925F2" localSheetId="10" hidden="1">#REF!</definedName>
    <definedName name="BExSGLB2URTLBCKBB4Y885W925F2" localSheetId="9" hidden="1">#REF!</definedName>
    <definedName name="BExSGLB2URTLBCKBB4Y885W925F2" hidden="1">#REF!</definedName>
    <definedName name="BExSGNEL2G0PC04ATVS20W5179EK" localSheetId="10" hidden="1">#REF!</definedName>
    <definedName name="BExSGNEL2G0PC04ATVS20W5179EK" localSheetId="9" hidden="1">#REF!</definedName>
    <definedName name="BExSGNEL2G0PC04ATVS20W5179EK" hidden="1">#REF!</definedName>
    <definedName name="BExSGOAYG73SFWOPAQV80P710GID" localSheetId="10" hidden="1">#REF!</definedName>
    <definedName name="BExSGOAYG73SFWOPAQV80P710GID" localSheetId="9" hidden="1">#REF!</definedName>
    <definedName name="BExSGOAYG73SFWOPAQV80P710GID" hidden="1">#REF!</definedName>
    <definedName name="BExSGOWJHRW7FWKLO2EHUOOGHNAF" localSheetId="10" hidden="1">#REF!</definedName>
    <definedName name="BExSGOWJHRW7FWKLO2EHUOOGHNAF" localSheetId="9" hidden="1">#REF!</definedName>
    <definedName name="BExSGOWJHRW7FWKLO2EHUOOGHNAF" hidden="1">#REF!</definedName>
    <definedName name="BExSGOWJTAP41ZV5Q23H7MI9C76W" localSheetId="10" hidden="1">#REF!</definedName>
    <definedName name="BExSGOWJTAP41ZV5Q23H7MI9C76W" localSheetId="9" hidden="1">#REF!</definedName>
    <definedName name="BExSGOWJTAP41ZV5Q23H7MI9C76W" hidden="1">#REF!</definedName>
    <definedName name="BExSGR5JQVX2HQ0PKCGZNSSUM1RV" localSheetId="10" hidden="1">#REF!</definedName>
    <definedName name="BExSGR5JQVX2HQ0PKCGZNSSUM1RV" localSheetId="9" hidden="1">#REF!</definedName>
    <definedName name="BExSGR5JQVX2HQ0PKCGZNSSUM1RV" hidden="1">#REF!</definedName>
    <definedName name="BExSGT3MKX7YVLVP6YLL6KVO8UGV" localSheetId="10" hidden="1">#REF!</definedName>
    <definedName name="BExSGT3MKX7YVLVP6YLL6KVO8UGV" localSheetId="9" hidden="1">#REF!</definedName>
    <definedName name="BExSGT3MKX7YVLVP6YLL6KVO8UGV" hidden="1">#REF!</definedName>
    <definedName name="BExSGVHX69GJZHD99DKE4RZ042B1" localSheetId="10" hidden="1">#REF!</definedName>
    <definedName name="BExSGVHX69GJZHD99DKE4RZ042B1" localSheetId="9" hidden="1">#REF!</definedName>
    <definedName name="BExSGVHX69GJZHD99DKE4RZ042B1" hidden="1">#REF!</definedName>
    <definedName name="BExSGZJO4J4ZO04E2N2ECVYS9DEZ" localSheetId="10" hidden="1">#REF!</definedName>
    <definedName name="BExSGZJO4J4ZO04E2N2ECVYS9DEZ" localSheetId="9" hidden="1">#REF!</definedName>
    <definedName name="BExSGZJO4J4ZO04E2N2ECVYS9DEZ" hidden="1">#REF!</definedName>
    <definedName name="BExSHAHFHS7MMNJR8JPVABRGBVIT" localSheetId="10" hidden="1">#REF!</definedName>
    <definedName name="BExSHAHFHS7MMNJR8JPVABRGBVIT" localSheetId="9" hidden="1">#REF!</definedName>
    <definedName name="BExSHAHFHS7MMNJR8JPVABRGBVIT" hidden="1">#REF!</definedName>
    <definedName name="BExSHGH88QZWW4RNAX4YKAZ5JEBL" localSheetId="10" hidden="1">#REF!</definedName>
    <definedName name="BExSHGH88QZWW4RNAX4YKAZ5JEBL" localSheetId="9" hidden="1">#REF!</definedName>
    <definedName name="BExSHGH88QZWW4RNAX4YKAZ5JEBL" hidden="1">#REF!</definedName>
    <definedName name="BExSHOKK1OO3CX9Z28C58E5J1D9W" localSheetId="10" hidden="1">#REF!</definedName>
    <definedName name="BExSHOKK1OO3CX9Z28C58E5J1D9W" localSheetId="9" hidden="1">#REF!</definedName>
    <definedName name="BExSHOKK1OO3CX9Z28C58E5J1D9W" hidden="1">#REF!</definedName>
    <definedName name="BExSHQD8KYLTQGDXIRKCHQQ7MKIH" localSheetId="10" hidden="1">#REF!</definedName>
    <definedName name="BExSHQD8KYLTQGDXIRKCHQQ7MKIH" localSheetId="9" hidden="1">#REF!</definedName>
    <definedName name="BExSHQD8KYLTQGDXIRKCHQQ7MKIH" hidden="1">#REF!</definedName>
    <definedName name="BExSHVGPIAHXI97UBLI9G4I4M29F" localSheetId="10" hidden="1">#REF!</definedName>
    <definedName name="BExSHVGPIAHXI97UBLI9G4I4M29F" localSheetId="9" hidden="1">#REF!</definedName>
    <definedName name="BExSHVGPIAHXI97UBLI9G4I4M29F" hidden="1">#REF!</definedName>
    <definedName name="BExSI0K2YL3HTCQAD8A7TR4QCUR6" localSheetId="10" hidden="1">#REF!</definedName>
    <definedName name="BExSI0K2YL3HTCQAD8A7TR4QCUR6" localSheetId="9" hidden="1">#REF!</definedName>
    <definedName name="BExSI0K2YL3HTCQAD8A7TR4QCUR6" hidden="1">#REF!</definedName>
    <definedName name="BExSIFUDNRWXWIWNGCCFOOD8WIAZ" localSheetId="10" hidden="1">#REF!</definedName>
    <definedName name="BExSIFUDNRWXWIWNGCCFOOD8WIAZ" localSheetId="9" hidden="1">#REF!</definedName>
    <definedName name="BExSIFUDNRWXWIWNGCCFOOD8WIAZ" hidden="1">#REF!</definedName>
    <definedName name="BExTTZNS2PBCR93C9IUW49UZ4I6T" localSheetId="10" hidden="1">#REF!</definedName>
    <definedName name="BExTTZNS2PBCR93C9IUW49UZ4I6T" localSheetId="9" hidden="1">#REF!</definedName>
    <definedName name="BExTTZNS2PBCR93C9IUW49UZ4I6T" hidden="1">#REF!</definedName>
    <definedName name="BExTU2YFQ25JQ6MEMRHHN66VLTPJ" localSheetId="10" hidden="1">#REF!</definedName>
    <definedName name="BExTU2YFQ25JQ6MEMRHHN66VLTPJ" localSheetId="9" hidden="1">#REF!</definedName>
    <definedName name="BExTU2YFQ25JQ6MEMRHHN66VLTPJ" hidden="1">#REF!</definedName>
    <definedName name="BExTU75IOII1V5O0C9X2VAYYVJUG" localSheetId="10" hidden="1">#REF!</definedName>
    <definedName name="BExTU75IOII1V5O0C9X2VAYYVJUG" localSheetId="9" hidden="1">#REF!</definedName>
    <definedName name="BExTU75IOII1V5O0C9X2VAYYVJUG" hidden="1">#REF!</definedName>
    <definedName name="BExTUA5F7V4LUIIAM17J3A8XF3JE" localSheetId="10" hidden="1">#REF!</definedName>
    <definedName name="BExTUA5F7V4LUIIAM17J3A8XF3JE" localSheetId="9" hidden="1">#REF!</definedName>
    <definedName name="BExTUA5F7V4LUIIAM17J3A8XF3JE" hidden="1">#REF!</definedName>
    <definedName name="BExTUBY3AA9B91YRRWFOT21LUL8Q" localSheetId="10" hidden="1">#REF!</definedName>
    <definedName name="BExTUBY3AA9B91YRRWFOT21LUL8Q" localSheetId="9" hidden="1">#REF!</definedName>
    <definedName name="BExTUBY3AA9B91YRRWFOT21LUL8Q" hidden="1">#REF!</definedName>
    <definedName name="BExTUJ53ANGZ3H1KDK4CR4Q0OD6P" localSheetId="10" hidden="1">#REF!</definedName>
    <definedName name="BExTUJ53ANGZ3H1KDK4CR4Q0OD6P" localSheetId="9" hidden="1">#REF!</definedName>
    <definedName name="BExTUJ53ANGZ3H1KDK4CR4Q0OD6P" hidden="1">#REF!</definedName>
    <definedName name="BExTUKXSZBM7C57G6NGLWGU4WOHY" localSheetId="10" hidden="1">#REF!</definedName>
    <definedName name="BExTUKXSZBM7C57G6NGLWGU4WOHY" localSheetId="9" hidden="1">#REF!</definedName>
    <definedName name="BExTUKXSZBM7C57G6NGLWGU4WOHY" hidden="1">#REF!</definedName>
    <definedName name="BExTUNC5INBE8Y5OA5GQUTXX6QJW" localSheetId="10" hidden="1">#REF!</definedName>
    <definedName name="BExTUNC5INBE8Y5OA5GQUTXX6QJW" localSheetId="9" hidden="1">#REF!</definedName>
    <definedName name="BExTUNC5INBE8Y5OA5GQUTXX6QJW" hidden="1">#REF!</definedName>
    <definedName name="BExTUSQCFFYZCDNHWHADBC2E1ZP1" localSheetId="10" hidden="1">#REF!</definedName>
    <definedName name="BExTUSQCFFYZCDNHWHADBC2E1ZP1" localSheetId="9" hidden="1">#REF!</definedName>
    <definedName name="BExTUSQCFFYZCDNHWHADBC2E1ZP1" hidden="1">#REF!</definedName>
    <definedName name="BExTUV4NQDZVAENZPSZGF7A3DDFN" localSheetId="10" hidden="1">#REF!</definedName>
    <definedName name="BExTUV4NQDZVAENZPSZGF7A3DDFN" localSheetId="9" hidden="1">#REF!</definedName>
    <definedName name="BExTUV4NQDZVAENZPSZGF7A3DDFN" hidden="1">#REF!</definedName>
    <definedName name="BExTUVFGOJEYS28JURA5KHQFDU5J" localSheetId="10" hidden="1">#REF!</definedName>
    <definedName name="BExTUVFGOJEYS28JURA5KHQFDU5J" localSheetId="9" hidden="1">#REF!</definedName>
    <definedName name="BExTUVFGOJEYS28JURA5KHQFDU5J" hidden="1">#REF!</definedName>
    <definedName name="BExTUW10U40QCYGHM5NJ3YR1O5SP" localSheetId="10" hidden="1">#REF!</definedName>
    <definedName name="BExTUW10U40QCYGHM5NJ3YR1O5SP" localSheetId="9" hidden="1">#REF!</definedName>
    <definedName name="BExTUW10U40QCYGHM5NJ3YR1O5SP" hidden="1">#REF!</definedName>
    <definedName name="BExTUWXFQHINU66YG82BI20ATMB5" localSheetId="10" hidden="1">#REF!</definedName>
    <definedName name="BExTUWXFQHINU66YG82BI20ATMB5" localSheetId="9" hidden="1">#REF!</definedName>
    <definedName name="BExTUWXFQHINU66YG82BI20ATMB5" hidden="1">#REF!</definedName>
    <definedName name="BExTUY9WNSJ91GV8CP0SKJTEIV82" localSheetId="10" hidden="1">#REF!</definedName>
    <definedName name="BExTUY9WNSJ91GV8CP0SKJTEIV82" localSheetId="9" hidden="1">#REF!</definedName>
    <definedName name="BExTUY9WNSJ91GV8CP0SKJTEIV82" hidden="1">#REF!</definedName>
    <definedName name="BExTV67VIM8PV6KO253M4DUBJQLC" localSheetId="10" hidden="1">#REF!</definedName>
    <definedName name="BExTV67VIM8PV6KO253M4DUBJQLC" localSheetId="9" hidden="1">#REF!</definedName>
    <definedName name="BExTV67VIM8PV6KO253M4DUBJQLC" hidden="1">#REF!</definedName>
    <definedName name="BExTVELZCF2YA5L6F23BYZZR6WHF" localSheetId="10" hidden="1">#REF!</definedName>
    <definedName name="BExTVELZCF2YA5L6F23BYZZR6WHF" localSheetId="9" hidden="1">#REF!</definedName>
    <definedName name="BExTVELZCF2YA5L6F23BYZZR6WHF" hidden="1">#REF!</definedName>
    <definedName name="BExTVGPIQZ99YFXUC8OONUX5BD42" localSheetId="10" hidden="1">#REF!</definedName>
    <definedName name="BExTVGPIQZ99YFXUC8OONUX5BD42" localSheetId="9" hidden="1">#REF!</definedName>
    <definedName name="BExTVGPIQZ99YFXUC8OONUX5BD42" hidden="1">#REF!</definedName>
    <definedName name="BExTVQG4F5RF0LZXG06AZ6EU1GQ3" localSheetId="10" hidden="1">#REF!</definedName>
    <definedName name="BExTVQG4F5RF0LZXG06AZ6EU1GQ3" localSheetId="9" hidden="1">#REF!</definedName>
    <definedName name="BExTVQG4F5RF0LZXG06AZ6EU1GQ3" hidden="1">#REF!</definedName>
    <definedName name="BExTVZQLP9VFLEYQ9280W13X7E8K" localSheetId="10" hidden="1">#REF!</definedName>
    <definedName name="BExTVZQLP9VFLEYQ9280W13X7E8K" localSheetId="9" hidden="1">#REF!</definedName>
    <definedName name="BExTVZQLP9VFLEYQ9280W13X7E8K" hidden="1">#REF!</definedName>
    <definedName name="BExTWB4LA1PODQOH4LDTHQKBN16K" localSheetId="10" hidden="1">#REF!</definedName>
    <definedName name="BExTWB4LA1PODQOH4LDTHQKBN16K" localSheetId="9" hidden="1">#REF!</definedName>
    <definedName name="BExTWB4LA1PODQOH4LDTHQKBN16K" hidden="1">#REF!</definedName>
    <definedName name="BExTWI0Q8AWXUA3ZN7I5V3QK2KM1" localSheetId="10" hidden="1">#REF!</definedName>
    <definedName name="BExTWI0Q8AWXUA3ZN7I5V3QK2KM1" localSheetId="9" hidden="1">#REF!</definedName>
    <definedName name="BExTWI0Q8AWXUA3ZN7I5V3QK2KM1" hidden="1">#REF!</definedName>
    <definedName name="BExTWJTIA3WUW1PUWXAOP9O8NKLZ" localSheetId="10" hidden="1">#REF!</definedName>
    <definedName name="BExTWJTIA3WUW1PUWXAOP9O8NKLZ" localSheetId="9" hidden="1">#REF!</definedName>
    <definedName name="BExTWJTIA3WUW1PUWXAOP9O8NKLZ" hidden="1">#REF!</definedName>
    <definedName name="BExTWW95OX07FNA01WF5MSSSFQLX" localSheetId="10" hidden="1">#REF!</definedName>
    <definedName name="BExTWW95OX07FNA01WF5MSSSFQLX" localSheetId="9" hidden="1">#REF!</definedName>
    <definedName name="BExTWW95OX07FNA01WF5MSSSFQLX" hidden="1">#REF!</definedName>
    <definedName name="BExTX005F4GLW03J0PLPRPMI1SEG" localSheetId="10" hidden="1">#REF!</definedName>
    <definedName name="BExTX005F4GLW03J0PLPRPMI1SEG" localSheetId="9" hidden="1">#REF!</definedName>
    <definedName name="BExTX005F4GLW03J0PLPRPMI1SEG" hidden="1">#REF!</definedName>
    <definedName name="BExTX476KI0RNB71XI5TYMANSGBG" localSheetId="10" hidden="1">#REF!</definedName>
    <definedName name="BExTX476KI0RNB71XI5TYMANSGBG" localSheetId="9" hidden="1">#REF!</definedName>
    <definedName name="BExTX476KI0RNB71XI5TYMANSGBG" hidden="1">#REF!</definedName>
    <definedName name="BExTXBJFKNSCUO7IOL6CSKERP06D" localSheetId="10" hidden="1">#REF!</definedName>
    <definedName name="BExTXBJFKNSCUO7IOL6CSKERP06D" localSheetId="9" hidden="1">#REF!</definedName>
    <definedName name="BExTXBJFKNSCUO7IOL6CSKERP06D" hidden="1">#REF!</definedName>
    <definedName name="BExTXDMZDQ9U1FD9T7F79J29SYYN" localSheetId="10" hidden="1">#REF!</definedName>
    <definedName name="BExTXDMZDQ9U1FD9T7F79J29SYYN" localSheetId="9" hidden="1">#REF!</definedName>
    <definedName name="BExTXDMZDQ9U1FD9T7F79J29SYYN" hidden="1">#REF!</definedName>
    <definedName name="BExTXJ6HBAIXMMWKZTJNFDYVZCAY" localSheetId="10" hidden="1">#REF!</definedName>
    <definedName name="BExTXJ6HBAIXMMWKZTJNFDYVZCAY" localSheetId="9" hidden="1">#REF!</definedName>
    <definedName name="BExTXJ6HBAIXMMWKZTJNFDYVZCAY" hidden="1">#REF!</definedName>
    <definedName name="BExTXT812NQT8GAEGH738U29BI0D" localSheetId="10" hidden="1">#REF!</definedName>
    <definedName name="BExTXT812NQT8GAEGH738U29BI0D" localSheetId="9" hidden="1">#REF!</definedName>
    <definedName name="BExTXT812NQT8GAEGH738U29BI0D" hidden="1">#REF!</definedName>
    <definedName name="BExTXWIP2TFPTQ76NHFOB72NICRZ" localSheetId="10" hidden="1">#REF!</definedName>
    <definedName name="BExTXWIP2TFPTQ76NHFOB72NICRZ" localSheetId="9" hidden="1">#REF!</definedName>
    <definedName name="BExTXWIP2TFPTQ76NHFOB72NICRZ" hidden="1">#REF!</definedName>
    <definedName name="BExTY5T62H651VC86QM4X7E28JVA" localSheetId="10" hidden="1">#REF!</definedName>
    <definedName name="BExTY5T62H651VC86QM4X7E28JVA" localSheetId="9" hidden="1">#REF!</definedName>
    <definedName name="BExTY5T62H651VC86QM4X7E28JVA" hidden="1">#REF!</definedName>
    <definedName name="BExTYB7EHGVTJ4RSYOXWSG87U5WI" localSheetId="10" hidden="1">#REF!</definedName>
    <definedName name="BExTYB7EHGVTJ4RSYOXWSG87U5WI" localSheetId="9" hidden="1">#REF!</definedName>
    <definedName name="BExTYB7EHGVTJ4RSYOXWSG87U5WI" hidden="1">#REF!</definedName>
    <definedName name="BExTYC93RS0KNKFOD35WG37LS9LY" localSheetId="10" hidden="1">#REF!</definedName>
    <definedName name="BExTYC93RS0KNKFOD35WG37LS9LY" localSheetId="9" hidden="1">#REF!</definedName>
    <definedName name="BExTYC93RS0KNKFOD35WG37LS9LY" hidden="1">#REF!</definedName>
    <definedName name="BExTYKCEFJ83LZM95M1V7CSFQVEA" localSheetId="10" hidden="1">#REF!</definedName>
    <definedName name="BExTYKCEFJ83LZM95M1V7CSFQVEA" localSheetId="9" hidden="1">#REF!</definedName>
    <definedName name="BExTYKCEFJ83LZM95M1V7CSFQVEA" hidden="1">#REF!</definedName>
    <definedName name="BExTYPLA9N640MFRJJQPKXT7P88M" localSheetId="10" hidden="1">#REF!</definedName>
    <definedName name="BExTYPLA9N640MFRJJQPKXT7P88M" localSheetId="9" hidden="1">#REF!</definedName>
    <definedName name="BExTYPLA9N640MFRJJQPKXT7P88M" hidden="1">#REF!</definedName>
    <definedName name="BExTYW1794M1TLJ2QQQCEEUZN18F" localSheetId="10" hidden="1">#REF!</definedName>
    <definedName name="BExTYW1794M1TLJ2QQQCEEUZN18F" localSheetId="9" hidden="1">#REF!</definedName>
    <definedName name="BExTYW1794M1TLJ2QQQCEEUZN18F" hidden="1">#REF!</definedName>
    <definedName name="BExTZ7F71SNTOX4LLZCK5R9VUMIJ" localSheetId="10" hidden="1">#REF!</definedName>
    <definedName name="BExTZ7F71SNTOX4LLZCK5R9VUMIJ" localSheetId="9" hidden="1">#REF!</definedName>
    <definedName name="BExTZ7F71SNTOX4LLZCK5R9VUMIJ" hidden="1">#REF!</definedName>
    <definedName name="BExTZ80SWE36T1QSIIPJU7NJ65JL" localSheetId="10" hidden="1">#REF!</definedName>
    <definedName name="BExTZ80SWE36T1QSIIPJU7NJ65JL" localSheetId="9" hidden="1">#REF!</definedName>
    <definedName name="BExTZ80SWE36T1QSIIPJU7NJ65JL" hidden="1">#REF!</definedName>
    <definedName name="BExTZ869RSO739T4Q78JLOVO7G0C" localSheetId="10" hidden="1">#REF!</definedName>
    <definedName name="BExTZ869RSO739T4Q78JLOVO7G0C" localSheetId="9" hidden="1">#REF!</definedName>
    <definedName name="BExTZ869RSO739T4Q78JLOVO7G0C" hidden="1">#REF!</definedName>
    <definedName name="BExTZ8X5G9S3PA4FPSNK7T69W7QT" localSheetId="10" hidden="1">#REF!</definedName>
    <definedName name="BExTZ8X5G9S3PA4FPSNK7T69W7QT" localSheetId="9" hidden="1">#REF!</definedName>
    <definedName name="BExTZ8X5G9S3PA4FPSNK7T69W7QT" hidden="1">#REF!</definedName>
    <definedName name="BExTZ97Y0RMR8V5BI9F2H4MFB77O" localSheetId="10" hidden="1">#REF!</definedName>
    <definedName name="BExTZ97Y0RMR8V5BI9F2H4MFB77O" localSheetId="9" hidden="1">#REF!</definedName>
    <definedName name="BExTZ97Y0RMR8V5BI9F2H4MFB77O" hidden="1">#REF!</definedName>
    <definedName name="BExTZK5PMCAXJL4DUIGL6H9Y8U4C" localSheetId="10" hidden="1">#REF!</definedName>
    <definedName name="BExTZK5PMCAXJL4DUIGL6H9Y8U4C" localSheetId="9" hidden="1">#REF!</definedName>
    <definedName name="BExTZK5PMCAXJL4DUIGL6H9Y8U4C" hidden="1">#REF!</definedName>
    <definedName name="BExTZKB6L5SXV5UN71YVTCBEIGWY" localSheetId="10" hidden="1">#REF!</definedName>
    <definedName name="BExTZKB6L5SXV5UN71YVTCBEIGWY" localSheetId="9" hidden="1">#REF!</definedName>
    <definedName name="BExTZKB6L5SXV5UN71YVTCBEIGWY" hidden="1">#REF!</definedName>
    <definedName name="BExTZLICVKK4NBJFEGL270GJ2VQO" localSheetId="10" hidden="1">#REF!</definedName>
    <definedName name="BExTZLICVKK4NBJFEGL270GJ2VQO" localSheetId="9" hidden="1">#REF!</definedName>
    <definedName name="BExTZLICVKK4NBJFEGL270GJ2VQO" hidden="1">#REF!</definedName>
    <definedName name="BExTZO2596CBZKPI7YNA1QQNPAIJ" localSheetId="10" hidden="1">#REF!</definedName>
    <definedName name="BExTZO2596CBZKPI7YNA1QQNPAIJ" localSheetId="9" hidden="1">#REF!</definedName>
    <definedName name="BExTZO2596CBZKPI7YNA1QQNPAIJ" hidden="1">#REF!</definedName>
    <definedName name="BExTZY8TDV4U7FQL7O10G6VKWKPJ" localSheetId="10" hidden="1">#REF!</definedName>
    <definedName name="BExTZY8TDV4U7FQL7O10G6VKWKPJ" localSheetId="9" hidden="1">#REF!</definedName>
    <definedName name="BExTZY8TDV4U7FQL7O10G6VKWKPJ" hidden="1">#REF!</definedName>
    <definedName name="BExU02QNT4LT7H9JPUC4FXTLVGZT" localSheetId="10" hidden="1">#REF!</definedName>
    <definedName name="BExU02QNT4LT7H9JPUC4FXTLVGZT" localSheetId="9" hidden="1">#REF!</definedName>
    <definedName name="BExU02QNT4LT7H9JPUC4FXTLVGZT" hidden="1">#REF!</definedName>
    <definedName name="BExU0BFJJQO1HJZKI14QGOQ6JROO" localSheetId="10" hidden="1">#REF!</definedName>
    <definedName name="BExU0BFJJQO1HJZKI14QGOQ6JROO" localSheetId="9" hidden="1">#REF!</definedName>
    <definedName name="BExU0BFJJQO1HJZKI14QGOQ6JROO" hidden="1">#REF!</definedName>
    <definedName name="BExU0FH5WTGW8MRFUFMDDSMJ6YQ5" localSheetId="10" hidden="1">#REF!</definedName>
    <definedName name="BExU0FH5WTGW8MRFUFMDDSMJ6YQ5" localSheetId="9" hidden="1">#REF!</definedName>
    <definedName name="BExU0FH5WTGW8MRFUFMDDSMJ6YQ5" hidden="1">#REF!</definedName>
    <definedName name="BExU0GDOIL9U33QGU9ZU3YX3V1I4" localSheetId="10" hidden="1">#REF!</definedName>
    <definedName name="BExU0GDOIL9U33QGU9ZU3YX3V1I4" localSheetId="9" hidden="1">#REF!</definedName>
    <definedName name="BExU0GDOIL9U33QGU9ZU3YX3V1I4" hidden="1">#REF!</definedName>
    <definedName name="BExU0HKTO8WJDQDWRTUK5TETM3HS" localSheetId="10" hidden="1">#REF!</definedName>
    <definedName name="BExU0HKTO8WJDQDWRTUK5TETM3HS" localSheetId="9" hidden="1">#REF!</definedName>
    <definedName name="BExU0HKTO8WJDQDWRTUK5TETM3HS" hidden="1">#REF!</definedName>
    <definedName name="BExU0MTJQPE041ZN7H8UKGV6MZT7" localSheetId="10" hidden="1">#REF!</definedName>
    <definedName name="BExU0MTJQPE041ZN7H8UKGV6MZT7" localSheetId="9" hidden="1">#REF!</definedName>
    <definedName name="BExU0MTJQPE041ZN7H8UKGV6MZT7" hidden="1">#REF!</definedName>
    <definedName name="BExU0ZUUFYHLUK4M4E8GLGIBBNT0" localSheetId="10" hidden="1">#REF!</definedName>
    <definedName name="BExU0ZUUFYHLUK4M4E8GLGIBBNT0" localSheetId="9" hidden="1">#REF!</definedName>
    <definedName name="BExU0ZUUFYHLUK4M4E8GLGIBBNT0" hidden="1">#REF!</definedName>
    <definedName name="BExU147D6RPG6ZVTSXRKFSVRHSBG" localSheetId="10" hidden="1">#REF!</definedName>
    <definedName name="BExU147D6RPG6ZVTSXRKFSVRHSBG" localSheetId="9" hidden="1">#REF!</definedName>
    <definedName name="BExU147D6RPG6ZVTSXRKFSVRHSBG" hidden="1">#REF!</definedName>
    <definedName name="BExU16R10W1SOAPNG4CDJ01T7JRE" localSheetId="10" hidden="1">#REF!</definedName>
    <definedName name="BExU16R10W1SOAPNG4CDJ01T7JRE" localSheetId="9" hidden="1">#REF!</definedName>
    <definedName name="BExU16R10W1SOAPNG4CDJ01T7JRE" hidden="1">#REF!</definedName>
    <definedName name="BExU17CKOR3GNIHDNVLH9L1IOJS9" localSheetId="10" hidden="1">#REF!</definedName>
    <definedName name="BExU17CKOR3GNIHDNVLH9L1IOJS9" localSheetId="9" hidden="1">#REF!</definedName>
    <definedName name="BExU17CKOR3GNIHDNVLH9L1IOJS9" hidden="1">#REF!</definedName>
    <definedName name="BExU1DXYI5DAD9DSFIEAUOB5XFZ9" localSheetId="10" hidden="1">#REF!</definedName>
    <definedName name="BExU1DXYI5DAD9DSFIEAUOB5XFZ9" localSheetId="9" hidden="1">#REF!</definedName>
    <definedName name="BExU1DXYI5DAD9DSFIEAUOB5XFZ9" hidden="1">#REF!</definedName>
    <definedName name="BExU1GXUTLRPJN4MRINLAPHSZQFG" localSheetId="10" hidden="1">#REF!</definedName>
    <definedName name="BExU1GXUTLRPJN4MRINLAPHSZQFG" localSheetId="9" hidden="1">#REF!</definedName>
    <definedName name="BExU1GXUTLRPJN4MRINLAPHSZQFG" hidden="1">#REF!</definedName>
    <definedName name="BExU1IL9AOHFO85BZB6S60DK3N8H" localSheetId="10" hidden="1">#REF!</definedName>
    <definedName name="BExU1IL9AOHFO85BZB6S60DK3N8H" localSheetId="9" hidden="1">#REF!</definedName>
    <definedName name="BExU1IL9AOHFO85BZB6S60DK3N8H" hidden="1">#REF!</definedName>
    <definedName name="BExU1LAEKWJ0U6NP9G2AC9CTBYH6" localSheetId="10" hidden="1">#REF!</definedName>
    <definedName name="BExU1LAEKWJ0U6NP9G2AC9CTBYH6" localSheetId="9" hidden="1">#REF!</definedName>
    <definedName name="BExU1LAEKWJ0U6NP9G2AC9CTBYH6" hidden="1">#REF!</definedName>
    <definedName name="BExU1NOPS09CLFZL1O31RAF9BQNQ" localSheetId="10" hidden="1">#REF!</definedName>
    <definedName name="BExU1NOPS09CLFZL1O31RAF9BQNQ" localSheetId="9" hidden="1">#REF!</definedName>
    <definedName name="BExU1NOPS09CLFZL1O31RAF9BQNQ" hidden="1">#REF!</definedName>
    <definedName name="BExU1PH9MOEX1JZVZ3D5M9DXB191" localSheetId="10" hidden="1">#REF!</definedName>
    <definedName name="BExU1PH9MOEX1JZVZ3D5M9DXB191" localSheetId="9" hidden="1">#REF!</definedName>
    <definedName name="BExU1PH9MOEX1JZVZ3D5M9DXB191" hidden="1">#REF!</definedName>
    <definedName name="BExU1QZEEKJA35IMEOLOJ3ODX0ZA" localSheetId="10" hidden="1">#REF!</definedName>
    <definedName name="BExU1QZEEKJA35IMEOLOJ3ODX0ZA" localSheetId="9" hidden="1">#REF!</definedName>
    <definedName name="BExU1QZEEKJA35IMEOLOJ3ODX0ZA" hidden="1">#REF!</definedName>
    <definedName name="BExU1VRURIWWVJ95O40WA23LMTJD" localSheetId="10" hidden="1">#REF!</definedName>
    <definedName name="BExU1VRURIWWVJ95O40WA23LMTJD" localSheetId="9" hidden="1">#REF!</definedName>
    <definedName name="BExU1VRURIWWVJ95O40WA23LMTJD" hidden="1">#REF!</definedName>
    <definedName name="BExU2A0FXVBDX9LO3VWEXB4TLFT0" localSheetId="10" hidden="1">#REF!</definedName>
    <definedName name="BExU2A0FXVBDX9LO3VWEXB4TLFT0" localSheetId="9" hidden="1">#REF!</definedName>
    <definedName name="BExU2A0FXVBDX9LO3VWEXB4TLFT0" hidden="1">#REF!</definedName>
    <definedName name="BExU2LEH667H33V81XVEZUP2O0UQ" localSheetId="10" hidden="1">#REF!</definedName>
    <definedName name="BExU2LEH667H33V81XVEZUP2O0UQ" localSheetId="9" hidden="1">#REF!</definedName>
    <definedName name="BExU2LEH667H33V81XVEZUP2O0UQ" hidden="1">#REF!</definedName>
    <definedName name="BExU2M5CK6XK55UIHDVYRXJJJRI4" localSheetId="10" hidden="1">#REF!</definedName>
    <definedName name="BExU2M5CK6XK55UIHDVYRXJJJRI4" localSheetId="9" hidden="1">#REF!</definedName>
    <definedName name="BExU2M5CK6XK55UIHDVYRXJJJRI4" hidden="1">#REF!</definedName>
    <definedName name="BExU2TXVT25ZTOFQAF6CM53Z1RLF" localSheetId="10" hidden="1">#REF!</definedName>
    <definedName name="BExU2TXVT25ZTOFQAF6CM53Z1RLF" localSheetId="9" hidden="1">#REF!</definedName>
    <definedName name="BExU2TXVT25ZTOFQAF6CM53Z1RLF" hidden="1">#REF!</definedName>
    <definedName name="BExU2XZLYIU19G7358W5T9E87AFR" localSheetId="10" hidden="1">#REF!</definedName>
    <definedName name="BExU2XZLYIU19G7358W5T9E87AFR" localSheetId="9" hidden="1">#REF!</definedName>
    <definedName name="BExU2XZLYIU19G7358W5T9E87AFR" hidden="1">#REF!</definedName>
    <definedName name="BExU2ZXMKRBQEX0CT3ZPZ3UFZP1G" localSheetId="10" hidden="1">#REF!</definedName>
    <definedName name="BExU2ZXMKRBQEX0CT3ZPZ3UFZP1G" localSheetId="9" hidden="1">#REF!</definedName>
    <definedName name="BExU2ZXMKRBQEX0CT3ZPZ3UFZP1G" hidden="1">#REF!</definedName>
    <definedName name="BExU35XHF1K1XEQUSZ292S5T61YA" localSheetId="10" hidden="1">#REF!</definedName>
    <definedName name="BExU35XHF1K1XEQUSZ292S5T61YA" localSheetId="9" hidden="1">#REF!</definedName>
    <definedName name="BExU35XHF1K1XEQUSZ292S5T61YA" hidden="1">#REF!</definedName>
    <definedName name="BExU38S1U5IC1T5A3P2TZU5OV0LN" localSheetId="10" hidden="1">#REF!</definedName>
    <definedName name="BExU38S1U5IC1T5A3P2TZU5OV0LN" localSheetId="9" hidden="1">#REF!</definedName>
    <definedName name="BExU38S1U5IC1T5A3P2TZU5OV0LN" hidden="1">#REF!</definedName>
    <definedName name="BExU3B66MCKJFSKT3HL8B5EJGVX0" localSheetId="10" hidden="1">#REF!</definedName>
    <definedName name="BExU3B66MCKJFSKT3HL8B5EJGVX0" localSheetId="9" hidden="1">#REF!</definedName>
    <definedName name="BExU3B66MCKJFSKT3HL8B5EJGVX0" hidden="1">#REF!</definedName>
    <definedName name="BExU3FDFDB2NVPYUR5V7OA3HF474" localSheetId="10" hidden="1">#REF!</definedName>
    <definedName name="BExU3FDFDB2NVPYUR5V7OA3HF474" localSheetId="9" hidden="1">#REF!</definedName>
    <definedName name="BExU3FDFDB2NVPYUR5V7OA3HF474" hidden="1">#REF!</definedName>
    <definedName name="BExU3R7J076KUCCEUGKAYMANTUT5" localSheetId="10" hidden="1">#REF!</definedName>
    <definedName name="BExU3R7J076KUCCEUGKAYMANTUT5" localSheetId="9" hidden="1">#REF!</definedName>
    <definedName name="BExU3R7J076KUCCEUGKAYMANTUT5" hidden="1">#REF!</definedName>
    <definedName name="BExU3UNI9NR1RNZR07NSLSZMDOQQ" localSheetId="10" hidden="1">#REF!</definedName>
    <definedName name="BExU3UNI9NR1RNZR07NSLSZMDOQQ" localSheetId="9" hidden="1">#REF!</definedName>
    <definedName name="BExU3UNI9NR1RNZR07NSLSZMDOQQ" hidden="1">#REF!</definedName>
    <definedName name="BExU401R18N6XKZKL7CNFOZQCM14" localSheetId="10" hidden="1">#REF!</definedName>
    <definedName name="BExU401R18N6XKZKL7CNFOZQCM14" localSheetId="9" hidden="1">#REF!</definedName>
    <definedName name="BExU401R18N6XKZKL7CNFOZQCM14" hidden="1">#REF!</definedName>
    <definedName name="BExU42QVGY7TK39W1BIN6CDRG2OE" localSheetId="10" hidden="1">#REF!</definedName>
    <definedName name="BExU42QVGY7TK39W1BIN6CDRG2OE" localSheetId="9" hidden="1">#REF!</definedName>
    <definedName name="BExU42QVGY7TK39W1BIN6CDRG2OE" hidden="1">#REF!</definedName>
    <definedName name="BExU431LXP7LIUNGJB9OSXEANFGX" localSheetId="10" hidden="1">#REF!</definedName>
    <definedName name="BExU431LXP7LIUNGJB9OSXEANFGX" localSheetId="9" hidden="1">#REF!</definedName>
    <definedName name="BExU431LXP7LIUNGJB9OSXEANFGX" hidden="1">#REF!</definedName>
    <definedName name="BExU47OZMS6TCWMEHHF0UCSFLLPI" localSheetId="10" hidden="1">#REF!</definedName>
    <definedName name="BExU47OZMS6TCWMEHHF0UCSFLLPI" localSheetId="9" hidden="1">#REF!</definedName>
    <definedName name="BExU47OZMS6TCWMEHHF0UCSFLLPI" hidden="1">#REF!</definedName>
    <definedName name="BExU4D36E8TXN0M8KSNGEAFYP4DQ" localSheetId="10" hidden="1">#REF!</definedName>
    <definedName name="BExU4D36E8TXN0M8KSNGEAFYP4DQ" localSheetId="9" hidden="1">#REF!</definedName>
    <definedName name="BExU4D36E8TXN0M8KSNGEAFYP4DQ" hidden="1">#REF!</definedName>
    <definedName name="BExU4G31RRVLJ3AC6E1FNEFMXM3O" localSheetId="10" hidden="1">#REF!</definedName>
    <definedName name="BExU4G31RRVLJ3AC6E1FNEFMXM3O" localSheetId="9" hidden="1">#REF!</definedName>
    <definedName name="BExU4G31RRVLJ3AC6E1FNEFMXM3O" hidden="1">#REF!</definedName>
    <definedName name="BExU4GDVLPUEWBA4MRYRTQAUNO7B" localSheetId="10" hidden="1">#REF!</definedName>
    <definedName name="BExU4GDVLPUEWBA4MRYRTQAUNO7B" localSheetId="9" hidden="1">#REF!</definedName>
    <definedName name="BExU4GDVLPUEWBA4MRYRTQAUNO7B" hidden="1">#REF!</definedName>
    <definedName name="BExU4H4RAMAX0XVAWT5WFYQNPAL3" localSheetId="10" hidden="1">#REF!</definedName>
    <definedName name="BExU4H4RAMAX0XVAWT5WFYQNPAL3" localSheetId="9" hidden="1">#REF!</definedName>
    <definedName name="BExU4H4RAMAX0XVAWT5WFYQNPAL3" hidden="1">#REF!</definedName>
    <definedName name="BExU4I148DA7PRCCISLWQ6ABXFK6" localSheetId="10" hidden="1">#REF!</definedName>
    <definedName name="BExU4I148DA7PRCCISLWQ6ABXFK6" localSheetId="9" hidden="1">#REF!</definedName>
    <definedName name="BExU4I148DA7PRCCISLWQ6ABXFK6" hidden="1">#REF!</definedName>
    <definedName name="BExU4L101H2KQHVKCKQ4PBAWZV6K" localSheetId="10" hidden="1">#REF!</definedName>
    <definedName name="BExU4L101H2KQHVKCKQ4PBAWZV6K" localSheetId="9" hidden="1">#REF!</definedName>
    <definedName name="BExU4L101H2KQHVKCKQ4PBAWZV6K" hidden="1">#REF!</definedName>
    <definedName name="BExU4LML14Q7KDTYIKJWXF68W7X1" localSheetId="10" hidden="1">#REF!</definedName>
    <definedName name="BExU4LML14Q7KDTYIKJWXF68W7X1" localSheetId="9" hidden="1">#REF!</definedName>
    <definedName name="BExU4LML14Q7KDTYIKJWXF68W7X1" hidden="1">#REF!</definedName>
    <definedName name="BExU4NA00RRRBGRT6TOB0MXZRCRZ" localSheetId="10" hidden="1">#REF!</definedName>
    <definedName name="BExU4NA00RRRBGRT6TOB0MXZRCRZ" localSheetId="9" hidden="1">#REF!</definedName>
    <definedName name="BExU4NA00RRRBGRT6TOB0MXZRCRZ" hidden="1">#REF!</definedName>
    <definedName name="BExU529I6YHVOG83TJHWSILIQU1S" localSheetId="10" hidden="1">#REF!</definedName>
    <definedName name="BExU529I6YHVOG83TJHWSILIQU1S" localSheetId="9" hidden="1">#REF!</definedName>
    <definedName name="BExU529I6YHVOG83TJHWSILIQU1S" hidden="1">#REF!</definedName>
    <definedName name="BExU57YCIKPRD8QWL6EU0YR3NG3J" localSheetId="10" hidden="1">#REF!</definedName>
    <definedName name="BExU57YCIKPRD8QWL6EU0YR3NG3J" localSheetId="9" hidden="1">#REF!</definedName>
    <definedName name="BExU57YCIKPRD8QWL6EU0YR3NG3J" hidden="1">#REF!</definedName>
    <definedName name="BExU5DSTBWXLN6E59B757KRWRI6E" localSheetId="10" hidden="1">#REF!</definedName>
    <definedName name="BExU5DSTBWXLN6E59B757KRWRI6E" localSheetId="9" hidden="1">#REF!</definedName>
    <definedName name="BExU5DSTBWXLN6E59B757KRWRI6E" hidden="1">#REF!</definedName>
    <definedName name="BExU5JSMO03X9M4WIRPP8JPSMQKJ" localSheetId="10" hidden="1">#REF!</definedName>
    <definedName name="BExU5JSMO03X9M4WIRPP8JPSMQKJ" localSheetId="9" hidden="1">#REF!</definedName>
    <definedName name="BExU5JSMO03X9M4WIRPP8JPSMQKJ" hidden="1">#REF!</definedName>
    <definedName name="BExU5TDWM8NNDHYPQ7OQODTQ368A" localSheetId="10" hidden="1">#REF!</definedName>
    <definedName name="BExU5TDWM8NNDHYPQ7OQODTQ368A" localSheetId="9" hidden="1">#REF!</definedName>
    <definedName name="BExU5TDWM8NNDHYPQ7OQODTQ368A" hidden="1">#REF!</definedName>
    <definedName name="BExU5X4OX1V1XHS6WSSORVQPP6Z3" localSheetId="10" hidden="1">#REF!</definedName>
    <definedName name="BExU5X4OX1V1XHS6WSSORVQPP6Z3" localSheetId="9" hidden="1">#REF!</definedName>
    <definedName name="BExU5X4OX1V1XHS6WSSORVQPP6Z3" hidden="1">#REF!</definedName>
    <definedName name="BExU5XVPARTFMRYHNUTBKDIL4UJN" localSheetId="10" hidden="1">#REF!</definedName>
    <definedName name="BExU5XVPARTFMRYHNUTBKDIL4UJN" localSheetId="9" hidden="1">#REF!</definedName>
    <definedName name="BExU5XVPARTFMRYHNUTBKDIL4UJN" hidden="1">#REF!</definedName>
    <definedName name="BExU66KMFBAP8JCVG9VM1RD1TNFF" localSheetId="10" hidden="1">#REF!</definedName>
    <definedName name="BExU66KMFBAP8JCVG9VM1RD1TNFF" localSheetId="9" hidden="1">#REF!</definedName>
    <definedName name="BExU66KMFBAP8JCVG9VM1RD1TNFF" hidden="1">#REF!</definedName>
    <definedName name="BExU68IOM3CB3TACNAE9565TW7SH" localSheetId="10" hidden="1">#REF!</definedName>
    <definedName name="BExU68IOM3CB3TACNAE9565TW7SH" localSheetId="9" hidden="1">#REF!</definedName>
    <definedName name="BExU68IOM3CB3TACNAE9565TW7SH" hidden="1">#REF!</definedName>
    <definedName name="BExU6AM82KN21E82HMWVP3LWP9IL" localSheetId="10" hidden="1">#REF!</definedName>
    <definedName name="BExU6AM82KN21E82HMWVP3LWP9IL" localSheetId="9" hidden="1">#REF!</definedName>
    <definedName name="BExU6AM82KN21E82HMWVP3LWP9IL" hidden="1">#REF!</definedName>
    <definedName name="BExU6FEU1MRHU98R9YOJC5OKUJ6L" localSheetId="10" hidden="1">#REF!</definedName>
    <definedName name="BExU6FEU1MRHU98R9YOJC5OKUJ6L" localSheetId="9" hidden="1">#REF!</definedName>
    <definedName name="BExU6FEU1MRHU98R9YOJC5OKUJ6L" hidden="1">#REF!</definedName>
    <definedName name="BExU6KIAJ663Y8W8QMU4HCF183DF" localSheetId="10" hidden="1">#REF!</definedName>
    <definedName name="BExU6KIAJ663Y8W8QMU4HCF183DF" localSheetId="9" hidden="1">#REF!</definedName>
    <definedName name="BExU6KIAJ663Y8W8QMU4HCF183DF" hidden="1">#REF!</definedName>
    <definedName name="BExU6KT19B4PG6SHXFBGBPLM66KT" localSheetId="10" hidden="1">#REF!</definedName>
    <definedName name="BExU6KT19B4PG6SHXFBGBPLM66KT" localSheetId="9" hidden="1">#REF!</definedName>
    <definedName name="BExU6KT19B4PG6SHXFBGBPLM66KT" hidden="1">#REF!</definedName>
    <definedName name="BExU6PAVKIOAIMQ9XQIHHF1SUAGO" localSheetId="10" hidden="1">#REF!</definedName>
    <definedName name="BExU6PAVKIOAIMQ9XQIHHF1SUAGO" localSheetId="9" hidden="1">#REF!</definedName>
    <definedName name="BExU6PAVKIOAIMQ9XQIHHF1SUAGO" hidden="1">#REF!</definedName>
    <definedName name="BExU6SLKTWV0YINVLTI6BCG9ANZM" localSheetId="10" hidden="1">#REF!</definedName>
    <definedName name="BExU6SLKTWV0YINVLTI6BCG9ANZM" localSheetId="9" hidden="1">#REF!</definedName>
    <definedName name="BExU6SLKTWV0YINVLTI6BCG9ANZM" hidden="1">#REF!</definedName>
    <definedName name="BExU6WXXC7SSQDMHSLUN5C2V4IYX" localSheetId="10" hidden="1">#REF!</definedName>
    <definedName name="BExU6WXXC7SSQDMHSLUN5C2V4IYX" localSheetId="9" hidden="1">#REF!</definedName>
    <definedName name="BExU6WXXC7SSQDMHSLUN5C2V4IYX" hidden="1">#REF!</definedName>
    <definedName name="BExU73387E74XE8A9UKZLZNJYY65" localSheetId="10" hidden="1">#REF!</definedName>
    <definedName name="BExU73387E74XE8A9UKZLZNJYY65" localSheetId="9" hidden="1">#REF!</definedName>
    <definedName name="BExU73387E74XE8A9UKZLZNJYY65" hidden="1">#REF!</definedName>
    <definedName name="BExU76ZHCJM8I7VSICCMSTC33O6U" localSheetId="10" hidden="1">#REF!</definedName>
    <definedName name="BExU76ZHCJM8I7VSICCMSTC33O6U" localSheetId="9" hidden="1">#REF!</definedName>
    <definedName name="BExU76ZHCJM8I7VSICCMSTC33O6U" hidden="1">#REF!</definedName>
    <definedName name="BExU7BBTUF8BQ42DSGM94X5TG5GF" localSheetId="10" hidden="1">#REF!</definedName>
    <definedName name="BExU7BBTUF8BQ42DSGM94X5TG5GF" localSheetId="9" hidden="1">#REF!</definedName>
    <definedName name="BExU7BBTUF8BQ42DSGM94X5TG5GF" hidden="1">#REF!</definedName>
    <definedName name="BExU7HH4EAHFQHT4AXKGWAWZP3I0" localSheetId="10" hidden="1">#REF!</definedName>
    <definedName name="BExU7HH4EAHFQHT4AXKGWAWZP3I0" localSheetId="9" hidden="1">#REF!</definedName>
    <definedName name="BExU7HH4EAHFQHT4AXKGWAWZP3I0" hidden="1">#REF!</definedName>
    <definedName name="BExU7L7WPQSA0ELXZ0I86V33QCCJ" localSheetId="10" hidden="1">#REF!</definedName>
    <definedName name="BExU7L7WPQSA0ELXZ0I86V33QCCJ" localSheetId="9" hidden="1">#REF!</definedName>
    <definedName name="BExU7L7WPQSA0ELXZ0I86V33QCCJ" hidden="1">#REF!</definedName>
    <definedName name="BExU7MF1ZVPDHOSMCAXOSYICHZ4I" localSheetId="10" hidden="1">#REF!</definedName>
    <definedName name="BExU7MF1ZVPDHOSMCAXOSYICHZ4I" localSheetId="9" hidden="1">#REF!</definedName>
    <definedName name="BExU7MF1ZVPDHOSMCAXOSYICHZ4I" hidden="1">#REF!</definedName>
    <definedName name="BExU7O2BJ6D5YCKEL6FD2EFCWYRX" localSheetId="10" hidden="1">#REF!</definedName>
    <definedName name="BExU7O2BJ6D5YCKEL6FD2EFCWYRX" localSheetId="9" hidden="1">#REF!</definedName>
    <definedName name="BExU7O2BJ6D5YCKEL6FD2EFCWYRX" hidden="1">#REF!</definedName>
    <definedName name="BExU7Q0JS9YIUKUPNSSAIDK2KJAV" localSheetId="10" hidden="1">#REF!</definedName>
    <definedName name="BExU7Q0JS9YIUKUPNSSAIDK2KJAV" localSheetId="9" hidden="1">#REF!</definedName>
    <definedName name="BExU7Q0JS9YIUKUPNSSAIDK2KJAV" hidden="1">#REF!</definedName>
    <definedName name="BExU80I6AE5OU7P7F5V7HWIZBJ4P" localSheetId="10" hidden="1">#REF!</definedName>
    <definedName name="BExU80I6AE5OU7P7F5V7HWIZBJ4P" localSheetId="9" hidden="1">#REF!</definedName>
    <definedName name="BExU80I6AE5OU7P7F5V7HWIZBJ4P" hidden="1">#REF!</definedName>
    <definedName name="BExU86NB26MCPYIISZ36HADONGT2" localSheetId="10" hidden="1">#REF!</definedName>
    <definedName name="BExU86NB26MCPYIISZ36HADONGT2" localSheetId="9" hidden="1">#REF!</definedName>
    <definedName name="BExU86NB26MCPYIISZ36HADONGT2" hidden="1">#REF!</definedName>
    <definedName name="BExU885EZZNSZV3GP298UJ8LB7OL" localSheetId="10" hidden="1">#REF!</definedName>
    <definedName name="BExU885EZZNSZV3GP298UJ8LB7OL" localSheetId="9" hidden="1">#REF!</definedName>
    <definedName name="BExU885EZZNSZV3GP298UJ8LB7OL" hidden="1">#REF!</definedName>
    <definedName name="BExU8FSAUP9TUZ1NO9WXK80QPHWV" localSheetId="10" hidden="1">#REF!</definedName>
    <definedName name="BExU8FSAUP9TUZ1NO9WXK80QPHWV" localSheetId="9" hidden="1">#REF!</definedName>
    <definedName name="BExU8FSAUP9TUZ1NO9WXK80QPHWV" hidden="1">#REF!</definedName>
    <definedName name="BExU8KFLAN778MBN93NYZB0FV30G" localSheetId="10" hidden="1">#REF!</definedName>
    <definedName name="BExU8KFLAN778MBN93NYZB0FV30G" localSheetId="9" hidden="1">#REF!</definedName>
    <definedName name="BExU8KFLAN778MBN93NYZB0FV30G" hidden="1">#REF!</definedName>
    <definedName name="BExU8PZC6845UUDFG9M8FTC3P3DK" localSheetId="10" hidden="1">#REF!</definedName>
    <definedName name="BExU8PZC6845UUDFG9M8FTC3P3DK" localSheetId="9" hidden="1">#REF!</definedName>
    <definedName name="BExU8PZC6845UUDFG9M8FTC3P3DK" hidden="1">#REF!</definedName>
    <definedName name="BExU8UX9JX3XLB47YZ8GFXE0V7R2" localSheetId="10" hidden="1">#REF!</definedName>
    <definedName name="BExU8UX9JX3XLB47YZ8GFXE0V7R2" localSheetId="9" hidden="1">#REF!</definedName>
    <definedName name="BExU8UX9JX3XLB47YZ8GFXE0V7R2" hidden="1">#REF!</definedName>
    <definedName name="BExU8WVGMRSFNWCNHODQ9JQCMZB0" localSheetId="10" hidden="1">#REF!</definedName>
    <definedName name="BExU8WVGMRSFNWCNHODQ9JQCMZB0" localSheetId="9" hidden="1">#REF!</definedName>
    <definedName name="BExU8WVGMRSFNWCNHODQ9JQCMZB0" hidden="1">#REF!</definedName>
    <definedName name="BExU96M1J7P9DZQ3S9H0C12KGYTW" localSheetId="10" hidden="1">#REF!</definedName>
    <definedName name="BExU96M1J7P9DZQ3S9H0C12KGYTW" localSheetId="9" hidden="1">#REF!</definedName>
    <definedName name="BExU96M1J7P9DZQ3S9H0C12KGYTW" hidden="1">#REF!</definedName>
    <definedName name="BExU9F05OR1GZ3057R6UL3WPEIYI" localSheetId="10" hidden="1">#REF!</definedName>
    <definedName name="BExU9F05OR1GZ3057R6UL3WPEIYI" localSheetId="9" hidden="1">#REF!</definedName>
    <definedName name="BExU9F05OR1GZ3057R6UL3WPEIYI" hidden="1">#REF!</definedName>
    <definedName name="BExU9GCSO5YILIKG6VAHN13DL75K" localSheetId="10" hidden="1">#REF!</definedName>
    <definedName name="BExU9GCSO5YILIKG6VAHN13DL75K" localSheetId="9" hidden="1">#REF!</definedName>
    <definedName name="BExU9GCSO5YILIKG6VAHN13DL75K" hidden="1">#REF!</definedName>
    <definedName name="BExU9KJOZLO15N11MJVN782NFGJ0" localSheetId="10" hidden="1">#REF!</definedName>
    <definedName name="BExU9KJOZLO15N11MJVN782NFGJ0" localSheetId="9" hidden="1">#REF!</definedName>
    <definedName name="BExU9KJOZLO15N11MJVN782NFGJ0" hidden="1">#REF!</definedName>
    <definedName name="BExU9LG29XU2K1GNKRO4438JYQZE" localSheetId="10" hidden="1">#REF!</definedName>
    <definedName name="BExU9LG29XU2K1GNKRO4438JYQZE" localSheetId="9" hidden="1">#REF!</definedName>
    <definedName name="BExU9LG29XU2K1GNKRO4438JYQZE" hidden="1">#REF!</definedName>
    <definedName name="BExU9RW36I5Z6JIXUIUB3PJH86LT" localSheetId="10" hidden="1">#REF!</definedName>
    <definedName name="BExU9RW36I5Z6JIXUIUB3PJH86LT" localSheetId="9" hidden="1">#REF!</definedName>
    <definedName name="BExU9RW36I5Z6JIXUIUB3PJH86LT" hidden="1">#REF!</definedName>
    <definedName name="BExU9WU19DJ2VAGISPFEGDWWOO4V" localSheetId="10" hidden="1">#REF!</definedName>
    <definedName name="BExU9WU19DJ2VAGISPFEGDWWOO4V" localSheetId="9" hidden="1">#REF!</definedName>
    <definedName name="BExU9WU19DJ2VAGISPFEGDWWOO4V" hidden="1">#REF!</definedName>
    <definedName name="BExUA28AO7OWDG3H23Q0CL4B7BHW" localSheetId="10" hidden="1">#REF!</definedName>
    <definedName name="BExUA28AO7OWDG3H23Q0CL4B7BHW" localSheetId="9" hidden="1">#REF!</definedName>
    <definedName name="BExUA28AO7OWDG3H23Q0CL4B7BHW" hidden="1">#REF!</definedName>
    <definedName name="BExUA34N2C083NSTAHQGZZ3BCYGK" localSheetId="10" hidden="1">#REF!</definedName>
    <definedName name="BExUA34N2C083NSTAHQGZZ3BCYGK" localSheetId="9" hidden="1">#REF!</definedName>
    <definedName name="BExUA34N2C083NSTAHQGZZ3BCYGK" hidden="1">#REF!</definedName>
    <definedName name="BExUA5O923FFNEBY8BPO1TU3QGBM" localSheetId="10" hidden="1">#REF!</definedName>
    <definedName name="BExUA5O923FFNEBY8BPO1TU3QGBM" localSheetId="9" hidden="1">#REF!</definedName>
    <definedName name="BExUA5O923FFNEBY8BPO1TU3QGBM" hidden="1">#REF!</definedName>
    <definedName name="BExUA6Q4K25VH452AQ3ZIRBCMS61" localSheetId="10" hidden="1">#REF!</definedName>
    <definedName name="BExUA6Q4K25VH452AQ3ZIRBCMS61" localSheetId="9" hidden="1">#REF!</definedName>
    <definedName name="BExUA6Q4K25VH452AQ3ZIRBCMS61" hidden="1">#REF!</definedName>
    <definedName name="BExUAFV4JMBSM2SKBQL9NHL0NIBS" localSheetId="10" hidden="1">#REF!</definedName>
    <definedName name="BExUAFV4JMBSM2SKBQL9NHL0NIBS" localSheetId="9" hidden="1">#REF!</definedName>
    <definedName name="BExUAFV4JMBSM2SKBQL9NHL0NIBS" hidden="1">#REF!</definedName>
    <definedName name="BExUAMWQODKBXMRH1QCMJLJBF8M7" localSheetId="10" hidden="1">#REF!</definedName>
    <definedName name="BExUAMWQODKBXMRH1QCMJLJBF8M7" localSheetId="9" hidden="1">#REF!</definedName>
    <definedName name="BExUAMWQODKBXMRH1QCMJLJBF8M7" hidden="1">#REF!</definedName>
    <definedName name="BExUAPR6Y32097JKJCTGC4C6EGE9" localSheetId="10" hidden="1">#REF!</definedName>
    <definedName name="BExUAPR6Y32097JKJCTGC4C6EGE9" localSheetId="9" hidden="1">#REF!</definedName>
    <definedName name="BExUAPR6Y32097JKJCTGC4C6EGE9" hidden="1">#REF!</definedName>
    <definedName name="BExUARUP0MX710TNZSAA01HUEAVC" localSheetId="10" hidden="1">#REF!</definedName>
    <definedName name="BExUARUP0MX710TNZSAA01HUEAVC" localSheetId="9" hidden="1">#REF!</definedName>
    <definedName name="BExUARUP0MX710TNZSAA01HUEAVC" hidden="1">#REF!</definedName>
    <definedName name="BExUAX8WS5OPVLCDXRGKTU2QMTFO" localSheetId="10" hidden="1">#REF!</definedName>
    <definedName name="BExUAX8WS5OPVLCDXRGKTU2QMTFO" localSheetId="9" hidden="1">#REF!</definedName>
    <definedName name="BExUAX8WS5OPVLCDXRGKTU2QMTFO" hidden="1">#REF!</definedName>
    <definedName name="BExUB1FYAZ433NX9GD7WGACX5IZD" localSheetId="10" hidden="1">#REF!</definedName>
    <definedName name="BExUB1FYAZ433NX9GD7WGACX5IZD" localSheetId="9" hidden="1">#REF!</definedName>
    <definedName name="BExUB1FYAZ433NX9GD7WGACX5IZD" hidden="1">#REF!</definedName>
    <definedName name="BExUB8HLEXSBVPZ5AXNQEK96F1N4" localSheetId="10" hidden="1">#REF!</definedName>
    <definedName name="BExUB8HLEXSBVPZ5AXNQEK96F1N4" localSheetId="9" hidden="1">#REF!</definedName>
    <definedName name="BExUB8HLEXSBVPZ5AXNQEK96F1N4" hidden="1">#REF!</definedName>
    <definedName name="BExUBCDVZIEA7YT0LPSMHL5ZSERQ" localSheetId="10" hidden="1">#REF!</definedName>
    <definedName name="BExUBCDVZIEA7YT0LPSMHL5ZSERQ" localSheetId="9" hidden="1">#REF!</definedName>
    <definedName name="BExUBCDVZIEA7YT0LPSMHL5ZSERQ" hidden="1">#REF!</definedName>
    <definedName name="BExUBDA8WU087BUIMXC1U1CKA2RA" localSheetId="10" hidden="1">#REF!</definedName>
    <definedName name="BExUBDA8WU087BUIMXC1U1CKA2RA" localSheetId="9" hidden="1">#REF!</definedName>
    <definedName name="BExUBDA8WU087BUIMXC1U1CKA2RA" hidden="1">#REF!</definedName>
    <definedName name="BExUBKXBUCN760QYU7Q8GESBWOQH" localSheetId="10" hidden="1">#REF!</definedName>
    <definedName name="BExUBKXBUCN760QYU7Q8GESBWOQH" localSheetId="9" hidden="1">#REF!</definedName>
    <definedName name="BExUBKXBUCN760QYU7Q8GESBWOQH" hidden="1">#REF!</definedName>
    <definedName name="BExUBL83ED0P076RN9RJ8P1MZ299" localSheetId="10" hidden="1">#REF!</definedName>
    <definedName name="BExUBL83ED0P076RN9RJ8P1MZ299" localSheetId="9" hidden="1">#REF!</definedName>
    <definedName name="BExUBL83ED0P076RN9RJ8P1MZ299" hidden="1">#REF!</definedName>
    <definedName name="BExUC1EPS2CZ5CKFA0AQRIVRSHS8" localSheetId="10" hidden="1">#REF!</definedName>
    <definedName name="BExUC1EPS2CZ5CKFA0AQRIVRSHS8" localSheetId="9" hidden="1">#REF!</definedName>
    <definedName name="BExUC1EPS2CZ5CKFA0AQRIVRSHS8" hidden="1">#REF!</definedName>
    <definedName name="BExUC623BDYEODBN0N4DO6PJQ7NU" localSheetId="10" hidden="1">#REF!</definedName>
    <definedName name="BExUC623BDYEODBN0N4DO6PJQ7NU" localSheetId="9" hidden="1">#REF!</definedName>
    <definedName name="BExUC623BDYEODBN0N4DO6PJQ7NU" hidden="1">#REF!</definedName>
    <definedName name="BExUC8WH8TCKBB5313JGYYQ1WFLT" localSheetId="10" hidden="1">#REF!</definedName>
    <definedName name="BExUC8WH8TCKBB5313JGYYQ1WFLT" localSheetId="9" hidden="1">#REF!</definedName>
    <definedName name="BExUC8WH8TCKBB5313JGYYQ1WFLT" hidden="1">#REF!</definedName>
    <definedName name="BExUCAP7GOSYPHMQKK6719YLSDIQ" localSheetId="10" hidden="1">#REF!</definedName>
    <definedName name="BExUCAP7GOSYPHMQKK6719YLSDIQ" localSheetId="9" hidden="1">#REF!</definedName>
    <definedName name="BExUCAP7GOSYPHMQKK6719YLSDIQ" hidden="1">#REF!</definedName>
    <definedName name="BExUCFCDK6SPH86I6STXX8X3WMC4" localSheetId="10" hidden="1">#REF!</definedName>
    <definedName name="BExUCFCDK6SPH86I6STXX8X3WMC4" localSheetId="9" hidden="1">#REF!</definedName>
    <definedName name="BExUCFCDK6SPH86I6STXX8X3WMC4" hidden="1">#REF!</definedName>
    <definedName name="BExUCKL98JB87L3I6T6IFSWJNYAB" localSheetId="10" hidden="1">#REF!</definedName>
    <definedName name="BExUCKL98JB87L3I6T6IFSWJNYAB" localSheetId="9" hidden="1">#REF!</definedName>
    <definedName name="BExUCKL98JB87L3I6T6IFSWJNYAB" hidden="1">#REF!</definedName>
    <definedName name="BExUCLC6AQ5KR6LXSAXV4QQ8ASVG" localSheetId="10" hidden="1">#REF!</definedName>
    <definedName name="BExUCLC6AQ5KR6LXSAXV4QQ8ASVG" localSheetId="9" hidden="1">#REF!</definedName>
    <definedName name="BExUCLC6AQ5KR6LXSAXV4QQ8ASVG" hidden="1">#REF!</definedName>
    <definedName name="BExUD4IOJ12X3PJG5WXNNGDRCKAP" localSheetId="10" hidden="1">#REF!</definedName>
    <definedName name="BExUD4IOJ12X3PJG5WXNNGDRCKAP" localSheetId="9" hidden="1">#REF!</definedName>
    <definedName name="BExUD4IOJ12X3PJG5WXNNGDRCKAP" hidden="1">#REF!</definedName>
    <definedName name="BExUD9WX9BWK72UWVSLYZJLAY5VY" localSheetId="10" hidden="1">#REF!</definedName>
    <definedName name="BExUD9WX9BWK72UWVSLYZJLAY5VY" localSheetId="9" hidden="1">#REF!</definedName>
    <definedName name="BExUD9WX9BWK72UWVSLYZJLAY5VY" hidden="1">#REF!</definedName>
    <definedName name="BExUDEV0CYVO7Y5IQQBEJ6FUY9S6" localSheetId="10" hidden="1">#REF!</definedName>
    <definedName name="BExUDEV0CYVO7Y5IQQBEJ6FUY9S6" localSheetId="9" hidden="1">#REF!</definedName>
    <definedName name="BExUDEV0CYVO7Y5IQQBEJ6FUY9S6" hidden="1">#REF!</definedName>
    <definedName name="BExUDWOXQGIZW0EAIIYLQUPXF8YV" localSheetId="10" hidden="1">#REF!</definedName>
    <definedName name="BExUDWOXQGIZW0EAIIYLQUPXF8YV" localSheetId="9" hidden="1">#REF!</definedName>
    <definedName name="BExUDWOXQGIZW0EAIIYLQUPXF8YV" hidden="1">#REF!</definedName>
    <definedName name="BExUDXAIC17W1FUU8Z10XUAVB7CS" localSheetId="10" hidden="1">#REF!</definedName>
    <definedName name="BExUDXAIC17W1FUU8Z10XUAVB7CS" localSheetId="9" hidden="1">#REF!</definedName>
    <definedName name="BExUDXAIC17W1FUU8Z10XUAVB7CS" hidden="1">#REF!</definedName>
    <definedName name="BExUE5OMY7OAJQ9WR8C8HG311ORP" localSheetId="10" hidden="1">#REF!</definedName>
    <definedName name="BExUE5OMY7OAJQ9WR8C8HG311ORP" localSheetId="9" hidden="1">#REF!</definedName>
    <definedName name="BExUE5OMY7OAJQ9WR8C8HG311ORP" hidden="1">#REF!</definedName>
    <definedName name="BExUEFKOQWXXGRNLAOJV2BJ66UB8" localSheetId="10" hidden="1">#REF!</definedName>
    <definedName name="BExUEFKOQWXXGRNLAOJV2BJ66UB8" localSheetId="9" hidden="1">#REF!</definedName>
    <definedName name="BExUEFKOQWXXGRNLAOJV2BJ66UB8" hidden="1">#REF!</definedName>
    <definedName name="BExUEJGX3OQQP5KFRJSRCZ70EI9V" localSheetId="10" hidden="1">#REF!</definedName>
    <definedName name="BExUEJGX3OQQP5KFRJSRCZ70EI9V" localSheetId="9" hidden="1">#REF!</definedName>
    <definedName name="BExUEJGX3OQQP5KFRJSRCZ70EI9V" hidden="1">#REF!</definedName>
    <definedName name="BExUEKDB2RWXF3WMTZ6JSBCHNSDT" localSheetId="10" hidden="1">#REF!</definedName>
    <definedName name="BExUEKDB2RWXF3WMTZ6JSBCHNSDT" localSheetId="9" hidden="1">#REF!</definedName>
    <definedName name="BExUEKDB2RWXF3WMTZ6JSBCHNSDT" hidden="1">#REF!</definedName>
    <definedName name="BExUEYR71COFS2X8PDNU21IPMQEU" localSheetId="10" hidden="1">#REF!</definedName>
    <definedName name="BExUEYR71COFS2X8PDNU21IPMQEU" localSheetId="9" hidden="1">#REF!</definedName>
    <definedName name="BExUEYR71COFS2X8PDNU21IPMQEU" hidden="1">#REF!</definedName>
    <definedName name="BExVPRLJ9I6RX45EDVFSQGCPJSOK" localSheetId="10" hidden="1">#REF!</definedName>
    <definedName name="BExVPRLJ9I6RX45EDVFSQGCPJSOK" localSheetId="9" hidden="1">#REF!</definedName>
    <definedName name="BExVPRLJ9I6RX45EDVFSQGCPJSOK" hidden="1">#REF!</definedName>
    <definedName name="BExVRFU8RWFT8A80ZVAW185SG2G6" localSheetId="10" hidden="1">#REF!</definedName>
    <definedName name="BExVRFU8RWFT8A80ZVAW185SG2G6" localSheetId="9" hidden="1">#REF!</definedName>
    <definedName name="BExVRFU8RWFT8A80ZVAW185SG2G6" hidden="1">#REF!</definedName>
    <definedName name="BExVSJ3NHETBAIZTZQSM8LAVT76V" localSheetId="10" hidden="1">#REF!</definedName>
    <definedName name="BExVSJ3NHETBAIZTZQSM8LAVT76V" localSheetId="9" hidden="1">#REF!</definedName>
    <definedName name="BExVSJ3NHETBAIZTZQSM8LAVT76V" hidden="1">#REF!</definedName>
    <definedName name="BExVSL787C8E4HFQZ2NVLT35I2XV" localSheetId="10" hidden="1">#REF!</definedName>
    <definedName name="BExVSL787C8E4HFQZ2NVLT35I2XV" localSheetId="9" hidden="1">#REF!</definedName>
    <definedName name="BExVSL787C8E4HFQZ2NVLT35I2XV" hidden="1">#REF!</definedName>
    <definedName name="BExVSTFTVV14SFGHQUOJL5SQ5TX9" localSheetId="10" hidden="1">#REF!</definedName>
    <definedName name="BExVSTFTVV14SFGHQUOJL5SQ5TX9" localSheetId="9" hidden="1">#REF!</definedName>
    <definedName name="BExVSTFTVV14SFGHQUOJL5SQ5TX9" hidden="1">#REF!</definedName>
    <definedName name="BExVT017S14M5X928ARKQ2GNUFE0" localSheetId="10" hidden="1">#REF!</definedName>
    <definedName name="BExVT017S14M5X928ARKQ2GNUFE0" localSheetId="9" hidden="1">#REF!</definedName>
    <definedName name="BExVT017S14M5X928ARKQ2GNUFE0" hidden="1">#REF!</definedName>
    <definedName name="BExVT3MPE8LQ5JFN3HQIFKSQ80U4" localSheetId="10" hidden="1">#REF!</definedName>
    <definedName name="BExVT3MPE8LQ5JFN3HQIFKSQ80U4" localSheetId="9" hidden="1">#REF!</definedName>
    <definedName name="BExVT3MPE8LQ5JFN3HQIFKSQ80U4" hidden="1">#REF!</definedName>
    <definedName name="BExVT7TRK3NZHPME2TFBXOF1WBR9" localSheetId="10" hidden="1">#REF!</definedName>
    <definedName name="BExVT7TRK3NZHPME2TFBXOF1WBR9" localSheetId="9" hidden="1">#REF!</definedName>
    <definedName name="BExVT7TRK3NZHPME2TFBXOF1WBR9" hidden="1">#REF!</definedName>
    <definedName name="BExVT9H0R0T7WGQAAC0HABMG54YM" localSheetId="10" hidden="1">#REF!</definedName>
    <definedName name="BExVT9H0R0T7WGQAAC0HABMG54YM" localSheetId="9" hidden="1">#REF!</definedName>
    <definedName name="BExVT9H0R0T7WGQAAC0HABMG54YM" hidden="1">#REF!</definedName>
    <definedName name="BExVTAO57POUXSZQJQ6MABMZQA13" localSheetId="10" hidden="1">#REF!</definedName>
    <definedName name="BExVTAO57POUXSZQJQ6MABMZQA13" localSheetId="9" hidden="1">#REF!</definedName>
    <definedName name="BExVTAO57POUXSZQJQ6MABMZQA13" hidden="1">#REF!</definedName>
    <definedName name="BExVTCMDDEDGLUIMUU6BSFHEWTOP" localSheetId="10" hidden="1">#REF!</definedName>
    <definedName name="BExVTCMDDEDGLUIMUU6BSFHEWTOP" localSheetId="9" hidden="1">#REF!</definedName>
    <definedName name="BExVTCMDDEDGLUIMUU6BSFHEWTOP" hidden="1">#REF!</definedName>
    <definedName name="BExVTCMDQMLKRA2NQR72XU6Y54IK" localSheetId="10" hidden="1">#REF!</definedName>
    <definedName name="BExVTCMDQMLKRA2NQR72XU6Y54IK" localSheetId="9" hidden="1">#REF!</definedName>
    <definedName name="BExVTCMDQMLKRA2NQR72XU6Y54IK" hidden="1">#REF!</definedName>
    <definedName name="BExVTCRV8FQ5U9OYWWL44N6KFNHU" localSheetId="10" hidden="1">#REF!</definedName>
    <definedName name="BExVTCRV8FQ5U9OYWWL44N6KFNHU" localSheetId="9" hidden="1">#REF!</definedName>
    <definedName name="BExVTCRV8FQ5U9OYWWL44N6KFNHU" hidden="1">#REF!</definedName>
    <definedName name="BExVTNESHPVG0A0KZ7BRX26MS0PF" localSheetId="10" hidden="1">#REF!</definedName>
    <definedName name="BExVTNESHPVG0A0KZ7BRX26MS0PF" localSheetId="9" hidden="1">#REF!</definedName>
    <definedName name="BExVTNESHPVG0A0KZ7BRX26MS0PF" hidden="1">#REF!</definedName>
    <definedName name="BExVTTJVTNRSBHBTUZ78WG2JM5MK" localSheetId="10" hidden="1">#REF!</definedName>
    <definedName name="BExVTTJVTNRSBHBTUZ78WG2JM5MK" localSheetId="9" hidden="1">#REF!</definedName>
    <definedName name="BExVTTJVTNRSBHBTUZ78WG2JM5MK" hidden="1">#REF!</definedName>
    <definedName name="BExVTXLMYR87BC04D1ERALPUFVPG" localSheetId="10" hidden="1">#REF!</definedName>
    <definedName name="BExVTXLMYR87BC04D1ERALPUFVPG" localSheetId="9" hidden="1">#REF!</definedName>
    <definedName name="BExVTXLMYR87BC04D1ERALPUFVPG" hidden="1">#REF!</definedName>
    <definedName name="BExVUL9V3H8ZF6Y72LQBBN639YAA" localSheetId="10" hidden="1">#REF!</definedName>
    <definedName name="BExVUL9V3H8ZF6Y72LQBBN639YAA" localSheetId="9" hidden="1">#REF!</definedName>
    <definedName name="BExVUL9V3H8ZF6Y72LQBBN639YAA" hidden="1">#REF!</definedName>
    <definedName name="BExVUZT95UAU8XG5X9XSE25CHQGA" localSheetId="10" hidden="1">#REF!</definedName>
    <definedName name="BExVUZT95UAU8XG5X9XSE25CHQGA" localSheetId="9" hidden="1">#REF!</definedName>
    <definedName name="BExVUZT95UAU8XG5X9XSE25CHQGA" hidden="1">#REF!</definedName>
    <definedName name="BExVV5T14N2HZIK7HQ4P2KG09U0J" localSheetId="10" hidden="1">#REF!</definedName>
    <definedName name="BExVV5T14N2HZIK7HQ4P2KG09U0J" localSheetId="9" hidden="1">#REF!</definedName>
    <definedName name="BExVV5T14N2HZIK7HQ4P2KG09U0J" hidden="1">#REF!</definedName>
    <definedName name="BExVV7R410VYLADLX9LNG63ID6H1" localSheetId="10" hidden="1">#REF!</definedName>
    <definedName name="BExVV7R410VYLADLX9LNG63ID6H1" localSheetId="9" hidden="1">#REF!</definedName>
    <definedName name="BExVV7R410VYLADLX9LNG63ID6H1" hidden="1">#REF!</definedName>
    <definedName name="BExVVAAVDXGWAVI6J2W0BCU58MBM" localSheetId="10" hidden="1">#REF!</definedName>
    <definedName name="BExVVAAVDXGWAVI6J2W0BCU58MBM" localSheetId="9" hidden="1">#REF!</definedName>
    <definedName name="BExVVAAVDXGWAVI6J2W0BCU58MBM" hidden="1">#REF!</definedName>
    <definedName name="BExVVCEED4JEKF59OV0G3T4XFMFO" localSheetId="10" hidden="1">#REF!</definedName>
    <definedName name="BExVVCEED4JEKF59OV0G3T4XFMFO" localSheetId="9" hidden="1">#REF!</definedName>
    <definedName name="BExVVCEED4JEKF59OV0G3T4XFMFO" hidden="1">#REF!</definedName>
    <definedName name="BExVVPFO2J7FMSRPD36909HN4BZJ" localSheetId="10" hidden="1">#REF!</definedName>
    <definedName name="BExVVPFO2J7FMSRPD36909HN4BZJ" localSheetId="9" hidden="1">#REF!</definedName>
    <definedName name="BExVVPFO2J7FMSRPD36909HN4BZJ" hidden="1">#REF!</definedName>
    <definedName name="BExVVQ19AQ3VCARJOC38SF7OYE9Y" localSheetId="10" hidden="1">#REF!</definedName>
    <definedName name="BExVVQ19AQ3VCARJOC38SF7OYE9Y" localSheetId="9" hidden="1">#REF!</definedName>
    <definedName name="BExVVQ19AQ3VCARJOC38SF7OYE9Y" hidden="1">#REF!</definedName>
    <definedName name="BExVVQ19TAECID45CS4HXT1RD3AQ" localSheetId="10" hidden="1">#REF!</definedName>
    <definedName name="BExVVQ19TAECID45CS4HXT1RD3AQ" localSheetId="9" hidden="1">#REF!</definedName>
    <definedName name="BExVVQ19TAECID45CS4HXT1RD3AQ" hidden="1">#REF!</definedName>
    <definedName name="BExVVYKOYB7OX8Y0B4UIUF79PVDO" localSheetId="10" hidden="1">#REF!</definedName>
    <definedName name="BExVVYKOYB7OX8Y0B4UIUF79PVDO" localSheetId="9" hidden="1">#REF!</definedName>
    <definedName name="BExVVYKOYB7OX8Y0B4UIUF79PVDO" hidden="1">#REF!</definedName>
    <definedName name="BExVW3YV5XGIVJ97UUPDJGJ2P15B" localSheetId="10" hidden="1">#REF!</definedName>
    <definedName name="BExVW3YV5XGIVJ97UUPDJGJ2P15B" localSheetId="9" hidden="1">#REF!</definedName>
    <definedName name="BExVW3YV5XGIVJ97UUPDJGJ2P15B" hidden="1">#REF!</definedName>
    <definedName name="BExVW5X571GEYR5SCU1Z2DHKWM79" localSheetId="10" hidden="1">#REF!</definedName>
    <definedName name="BExVW5X571GEYR5SCU1Z2DHKWM79" localSheetId="9" hidden="1">#REF!</definedName>
    <definedName name="BExVW5X571GEYR5SCU1Z2DHKWM79" hidden="1">#REF!</definedName>
    <definedName name="BExVW6YTKA098AF57M4PHNQ54XMH" localSheetId="10" hidden="1">#REF!</definedName>
    <definedName name="BExVW6YTKA098AF57M4PHNQ54XMH" localSheetId="9" hidden="1">#REF!</definedName>
    <definedName name="BExVW6YTKA098AF57M4PHNQ54XMH" hidden="1">#REF!</definedName>
    <definedName name="BExVWHRDIJBRFANMKJFY05BHP7RS" localSheetId="10" hidden="1">#REF!</definedName>
    <definedName name="BExVWHRDIJBRFANMKJFY05BHP7RS" localSheetId="9" hidden="1">#REF!</definedName>
    <definedName name="BExVWHRDIJBRFANMKJFY05BHP7RS" hidden="1">#REF!</definedName>
    <definedName name="BExVWINKCH0V0NUWH363SMXAZE62" localSheetId="10" hidden="1">#REF!</definedName>
    <definedName name="BExVWINKCH0V0NUWH363SMXAZE62" localSheetId="9" hidden="1">#REF!</definedName>
    <definedName name="BExVWINKCH0V0NUWH363SMXAZE62" hidden="1">#REF!</definedName>
    <definedName name="BExVWYU8EK669NP172GEIGCTVPPA" localSheetId="10" hidden="1">#REF!</definedName>
    <definedName name="BExVWYU8EK669NP172GEIGCTVPPA" localSheetId="9" hidden="1">#REF!</definedName>
    <definedName name="BExVWYU8EK669NP172GEIGCTVPPA" hidden="1">#REF!</definedName>
    <definedName name="BExVX3XN2DRJKL8EDBIG58RYQ36R" localSheetId="10" hidden="1">#REF!</definedName>
    <definedName name="BExVX3XN2DRJKL8EDBIG58RYQ36R" localSheetId="9" hidden="1">#REF!</definedName>
    <definedName name="BExVX3XN2DRJKL8EDBIG58RYQ36R" hidden="1">#REF!</definedName>
    <definedName name="BExVXBA38Z5WNQUH39HHZ2SAMC1T" localSheetId="10" hidden="1">#REF!</definedName>
    <definedName name="BExVXBA38Z5WNQUH39HHZ2SAMC1T" localSheetId="9" hidden="1">#REF!</definedName>
    <definedName name="BExVXBA38Z5WNQUH39HHZ2SAMC1T" hidden="1">#REF!</definedName>
    <definedName name="BExVXDZ63PUART77BBR5SI63TPC6" localSheetId="10" hidden="1">#REF!</definedName>
    <definedName name="BExVXDZ63PUART77BBR5SI63TPC6" localSheetId="9" hidden="1">#REF!</definedName>
    <definedName name="BExVXDZ63PUART77BBR5SI63TPC6" hidden="1">#REF!</definedName>
    <definedName name="BExVXHKI6LFYMGWISMPACMO247HL" localSheetId="10" hidden="1">#REF!</definedName>
    <definedName name="BExVXHKI6LFYMGWISMPACMO247HL" localSheetId="9" hidden="1">#REF!</definedName>
    <definedName name="BExVXHKI6LFYMGWISMPACMO247HL" hidden="1">#REF!</definedName>
    <definedName name="BExVXK9SK580O7MYHVNJ3V911ALP" localSheetId="10" hidden="1">#REF!</definedName>
    <definedName name="BExVXK9SK580O7MYHVNJ3V911ALP" localSheetId="9" hidden="1">#REF!</definedName>
    <definedName name="BExVXK9SK580O7MYHVNJ3V911ALP" hidden="1">#REF!</definedName>
    <definedName name="BExVXLX2BZ5EF2X6R41BTKRJR1NM" localSheetId="10" hidden="1">#REF!</definedName>
    <definedName name="BExVXLX2BZ5EF2X6R41BTKRJR1NM" localSheetId="9" hidden="1">#REF!</definedName>
    <definedName name="BExVXLX2BZ5EF2X6R41BTKRJR1NM" hidden="1">#REF!</definedName>
    <definedName name="BExVXYT01U5IPYA7E44FWS6KCEFC" localSheetId="10" hidden="1">#REF!</definedName>
    <definedName name="BExVXYT01U5IPYA7E44FWS6KCEFC" localSheetId="9" hidden="1">#REF!</definedName>
    <definedName name="BExVXYT01U5IPYA7E44FWS6KCEFC" hidden="1">#REF!</definedName>
    <definedName name="BExVY11V7U1SAY4QKYE0PBSPD7LW" localSheetId="10" hidden="1">#REF!</definedName>
    <definedName name="BExVY11V7U1SAY4QKYE0PBSPD7LW" localSheetId="9" hidden="1">#REF!</definedName>
    <definedName name="BExVY11V7U1SAY4QKYE0PBSPD7LW" hidden="1">#REF!</definedName>
    <definedName name="BExVY1SV37DL5YU59HS4IG3VBCP4" localSheetId="10" hidden="1">#REF!</definedName>
    <definedName name="BExVY1SV37DL5YU59HS4IG3VBCP4" localSheetId="9" hidden="1">#REF!</definedName>
    <definedName name="BExVY1SV37DL5YU59HS4IG3VBCP4" hidden="1">#REF!</definedName>
    <definedName name="BExVY3WFGJKSQA08UF9NCMST928Y" localSheetId="10" hidden="1">#REF!</definedName>
    <definedName name="BExVY3WFGJKSQA08UF9NCMST928Y" localSheetId="9" hidden="1">#REF!</definedName>
    <definedName name="BExVY3WFGJKSQA08UF9NCMST928Y" hidden="1">#REF!</definedName>
    <definedName name="BExVY954UOEVQEIC5OFO4NEWVKAQ" localSheetId="10" hidden="1">#REF!</definedName>
    <definedName name="BExVY954UOEVQEIC5OFO4NEWVKAQ" localSheetId="9" hidden="1">#REF!</definedName>
    <definedName name="BExVY954UOEVQEIC5OFO4NEWVKAQ" hidden="1">#REF!</definedName>
    <definedName name="BExVYHDYIV5397LC02V4FEP8VD6W" localSheetId="10" hidden="1">#REF!</definedName>
    <definedName name="BExVYHDYIV5397LC02V4FEP8VD6W" localSheetId="9" hidden="1">#REF!</definedName>
    <definedName name="BExVYHDYIV5397LC02V4FEP8VD6W" hidden="1">#REF!</definedName>
    <definedName name="BExVYO4NFDGC4ZOGHANQWX5CH4BT" localSheetId="10" hidden="1">#REF!</definedName>
    <definedName name="BExVYO4NFDGC4ZOGHANQWX5CH4BT" localSheetId="9" hidden="1">#REF!</definedName>
    <definedName name="BExVYO4NFDGC4ZOGHANQWX5CH4BT" hidden="1">#REF!</definedName>
    <definedName name="BExVYOVIZDA18YIQ0A30Q052PCAK" localSheetId="10" hidden="1">#REF!</definedName>
    <definedName name="BExVYOVIZDA18YIQ0A30Q052PCAK" localSheetId="9" hidden="1">#REF!</definedName>
    <definedName name="BExVYOVIZDA18YIQ0A30Q052PCAK" hidden="1">#REF!</definedName>
    <definedName name="BExVYPS2R6B75R1EFIUJ6G5TE4Q4" localSheetId="10" hidden="1">#REF!</definedName>
    <definedName name="BExVYPS2R6B75R1EFIUJ6G5TE4Q4" localSheetId="9" hidden="1">#REF!</definedName>
    <definedName name="BExVYPS2R6B75R1EFIUJ6G5TE4Q4" hidden="1">#REF!</definedName>
    <definedName name="BExVYQIXPEM6J4JVP78BRHIC05PV" localSheetId="10" hidden="1">#REF!</definedName>
    <definedName name="BExVYQIXPEM6J4JVP78BRHIC05PV" localSheetId="9" hidden="1">#REF!</definedName>
    <definedName name="BExVYQIXPEM6J4JVP78BRHIC05PV" hidden="1">#REF!</definedName>
    <definedName name="BExVYVGWN7SONLVDH9WJ2F1JS264" localSheetId="10" hidden="1">#REF!</definedName>
    <definedName name="BExVYVGWN7SONLVDH9WJ2F1JS264" localSheetId="9" hidden="1">#REF!</definedName>
    <definedName name="BExVYVGWN7SONLVDH9WJ2F1JS264" hidden="1">#REF!</definedName>
    <definedName name="BExVZ40HNAZRM8JHYYNQ7F6A4GU0" localSheetId="10" hidden="1">#REF!</definedName>
    <definedName name="BExVZ40HNAZRM8JHYYNQ7F6A4GU0" localSheetId="9" hidden="1">#REF!</definedName>
    <definedName name="BExVZ40HNAZRM8JHYYNQ7F6A4GU0" hidden="1">#REF!</definedName>
    <definedName name="BExVZ7WRO17PYILJEJGPQCO5IL66" localSheetId="10" hidden="1">#REF!</definedName>
    <definedName name="BExVZ7WRO17PYILJEJGPQCO5IL66" localSheetId="9" hidden="1">#REF!</definedName>
    <definedName name="BExVZ7WRO17PYILJEJGPQCO5IL66" hidden="1">#REF!</definedName>
    <definedName name="BExVZ9EO732IK6MNMG17Y1EFTJQC" localSheetId="10" hidden="1">#REF!</definedName>
    <definedName name="BExVZ9EO732IK6MNMG17Y1EFTJQC" localSheetId="9" hidden="1">#REF!</definedName>
    <definedName name="BExVZ9EO732IK6MNMG17Y1EFTJQC" hidden="1">#REF!</definedName>
    <definedName name="BExVZB1Y5J4UL2LKK0363EU7GIJ1" localSheetId="10" hidden="1">#REF!</definedName>
    <definedName name="BExVZB1Y5J4UL2LKK0363EU7GIJ1" localSheetId="9" hidden="1">#REF!</definedName>
    <definedName name="BExVZB1Y5J4UL2LKK0363EU7GIJ1" hidden="1">#REF!</definedName>
    <definedName name="BExVZGQXYK2ICC9JSNFPRHBD5KNU" localSheetId="10" hidden="1">#REF!</definedName>
    <definedName name="BExVZGQXYK2ICC9JSNFPRHBD5KNU" localSheetId="9" hidden="1">#REF!</definedName>
    <definedName name="BExVZGQXYK2ICC9JSNFPRHBD5KNU" hidden="1">#REF!</definedName>
    <definedName name="BExVZJQVO5LQ0BJH5JEN5NOBIAF6" localSheetId="10" hidden="1">#REF!</definedName>
    <definedName name="BExVZJQVO5LQ0BJH5JEN5NOBIAF6" localSheetId="9" hidden="1">#REF!</definedName>
    <definedName name="BExVZJQVO5LQ0BJH5JEN5NOBIAF6" hidden="1">#REF!</definedName>
    <definedName name="BExVZNXWS91RD7NXV5NE2R3C8WW7" localSheetId="10" hidden="1">#REF!</definedName>
    <definedName name="BExVZNXWS91RD7NXV5NE2R3C8WW7" localSheetId="9" hidden="1">#REF!</definedName>
    <definedName name="BExVZNXWS91RD7NXV5NE2R3C8WW7" hidden="1">#REF!</definedName>
    <definedName name="BExW008AGT1ZRN5DFG4YOH5F7G47" localSheetId="10" hidden="1">#REF!</definedName>
    <definedName name="BExW008AGT1ZRN5DFG4YOH5F7G47" localSheetId="9" hidden="1">#REF!</definedName>
    <definedName name="BExW008AGT1ZRN5DFG4YOH5F7G47" hidden="1">#REF!</definedName>
    <definedName name="BExW0386REQRCQCVT9BCX80UPTRY" localSheetId="10" hidden="1">#REF!</definedName>
    <definedName name="BExW0386REQRCQCVT9BCX80UPTRY" localSheetId="9" hidden="1">#REF!</definedName>
    <definedName name="BExW0386REQRCQCVT9BCX80UPTRY" hidden="1">#REF!</definedName>
    <definedName name="BExW0FYP4WXY71CYUG40SUBG9UWU" localSheetId="10" hidden="1">#REF!</definedName>
    <definedName name="BExW0FYP4WXY71CYUG40SUBG9UWU" localSheetId="9" hidden="1">#REF!</definedName>
    <definedName name="BExW0FYP4WXY71CYUG40SUBG9UWU" hidden="1">#REF!</definedName>
    <definedName name="BExW0MPJNQOJ7D6U780WU5XBL97X" localSheetId="10" hidden="1">#REF!</definedName>
    <definedName name="BExW0MPJNQOJ7D6U780WU5XBL97X" localSheetId="9" hidden="1">#REF!</definedName>
    <definedName name="BExW0MPJNQOJ7D6U780WU5XBL97X" hidden="1">#REF!</definedName>
    <definedName name="BExW0RI61B4VV0ARXTFVBAWRA1C5" localSheetId="10" hidden="1">#REF!</definedName>
    <definedName name="BExW0RI61B4VV0ARXTFVBAWRA1C5" localSheetId="9" hidden="1">#REF!</definedName>
    <definedName name="BExW0RI61B4VV0ARXTFVBAWRA1C5" hidden="1">#REF!</definedName>
    <definedName name="BExW0Y8T85LBE0WS6FPX6ILTX9ON" localSheetId="10" hidden="1">#REF!</definedName>
    <definedName name="BExW0Y8T85LBE0WS6FPX6ILTX9ON" localSheetId="9" hidden="1">#REF!</definedName>
    <definedName name="BExW0Y8T85LBE0WS6FPX6ILTX9ON" hidden="1">#REF!</definedName>
    <definedName name="BExW1BVUYQTKMOR56MW7RVRX4L1L" localSheetId="10" hidden="1">#REF!</definedName>
    <definedName name="BExW1BVUYQTKMOR56MW7RVRX4L1L" localSheetId="9" hidden="1">#REF!</definedName>
    <definedName name="BExW1BVUYQTKMOR56MW7RVRX4L1L" hidden="1">#REF!</definedName>
    <definedName name="BExW1F1220628FOMTW5UAATHRJHK" localSheetId="10" hidden="1">#REF!</definedName>
    <definedName name="BExW1F1220628FOMTW5UAATHRJHK" localSheetId="9" hidden="1">#REF!</definedName>
    <definedName name="BExW1F1220628FOMTW5UAATHRJHK" hidden="1">#REF!</definedName>
    <definedName name="BExW1PTHB0NZUF0GTD2J1UUL693E" localSheetId="10" hidden="1">#REF!</definedName>
    <definedName name="BExW1PTHB0NZUF0GTD2J1UUL693E" localSheetId="9" hidden="1">#REF!</definedName>
    <definedName name="BExW1PTHB0NZUF0GTD2J1UUL693E" hidden="1">#REF!</definedName>
    <definedName name="BExW1TKA0Z9OP2DTG50GZR5EG8C7" localSheetId="10" hidden="1">#REF!</definedName>
    <definedName name="BExW1TKA0Z9OP2DTG50GZR5EG8C7" localSheetId="9" hidden="1">#REF!</definedName>
    <definedName name="BExW1TKA0Z9OP2DTG50GZR5EG8C7" hidden="1">#REF!</definedName>
    <definedName name="BExW1U0JLKQ094DW5MMOI8UHO09V" localSheetId="10" hidden="1">#REF!</definedName>
    <definedName name="BExW1U0JLKQ094DW5MMOI8UHO09V" localSheetId="9" hidden="1">#REF!</definedName>
    <definedName name="BExW1U0JLKQ094DW5MMOI8UHO09V" hidden="1">#REF!</definedName>
    <definedName name="BExW1VNZHNB5P9V6232N0DQCE0WE" localSheetId="10" hidden="1">#REF!</definedName>
    <definedName name="BExW1VNZHNB5P9V6232N0DQCE0WE" localSheetId="9" hidden="1">#REF!</definedName>
    <definedName name="BExW1VNZHNB5P9V6232N0DQCE0WE" hidden="1">#REF!</definedName>
    <definedName name="BExW1WK6J1TDP29S3QDPTYZJBLIW" localSheetId="10" hidden="1">#REF!</definedName>
    <definedName name="BExW1WK6J1TDP29S3QDPTYZJBLIW" localSheetId="9" hidden="1">#REF!</definedName>
    <definedName name="BExW1WK6J1TDP29S3QDPTYZJBLIW" hidden="1">#REF!</definedName>
    <definedName name="BExW283NP9D366XFPXLGSCI5UB0L" localSheetId="10" hidden="1">#REF!</definedName>
    <definedName name="BExW283NP9D366XFPXLGSCI5UB0L" localSheetId="9" hidden="1">#REF!</definedName>
    <definedName name="BExW283NP9D366XFPXLGSCI5UB0L" hidden="1">#REF!</definedName>
    <definedName name="BExW2H3C8WJSBW5FGTFKVDVJC4CL" localSheetId="10" hidden="1">#REF!</definedName>
    <definedName name="BExW2H3C8WJSBW5FGTFKVDVJC4CL" localSheetId="9" hidden="1">#REF!</definedName>
    <definedName name="BExW2H3C8WJSBW5FGTFKVDVJC4CL" hidden="1">#REF!</definedName>
    <definedName name="BExW2MSCKPGF5K3I7TL4KF5ISUOL" localSheetId="10" hidden="1">#REF!</definedName>
    <definedName name="BExW2MSCKPGF5K3I7TL4KF5ISUOL" localSheetId="9" hidden="1">#REF!</definedName>
    <definedName name="BExW2MSCKPGF5K3I7TL4KF5ISUOL" hidden="1">#REF!</definedName>
    <definedName name="BExW2SMO90FU9W8DVVES6Q4E6BZR" localSheetId="10" hidden="1">#REF!</definedName>
    <definedName name="BExW2SMO90FU9W8DVVES6Q4E6BZR" localSheetId="9" hidden="1">#REF!</definedName>
    <definedName name="BExW2SMO90FU9W8DVVES6Q4E6BZR" hidden="1">#REF!</definedName>
    <definedName name="BExW36V9N91OHCUMGWJQL3I5P4JK" localSheetId="10" hidden="1">#REF!</definedName>
    <definedName name="BExW36V9N91OHCUMGWJQL3I5P4JK" localSheetId="9" hidden="1">#REF!</definedName>
    <definedName name="BExW36V9N91OHCUMGWJQL3I5P4JK" hidden="1">#REF!</definedName>
    <definedName name="BExW39V04HTFFQE7DAW9MAJT0NNF" localSheetId="10" hidden="1">#REF!</definedName>
    <definedName name="BExW39V04HTFFQE7DAW9MAJT0NNF" localSheetId="9" hidden="1">#REF!</definedName>
    <definedName name="BExW39V04HTFFQE7DAW9MAJT0NNF" hidden="1">#REF!</definedName>
    <definedName name="BExW3ECU6QPMV99AITCPHAG0CGYK" localSheetId="10" hidden="1">#REF!</definedName>
    <definedName name="BExW3ECU6QPMV99AITCPHAG0CGYK" localSheetId="9" hidden="1">#REF!</definedName>
    <definedName name="BExW3ECU6QPMV99AITCPHAG0CGYK" hidden="1">#REF!</definedName>
    <definedName name="BExW3EIBA1J9Q9NA9VCGZGRS8WV7" localSheetId="10" hidden="1">#REF!</definedName>
    <definedName name="BExW3EIBA1J9Q9NA9VCGZGRS8WV7" localSheetId="9" hidden="1">#REF!</definedName>
    <definedName name="BExW3EIBA1J9Q9NA9VCGZGRS8WV7" hidden="1">#REF!</definedName>
    <definedName name="BExW3FEO8FI8N6AGQKYEG4SQVJWB" localSheetId="10" hidden="1">#REF!</definedName>
    <definedName name="BExW3FEO8FI8N6AGQKYEG4SQVJWB" localSheetId="9" hidden="1">#REF!</definedName>
    <definedName name="BExW3FEO8FI8N6AGQKYEG4SQVJWB" hidden="1">#REF!</definedName>
    <definedName name="BExW3GB28STOMJUSZEIA7YKYNS4Y" localSheetId="10" hidden="1">#REF!</definedName>
    <definedName name="BExW3GB28STOMJUSZEIA7YKYNS4Y" localSheetId="9" hidden="1">#REF!</definedName>
    <definedName name="BExW3GB28STOMJUSZEIA7YKYNS4Y" hidden="1">#REF!</definedName>
    <definedName name="BExW3T1K638HT5E0Y8MMK108P5JT" localSheetId="10" hidden="1">#REF!</definedName>
    <definedName name="BExW3T1K638HT5E0Y8MMK108P5JT" localSheetId="9" hidden="1">#REF!</definedName>
    <definedName name="BExW3T1K638HT5E0Y8MMK108P5JT" hidden="1">#REF!</definedName>
    <definedName name="BExW3U3D6FTAFTK3Q7DSA9FY454Q" localSheetId="10" hidden="1">#REF!</definedName>
    <definedName name="BExW3U3D6FTAFTK3Q7DSA9FY454Q" localSheetId="9" hidden="1">#REF!</definedName>
    <definedName name="BExW3U3D6FTAFTK3Q7DSA9FY454Q" hidden="1">#REF!</definedName>
    <definedName name="BExW4217ZHL9VO39POSTJOD090WU" localSheetId="10" hidden="1">#REF!</definedName>
    <definedName name="BExW4217ZHL9VO39POSTJOD090WU" localSheetId="9" hidden="1">#REF!</definedName>
    <definedName name="BExW4217ZHL9VO39POSTJOD090WU" hidden="1">#REF!</definedName>
    <definedName name="BExW4GPW71EBF8XPS2QGVQHBCDX3" localSheetId="10" hidden="1">#REF!</definedName>
    <definedName name="BExW4GPW71EBF8XPS2QGVQHBCDX3" localSheetId="9" hidden="1">#REF!</definedName>
    <definedName name="BExW4GPW71EBF8XPS2QGVQHBCDX3" hidden="1">#REF!</definedName>
    <definedName name="BExW4JKC5837JBPCOJV337ZVYYY3" localSheetId="10" hidden="1">#REF!</definedName>
    <definedName name="BExW4JKC5837JBPCOJV337ZVYYY3" localSheetId="9" hidden="1">#REF!</definedName>
    <definedName name="BExW4JKC5837JBPCOJV337ZVYYY3" hidden="1">#REF!</definedName>
    <definedName name="BExW4O2DBZGV8KGBO9EB4BAXIH4Y" localSheetId="10" hidden="1">#REF!</definedName>
    <definedName name="BExW4O2DBZGV8KGBO9EB4BAXIH4Y" localSheetId="9" hidden="1">#REF!</definedName>
    <definedName name="BExW4O2DBZGV8KGBO9EB4BAXIH4Y" hidden="1">#REF!</definedName>
    <definedName name="BExW4QR9FV9MP5K610THBSM51RYO" localSheetId="10" hidden="1">#REF!</definedName>
    <definedName name="BExW4QR9FV9MP5K610THBSM51RYO" localSheetId="9" hidden="1">#REF!</definedName>
    <definedName name="BExW4QR9FV9MP5K610THBSM51RYO" hidden="1">#REF!</definedName>
    <definedName name="BExW4Z029R9E19ZENN3WEA3VDAD1" localSheetId="10" hidden="1">#REF!</definedName>
    <definedName name="BExW4Z029R9E19ZENN3WEA3VDAD1" localSheetId="9" hidden="1">#REF!</definedName>
    <definedName name="BExW4Z029R9E19ZENN3WEA3VDAD1" hidden="1">#REF!</definedName>
    <definedName name="BExW53SPLW3K0Y0ZVTM4NYF1B2YH" localSheetId="10" hidden="1">#REF!</definedName>
    <definedName name="BExW53SPLW3K0Y0ZVTM4NYF1B2YH" localSheetId="9" hidden="1">#REF!</definedName>
    <definedName name="BExW53SPLW3K0Y0ZVTM4NYF1B2YH" hidden="1">#REF!</definedName>
    <definedName name="BExW591F7X34FVKJ2OUT09PFUW1B" localSheetId="10" hidden="1">#REF!</definedName>
    <definedName name="BExW591F7X34FVKJ2OUT09PFUW1B" localSheetId="9" hidden="1">#REF!</definedName>
    <definedName name="BExW591F7X34FVKJ2OUT09PFUW1B" hidden="1">#REF!</definedName>
    <definedName name="BExW5AZNT6IAZGNF2C879ODHY1B8" localSheetId="10" hidden="1">#REF!</definedName>
    <definedName name="BExW5AZNT6IAZGNF2C879ODHY1B8" localSheetId="9" hidden="1">#REF!</definedName>
    <definedName name="BExW5AZNT6IAZGNF2C879ODHY1B8" hidden="1">#REF!</definedName>
    <definedName name="BExW5F6OUXHEWQU5VYE7W7P8DD78" localSheetId="10" hidden="1">#REF!</definedName>
    <definedName name="BExW5F6OUXHEWQU5VYE7W7P8DD78" localSheetId="9" hidden="1">#REF!</definedName>
    <definedName name="BExW5F6OUXHEWQU5VYE7W7P8DD78" hidden="1">#REF!</definedName>
    <definedName name="BExW5WPU27WD4NWZOT0ZEJIDLX5J" localSheetId="10" hidden="1">#REF!</definedName>
    <definedName name="BExW5WPU27WD4NWZOT0ZEJIDLX5J" localSheetId="9" hidden="1">#REF!</definedName>
    <definedName name="BExW5WPU27WD4NWZOT0ZEJIDLX5J" hidden="1">#REF!</definedName>
    <definedName name="BExW5YD97EMSUYC4KDEFH1FB4FY3" localSheetId="10" hidden="1">#REF!</definedName>
    <definedName name="BExW5YD97EMSUYC4KDEFH1FB4FY3" localSheetId="9" hidden="1">#REF!</definedName>
    <definedName name="BExW5YD97EMSUYC4KDEFH1FB4FY3" hidden="1">#REF!</definedName>
    <definedName name="BExW5Z469DSRWTA6T0KVLA7SMIPL" localSheetId="10" hidden="1">#REF!</definedName>
    <definedName name="BExW5Z469DSRWTA6T0KVLA7SMIPL" localSheetId="9" hidden="1">#REF!</definedName>
    <definedName name="BExW5Z469DSRWTA6T0KVLA7SMIPL" hidden="1">#REF!</definedName>
    <definedName name="BExW62ETJAPBX5X53FTGUCHZXI2K" localSheetId="10" hidden="1">#REF!</definedName>
    <definedName name="BExW62ETJAPBX5X53FTGUCHZXI2K" localSheetId="9" hidden="1">#REF!</definedName>
    <definedName name="BExW62ETJAPBX5X53FTGUCHZXI2K" hidden="1">#REF!</definedName>
    <definedName name="BExW660AV1TUV2XNUPD65RZR3QOO" localSheetId="10" hidden="1">#REF!</definedName>
    <definedName name="BExW660AV1TUV2XNUPD65RZR3QOO" localSheetId="9" hidden="1">#REF!</definedName>
    <definedName name="BExW660AV1TUV2XNUPD65RZR3QOO" hidden="1">#REF!</definedName>
    <definedName name="BExW66LVVZK656PQY1257QMHP2AY" localSheetId="10" hidden="1">#REF!</definedName>
    <definedName name="BExW66LVVZK656PQY1257QMHP2AY" localSheetId="9" hidden="1">#REF!</definedName>
    <definedName name="BExW66LVVZK656PQY1257QMHP2AY" hidden="1">#REF!</definedName>
    <definedName name="BExW6EJPHAP1TWT380AZLXNHR22P" localSheetId="10" hidden="1">#REF!</definedName>
    <definedName name="BExW6EJPHAP1TWT380AZLXNHR22P" localSheetId="9" hidden="1">#REF!</definedName>
    <definedName name="BExW6EJPHAP1TWT380AZLXNHR22P" hidden="1">#REF!</definedName>
    <definedName name="BExW6G1PJ38H10DVLL8WPQ736OEB" localSheetId="10" hidden="1">#REF!</definedName>
    <definedName name="BExW6G1PJ38H10DVLL8WPQ736OEB" localSheetId="9" hidden="1">#REF!</definedName>
    <definedName name="BExW6G1PJ38H10DVLL8WPQ736OEB" hidden="1">#REF!</definedName>
    <definedName name="BExW794A74Z5F2K8LVQLD6VSKXUE" localSheetId="10" hidden="1">#REF!</definedName>
    <definedName name="BExW794A74Z5F2K8LVQLD6VSKXUE" localSheetId="9" hidden="1">#REF!</definedName>
    <definedName name="BExW794A74Z5F2K8LVQLD6VSKXUE" hidden="1">#REF!</definedName>
    <definedName name="BExW7Q1TQ8E6G4WYYNSOMV43S95R" localSheetId="10" hidden="1">#REF!</definedName>
    <definedName name="BExW7Q1TQ8E6G4WYYNSOMV43S95R" localSheetId="9" hidden="1">#REF!</definedName>
    <definedName name="BExW7Q1TQ8E6G4WYYNSOMV43S95R" hidden="1">#REF!</definedName>
    <definedName name="BExW7XZTFZV0N9YM9S4PM74A5X2O" localSheetId="10" hidden="1">#REF!</definedName>
    <definedName name="BExW7XZTFZV0N9YM9S4PM74A5X2O" localSheetId="9" hidden="1">#REF!</definedName>
    <definedName name="BExW7XZTFZV0N9YM9S4PM74A5X2O" hidden="1">#REF!</definedName>
    <definedName name="BExW8K0SSIPSKBVP06IJ71600HJZ" localSheetId="10" hidden="1">#REF!</definedName>
    <definedName name="BExW8K0SSIPSKBVP06IJ71600HJZ" localSheetId="9" hidden="1">#REF!</definedName>
    <definedName name="BExW8K0SSIPSKBVP06IJ71600HJZ" hidden="1">#REF!</definedName>
    <definedName name="BExW8T0GVY3ZYO4ACSBLHS8SH895" localSheetId="10" hidden="1">#REF!</definedName>
    <definedName name="BExW8T0GVY3ZYO4ACSBLHS8SH895" localSheetId="9" hidden="1">#REF!</definedName>
    <definedName name="BExW8T0GVY3ZYO4ACSBLHS8SH895" hidden="1">#REF!</definedName>
    <definedName name="BExW8YEP73JMMU9HZ08PM4WHJQZ4" localSheetId="10" hidden="1">#REF!</definedName>
    <definedName name="BExW8YEP73JMMU9HZ08PM4WHJQZ4" localSheetId="9" hidden="1">#REF!</definedName>
    <definedName name="BExW8YEP73JMMU9HZ08PM4WHJQZ4" hidden="1">#REF!</definedName>
    <definedName name="BExW937AT53OZQRHNWQZ5BVH24IE" localSheetId="10" hidden="1">#REF!</definedName>
    <definedName name="BExW937AT53OZQRHNWQZ5BVH24IE" localSheetId="9" hidden="1">#REF!</definedName>
    <definedName name="BExW937AT53OZQRHNWQZ5BVH24IE" hidden="1">#REF!</definedName>
    <definedName name="BExW95LN5N0LYFFVP7GJEGDVDLF0" localSheetId="10" hidden="1">#REF!</definedName>
    <definedName name="BExW95LN5N0LYFFVP7GJEGDVDLF0" localSheetId="9" hidden="1">#REF!</definedName>
    <definedName name="BExW95LN5N0LYFFVP7GJEGDVDLF0" hidden="1">#REF!</definedName>
    <definedName name="BExW967733Q8RAJOHR2GJ3HO8JIW" localSheetId="10" hidden="1">#REF!</definedName>
    <definedName name="BExW967733Q8RAJOHR2GJ3HO8JIW" localSheetId="9" hidden="1">#REF!</definedName>
    <definedName name="BExW967733Q8RAJOHR2GJ3HO8JIW" hidden="1">#REF!</definedName>
    <definedName name="BExW9POK1KIOI0ALS5MZIKTDIYMA" localSheetId="10" hidden="1">#REF!</definedName>
    <definedName name="BExW9POK1KIOI0ALS5MZIKTDIYMA" localSheetId="9" hidden="1">#REF!</definedName>
    <definedName name="BExW9POK1KIOI0ALS5MZIKTDIYMA" hidden="1">#REF!</definedName>
    <definedName name="BExXLDE6PN4ESWT3LXJNQCY94NE4" localSheetId="10" hidden="1">#REF!</definedName>
    <definedName name="BExXLDE6PN4ESWT3LXJNQCY94NE4" localSheetId="9" hidden="1">#REF!</definedName>
    <definedName name="BExXLDE6PN4ESWT3LXJNQCY94NE4" hidden="1">#REF!</definedName>
    <definedName name="BExXLQVPK2H3IF0NDDA5CT612EUK" localSheetId="10" hidden="1">#REF!</definedName>
    <definedName name="BExXLQVPK2H3IF0NDDA5CT612EUK" localSheetId="9" hidden="1">#REF!</definedName>
    <definedName name="BExXLQVPK2H3IF0NDDA5CT612EUK" hidden="1">#REF!</definedName>
    <definedName name="BExXLR6IO70TYTACKQH9M5PGV24J" localSheetId="10" hidden="1">#REF!</definedName>
    <definedName name="BExXLR6IO70TYTACKQH9M5PGV24J" localSheetId="9" hidden="1">#REF!</definedName>
    <definedName name="BExXLR6IO70TYTACKQH9M5PGV24J" hidden="1">#REF!</definedName>
    <definedName name="BExXM065WOLYRYHGHOJE0OOFXA4M" localSheetId="10" hidden="1">#REF!</definedName>
    <definedName name="BExXM065WOLYRYHGHOJE0OOFXA4M" localSheetId="9" hidden="1">#REF!</definedName>
    <definedName name="BExXM065WOLYRYHGHOJE0OOFXA4M" hidden="1">#REF!</definedName>
    <definedName name="BExXM3GUNXVDM82KUR17NNUMQCNI" localSheetId="10" hidden="1">#REF!</definedName>
    <definedName name="BExXM3GUNXVDM82KUR17NNUMQCNI" localSheetId="9" hidden="1">#REF!</definedName>
    <definedName name="BExXM3GUNXVDM82KUR17NNUMQCNI" hidden="1">#REF!</definedName>
    <definedName name="BExXMA28M8SH7MKIGETSDA72WUIZ" localSheetId="10" hidden="1">#REF!</definedName>
    <definedName name="BExXMA28M8SH7MKIGETSDA72WUIZ" localSheetId="9" hidden="1">#REF!</definedName>
    <definedName name="BExXMA28M8SH7MKIGETSDA72WUIZ" hidden="1">#REF!</definedName>
    <definedName name="BExXMOLHIAHDLFSA31PUB36SC3I9" localSheetId="10" hidden="1">#REF!</definedName>
    <definedName name="BExXMOLHIAHDLFSA31PUB36SC3I9" localSheetId="9" hidden="1">#REF!</definedName>
    <definedName name="BExXMOLHIAHDLFSA31PUB36SC3I9" hidden="1">#REF!</definedName>
    <definedName name="BExXMT8T5Z3M2JBQN65X2LKH0YQI" localSheetId="10" hidden="1">#REF!</definedName>
    <definedName name="BExXMT8T5Z3M2JBQN65X2LKH0YQI" localSheetId="9" hidden="1">#REF!</definedName>
    <definedName name="BExXMT8T5Z3M2JBQN65X2LKH0YQI" hidden="1">#REF!</definedName>
    <definedName name="BExXN1XNO7H60M9X1E7EVWFJDM5N" localSheetId="10" hidden="1">#REF!</definedName>
    <definedName name="BExXN1XNO7H60M9X1E7EVWFJDM5N" localSheetId="9" hidden="1">#REF!</definedName>
    <definedName name="BExXN1XNO7H60M9X1E7EVWFJDM5N" hidden="1">#REF!</definedName>
    <definedName name="BExXN1XOOOY51EZQ6II0LWEU2OYT" localSheetId="10" hidden="1">#REF!</definedName>
    <definedName name="BExXN1XOOOY51EZQ6II0LWEU2OYT" localSheetId="9" hidden="1">#REF!</definedName>
    <definedName name="BExXN1XOOOY51EZQ6II0LWEU2OYT" hidden="1">#REF!</definedName>
    <definedName name="BExXN22ZOTIW49GPLWFYKVM90FNZ" localSheetId="10" hidden="1">#REF!</definedName>
    <definedName name="BExXN22ZOTIW49GPLWFYKVM90FNZ" localSheetId="9" hidden="1">#REF!</definedName>
    <definedName name="BExXN22ZOTIW49GPLWFYKVM90FNZ" hidden="1">#REF!</definedName>
    <definedName name="BExXN6QAP8UJQVN4R4BQKPP4QK35" localSheetId="10" hidden="1">#REF!</definedName>
    <definedName name="BExXN6QAP8UJQVN4R4BQKPP4QK35" localSheetId="9" hidden="1">#REF!</definedName>
    <definedName name="BExXN6QAP8UJQVN4R4BQKPP4QK35" hidden="1">#REF!</definedName>
    <definedName name="BExXNBOA39T2X6Y5Y5GZ5DDNA1AX" localSheetId="10" hidden="1">#REF!</definedName>
    <definedName name="BExXNBOA39T2X6Y5Y5GZ5DDNA1AX" localSheetId="9" hidden="1">#REF!</definedName>
    <definedName name="BExXNBOA39T2X6Y5Y5GZ5DDNA1AX" hidden="1">#REF!</definedName>
    <definedName name="BExXNBZ1BRDK73S9XPRR1645KLVB" localSheetId="10" hidden="1">#REF!</definedName>
    <definedName name="BExXNBZ1BRDK73S9XPRR1645KLVB" localSheetId="9" hidden="1">#REF!</definedName>
    <definedName name="BExXNBZ1BRDK73S9XPRR1645KLVB" hidden="1">#REF!</definedName>
    <definedName name="BExXND6872VJ3M2PGT056WQMWBHD" localSheetId="10" hidden="1">#REF!</definedName>
    <definedName name="BExXND6872VJ3M2PGT056WQMWBHD" localSheetId="9" hidden="1">#REF!</definedName>
    <definedName name="BExXND6872VJ3M2PGT056WQMWBHD" hidden="1">#REF!</definedName>
    <definedName name="BExXNPM24UN2PGVL9D1TUBFRIKR4" localSheetId="10" hidden="1">#REF!</definedName>
    <definedName name="BExXNPM24UN2PGVL9D1TUBFRIKR4" localSheetId="9" hidden="1">#REF!</definedName>
    <definedName name="BExXNPM24UN2PGVL9D1TUBFRIKR4" hidden="1">#REF!</definedName>
    <definedName name="BExXNWCR6WOY5G3VTC96QCIFQE0E" localSheetId="10" hidden="1">#REF!</definedName>
    <definedName name="BExXNWCR6WOY5G3VTC96QCIFQE0E" localSheetId="9" hidden="1">#REF!</definedName>
    <definedName name="BExXNWCR6WOY5G3VTC96QCIFQE0E" hidden="1">#REF!</definedName>
    <definedName name="BExXNWYB165VO9MHARCL5WLCHWS0" localSheetId="10" hidden="1">#REF!</definedName>
    <definedName name="BExXNWYB165VO9MHARCL5WLCHWS0" localSheetId="9" hidden="1">#REF!</definedName>
    <definedName name="BExXNWYB165VO9MHARCL5WLCHWS0" hidden="1">#REF!</definedName>
    <definedName name="BExXO278QHQN8JDK5425EJ615ECC" localSheetId="10" hidden="1">#REF!</definedName>
    <definedName name="BExXO278QHQN8JDK5425EJ615ECC" localSheetId="9" hidden="1">#REF!</definedName>
    <definedName name="BExXO278QHQN8JDK5425EJ615ECC" hidden="1">#REF!</definedName>
    <definedName name="BExXO4QVV7YZ6L5A7WZEMIA5AZOV" localSheetId="10" hidden="1">#REF!</definedName>
    <definedName name="BExXO4QVV7YZ6L5A7WZEMIA5AZOV" localSheetId="9" hidden="1">#REF!</definedName>
    <definedName name="BExXO4QVV7YZ6L5A7WZEMIA5AZOV" hidden="1">#REF!</definedName>
    <definedName name="BExXOBHOP0WGFHI2Y9AO4L440UVQ" localSheetId="10" hidden="1">#REF!</definedName>
    <definedName name="BExXOBHOP0WGFHI2Y9AO4L440UVQ" localSheetId="9" hidden="1">#REF!</definedName>
    <definedName name="BExXOBHOP0WGFHI2Y9AO4L440UVQ" hidden="1">#REF!</definedName>
    <definedName name="BExXOHHHX25B8F97636QMXFUDZQK" localSheetId="10" hidden="1">#REF!</definedName>
    <definedName name="BExXOHHHX25B8F97636QMXFUDZQK" localSheetId="9" hidden="1">#REF!</definedName>
    <definedName name="BExXOHHHX25B8F97636QMXFUDZQK" hidden="1">#REF!</definedName>
    <definedName name="BExXOHSAD2NSHOLLMZ2JWA4I3I1R" localSheetId="10" hidden="1">#REF!</definedName>
    <definedName name="BExXOHSAD2NSHOLLMZ2JWA4I3I1R" localSheetId="9" hidden="1">#REF!</definedName>
    <definedName name="BExXOHSAD2NSHOLLMZ2JWA4I3I1R" hidden="1">#REF!</definedName>
    <definedName name="BExXOJKWIJ6IFTV1RHIWHR91EZMW" localSheetId="10" hidden="1">#REF!</definedName>
    <definedName name="BExXOJKWIJ6IFTV1RHIWHR91EZMW" localSheetId="9" hidden="1">#REF!</definedName>
    <definedName name="BExXOJKWIJ6IFTV1RHIWHR91EZMW" hidden="1">#REF!</definedName>
    <definedName name="BExXP80B5FGA00JCM7UXKPI3PB7Y" localSheetId="10" hidden="1">#REF!</definedName>
    <definedName name="BExXP80B5FGA00JCM7UXKPI3PB7Y" localSheetId="9" hidden="1">#REF!</definedName>
    <definedName name="BExXP80B5FGA00JCM7UXKPI3PB7Y" hidden="1">#REF!</definedName>
    <definedName name="BExXP85M4WXYVN1UVHUTOEKEG5XS" localSheetId="10" hidden="1">#REF!</definedName>
    <definedName name="BExXP85M4WXYVN1UVHUTOEKEG5XS" localSheetId="9" hidden="1">#REF!</definedName>
    <definedName name="BExXP85M4WXYVN1UVHUTOEKEG5XS" hidden="1">#REF!</definedName>
    <definedName name="BExXPELOTHOAG0OWILLAH94OZV5J" localSheetId="10" hidden="1">#REF!</definedName>
    <definedName name="BExXPELOTHOAG0OWILLAH94OZV5J" localSheetId="9" hidden="1">#REF!</definedName>
    <definedName name="BExXPELOTHOAG0OWILLAH94OZV5J" hidden="1">#REF!</definedName>
    <definedName name="BExXPOSJRLJNYPU01QNNQ5URXP2U" localSheetId="10" hidden="1">#REF!</definedName>
    <definedName name="BExXPOSJRLJNYPU01QNNQ5URXP2U" localSheetId="9" hidden="1">#REF!</definedName>
    <definedName name="BExXPOSJRLJNYPU01QNNQ5URXP2U" hidden="1">#REF!</definedName>
    <definedName name="BExXPS31W1VD2NMIE4E37LHVDF0L" localSheetId="10" hidden="1">#REF!</definedName>
    <definedName name="BExXPS31W1VD2NMIE4E37LHVDF0L" localSheetId="9" hidden="1">#REF!</definedName>
    <definedName name="BExXPS31W1VD2NMIE4E37LHVDF0L" hidden="1">#REF!</definedName>
    <definedName name="BExXPZKYEMVF5JOC14HYOOYQK6JK" localSheetId="10" hidden="1">#REF!</definedName>
    <definedName name="BExXPZKYEMVF5JOC14HYOOYQK6JK" localSheetId="9" hidden="1">#REF!</definedName>
    <definedName name="BExXPZKYEMVF5JOC14HYOOYQK6JK" hidden="1">#REF!</definedName>
    <definedName name="BExXQ89PA10X79WBWOEP1AJX1OQM" localSheetId="10" hidden="1">#REF!</definedName>
    <definedName name="BExXQ89PA10X79WBWOEP1AJX1OQM" localSheetId="9" hidden="1">#REF!</definedName>
    <definedName name="BExXQ89PA10X79WBWOEP1AJX1OQM" hidden="1">#REF!</definedName>
    <definedName name="BExXQCGQGGYSI0LTRVR73MUO50AW" localSheetId="10" hidden="1">#REF!</definedName>
    <definedName name="BExXQCGQGGYSI0LTRVR73MUO50AW" localSheetId="9" hidden="1">#REF!</definedName>
    <definedName name="BExXQCGQGGYSI0LTRVR73MUO50AW" hidden="1">#REF!</definedName>
    <definedName name="BExXQEEXFHDQ8DSRAJSB5ET6J004" localSheetId="10" hidden="1">#REF!</definedName>
    <definedName name="BExXQEEXFHDQ8DSRAJSB5ET6J004" localSheetId="9" hidden="1">#REF!</definedName>
    <definedName name="BExXQEEXFHDQ8DSRAJSB5ET6J004" hidden="1">#REF!</definedName>
    <definedName name="BExXQH41O5HZAH8BO6HCFY8YC3TU" localSheetId="10" hidden="1">#REF!</definedName>
    <definedName name="BExXQH41O5HZAH8BO6HCFY8YC3TU" localSheetId="9" hidden="1">#REF!</definedName>
    <definedName name="BExXQH41O5HZAH8BO6HCFY8YC3TU" hidden="1">#REF!</definedName>
    <definedName name="BExXQJIEF5R3QQ6D8HO3NGPU0IQC" localSheetId="10" hidden="1">#REF!</definedName>
    <definedName name="BExXQJIEF5R3QQ6D8HO3NGPU0IQC" localSheetId="9" hidden="1">#REF!</definedName>
    <definedName name="BExXQJIEF5R3QQ6D8HO3NGPU0IQC" hidden="1">#REF!</definedName>
    <definedName name="BExXQRAVW0KPQXIJ59NG6UGTZB59" localSheetId="10" hidden="1">#REF!</definedName>
    <definedName name="BExXQRAVW0KPQXIJ59NG6UGTZB59" localSheetId="9" hidden="1">#REF!</definedName>
    <definedName name="BExXQRAVW0KPQXIJ59NG6UGTZB59" hidden="1">#REF!</definedName>
    <definedName name="BExXQU00K9ER4I1WM7T9J0W1E7ZC" localSheetId="10" hidden="1">#REF!</definedName>
    <definedName name="BExXQU00K9ER4I1WM7T9J0W1E7ZC" localSheetId="9" hidden="1">#REF!</definedName>
    <definedName name="BExXQU00K9ER4I1WM7T9J0W1E7ZC" hidden="1">#REF!</definedName>
    <definedName name="BExXQU00KOR7XLM8B13DGJ1MIQDY" localSheetId="10" hidden="1">#REF!</definedName>
    <definedName name="BExXQU00KOR7XLM8B13DGJ1MIQDY" localSheetId="9" hidden="1">#REF!</definedName>
    <definedName name="BExXQU00KOR7XLM8B13DGJ1MIQDY" hidden="1">#REF!</definedName>
    <definedName name="BExXQUG48Q1ISN53FE4MRROM0HSJ" localSheetId="10" hidden="1">#REF!</definedName>
    <definedName name="BExXQUG48Q1ISN53FE4MRROM0HSJ" localSheetId="9" hidden="1">#REF!</definedName>
    <definedName name="BExXQUG48Q1ISN53FE4MRROM0HSJ" hidden="1">#REF!</definedName>
    <definedName name="BExXQXG18PS8HGBOS03OSTQ0KEYC" localSheetId="10" hidden="1">#REF!</definedName>
    <definedName name="BExXQXG18PS8HGBOS03OSTQ0KEYC" localSheetId="9" hidden="1">#REF!</definedName>
    <definedName name="BExXQXG18PS8HGBOS03OSTQ0KEYC" hidden="1">#REF!</definedName>
    <definedName name="BExXQXQT4OAFQT5B0YB3USDJOJOB" localSheetId="10" hidden="1">#REF!</definedName>
    <definedName name="BExXQXQT4OAFQT5B0YB3USDJOJOB" localSheetId="9" hidden="1">#REF!</definedName>
    <definedName name="BExXQXQT4OAFQT5B0YB3USDJOJOB" hidden="1">#REF!</definedName>
    <definedName name="BExXR3FSEXAHSXEQNJORWFCPX86N" localSheetId="10" hidden="1">#REF!</definedName>
    <definedName name="BExXR3FSEXAHSXEQNJORWFCPX86N" localSheetId="9" hidden="1">#REF!</definedName>
    <definedName name="BExXR3FSEXAHSXEQNJORWFCPX86N" hidden="1">#REF!</definedName>
    <definedName name="BExXR3W3FKYQBLR299HO9RZ70C43" localSheetId="10" hidden="1">#REF!</definedName>
    <definedName name="BExXR3W3FKYQBLR299HO9RZ70C43" localSheetId="9" hidden="1">#REF!</definedName>
    <definedName name="BExXR3W3FKYQBLR299HO9RZ70C43" hidden="1">#REF!</definedName>
    <definedName name="BExXR46U23CRRBV6IZT982MAEQKI" localSheetId="10" hidden="1">#REF!</definedName>
    <definedName name="BExXR46U23CRRBV6IZT982MAEQKI" localSheetId="9" hidden="1">#REF!</definedName>
    <definedName name="BExXR46U23CRRBV6IZT982MAEQKI" hidden="1">#REF!</definedName>
    <definedName name="BExXR6A8W3ND3XDZXBMQZ1VCAXHG" localSheetId="10" hidden="1">#REF!</definedName>
    <definedName name="BExXR6A8W3ND3XDZXBMQZ1VCAXHG" localSheetId="9" hidden="1">#REF!</definedName>
    <definedName name="BExXR6A8W3ND3XDZXBMQZ1VCAXHG" hidden="1">#REF!</definedName>
    <definedName name="BExXR7HKNHT37B4OOA9K9191PP22" localSheetId="10" hidden="1">#REF!</definedName>
    <definedName name="BExXR7HKNHT37B4OOA9K9191PP22" localSheetId="9" hidden="1">#REF!</definedName>
    <definedName name="BExXR7HKNHT37B4OOA9K9191PP22" hidden="1">#REF!</definedName>
    <definedName name="BExXR8OKAVX7O70V5IYG2PRKXSTI" localSheetId="10" hidden="1">#REF!</definedName>
    <definedName name="BExXR8OKAVX7O70V5IYG2PRKXSTI" localSheetId="9" hidden="1">#REF!</definedName>
    <definedName name="BExXR8OKAVX7O70V5IYG2PRKXSTI" hidden="1">#REF!</definedName>
    <definedName name="BExXRA6N6XCLQM6XDV724ZIH6G93" localSheetId="10" hidden="1">#REF!</definedName>
    <definedName name="BExXRA6N6XCLQM6XDV724ZIH6G93" localSheetId="9" hidden="1">#REF!</definedName>
    <definedName name="BExXRA6N6XCLQM6XDV724ZIH6G93" hidden="1">#REF!</definedName>
    <definedName name="BExXRABZ1CNKCG6K1MR6OUFHF7J9" localSheetId="10" hidden="1">#REF!</definedName>
    <definedName name="BExXRABZ1CNKCG6K1MR6OUFHF7J9" localSheetId="9" hidden="1">#REF!</definedName>
    <definedName name="BExXRABZ1CNKCG6K1MR6OUFHF7J9" hidden="1">#REF!</definedName>
    <definedName name="BExXRBOFETC0OTJ6WY3VPMFH03VB" localSheetId="10" hidden="1">#REF!</definedName>
    <definedName name="BExXRBOFETC0OTJ6WY3VPMFH03VB" localSheetId="9" hidden="1">#REF!</definedName>
    <definedName name="BExXRBOFETC0OTJ6WY3VPMFH03VB" hidden="1">#REF!</definedName>
    <definedName name="BExXRD13K1S9Y3JGR7CXSONT7RJZ" localSheetId="10" hidden="1">#REF!</definedName>
    <definedName name="BExXRD13K1S9Y3JGR7CXSONT7RJZ" localSheetId="9" hidden="1">#REF!</definedName>
    <definedName name="BExXRD13K1S9Y3JGR7CXSONT7RJZ" hidden="1">#REF!</definedName>
    <definedName name="BExXRIFB4QQ87QIGA9AG0NXP577K" localSheetId="10" hidden="1">#REF!</definedName>
    <definedName name="BExXRIFB4QQ87QIGA9AG0NXP577K" localSheetId="9" hidden="1">#REF!</definedName>
    <definedName name="BExXRIFB4QQ87QIGA9AG0NXP577K" hidden="1">#REF!</definedName>
    <definedName name="BExXRIQ2JF2CVTRDQX2D9SPH7FTN" localSheetId="10" hidden="1">#REF!</definedName>
    <definedName name="BExXRIQ2JF2CVTRDQX2D9SPH7FTN" localSheetId="9" hidden="1">#REF!</definedName>
    <definedName name="BExXRIQ2JF2CVTRDQX2D9SPH7FTN" hidden="1">#REF!</definedName>
    <definedName name="BExXRO4A6VUH1F4XV8N1BRJ4896W" localSheetId="10" hidden="1">#REF!</definedName>
    <definedName name="BExXRO4A6VUH1F4XV8N1BRJ4896W" localSheetId="9" hidden="1">#REF!</definedName>
    <definedName name="BExXRO4A6VUH1F4XV8N1BRJ4896W" hidden="1">#REF!</definedName>
    <definedName name="BExXRO9N1SNJZGKD90P4K7FU1J0P" localSheetId="10" hidden="1">#REF!</definedName>
    <definedName name="BExXRO9N1SNJZGKD90P4K7FU1J0P" localSheetId="9" hidden="1">#REF!</definedName>
    <definedName name="BExXRO9N1SNJZGKD90P4K7FU1J0P" hidden="1">#REF!</definedName>
    <definedName name="BExXROF2MWDZ7IFXX27XOJ79Q86E" localSheetId="10" hidden="1">#REF!</definedName>
    <definedName name="BExXROF2MWDZ7IFXX27XOJ79Q86E" localSheetId="9" hidden="1">#REF!</definedName>
    <definedName name="BExXROF2MWDZ7IFXX27XOJ79Q86E" hidden="1">#REF!</definedName>
    <definedName name="BExXRV5QP3Z0KAQ1EQT9JYT2FV0L" localSheetId="10" hidden="1">#REF!</definedName>
    <definedName name="BExXRV5QP3Z0KAQ1EQT9JYT2FV0L" localSheetId="9" hidden="1">#REF!</definedName>
    <definedName name="BExXRV5QP3Z0KAQ1EQT9JYT2FV0L" hidden="1">#REF!</definedName>
    <definedName name="BExXRZ20LZZCW8LVGDK0XETOTSAI" localSheetId="10" hidden="1">#REF!</definedName>
    <definedName name="BExXRZ20LZZCW8LVGDK0XETOTSAI" localSheetId="9" hidden="1">#REF!</definedName>
    <definedName name="BExXRZ20LZZCW8LVGDK0XETOTSAI" hidden="1">#REF!</definedName>
    <definedName name="BExXS4R1GKUJQX6MHUIUN4S3SCAS" localSheetId="10" hidden="1">#REF!</definedName>
    <definedName name="BExXS4R1GKUJQX6MHUIUN4S3SCAS" localSheetId="9" hidden="1">#REF!</definedName>
    <definedName name="BExXS4R1GKUJQX6MHUIUN4S3SCAS" hidden="1">#REF!</definedName>
    <definedName name="BExXS63O4OMWMNXXAODZQFSDG33N" localSheetId="10" hidden="1">#REF!</definedName>
    <definedName name="BExXS63O4OMWMNXXAODZQFSDG33N" localSheetId="9" hidden="1">#REF!</definedName>
    <definedName name="BExXS63O4OMWMNXXAODZQFSDG33N" hidden="1">#REF!</definedName>
    <definedName name="BExXSBSP1TOY051HSPEPM0AEIO2M" localSheetId="10" hidden="1">#REF!</definedName>
    <definedName name="BExXSBSP1TOY051HSPEPM0AEIO2M" localSheetId="9" hidden="1">#REF!</definedName>
    <definedName name="BExXSBSP1TOY051HSPEPM0AEIO2M" hidden="1">#REF!</definedName>
    <definedName name="BExXSC8RFK5D68FJD2HI4K66SA6I" localSheetId="10" hidden="1">#REF!</definedName>
    <definedName name="BExXSC8RFK5D68FJD2HI4K66SA6I" localSheetId="9" hidden="1">#REF!</definedName>
    <definedName name="BExXSC8RFK5D68FJD2HI4K66SA6I" hidden="1">#REF!</definedName>
    <definedName name="BExXSCP0AZ5MYCC2UFG2GLBCV1CC" localSheetId="10" hidden="1">#REF!</definedName>
    <definedName name="BExXSCP0AZ5MYCC2UFG2GLBCV1CC" localSheetId="9" hidden="1">#REF!</definedName>
    <definedName name="BExXSCP0AZ5MYCC2UFG2GLBCV1CC" hidden="1">#REF!</definedName>
    <definedName name="BExXSNHC88W4UMXEOIOOATJAIKZO" localSheetId="10" hidden="1">#REF!</definedName>
    <definedName name="BExXSNHC88W4UMXEOIOOATJAIKZO" localSheetId="9" hidden="1">#REF!</definedName>
    <definedName name="BExXSNHC88W4UMXEOIOOATJAIKZO" hidden="1">#REF!</definedName>
    <definedName name="BExXSTBS08WIA9TLALV3UQ2Z3MRG" localSheetId="10" hidden="1">#REF!</definedName>
    <definedName name="BExXSTBS08WIA9TLALV3UQ2Z3MRG" localSheetId="9" hidden="1">#REF!</definedName>
    <definedName name="BExXSTBS08WIA9TLALV3UQ2Z3MRG" hidden="1">#REF!</definedName>
    <definedName name="BExXSVQ2WOJJ73YEO8Q2FK60V4G8" localSheetId="10" hidden="1">#REF!</definedName>
    <definedName name="BExXSVQ2WOJJ73YEO8Q2FK60V4G8" localSheetId="9" hidden="1">#REF!</definedName>
    <definedName name="BExXSVQ2WOJJ73YEO8Q2FK60V4G8" hidden="1">#REF!</definedName>
    <definedName name="BExXTER5A2EQ14KN6J0MVATIHVKN" localSheetId="10" hidden="1">#REF!</definedName>
    <definedName name="BExXTER5A2EQ14KN6J0MVATIHVKN" localSheetId="9" hidden="1">#REF!</definedName>
    <definedName name="BExXTER5A2EQ14KN6J0MVATIHVKN" hidden="1">#REF!</definedName>
    <definedName name="BExXTHLRNL82GN7KZY3TOLO508N7" localSheetId="10" hidden="1">#REF!</definedName>
    <definedName name="BExXTHLRNL82GN7KZY3TOLO508N7" localSheetId="9" hidden="1">#REF!</definedName>
    <definedName name="BExXTHLRNL82GN7KZY3TOLO508N7" hidden="1">#REF!</definedName>
    <definedName name="BExXTL72MKEQSQH9L2OTFLU8DM2B" localSheetId="10" hidden="1">#REF!</definedName>
    <definedName name="BExXTL72MKEQSQH9L2OTFLU8DM2B" localSheetId="9" hidden="1">#REF!</definedName>
    <definedName name="BExXTL72MKEQSQH9L2OTFLU8DM2B" hidden="1">#REF!</definedName>
    <definedName name="BExXTM3M4RTCRSX7VGAXGQNPP668" localSheetId="10" hidden="1">#REF!</definedName>
    <definedName name="BExXTM3M4RTCRSX7VGAXGQNPP668" localSheetId="9" hidden="1">#REF!</definedName>
    <definedName name="BExXTM3M4RTCRSX7VGAXGQNPP668" hidden="1">#REF!</definedName>
    <definedName name="BExXTOCF78J7WY6FOVBRY1N2RBBR" localSheetId="10" hidden="1">#REF!</definedName>
    <definedName name="BExXTOCF78J7WY6FOVBRY1N2RBBR" localSheetId="9" hidden="1">#REF!</definedName>
    <definedName name="BExXTOCF78J7WY6FOVBRY1N2RBBR" hidden="1">#REF!</definedName>
    <definedName name="BExXTP3GYO6Z9RTKKT10XA0UTV3T" localSheetId="10" hidden="1">#REF!</definedName>
    <definedName name="BExXTP3GYO6Z9RTKKT10XA0UTV3T" localSheetId="9" hidden="1">#REF!</definedName>
    <definedName name="BExXTP3GYO6Z9RTKKT10XA0UTV3T" hidden="1">#REF!</definedName>
    <definedName name="BExXTRN4AFX9QW6YC4HNGBBD5R08" localSheetId="10" hidden="1">#REF!</definedName>
    <definedName name="BExXTRN4AFX9QW6YC4HNGBBD5R08" localSheetId="9" hidden="1">#REF!</definedName>
    <definedName name="BExXTRN4AFX9QW6YC4HNGBBD5R08" hidden="1">#REF!</definedName>
    <definedName name="BExXTV8M7YIG5C64O046DN613ZRO" localSheetId="10" hidden="1">#REF!</definedName>
    <definedName name="BExXTV8M7YIG5C64O046DN613ZRO" localSheetId="9" hidden="1">#REF!</definedName>
    <definedName name="BExXTV8M7YIG5C64O046DN613ZRO" hidden="1">#REF!</definedName>
    <definedName name="BExXTVDXQ7ZX3THNLFJXFAONW0AI" localSheetId="10" hidden="1">#REF!</definedName>
    <definedName name="BExXTVDXQ7ZX3THNLFJXFAONW0AI" localSheetId="9" hidden="1">#REF!</definedName>
    <definedName name="BExXTVDXQ7ZX3THNLFJXFAONW0AI" hidden="1">#REF!</definedName>
    <definedName name="BExXTZKZ4CG92ZQLIRKEXXH9BFIR" localSheetId="10" hidden="1">#REF!</definedName>
    <definedName name="BExXTZKZ4CG92ZQLIRKEXXH9BFIR" localSheetId="9" hidden="1">#REF!</definedName>
    <definedName name="BExXTZKZ4CG92ZQLIRKEXXH9BFIR" hidden="1">#REF!</definedName>
    <definedName name="BExXU4J2BM2964GD5UZHM752Q4NS" localSheetId="10" hidden="1">#REF!</definedName>
    <definedName name="BExXU4J2BM2964GD5UZHM752Q4NS" localSheetId="9" hidden="1">#REF!</definedName>
    <definedName name="BExXU4J2BM2964GD5UZHM752Q4NS" hidden="1">#REF!</definedName>
    <definedName name="BExXU6XDTT7RM93KILIDEYPA9XKF" localSheetId="10" hidden="1">#REF!</definedName>
    <definedName name="BExXU6XDTT7RM93KILIDEYPA9XKF" localSheetId="9" hidden="1">#REF!</definedName>
    <definedName name="BExXU6XDTT7RM93KILIDEYPA9XKF" hidden="1">#REF!</definedName>
    <definedName name="BExXU8VLZA7WLPZ3RAQZGNERUD26" localSheetId="10" hidden="1">#REF!</definedName>
    <definedName name="BExXU8VLZA7WLPZ3RAQZGNERUD26" localSheetId="9" hidden="1">#REF!</definedName>
    <definedName name="BExXU8VLZA7WLPZ3RAQZGNERUD26" hidden="1">#REF!</definedName>
    <definedName name="BExXUB9RSLSCNN5ETLXY72DAPZZM" localSheetId="10" hidden="1">#REF!</definedName>
    <definedName name="BExXUB9RSLSCNN5ETLXY72DAPZZM" localSheetId="9" hidden="1">#REF!</definedName>
    <definedName name="BExXUB9RSLSCNN5ETLXY72DAPZZM" hidden="1">#REF!</definedName>
    <definedName name="BExXUFRM82XQIN2T8KGLDQL1IBQW" localSheetId="10" hidden="1">#REF!</definedName>
    <definedName name="BExXUFRM82XQIN2T8KGLDQL1IBQW" localSheetId="9" hidden="1">#REF!</definedName>
    <definedName name="BExXUFRM82XQIN2T8KGLDQL1IBQW" hidden="1">#REF!</definedName>
    <definedName name="BExXUQEQBF6FI240ZGIF9YXZSRAU" localSheetId="10" hidden="1">#REF!</definedName>
    <definedName name="BExXUQEQBF6FI240ZGIF9YXZSRAU" localSheetId="9" hidden="1">#REF!</definedName>
    <definedName name="BExXUQEQBF6FI240ZGIF9YXZSRAU" hidden="1">#REF!</definedName>
    <definedName name="BExXUX02UQ8LJPBZ4YBORILFR0W0" localSheetId="10" hidden="1">#REF!</definedName>
    <definedName name="BExXUX02UQ8LJPBZ4YBORILFR0W0" localSheetId="9" hidden="1">#REF!</definedName>
    <definedName name="BExXUX02UQ8LJPBZ4YBORILFR0W0" hidden="1">#REF!</definedName>
    <definedName name="BExXUYND6EJO7CJ5KRICV4O1JNWK" localSheetId="10" hidden="1">#REF!</definedName>
    <definedName name="BExXUYND6EJO7CJ5KRICV4O1JNWK" localSheetId="9" hidden="1">#REF!</definedName>
    <definedName name="BExXUYND6EJO7CJ5KRICV4O1JNWK" hidden="1">#REF!</definedName>
    <definedName name="BExXV6FWG4H3S2QEUJZYIXILNGJ7" localSheetId="10" hidden="1">#REF!</definedName>
    <definedName name="BExXV6FWG4H3S2QEUJZYIXILNGJ7" localSheetId="9" hidden="1">#REF!</definedName>
    <definedName name="BExXV6FWG4H3S2QEUJZYIXILNGJ7" hidden="1">#REF!</definedName>
    <definedName name="BExXVK87BMMO6LHKV0CFDNIQVIBS" localSheetId="10" hidden="1">#REF!</definedName>
    <definedName name="BExXVK87BMMO6LHKV0CFDNIQVIBS" localSheetId="9" hidden="1">#REF!</definedName>
    <definedName name="BExXVK87BMMO6LHKV0CFDNIQVIBS" hidden="1">#REF!</definedName>
    <definedName name="BExXVKZ9WXPGL6IVY6T61IDD771I" localSheetId="10" hidden="1">#REF!</definedName>
    <definedName name="BExXVKZ9WXPGL6IVY6T61IDD771I" localSheetId="9" hidden="1">#REF!</definedName>
    <definedName name="BExXVKZ9WXPGL6IVY6T61IDD771I" hidden="1">#REF!</definedName>
    <definedName name="BExXVLA319WCSEOVHB05KDUSU054" localSheetId="10" hidden="1">#REF!</definedName>
    <definedName name="BExXVLA319WCSEOVHB05KDUSU054" localSheetId="9" hidden="1">#REF!</definedName>
    <definedName name="BExXVLA319WCSEOVHB05KDUSU054" hidden="1">#REF!</definedName>
    <definedName name="BExXVTTG5YRCSTI0UL141BKR36SU" localSheetId="10" hidden="1">#REF!</definedName>
    <definedName name="BExXVTTG5YRCSTI0UL141BKR36SU" localSheetId="9" hidden="1">#REF!</definedName>
    <definedName name="BExXVTTG5YRCSTI0UL141BKR36SU" hidden="1">#REF!</definedName>
    <definedName name="BExXVYWX74VKI8BDDSX9U85460MB" localSheetId="10" hidden="1">#REF!</definedName>
    <definedName name="BExXVYWX74VKI8BDDSX9U85460MB" localSheetId="9" hidden="1">#REF!</definedName>
    <definedName name="BExXVYWX74VKI8BDDSX9U85460MB" hidden="1">#REF!</definedName>
    <definedName name="BExXW27MMXHXUXX78SDTBE1JYTHT" localSheetId="10" hidden="1">#REF!</definedName>
    <definedName name="BExXW27MMXHXUXX78SDTBE1JYTHT" localSheetId="9" hidden="1">#REF!</definedName>
    <definedName name="BExXW27MMXHXUXX78SDTBE1JYTHT" hidden="1">#REF!</definedName>
    <definedName name="BExXW2YIM2MYBSHRIX0RP9D4PRMN" localSheetId="10" hidden="1">#REF!</definedName>
    <definedName name="BExXW2YIM2MYBSHRIX0RP9D4PRMN" localSheetId="9" hidden="1">#REF!</definedName>
    <definedName name="BExXW2YIM2MYBSHRIX0RP9D4PRMN" hidden="1">#REF!</definedName>
    <definedName name="BExXWBNE4KTFSXKVSRF6WX039WPB" localSheetId="10" hidden="1">#REF!</definedName>
    <definedName name="BExXWBNE4KTFSXKVSRF6WX039WPB" localSheetId="9" hidden="1">#REF!</definedName>
    <definedName name="BExXWBNE4KTFSXKVSRF6WX039WPB" hidden="1">#REF!</definedName>
    <definedName name="BExXWFP5AYE7EHYTJWBZSQ8PQ0YX" localSheetId="10" hidden="1">#REF!</definedName>
    <definedName name="BExXWFP5AYE7EHYTJWBZSQ8PQ0YX" localSheetId="9" hidden="1">#REF!</definedName>
    <definedName name="BExXWFP5AYE7EHYTJWBZSQ8PQ0YX" hidden="1">#REF!</definedName>
    <definedName name="BExXWIUCR0LXM58OVKZT2APLVTIA" localSheetId="10" hidden="1">#REF!</definedName>
    <definedName name="BExXWIUCR0LXM58OVKZT2APLVTIA" localSheetId="9" hidden="1">#REF!</definedName>
    <definedName name="BExXWIUCR0LXM58OVKZT2APLVTIA" hidden="1">#REF!</definedName>
    <definedName name="BExXWTXJEA32DLC6QKN10QB955JT" localSheetId="10" hidden="1">#REF!</definedName>
    <definedName name="BExXWTXJEA32DLC6QKN10QB955JT" localSheetId="9" hidden="1">#REF!</definedName>
    <definedName name="BExXWTXJEA32DLC6QKN10QB955JT" hidden="1">#REF!</definedName>
    <definedName name="BExXWVFIBQT8OY1O41FRFPFGXQHK" localSheetId="10" hidden="1">#REF!</definedName>
    <definedName name="BExXWVFIBQT8OY1O41FRFPFGXQHK" localSheetId="9" hidden="1">#REF!</definedName>
    <definedName name="BExXWVFIBQT8OY1O41FRFPFGXQHK" hidden="1">#REF!</definedName>
    <definedName name="BExXWWXHBZHA9J3N8K47F84X0M0L" localSheetId="10" hidden="1">#REF!</definedName>
    <definedName name="BExXWWXHBZHA9J3N8K47F84X0M0L" localSheetId="9" hidden="1">#REF!</definedName>
    <definedName name="BExXWWXHBZHA9J3N8K47F84X0M0L" hidden="1">#REF!</definedName>
    <definedName name="BExXXBM521DL8R4ZX7NZ3DBCUOR5" localSheetId="10" hidden="1">#REF!</definedName>
    <definedName name="BExXXBM521DL8R4ZX7NZ3DBCUOR5" localSheetId="9" hidden="1">#REF!</definedName>
    <definedName name="BExXXBM521DL8R4ZX7NZ3DBCUOR5" hidden="1">#REF!</definedName>
    <definedName name="BExXXC7OZI33XZ03NRMEP7VRLQK4" localSheetId="10" hidden="1">#REF!</definedName>
    <definedName name="BExXXC7OZI33XZ03NRMEP7VRLQK4" localSheetId="9" hidden="1">#REF!</definedName>
    <definedName name="BExXXC7OZI33XZ03NRMEP7VRLQK4" hidden="1">#REF!</definedName>
    <definedName name="BExXXH5N3NKBQ7BCJPJTBF8CYM2Q" localSheetId="10" hidden="1">#REF!</definedName>
    <definedName name="BExXXH5N3NKBQ7BCJPJTBF8CYM2Q" localSheetId="9" hidden="1">#REF!</definedName>
    <definedName name="BExXXH5N3NKBQ7BCJPJTBF8CYM2Q" hidden="1">#REF!</definedName>
    <definedName name="BExXXI7HHXLBLUEW7EQ73TALJF48" localSheetId="10" hidden="1">#REF!</definedName>
    <definedName name="BExXXI7HHXLBLUEW7EQ73TALJF48" localSheetId="9" hidden="1">#REF!</definedName>
    <definedName name="BExXXI7HHXLBLUEW7EQ73TALJF48" hidden="1">#REF!</definedName>
    <definedName name="BExXXKWLM4D541BH6O8GOJMHFHMW" localSheetId="10" hidden="1">#REF!</definedName>
    <definedName name="BExXXKWLM4D541BH6O8GOJMHFHMW" localSheetId="9" hidden="1">#REF!</definedName>
    <definedName name="BExXXKWLM4D541BH6O8GOJMHFHMW" hidden="1">#REF!</definedName>
    <definedName name="BExXXNR17I6P4FQZPQF2ZXDFYB6C" localSheetId="10" hidden="1">#REF!</definedName>
    <definedName name="BExXXNR17I6P4FQZPQF2ZXDFYB6C" localSheetId="9" hidden="1">#REF!</definedName>
    <definedName name="BExXXNR17I6P4FQZPQF2ZXDFYB6C" hidden="1">#REF!</definedName>
    <definedName name="BExXXPPA1Q87XPI97X0OXCPBPDON" localSheetId="10" hidden="1">#REF!</definedName>
    <definedName name="BExXXPPA1Q87XPI97X0OXCPBPDON" localSheetId="9" hidden="1">#REF!</definedName>
    <definedName name="BExXXPPA1Q87XPI97X0OXCPBPDON" hidden="1">#REF!</definedName>
    <definedName name="BExXXVUDA98IZTQ6MANKU4MTTDVR" localSheetId="10" hidden="1">#REF!</definedName>
    <definedName name="BExXXVUDA98IZTQ6MANKU4MTTDVR" localSheetId="9" hidden="1">#REF!</definedName>
    <definedName name="BExXXVUDA98IZTQ6MANKU4MTTDVR" hidden="1">#REF!</definedName>
    <definedName name="BExXXZQNZY6IZI45DJXJK0MQZWA7" localSheetId="10" hidden="1">#REF!</definedName>
    <definedName name="BExXXZQNZY6IZI45DJXJK0MQZWA7" localSheetId="9" hidden="1">#REF!</definedName>
    <definedName name="BExXXZQNZY6IZI45DJXJK0MQZWA7" hidden="1">#REF!</definedName>
    <definedName name="BExXY5QFG6QP94SFT3935OBM8Y4K" localSheetId="10" hidden="1">#REF!</definedName>
    <definedName name="BExXY5QFG6QP94SFT3935OBM8Y4K" localSheetId="9" hidden="1">#REF!</definedName>
    <definedName name="BExXY5QFG6QP94SFT3935OBM8Y4K" hidden="1">#REF!</definedName>
    <definedName name="BExXY7TYEBFXRYUYIFHTN65RJ8EW" localSheetId="10" hidden="1">#REF!</definedName>
    <definedName name="BExXY7TYEBFXRYUYIFHTN65RJ8EW" localSheetId="9" hidden="1">#REF!</definedName>
    <definedName name="BExXY7TYEBFXRYUYIFHTN65RJ8EW" hidden="1">#REF!</definedName>
    <definedName name="BExXYLBHANUXC5FCTDDTGOVD3GQS" localSheetId="10" hidden="1">#REF!</definedName>
    <definedName name="BExXYLBHANUXC5FCTDDTGOVD3GQS" localSheetId="9" hidden="1">#REF!</definedName>
    <definedName name="BExXYLBHANUXC5FCTDDTGOVD3GQS" hidden="1">#REF!</definedName>
    <definedName name="BExXYMNYAYH3WA2ZCFAYKZID9ZCI" localSheetId="10" hidden="1">#REF!</definedName>
    <definedName name="BExXYMNYAYH3WA2ZCFAYKZID9ZCI" localSheetId="9" hidden="1">#REF!</definedName>
    <definedName name="BExXYMNYAYH3WA2ZCFAYKZID9ZCI" hidden="1">#REF!</definedName>
    <definedName name="BExXYYT12SVN2VDMLVNV4P3ISD8T" localSheetId="10" hidden="1">#REF!</definedName>
    <definedName name="BExXYYT12SVN2VDMLVNV4P3ISD8T" localSheetId="9" hidden="1">#REF!</definedName>
    <definedName name="BExXYYT12SVN2VDMLVNV4P3ISD8T" hidden="1">#REF!</definedName>
    <definedName name="BExXYZ3SPSRCWM4YHTPZDCOLZPHR" localSheetId="10" hidden="1">#REF!</definedName>
    <definedName name="BExXYZ3SPSRCWM4YHTPZDCOLZPHR" localSheetId="9" hidden="1">#REF!</definedName>
    <definedName name="BExXYZ3SPSRCWM4YHTPZDCOLZPHR" hidden="1">#REF!</definedName>
    <definedName name="BExXZFVV4YB42AZ3H1I40YG3JAPU" localSheetId="10" hidden="1">#REF!</definedName>
    <definedName name="BExXZFVV4YB42AZ3H1I40YG3JAPU" localSheetId="9" hidden="1">#REF!</definedName>
    <definedName name="BExXZFVV4YB42AZ3H1I40YG3JAPU" hidden="1">#REF!</definedName>
    <definedName name="BExXZG1CQE1M9TDJ99253H6JVGIH" localSheetId="10" hidden="1">#REF!</definedName>
    <definedName name="BExXZG1CQE1M9TDJ99253H6JVGIH" localSheetId="9" hidden="1">#REF!</definedName>
    <definedName name="BExXZG1CQE1M9TDJ99253H6JVGIH" hidden="1">#REF!</definedName>
    <definedName name="BExXZHJ9T2JELF12CHHGD54J1B0C" localSheetId="10" hidden="1">#REF!</definedName>
    <definedName name="BExXZHJ9T2JELF12CHHGD54J1B0C" localSheetId="9" hidden="1">#REF!</definedName>
    <definedName name="BExXZHJ9T2JELF12CHHGD54J1B0C" hidden="1">#REF!</definedName>
    <definedName name="BExXZNJ2X1TK2LRK5ZY3MX49H5T7" localSheetId="10" hidden="1">#REF!</definedName>
    <definedName name="BExXZNJ2X1TK2LRK5ZY3MX49H5T7" localSheetId="9" hidden="1">#REF!</definedName>
    <definedName name="BExXZNJ2X1TK2LRK5ZY3MX49H5T7" hidden="1">#REF!</definedName>
    <definedName name="BExXZOVPCEP495TQSON6PSRQ8XCY" localSheetId="10" hidden="1">#REF!</definedName>
    <definedName name="BExXZOVPCEP495TQSON6PSRQ8XCY" localSheetId="9" hidden="1">#REF!</definedName>
    <definedName name="BExXZOVPCEP495TQSON6PSRQ8XCY" hidden="1">#REF!</definedName>
    <definedName name="BExXZXKH7NBARQQAZM69Z57IH1MM" localSheetId="10" hidden="1">#REF!</definedName>
    <definedName name="BExXZXKH7NBARQQAZM69Z57IH1MM" localSheetId="9" hidden="1">#REF!</definedName>
    <definedName name="BExXZXKH7NBARQQAZM69Z57IH1MM" hidden="1">#REF!</definedName>
    <definedName name="BExY07WSDH5QEVM7BJXJK2ZRAI1O" localSheetId="10" hidden="1">#REF!</definedName>
    <definedName name="BExY07WSDH5QEVM7BJXJK2ZRAI1O" localSheetId="9" hidden="1">#REF!</definedName>
    <definedName name="BExY07WSDH5QEVM7BJXJK2ZRAI1O" hidden="1">#REF!</definedName>
    <definedName name="BExY09PJJWYWGWWLX3YT8EVK0YV4" localSheetId="10" hidden="1">#REF!</definedName>
    <definedName name="BExY09PJJWYWGWWLX3YT8EVK0YV4" localSheetId="9" hidden="1">#REF!</definedName>
    <definedName name="BExY09PJJWYWGWWLX3YT8EVK0YV4" hidden="1">#REF!</definedName>
    <definedName name="BExY0C3UBVC4M59JIRXVQ8OWAJC1" localSheetId="10" hidden="1">#REF!</definedName>
    <definedName name="BExY0C3UBVC4M59JIRXVQ8OWAJC1" localSheetId="9" hidden="1">#REF!</definedName>
    <definedName name="BExY0C3UBVC4M59JIRXVQ8OWAJC1" hidden="1">#REF!</definedName>
    <definedName name="BExY0ENH6ZXHW155XIGS0F46T43M" localSheetId="10" hidden="1">#REF!</definedName>
    <definedName name="BExY0ENH6ZXHW155XIGS0F46T43M" localSheetId="9" hidden="1">#REF!</definedName>
    <definedName name="BExY0ENH6ZXHW155XIGS0F46T43M" hidden="1">#REF!</definedName>
    <definedName name="BExY0IEEUB9SRGD9I14IDCPO5GV4" localSheetId="10" hidden="1">#REF!</definedName>
    <definedName name="BExY0IEEUB9SRGD9I14IDCPO5GV4" localSheetId="9" hidden="1">#REF!</definedName>
    <definedName name="BExY0IEEUB9SRGD9I14IDCPO5GV4" hidden="1">#REF!</definedName>
    <definedName name="BExY0LEAAM7MUGBRLXD6KXBOHZ6S" localSheetId="10" hidden="1">#REF!</definedName>
    <definedName name="BExY0LEAAM7MUGBRLXD6KXBOHZ6S" localSheetId="9" hidden="1">#REF!</definedName>
    <definedName name="BExY0LEAAM7MUGBRLXD6KXBOHZ6S" hidden="1">#REF!</definedName>
    <definedName name="BExY0OE8GFHMLLTEAFIOQTOPEVPB" localSheetId="10" hidden="1">#REF!</definedName>
    <definedName name="BExY0OE8GFHMLLTEAFIOQTOPEVPB" localSheetId="9" hidden="1">#REF!</definedName>
    <definedName name="BExY0OE8GFHMLLTEAFIOQTOPEVPB" hidden="1">#REF!</definedName>
    <definedName name="BExY0OJHW85S0VKBA8T4HTYPYBOS" localSheetId="10" hidden="1">#REF!</definedName>
    <definedName name="BExY0OJHW85S0VKBA8T4HTYPYBOS" localSheetId="9" hidden="1">#REF!</definedName>
    <definedName name="BExY0OJHW85S0VKBA8T4HTYPYBOS" hidden="1">#REF!</definedName>
    <definedName name="BExY0T1E034D7XAXNC6F7540LLIE" localSheetId="10" hidden="1">#REF!</definedName>
    <definedName name="BExY0T1E034D7XAXNC6F7540LLIE" localSheetId="9" hidden="1">#REF!</definedName>
    <definedName name="BExY0T1E034D7XAXNC6F7540LLIE" hidden="1">#REF!</definedName>
    <definedName name="BExY0XTZLHN49J2JH94BYTKBJLT3" localSheetId="10" hidden="1">#REF!</definedName>
    <definedName name="BExY0XTZLHN49J2JH94BYTKBJLT3" localSheetId="9" hidden="1">#REF!</definedName>
    <definedName name="BExY0XTZLHN49J2JH94BYTKBJLT3" hidden="1">#REF!</definedName>
    <definedName name="BExY11FH9TXHERUYGG8FE50U7H7J" localSheetId="10" hidden="1">#REF!</definedName>
    <definedName name="BExY11FH9TXHERUYGG8FE50U7H7J" localSheetId="9" hidden="1">#REF!</definedName>
    <definedName name="BExY11FH9TXHERUYGG8FE50U7H7J" hidden="1">#REF!</definedName>
    <definedName name="BExY180UKNW5NIAWD6ZUYTFEH8QS" localSheetId="10" hidden="1">#REF!</definedName>
    <definedName name="BExY180UKNW5NIAWD6ZUYTFEH8QS" localSheetId="9" hidden="1">#REF!</definedName>
    <definedName name="BExY180UKNW5NIAWD6ZUYTFEH8QS" hidden="1">#REF!</definedName>
    <definedName name="BExY1DPTV4LSY9MEOUGXF8X052NA" localSheetId="10" hidden="1">#REF!</definedName>
    <definedName name="BExY1DPTV4LSY9MEOUGXF8X052NA" localSheetId="9" hidden="1">#REF!</definedName>
    <definedName name="BExY1DPTV4LSY9MEOUGXF8X052NA" hidden="1">#REF!</definedName>
    <definedName name="BExY1GK9ELBEKDD7O6HR6DUO8YGO" localSheetId="10" hidden="1">#REF!</definedName>
    <definedName name="BExY1GK9ELBEKDD7O6HR6DUO8YGO" localSheetId="9" hidden="1">#REF!</definedName>
    <definedName name="BExY1GK9ELBEKDD7O6HR6DUO8YGO" hidden="1">#REF!</definedName>
    <definedName name="BExY1NWOXXFV9GGZ3PX444LZ8TVX" localSheetId="10" hidden="1">#REF!</definedName>
    <definedName name="BExY1NWOXXFV9GGZ3PX444LZ8TVX" localSheetId="9" hidden="1">#REF!</definedName>
    <definedName name="BExY1NWOXXFV9GGZ3PX444LZ8TVX" hidden="1">#REF!</definedName>
    <definedName name="BExY1UCL0RND63LLSM9X5SFRG117" localSheetId="10" hidden="1">#REF!</definedName>
    <definedName name="BExY1UCL0RND63LLSM9X5SFRG117" localSheetId="9" hidden="1">#REF!</definedName>
    <definedName name="BExY1UCL0RND63LLSM9X5SFRG117" hidden="1">#REF!</definedName>
    <definedName name="BExY1WAT3937L08HLHIRQHMP2A3H" localSheetId="10" hidden="1">#REF!</definedName>
    <definedName name="BExY1WAT3937L08HLHIRQHMP2A3H" localSheetId="9" hidden="1">#REF!</definedName>
    <definedName name="BExY1WAT3937L08HLHIRQHMP2A3H" hidden="1">#REF!</definedName>
    <definedName name="BExY1YEBOSLMID7LURP8QB46AI91" localSheetId="10" hidden="1">#REF!</definedName>
    <definedName name="BExY1YEBOSLMID7LURP8QB46AI91" localSheetId="9" hidden="1">#REF!</definedName>
    <definedName name="BExY1YEBOSLMID7LURP8QB46AI91" hidden="1">#REF!</definedName>
    <definedName name="BExY236UB98PA9PNCHMCSZYCHJBD" localSheetId="10" hidden="1">#REF!</definedName>
    <definedName name="BExY236UB98PA9PNCHMCSZYCHJBD" localSheetId="9" hidden="1">#REF!</definedName>
    <definedName name="BExY236UB98PA9PNCHMCSZYCHJBD" hidden="1">#REF!</definedName>
    <definedName name="BExY2FS4LFX9OHOTQT7SJ2PXAC25" localSheetId="10" hidden="1">#REF!</definedName>
    <definedName name="BExY2FS4LFX9OHOTQT7SJ2PXAC25" localSheetId="9" hidden="1">#REF!</definedName>
    <definedName name="BExY2FS4LFX9OHOTQT7SJ2PXAC25" hidden="1">#REF!</definedName>
    <definedName name="BExY2GDPCZPVU0IQ6IJIB1YQQRQ6" localSheetId="10" hidden="1">#REF!</definedName>
    <definedName name="BExY2GDPCZPVU0IQ6IJIB1YQQRQ6" localSheetId="9" hidden="1">#REF!</definedName>
    <definedName name="BExY2GDPCZPVU0IQ6IJIB1YQQRQ6" hidden="1">#REF!</definedName>
    <definedName name="BExY2GTSZ3VA9TXLY7KW1LIAKJ61" localSheetId="10" hidden="1">#REF!</definedName>
    <definedName name="BExY2GTSZ3VA9TXLY7KW1LIAKJ61" localSheetId="9" hidden="1">#REF!</definedName>
    <definedName name="BExY2GTSZ3VA9TXLY7KW1LIAKJ61" hidden="1">#REF!</definedName>
    <definedName name="BExY2IXBR1SGYZH08T7QHKEFS8HA" localSheetId="10" hidden="1">#REF!</definedName>
    <definedName name="BExY2IXBR1SGYZH08T7QHKEFS8HA" localSheetId="9" hidden="1">#REF!</definedName>
    <definedName name="BExY2IXBR1SGYZH08T7QHKEFS8HA" hidden="1">#REF!</definedName>
    <definedName name="BExY2Q4B5FUDA5VU4VRUHX327QN0" localSheetId="10" hidden="1">#REF!</definedName>
    <definedName name="BExY2Q4B5FUDA5VU4VRUHX327QN0" localSheetId="9" hidden="1">#REF!</definedName>
    <definedName name="BExY2Q4B5FUDA5VU4VRUHX327QN0" hidden="1">#REF!</definedName>
    <definedName name="BExY2S7TM2NG7A1NFYPWIFAIKUCO" localSheetId="10" hidden="1">#REF!</definedName>
    <definedName name="BExY2S7TM2NG7A1NFYPWIFAIKUCO" localSheetId="9" hidden="1">#REF!</definedName>
    <definedName name="BExY2S7TM2NG7A1NFYPWIFAIKUCO" hidden="1">#REF!</definedName>
    <definedName name="BExY2Z3ZGRGD12RWANJZ8DFQO776" localSheetId="10" hidden="1">#REF!</definedName>
    <definedName name="BExY2Z3ZGRGD12RWANJZ8DFQO776" localSheetId="9" hidden="1">#REF!</definedName>
    <definedName name="BExY2Z3ZGRGD12RWANJZ8DFQO776" hidden="1">#REF!</definedName>
    <definedName name="BExY30WPXLJ01P42XKBSUF8KNOOK" localSheetId="10" hidden="1">#REF!</definedName>
    <definedName name="BExY30WPXLJ01P42XKBSUF8KNOOK" localSheetId="9" hidden="1">#REF!</definedName>
    <definedName name="BExY30WPXLJ01P42XKBSUF8KNOOK" hidden="1">#REF!</definedName>
    <definedName name="BExY3297KIB0C8Z1G99OS1MCEGTO" localSheetId="10" hidden="1">#REF!</definedName>
    <definedName name="BExY3297KIB0C8Z1G99OS1MCEGTO" localSheetId="9" hidden="1">#REF!</definedName>
    <definedName name="BExY3297KIB0C8Z1G99OS1MCEGTO" hidden="1">#REF!</definedName>
    <definedName name="BExY3HOSK7YI364K15OX70AVR6F1" localSheetId="10" hidden="1">#REF!</definedName>
    <definedName name="BExY3HOSK7YI364K15OX70AVR6F1" localSheetId="9" hidden="1">#REF!</definedName>
    <definedName name="BExY3HOSK7YI364K15OX70AVR6F1" hidden="1">#REF!</definedName>
    <definedName name="BExY3I526B4VA8JBTKXWE3FGVT0D" localSheetId="10" hidden="1">#REF!</definedName>
    <definedName name="BExY3I526B4VA8JBTKXWE3FGVT0D" localSheetId="9" hidden="1">#REF!</definedName>
    <definedName name="BExY3I526B4VA8JBTKXWE3FGVT0D" hidden="1">#REF!</definedName>
    <definedName name="BExY3I52TZR3GXQ9HDVDNIYLIGEH" localSheetId="10" hidden="1">#REF!</definedName>
    <definedName name="BExY3I52TZR3GXQ9HDVDNIYLIGEH" localSheetId="9" hidden="1">#REF!</definedName>
    <definedName name="BExY3I52TZR3GXQ9HDVDNIYLIGEH" hidden="1">#REF!</definedName>
    <definedName name="BExY3T89AUR83SOAZZ3OMDEJDQ39" localSheetId="10" hidden="1">#REF!</definedName>
    <definedName name="BExY3T89AUR83SOAZZ3OMDEJDQ39" localSheetId="9" hidden="1">#REF!</definedName>
    <definedName name="BExY3T89AUR83SOAZZ3OMDEJDQ39" hidden="1">#REF!</definedName>
    <definedName name="BExY3WZ7VO2K6TYCHDY754FY24AA" localSheetId="10" hidden="1">#REF!</definedName>
    <definedName name="BExY3WZ7VO2K6TYCHDY754FY24AA" localSheetId="9" hidden="1">#REF!</definedName>
    <definedName name="BExY3WZ7VO2K6TYCHDY754FY24AA" hidden="1">#REF!</definedName>
    <definedName name="BExY4BIG95HDDO6MY6WBUSWJIOLR" localSheetId="10" hidden="1">#REF!</definedName>
    <definedName name="BExY4BIG95HDDO6MY6WBUSWJIOLR" localSheetId="9" hidden="1">#REF!</definedName>
    <definedName name="BExY4BIG95HDDO6MY6WBUSWJIOLR" hidden="1">#REF!</definedName>
    <definedName name="BExY4MG771JQ84EMIVB6HQGGHZY7" localSheetId="10" hidden="1">#REF!</definedName>
    <definedName name="BExY4MG771JQ84EMIVB6HQGGHZY7" localSheetId="9" hidden="1">#REF!</definedName>
    <definedName name="BExY4MG771JQ84EMIVB6HQGGHZY7" hidden="1">#REF!</definedName>
    <definedName name="BExY4PWCSFB8P3J3TBQB2MD67263" localSheetId="10" hidden="1">#REF!</definedName>
    <definedName name="BExY4PWCSFB8P3J3TBQB2MD67263" localSheetId="9" hidden="1">#REF!</definedName>
    <definedName name="BExY4PWCSFB8P3J3TBQB2MD67263" hidden="1">#REF!</definedName>
    <definedName name="BExY4RP3BE6KYZDIKQZO4U4DIT33" localSheetId="10" hidden="1">#REF!</definedName>
    <definedName name="BExY4RP3BE6KYZDIKQZO4U4DIT33" localSheetId="9" hidden="1">#REF!</definedName>
    <definedName name="BExY4RP3BE6KYZDIKQZO4U4DIT33" hidden="1">#REF!</definedName>
    <definedName name="BExY4RZW3KK11JLYBA4DWZ92M6LQ" localSheetId="10" hidden="1">#REF!</definedName>
    <definedName name="BExY4RZW3KK11JLYBA4DWZ92M6LQ" localSheetId="9" hidden="1">#REF!</definedName>
    <definedName name="BExY4RZW3KK11JLYBA4DWZ92M6LQ" hidden="1">#REF!</definedName>
    <definedName name="BExY4XOVTTNVZ577RLIEC7NZQFIX" localSheetId="10" hidden="1">#REF!</definedName>
    <definedName name="BExY4XOVTTNVZ577RLIEC7NZQFIX" localSheetId="9" hidden="1">#REF!</definedName>
    <definedName name="BExY4XOVTTNVZ577RLIEC7NZQFIX" hidden="1">#REF!</definedName>
    <definedName name="BExY50JAF5CG01GTHAUS7I4ZLUDC" localSheetId="10" hidden="1">#REF!</definedName>
    <definedName name="BExY50JAF5CG01GTHAUS7I4ZLUDC" localSheetId="9" hidden="1">#REF!</definedName>
    <definedName name="BExY50JAF5CG01GTHAUS7I4ZLUDC" hidden="1">#REF!</definedName>
    <definedName name="BExY53J7EXFEOFTRNAHLK7IH3ACB" localSheetId="10" hidden="1">#REF!</definedName>
    <definedName name="BExY53J7EXFEOFTRNAHLK7IH3ACB" localSheetId="9" hidden="1">#REF!</definedName>
    <definedName name="BExY53J7EXFEOFTRNAHLK7IH3ACB" hidden="1">#REF!</definedName>
    <definedName name="BExY5515SJTJS3VM80M3YYR0WF37" localSheetId="10" hidden="1">#REF!</definedName>
    <definedName name="BExY5515SJTJS3VM80M3YYR0WF37" localSheetId="9" hidden="1">#REF!</definedName>
    <definedName name="BExY5515SJTJS3VM80M3YYR0WF37" hidden="1">#REF!</definedName>
    <definedName name="BExY5515WE39FQ3EG5QHG67V9C0O" localSheetId="10" hidden="1">#REF!</definedName>
    <definedName name="BExY5515WE39FQ3EG5QHG67V9C0O" localSheetId="9" hidden="1">#REF!</definedName>
    <definedName name="BExY5515WE39FQ3EG5QHG67V9C0O" hidden="1">#REF!</definedName>
    <definedName name="BExY5986WNAD8NFCPXC9TVLBU4FG" localSheetId="10" hidden="1">#REF!</definedName>
    <definedName name="BExY5986WNAD8NFCPXC9TVLBU4FG" localSheetId="9" hidden="1">#REF!</definedName>
    <definedName name="BExY5986WNAD8NFCPXC9TVLBU4FG" hidden="1">#REF!</definedName>
    <definedName name="BExY5DF9MS25IFNWGJ1YAS5MDN8R" localSheetId="10" hidden="1">#REF!</definedName>
    <definedName name="BExY5DF9MS25IFNWGJ1YAS5MDN8R" localSheetId="9" hidden="1">#REF!</definedName>
    <definedName name="BExY5DF9MS25IFNWGJ1YAS5MDN8R" hidden="1">#REF!</definedName>
    <definedName name="BExY5ERVGL3UM2MGT8LJ0XPKTZEK" localSheetId="10" hidden="1">#REF!</definedName>
    <definedName name="BExY5ERVGL3UM2MGT8LJ0XPKTZEK" localSheetId="9" hidden="1">#REF!</definedName>
    <definedName name="BExY5ERVGL3UM2MGT8LJ0XPKTZEK" hidden="1">#REF!</definedName>
    <definedName name="BExY5EX6NJFK8W754ZVZDN5DS04K" localSheetId="10" hidden="1">#REF!</definedName>
    <definedName name="BExY5EX6NJFK8W754ZVZDN5DS04K" localSheetId="9" hidden="1">#REF!</definedName>
    <definedName name="BExY5EX6NJFK8W754ZVZDN5DS04K" hidden="1">#REF!</definedName>
    <definedName name="BExY5S3XD1NJT109CV54IFOHVLQ6" localSheetId="10" hidden="1">#REF!</definedName>
    <definedName name="BExY5S3XD1NJT109CV54IFOHVLQ6" localSheetId="9" hidden="1">#REF!</definedName>
    <definedName name="BExY5S3XD1NJT109CV54IFOHVLQ6" hidden="1">#REF!</definedName>
    <definedName name="BExY5W088PPAPLSMR2P7FV2CRDCT" localSheetId="10" hidden="1">#REF!</definedName>
    <definedName name="BExY5W088PPAPLSMR2P7FV2CRDCT" localSheetId="9" hidden="1">#REF!</definedName>
    <definedName name="BExY5W088PPAPLSMR2P7FV2CRDCT" hidden="1">#REF!</definedName>
    <definedName name="BExY6KA6BQ6H4SH5EMJBVF8UR4ZY" localSheetId="10" hidden="1">#REF!</definedName>
    <definedName name="BExY6KA6BQ6H4SH5EMJBVF8UR4ZY" localSheetId="9" hidden="1">#REF!</definedName>
    <definedName name="BExY6KA6BQ6H4SH5EMJBVF8UR4ZY" hidden="1">#REF!</definedName>
    <definedName name="BExY6KVS1MMZ2R34PGEFR2BMTU9W" localSheetId="10" hidden="1">#REF!</definedName>
    <definedName name="BExY6KVS1MMZ2R34PGEFR2BMTU9W" localSheetId="9" hidden="1">#REF!</definedName>
    <definedName name="BExY6KVS1MMZ2R34PGEFR2BMTU9W" hidden="1">#REF!</definedName>
    <definedName name="BExY6Q9YY7LW745GP7CYOGGSPHGE" localSheetId="10" hidden="1">#REF!</definedName>
    <definedName name="BExY6Q9YY7LW745GP7CYOGGSPHGE" localSheetId="9" hidden="1">#REF!</definedName>
    <definedName name="BExY6Q9YY7LW745GP7CYOGGSPHGE" hidden="1">#REF!</definedName>
    <definedName name="BExY6R6BYIQZ4OR1E7YI0OVOC08W" localSheetId="10" hidden="1">#REF!</definedName>
    <definedName name="BExY6R6BYIQZ4OR1E7YI0OVOC08W" localSheetId="9" hidden="1">#REF!</definedName>
    <definedName name="BExY6R6BYIQZ4OR1E7YI0OVOC08W" hidden="1">#REF!</definedName>
    <definedName name="BExZIA3C8LKJTEH3MKQ57KJH5TA2" localSheetId="10" hidden="1">#REF!</definedName>
    <definedName name="BExZIA3C8LKJTEH3MKQ57KJH5TA2" localSheetId="9" hidden="1">#REF!</definedName>
    <definedName name="BExZIA3C8LKJTEH3MKQ57KJH5TA2" hidden="1">#REF!</definedName>
    <definedName name="BExZIGDWFIOPMMVCRWX45OIJ5AP3" localSheetId="10" hidden="1">#REF!</definedName>
    <definedName name="BExZIGDWFIOPMMVCRWX45OIJ5AP3" localSheetId="9" hidden="1">#REF!</definedName>
    <definedName name="BExZIGDWFIOPMMVCRWX45OIJ5AP3" hidden="1">#REF!</definedName>
    <definedName name="BExZIIHH3QNQE3GFMHEE4UMHY6WQ" localSheetId="10" hidden="1">#REF!</definedName>
    <definedName name="BExZIIHH3QNQE3GFMHEE4UMHY6WQ" localSheetId="9" hidden="1">#REF!</definedName>
    <definedName name="BExZIIHH3QNQE3GFMHEE4UMHY6WQ" hidden="1">#REF!</definedName>
    <definedName name="BExZIYO22G5UXOB42GDLYGVRJ6U7" localSheetId="10" hidden="1">#REF!</definedName>
    <definedName name="BExZIYO22G5UXOB42GDLYGVRJ6U7" localSheetId="9" hidden="1">#REF!</definedName>
    <definedName name="BExZIYO22G5UXOB42GDLYGVRJ6U7" hidden="1">#REF!</definedName>
    <definedName name="BExZJ7I9T8XU4MZRKJ1VVU76V2LZ" localSheetId="10" hidden="1">#REF!</definedName>
    <definedName name="BExZJ7I9T8XU4MZRKJ1VVU76V2LZ" localSheetId="9" hidden="1">#REF!</definedName>
    <definedName name="BExZJ7I9T8XU4MZRKJ1VVU76V2LZ" hidden="1">#REF!</definedName>
    <definedName name="BExZJMY170JCUU1RWASNZ1HJPRTA" localSheetId="10" hidden="1">#REF!</definedName>
    <definedName name="BExZJMY170JCUU1RWASNZ1HJPRTA" localSheetId="9" hidden="1">#REF!</definedName>
    <definedName name="BExZJMY170JCUU1RWASNZ1HJPRTA" hidden="1">#REF!</definedName>
    <definedName name="BExZJOQR77H0P4SUKVYACDCFBBXO" localSheetId="10" hidden="1">#REF!</definedName>
    <definedName name="BExZJOQR77H0P4SUKVYACDCFBBXO" localSheetId="9" hidden="1">#REF!</definedName>
    <definedName name="BExZJOQR77H0P4SUKVYACDCFBBXO" hidden="1">#REF!</definedName>
    <definedName name="BExZJS6RG34ODDY9HMZ0O34MEMSB" localSheetId="10" hidden="1">#REF!</definedName>
    <definedName name="BExZJS6RG34ODDY9HMZ0O34MEMSB" localSheetId="9" hidden="1">#REF!</definedName>
    <definedName name="BExZJS6RG34ODDY9HMZ0O34MEMSB" hidden="1">#REF!</definedName>
    <definedName name="BExZK34NR4BAD7HJAP7SQ926UQP3" localSheetId="10" hidden="1">#REF!</definedName>
    <definedName name="BExZK34NR4BAD7HJAP7SQ926UQP3" localSheetId="9" hidden="1">#REF!</definedName>
    <definedName name="BExZK34NR4BAD7HJAP7SQ926UQP3" hidden="1">#REF!</definedName>
    <definedName name="BExZK3FGPHH5H771U7D5XY7XBS6E" localSheetId="10" hidden="1">#REF!</definedName>
    <definedName name="BExZK3FGPHH5H771U7D5XY7XBS6E" localSheetId="9" hidden="1">#REF!</definedName>
    <definedName name="BExZK3FGPHH5H771U7D5XY7XBS6E" hidden="1">#REF!</definedName>
    <definedName name="BExZK46CVVS9X1BZ6LLL71016ENT" localSheetId="10" hidden="1">#REF!</definedName>
    <definedName name="BExZK46CVVS9X1BZ6LLL71016ENT" localSheetId="9" hidden="1">#REF!</definedName>
    <definedName name="BExZK46CVVS9X1BZ6LLL71016ENT" hidden="1">#REF!</definedName>
    <definedName name="BExZK52PZLTP1F04T09MP30BVT7H" localSheetId="10" hidden="1">#REF!</definedName>
    <definedName name="BExZK52PZLTP1F04T09MP30BVT7H" localSheetId="9" hidden="1">#REF!</definedName>
    <definedName name="BExZK52PZLTP1F04T09MP30BVT7H" hidden="1">#REF!</definedName>
    <definedName name="BExZKHYORG3O8C772XPFHM1N8T80" localSheetId="10" hidden="1">#REF!</definedName>
    <definedName name="BExZKHYORG3O8C772XPFHM1N8T80" localSheetId="9" hidden="1">#REF!</definedName>
    <definedName name="BExZKHYORG3O8C772XPFHM1N8T80" hidden="1">#REF!</definedName>
    <definedName name="BExZKJRF2IRR57DG9CLC7MSHWNNN" localSheetId="10" hidden="1">#REF!</definedName>
    <definedName name="BExZKJRF2IRR57DG9CLC7MSHWNNN" localSheetId="9" hidden="1">#REF!</definedName>
    <definedName name="BExZKJRF2IRR57DG9CLC7MSHWNNN" hidden="1">#REF!</definedName>
    <definedName name="BExZKV5GYXO0X760SBD9TWTIQHGI" localSheetId="10" hidden="1">#REF!</definedName>
    <definedName name="BExZKV5GYXO0X760SBD9TWTIQHGI" localSheetId="9" hidden="1">#REF!</definedName>
    <definedName name="BExZKV5GYXO0X760SBD9TWTIQHGI" hidden="1">#REF!</definedName>
    <definedName name="BExZKZCGNEA9IPON37A91L4H4H17" localSheetId="10" hidden="1">#REF!</definedName>
    <definedName name="BExZKZCGNEA9IPON37A91L4H4H17" localSheetId="9" hidden="1">#REF!</definedName>
    <definedName name="BExZKZCGNEA9IPON37A91L4H4H17" hidden="1">#REF!</definedName>
    <definedName name="BExZL6E4YVXRUN7ZGF2BIGIXFR8K" localSheetId="10" hidden="1">#REF!</definedName>
    <definedName name="BExZL6E4YVXRUN7ZGF2BIGIXFR8K" localSheetId="9" hidden="1">#REF!</definedName>
    <definedName name="BExZL6E4YVXRUN7ZGF2BIGIXFR8K" hidden="1">#REF!</definedName>
    <definedName name="BExZLF2ZTA4EPN0GHO7C5O8DZ1SN" localSheetId="10" hidden="1">#REF!</definedName>
    <definedName name="BExZLF2ZTA4EPN0GHO7C5O8DZ1SN" localSheetId="9" hidden="1">#REF!</definedName>
    <definedName name="BExZLF2ZTA4EPN0GHO7C5O8DZ1SN" hidden="1">#REF!</definedName>
    <definedName name="BExZLGVLMKTPFXG42QYT0PO81G7F" localSheetId="10" hidden="1">#REF!</definedName>
    <definedName name="BExZLGVLMKTPFXG42QYT0PO81G7F" localSheetId="9" hidden="1">#REF!</definedName>
    <definedName name="BExZLGVLMKTPFXG42QYT0PO81G7F" hidden="1">#REF!</definedName>
    <definedName name="BExZLHRYQQ7BYD3VQWHVTZGYGRCT" localSheetId="10" hidden="1">#REF!</definedName>
    <definedName name="BExZLHRYQQ7BYD3VQWHVTZGYGRCT" localSheetId="9" hidden="1">#REF!</definedName>
    <definedName name="BExZLHRYQQ7BYD3VQWHVTZGYGRCT" hidden="1">#REF!</definedName>
    <definedName name="BExZLKMK7LRK14S09WLMH7MXSQXM" localSheetId="10" hidden="1">#REF!</definedName>
    <definedName name="BExZLKMK7LRK14S09WLMH7MXSQXM" localSheetId="9" hidden="1">#REF!</definedName>
    <definedName name="BExZLKMK7LRK14S09WLMH7MXSQXM" hidden="1">#REF!</definedName>
    <definedName name="BExZM503X0NZBS0FF22LK2RGG6GP" localSheetId="10" hidden="1">#REF!</definedName>
    <definedName name="BExZM503X0NZBS0FF22LK2RGG6GP" localSheetId="9" hidden="1">#REF!</definedName>
    <definedName name="BExZM503X0NZBS0FF22LK2RGG6GP" hidden="1">#REF!</definedName>
    <definedName name="BExZM7JVLG0W8EG5RBU915U3SKBY" localSheetId="10" hidden="1">#REF!</definedName>
    <definedName name="BExZM7JVLG0W8EG5RBU915U3SKBY" localSheetId="9" hidden="1">#REF!</definedName>
    <definedName name="BExZM7JVLG0W8EG5RBU915U3SKBY" hidden="1">#REF!</definedName>
    <definedName name="BExZM85FOVUFF110XMQ9O2ODSJUK" localSheetId="10" hidden="1">#REF!</definedName>
    <definedName name="BExZM85FOVUFF110XMQ9O2ODSJUK" localSheetId="9" hidden="1">#REF!</definedName>
    <definedName name="BExZM85FOVUFF110XMQ9O2ODSJUK" hidden="1">#REF!</definedName>
    <definedName name="BExZMF1MMTZ1TA14PZ8ASSU2CBSP" localSheetId="10" hidden="1">#REF!</definedName>
    <definedName name="BExZMF1MMTZ1TA14PZ8ASSU2CBSP" localSheetId="9" hidden="1">#REF!</definedName>
    <definedName name="BExZMF1MMTZ1TA14PZ8ASSU2CBSP" hidden="1">#REF!</definedName>
    <definedName name="BExZMH54ZU6X4KM0375X9K5VJDZN" localSheetId="10" hidden="1">#REF!</definedName>
    <definedName name="BExZMH54ZU6X4KM0375X9K5VJDZN" localSheetId="9" hidden="1">#REF!</definedName>
    <definedName name="BExZMH54ZU6X4KM0375X9K5VJDZN" hidden="1">#REF!</definedName>
    <definedName name="BExZMKL5YQZD7F0FUCSVFGLPFK52" localSheetId="10" hidden="1">#REF!</definedName>
    <definedName name="BExZMKL5YQZD7F0FUCSVFGLPFK52" localSheetId="9" hidden="1">#REF!</definedName>
    <definedName name="BExZMKL5YQZD7F0FUCSVFGLPFK52" hidden="1">#REF!</definedName>
    <definedName name="BExZMOC3VNZALJM71X2T6FV91GTB" localSheetId="10" hidden="1">#REF!</definedName>
    <definedName name="BExZMOC3VNZALJM71X2T6FV91GTB" localSheetId="9" hidden="1">#REF!</definedName>
    <definedName name="BExZMOC3VNZALJM71X2T6FV91GTB" hidden="1">#REF!</definedName>
    <definedName name="BExZMRHA7TTR9QKJOMONHRVY3YOF" localSheetId="10" hidden="1">#REF!</definedName>
    <definedName name="BExZMRHA7TTR9QKJOMONHRVY3YOF" localSheetId="9" hidden="1">#REF!</definedName>
    <definedName name="BExZMRHA7TTR9QKJOMONHRVY3YOF" hidden="1">#REF!</definedName>
    <definedName name="BExZMXH39OB0I43XEL3K11U3G9PM" localSheetId="10" hidden="1">#REF!</definedName>
    <definedName name="BExZMXH39OB0I43XEL3K11U3G9PM" localSheetId="9" hidden="1">#REF!</definedName>
    <definedName name="BExZMXH39OB0I43XEL3K11U3G9PM" hidden="1">#REF!</definedName>
    <definedName name="BExZMZQ3RBKDHT5GLFNLS52OSJA0" localSheetId="10" hidden="1">#REF!</definedName>
    <definedName name="BExZMZQ3RBKDHT5GLFNLS52OSJA0" localSheetId="9" hidden="1">#REF!</definedName>
    <definedName name="BExZMZQ3RBKDHT5GLFNLS52OSJA0" hidden="1">#REF!</definedName>
    <definedName name="BExZN2F7Y2J2L2LN5WZRG949MS4A" localSheetId="10" hidden="1">#REF!</definedName>
    <definedName name="BExZN2F7Y2J2L2LN5WZRG949MS4A" localSheetId="9" hidden="1">#REF!</definedName>
    <definedName name="BExZN2F7Y2J2L2LN5WZRG949MS4A" hidden="1">#REF!</definedName>
    <definedName name="BExZN847WUWKRYTZWG9TCQZJS3OL" localSheetId="10" hidden="1">#REF!</definedName>
    <definedName name="BExZN847WUWKRYTZWG9TCQZJS3OL" localSheetId="9" hidden="1">#REF!</definedName>
    <definedName name="BExZN847WUWKRYTZWG9TCQZJS3OL" hidden="1">#REF!</definedName>
    <definedName name="BExZNA2ALK6RDWFAXZQCL9TWRDCF" localSheetId="10" hidden="1">#REF!</definedName>
    <definedName name="BExZNA2ALK6RDWFAXZQCL9TWRDCF" localSheetId="9" hidden="1">#REF!</definedName>
    <definedName name="BExZNA2ALK6RDWFAXZQCL9TWRDCF" hidden="1">#REF!</definedName>
    <definedName name="BExZNH3VISFF4NQI11BZDP5IQ7VG" localSheetId="10" hidden="1">#REF!</definedName>
    <definedName name="BExZNH3VISFF4NQI11BZDP5IQ7VG" localSheetId="9" hidden="1">#REF!</definedName>
    <definedName name="BExZNH3VISFF4NQI11BZDP5IQ7VG" hidden="1">#REF!</definedName>
    <definedName name="BExZNJYCFYVMAOI62GB2BABK1ELE" localSheetId="10" hidden="1">#REF!</definedName>
    <definedName name="BExZNJYCFYVMAOI62GB2BABK1ELE" localSheetId="9" hidden="1">#REF!</definedName>
    <definedName name="BExZNJYCFYVMAOI62GB2BABK1ELE" hidden="1">#REF!</definedName>
    <definedName name="BExZNLGAA6ATMJW0Y28J4OI5W27I" localSheetId="10" hidden="1">#REF!</definedName>
    <definedName name="BExZNLGAA6ATMJW0Y28J4OI5W27I" localSheetId="9" hidden="1">#REF!</definedName>
    <definedName name="BExZNLGAA6ATMJW0Y28J4OI5W27I" hidden="1">#REF!</definedName>
    <definedName name="BExZNP7916CH3QP4VCZEULUIKKS5" localSheetId="10" hidden="1">#REF!</definedName>
    <definedName name="BExZNP7916CH3QP4VCZEULUIKKS5" localSheetId="9" hidden="1">#REF!</definedName>
    <definedName name="BExZNP7916CH3QP4VCZEULUIKKS5" hidden="1">#REF!</definedName>
    <definedName name="BExZNV707LIU6Z5H6QI6H67LHTI1" localSheetId="10" hidden="1">#REF!</definedName>
    <definedName name="BExZNV707LIU6Z5H6QI6H67LHTI1" localSheetId="9" hidden="1">#REF!</definedName>
    <definedName name="BExZNV707LIU6Z5H6QI6H67LHTI1" hidden="1">#REF!</definedName>
    <definedName name="BExZNVCBKB930QQ9QW7KSGOZ0V1M" localSheetId="10" hidden="1">#REF!</definedName>
    <definedName name="BExZNVCBKB930QQ9QW7KSGOZ0V1M" localSheetId="9" hidden="1">#REF!</definedName>
    <definedName name="BExZNVCBKB930QQ9QW7KSGOZ0V1M" hidden="1">#REF!</definedName>
    <definedName name="BExZNW8QJ18X0RSGFDWAE9ZSDX39" localSheetId="10" hidden="1">#REF!</definedName>
    <definedName name="BExZNW8QJ18X0RSGFDWAE9ZSDX39" localSheetId="9" hidden="1">#REF!</definedName>
    <definedName name="BExZNW8QJ18X0RSGFDWAE9ZSDX39" hidden="1">#REF!</definedName>
    <definedName name="BExZNZDWRS6Q40L8OCWFEIVI0A1O" localSheetId="10" hidden="1">#REF!</definedName>
    <definedName name="BExZNZDWRS6Q40L8OCWFEIVI0A1O" localSheetId="9" hidden="1">#REF!</definedName>
    <definedName name="BExZNZDWRS6Q40L8OCWFEIVI0A1O" hidden="1">#REF!</definedName>
    <definedName name="BExZOBO9NYLGVJQ31LVQ9XS2ZT4N" localSheetId="10" hidden="1">#REF!</definedName>
    <definedName name="BExZOBO9NYLGVJQ31LVQ9XS2ZT4N" localSheetId="9" hidden="1">#REF!</definedName>
    <definedName name="BExZOBO9NYLGVJQ31LVQ9XS2ZT4N" hidden="1">#REF!</definedName>
    <definedName name="BExZOETNB1CJ3Y2RKLI1ZK0S8Z6H" localSheetId="10" hidden="1">#REF!</definedName>
    <definedName name="BExZOETNB1CJ3Y2RKLI1ZK0S8Z6H" localSheetId="9" hidden="1">#REF!</definedName>
    <definedName name="BExZOETNB1CJ3Y2RKLI1ZK0S8Z6H" hidden="1">#REF!</definedName>
    <definedName name="BExZOREMVSK4E5VSWM838KHUB8AI" localSheetId="10" hidden="1">#REF!</definedName>
    <definedName name="BExZOREMVSK4E5VSWM838KHUB8AI" localSheetId="9" hidden="1">#REF!</definedName>
    <definedName name="BExZOREMVSK4E5VSWM838KHUB8AI" hidden="1">#REF!</definedName>
    <definedName name="BExZOVR745T5P1KS9NV2PXZPZVRG" localSheetId="10" hidden="1">#REF!</definedName>
    <definedName name="BExZOVR745T5P1KS9NV2PXZPZVRG" localSheetId="9" hidden="1">#REF!</definedName>
    <definedName name="BExZOVR745T5P1KS9NV2PXZPZVRG" hidden="1">#REF!</definedName>
    <definedName name="BExZOZSWGLSY2XYVRIS6VSNJDSGD" localSheetId="10" hidden="1">#REF!</definedName>
    <definedName name="BExZOZSWGLSY2XYVRIS6VSNJDSGD" localSheetId="9" hidden="1">#REF!</definedName>
    <definedName name="BExZOZSWGLSY2XYVRIS6VSNJDSGD" hidden="1">#REF!</definedName>
    <definedName name="BExZP7AIJKLM6C6CSUIIFAHFBNX2" localSheetId="10" hidden="1">#REF!</definedName>
    <definedName name="BExZP7AIJKLM6C6CSUIIFAHFBNX2" localSheetId="9" hidden="1">#REF!</definedName>
    <definedName name="BExZP7AIJKLM6C6CSUIIFAHFBNX2" hidden="1">#REF!</definedName>
    <definedName name="BExZPALCPOH27L4MUPX2RFT3F8OM" localSheetId="10" hidden="1">#REF!</definedName>
    <definedName name="BExZPALCPOH27L4MUPX2RFT3F8OM" localSheetId="9" hidden="1">#REF!</definedName>
    <definedName name="BExZPALCPOH27L4MUPX2RFT3F8OM" hidden="1">#REF!</definedName>
    <definedName name="BExZPQ0XY507N8FJMVPKCTK8HC9H" localSheetId="10" hidden="1">#REF!</definedName>
    <definedName name="BExZPQ0XY507N8FJMVPKCTK8HC9H" localSheetId="9" hidden="1">#REF!</definedName>
    <definedName name="BExZPQ0XY507N8FJMVPKCTK8HC9H" hidden="1">#REF!</definedName>
    <definedName name="BExZPXTHEWEN48J9E5ARSA8IGRBI" localSheetId="10" hidden="1">#REF!</definedName>
    <definedName name="BExZPXTHEWEN48J9E5ARSA8IGRBI" localSheetId="9" hidden="1">#REF!</definedName>
    <definedName name="BExZPXTHEWEN48J9E5ARSA8IGRBI" hidden="1">#REF!</definedName>
    <definedName name="BExZQ37OVBR25U32CO2YYVPZOMR5" localSheetId="10" hidden="1">#REF!</definedName>
    <definedName name="BExZQ37OVBR25U32CO2YYVPZOMR5" localSheetId="9" hidden="1">#REF!</definedName>
    <definedName name="BExZQ37OVBR25U32CO2YYVPZOMR5" hidden="1">#REF!</definedName>
    <definedName name="BExZQ3NT7H06VO0AR48WHZULZB93" localSheetId="10" hidden="1">#REF!</definedName>
    <definedName name="BExZQ3NT7H06VO0AR48WHZULZB93" localSheetId="9" hidden="1">#REF!</definedName>
    <definedName name="BExZQ3NT7H06VO0AR48WHZULZB93" hidden="1">#REF!</definedName>
    <definedName name="BExZQ5RCYU1R0DUT1MFN99S1C408" localSheetId="10" hidden="1">#REF!</definedName>
    <definedName name="BExZQ5RCYU1R0DUT1MFN99S1C408" localSheetId="9" hidden="1">#REF!</definedName>
    <definedName name="BExZQ5RCYU1R0DUT1MFN99S1C408" hidden="1">#REF!</definedName>
    <definedName name="BExZQ7PJU07SEJMDX18U9YVDC2GU" localSheetId="10" hidden="1">#REF!</definedName>
    <definedName name="BExZQ7PJU07SEJMDX18U9YVDC2GU" localSheetId="9" hidden="1">#REF!</definedName>
    <definedName name="BExZQ7PJU07SEJMDX18U9YVDC2GU" hidden="1">#REF!</definedName>
    <definedName name="BExZQAJXQ5IJ5RB71EDSPGTRO5HC" localSheetId="10" hidden="1">#REF!</definedName>
    <definedName name="BExZQAJXQ5IJ5RB71EDSPGTRO5HC" localSheetId="9" hidden="1">#REF!</definedName>
    <definedName name="BExZQAJXQ5IJ5RB71EDSPGTRO5HC" hidden="1">#REF!</definedName>
    <definedName name="BExZQBLTKPF3O4MCH6L4LE544FQB" localSheetId="10" hidden="1">#REF!</definedName>
    <definedName name="BExZQBLTKPF3O4MCH6L4LE544FQB" localSheetId="9" hidden="1">#REF!</definedName>
    <definedName name="BExZQBLTKPF3O4MCH6L4LE544FQB" hidden="1">#REF!</definedName>
    <definedName name="BExZQIHTGHK7OOI2Y2PN3JYBY82I" localSheetId="10" hidden="1">#REF!</definedName>
    <definedName name="BExZQIHTGHK7OOI2Y2PN3JYBY82I" localSheetId="9" hidden="1">#REF!</definedName>
    <definedName name="BExZQIHTGHK7OOI2Y2PN3JYBY82I" hidden="1">#REF!</definedName>
    <definedName name="BExZQJJMGU5MHQOILGXGJPAQI5XI" localSheetId="10" hidden="1">#REF!</definedName>
    <definedName name="BExZQJJMGU5MHQOILGXGJPAQI5XI" localSheetId="9" hidden="1">#REF!</definedName>
    <definedName name="BExZQJJMGU5MHQOILGXGJPAQI5XI" hidden="1">#REF!</definedName>
    <definedName name="BExZQL1M2EX5YEQBMNQKVD747N3I" localSheetId="10" hidden="1">#REF!</definedName>
    <definedName name="BExZQL1M2EX5YEQBMNQKVD747N3I" localSheetId="9" hidden="1">#REF!</definedName>
    <definedName name="BExZQL1M2EX5YEQBMNQKVD747N3I" hidden="1">#REF!</definedName>
    <definedName name="BExZQPDYUBJL0C1OME996KHU23N5" localSheetId="10" hidden="1">#REF!</definedName>
    <definedName name="BExZQPDYUBJL0C1OME996KHU23N5" localSheetId="9" hidden="1">#REF!</definedName>
    <definedName name="BExZQPDYUBJL0C1OME996KHU23N5" hidden="1">#REF!</definedName>
    <definedName name="BExZQXBYEBN28QUH1KOVW6KKA5UM" localSheetId="10" hidden="1">#REF!</definedName>
    <definedName name="BExZQXBYEBN28QUH1KOVW6KKA5UM" localSheetId="9" hidden="1">#REF!</definedName>
    <definedName name="BExZQXBYEBN28QUH1KOVW6KKA5UM" hidden="1">#REF!</definedName>
    <definedName name="BExZQZKT146WEN8FTVZ7Y5TSB8L5" localSheetId="10" hidden="1">#REF!</definedName>
    <definedName name="BExZQZKT146WEN8FTVZ7Y5TSB8L5" localSheetId="9" hidden="1">#REF!</definedName>
    <definedName name="BExZQZKT146WEN8FTVZ7Y5TSB8L5" hidden="1">#REF!</definedName>
    <definedName name="BExZR485AKBH93YZ08CMUC3WROED" localSheetId="10" hidden="1">#REF!</definedName>
    <definedName name="BExZR485AKBH93YZ08CMUC3WROED" localSheetId="9" hidden="1">#REF!</definedName>
    <definedName name="BExZR485AKBH93YZ08CMUC3WROED" hidden="1">#REF!</definedName>
    <definedName name="BExZR7TL98P2PPUVGIZYR5873DWW" localSheetId="10" hidden="1">#REF!</definedName>
    <definedName name="BExZR7TL98P2PPUVGIZYR5873DWW" localSheetId="9" hidden="1">#REF!</definedName>
    <definedName name="BExZR7TL98P2PPUVGIZYR5873DWW" hidden="1">#REF!</definedName>
    <definedName name="BExZRAYSYOXAM1PBW1EF6YAZ9RU3" localSheetId="10" hidden="1">#REF!</definedName>
    <definedName name="BExZRAYSYOXAM1PBW1EF6YAZ9RU3" localSheetId="9" hidden="1">#REF!</definedName>
    <definedName name="BExZRAYSYOXAM1PBW1EF6YAZ9RU3" hidden="1">#REF!</definedName>
    <definedName name="BExZRGD1603X5ACFALUUDKCD7X48" localSheetId="10" hidden="1">#REF!</definedName>
    <definedName name="BExZRGD1603X5ACFALUUDKCD7X48" localSheetId="9" hidden="1">#REF!</definedName>
    <definedName name="BExZRGD1603X5ACFALUUDKCD7X48" hidden="1">#REF!</definedName>
    <definedName name="BExZRMSYHFOP8FFWKKUSBHU85J81" localSheetId="10" hidden="1">#REF!</definedName>
    <definedName name="BExZRMSYHFOP8FFWKKUSBHU85J81" localSheetId="9" hidden="1">#REF!</definedName>
    <definedName name="BExZRMSYHFOP8FFWKKUSBHU85J81" hidden="1">#REF!</definedName>
    <definedName name="BExZRP1X6UVLN1UOLHH5VF4STP1O" localSheetId="10" hidden="1">#REF!</definedName>
    <definedName name="BExZRP1X6UVLN1UOLHH5VF4STP1O" localSheetId="9" hidden="1">#REF!</definedName>
    <definedName name="BExZRP1X6UVLN1UOLHH5VF4STP1O" hidden="1">#REF!</definedName>
    <definedName name="BExZRQ930U6OCYNV00CH5I0Q4LPE" localSheetId="10" hidden="1">#REF!</definedName>
    <definedName name="BExZRQ930U6OCYNV00CH5I0Q4LPE" localSheetId="9" hidden="1">#REF!</definedName>
    <definedName name="BExZRQ930U6OCYNV00CH5I0Q4LPE" hidden="1">#REF!</definedName>
    <definedName name="BExZRQP7JLKS45QOGATXS7MK5GUZ" localSheetId="10" hidden="1">#REF!</definedName>
    <definedName name="BExZRQP7JLKS45QOGATXS7MK5GUZ" localSheetId="9" hidden="1">#REF!</definedName>
    <definedName name="BExZRQP7JLKS45QOGATXS7MK5GUZ" hidden="1">#REF!</definedName>
    <definedName name="BExZRW8W514W8OZ72YBONYJ64GXF" localSheetId="10" hidden="1">#REF!</definedName>
    <definedName name="BExZRW8W514W8OZ72YBONYJ64GXF" localSheetId="9" hidden="1">#REF!</definedName>
    <definedName name="BExZRW8W514W8OZ72YBONYJ64GXF" hidden="1">#REF!</definedName>
    <definedName name="BExZRWJP2BUVFJPO8U8ATQEP0LZU" localSheetId="10" hidden="1">#REF!</definedName>
    <definedName name="BExZRWJP2BUVFJPO8U8ATQEP0LZU" localSheetId="9" hidden="1">#REF!</definedName>
    <definedName name="BExZRWJP2BUVFJPO8U8ATQEP0LZU" hidden="1">#REF!</definedName>
    <definedName name="BExZSI9USDLZAN8LI8M4YYQL24GZ" localSheetId="10" hidden="1">#REF!</definedName>
    <definedName name="BExZSI9USDLZAN8LI8M4YYQL24GZ" localSheetId="9" hidden="1">#REF!</definedName>
    <definedName name="BExZSI9USDLZAN8LI8M4YYQL24GZ" hidden="1">#REF!</definedName>
    <definedName name="BExZSLKO175YAM0RMMZH1FPXL4V2" localSheetId="10" hidden="1">#REF!</definedName>
    <definedName name="BExZSLKO175YAM0RMMZH1FPXL4V2" localSheetId="9" hidden="1">#REF!</definedName>
    <definedName name="BExZSLKO175YAM0RMMZH1FPXL4V2" hidden="1">#REF!</definedName>
    <definedName name="BExZSS0LA2JY4ZLJ1Z5YCMLJJZCH" localSheetId="10" hidden="1">#REF!</definedName>
    <definedName name="BExZSS0LA2JY4ZLJ1Z5YCMLJJZCH" localSheetId="9" hidden="1">#REF!</definedName>
    <definedName name="BExZSS0LA2JY4ZLJ1Z5YCMLJJZCH" hidden="1">#REF!</definedName>
    <definedName name="BExZSTNUWCRNCL22SMKXKFSLCJ0O" localSheetId="10" hidden="1">#REF!</definedName>
    <definedName name="BExZSTNUWCRNCL22SMKXKFSLCJ0O" localSheetId="9" hidden="1">#REF!</definedName>
    <definedName name="BExZSTNUWCRNCL22SMKXKFSLCJ0O" hidden="1">#REF!</definedName>
    <definedName name="BExZSYRA4NR7K6RLC3I81QSG5SQR" localSheetId="10" hidden="1">#REF!</definedName>
    <definedName name="BExZSYRA4NR7K6RLC3I81QSG5SQR" localSheetId="9" hidden="1">#REF!</definedName>
    <definedName name="BExZSYRA4NR7K6RLC3I81QSG5SQR" hidden="1">#REF!</definedName>
    <definedName name="BExZT6JSZ8CBS0SB3T07N3LMAX7M" localSheetId="10" hidden="1">#REF!</definedName>
    <definedName name="BExZT6JSZ8CBS0SB3T07N3LMAX7M" localSheetId="9" hidden="1">#REF!</definedName>
    <definedName name="BExZT6JSZ8CBS0SB3T07N3LMAX7M" hidden="1">#REF!</definedName>
    <definedName name="BExZTAQV2QVSZY5Y3VCCWUBSBW9P" localSheetId="10" hidden="1">#REF!</definedName>
    <definedName name="BExZTAQV2QVSZY5Y3VCCWUBSBW9P" localSheetId="9" hidden="1">#REF!</definedName>
    <definedName name="BExZTAQV2QVSZY5Y3VCCWUBSBW9P" hidden="1">#REF!</definedName>
    <definedName name="BExZTHSI2FX56PWRSNX9H5EWTZFO" localSheetId="10" hidden="1">#REF!</definedName>
    <definedName name="BExZTHSI2FX56PWRSNX9H5EWTZFO" localSheetId="9" hidden="1">#REF!</definedName>
    <definedName name="BExZTHSI2FX56PWRSNX9H5EWTZFO" hidden="1">#REF!</definedName>
    <definedName name="BExZTJL3HVBFY139H6CJHEQCT1EL" localSheetId="10" hidden="1">#REF!</definedName>
    <definedName name="BExZTJL3HVBFY139H6CJHEQCT1EL" localSheetId="9" hidden="1">#REF!</definedName>
    <definedName name="BExZTJL3HVBFY139H6CJHEQCT1EL" hidden="1">#REF!</definedName>
    <definedName name="BExZTLOL8OPABZI453E0KVNA1GJS" localSheetId="10" hidden="1">#REF!</definedName>
    <definedName name="BExZTLOL8OPABZI453E0KVNA1GJS" localSheetId="9" hidden="1">#REF!</definedName>
    <definedName name="BExZTLOL8OPABZI453E0KVNA1GJS" hidden="1">#REF!</definedName>
    <definedName name="BExZTOTZ9F2ZI18DZM8GW39VDF1N" localSheetId="10" hidden="1">#REF!</definedName>
    <definedName name="BExZTOTZ9F2ZI18DZM8GW39VDF1N" localSheetId="9" hidden="1">#REF!</definedName>
    <definedName name="BExZTOTZ9F2ZI18DZM8GW39VDF1N" hidden="1">#REF!</definedName>
    <definedName name="BExZTT6J3X0TOX0ZY6YPLUVMCW9X" localSheetId="10" hidden="1">#REF!</definedName>
    <definedName name="BExZTT6J3X0TOX0ZY6YPLUVMCW9X" localSheetId="9" hidden="1">#REF!</definedName>
    <definedName name="BExZTT6J3X0TOX0ZY6YPLUVMCW9X" hidden="1">#REF!</definedName>
    <definedName name="BExZTW6ECBRA0BBITWBQ8R93RMCL" localSheetId="10" hidden="1">#REF!</definedName>
    <definedName name="BExZTW6ECBRA0BBITWBQ8R93RMCL" localSheetId="9" hidden="1">#REF!</definedName>
    <definedName name="BExZTW6ECBRA0BBITWBQ8R93RMCL" hidden="1">#REF!</definedName>
    <definedName name="BExZU2BHYAOKSCBM3C5014ZF6IXS" localSheetId="10" hidden="1">#REF!</definedName>
    <definedName name="BExZU2BHYAOKSCBM3C5014ZF6IXS" localSheetId="9" hidden="1">#REF!</definedName>
    <definedName name="BExZU2BHYAOKSCBM3C5014ZF6IXS" hidden="1">#REF!</definedName>
    <definedName name="BExZU2RMJTXOCS0ROPMYPE6WTD87" localSheetId="10" hidden="1">#REF!</definedName>
    <definedName name="BExZU2RMJTXOCS0ROPMYPE6WTD87" localSheetId="9" hidden="1">#REF!</definedName>
    <definedName name="BExZU2RMJTXOCS0ROPMYPE6WTD87" hidden="1">#REF!</definedName>
    <definedName name="BExZUBRAHA9DNEGONEZEB2TDVFC2" localSheetId="10" hidden="1">#REF!</definedName>
    <definedName name="BExZUBRAHA9DNEGONEZEB2TDVFC2" localSheetId="9" hidden="1">#REF!</definedName>
    <definedName name="BExZUBRAHA9DNEGONEZEB2TDVFC2" hidden="1">#REF!</definedName>
    <definedName name="BExZUF7G8FENTJKH9R1XUWXM6CWD" localSheetId="10" hidden="1">#REF!</definedName>
    <definedName name="BExZUF7G8FENTJKH9R1XUWXM6CWD" localSheetId="9" hidden="1">#REF!</definedName>
    <definedName name="BExZUF7G8FENTJKH9R1XUWXM6CWD" hidden="1">#REF!</definedName>
    <definedName name="BExZUNARUJBIZ08VCAV3GEVBIR3D" localSheetId="10" hidden="1">#REF!</definedName>
    <definedName name="BExZUNARUJBIZ08VCAV3GEVBIR3D" localSheetId="9" hidden="1">#REF!</definedName>
    <definedName name="BExZUNARUJBIZ08VCAV3GEVBIR3D" hidden="1">#REF!</definedName>
    <definedName name="BExZUSZT5496UMBP4LFSLTR1GVEW" localSheetId="10" hidden="1">#REF!</definedName>
    <definedName name="BExZUSZT5496UMBP4LFSLTR1GVEW" localSheetId="9" hidden="1">#REF!</definedName>
    <definedName name="BExZUSZT5496UMBP4LFSLTR1GVEW" hidden="1">#REF!</definedName>
    <definedName name="BExZUT54340I38GVCV79EL116WR0" localSheetId="10" hidden="1">#REF!</definedName>
    <definedName name="BExZUT54340I38GVCV79EL116WR0" localSheetId="9" hidden="1">#REF!</definedName>
    <definedName name="BExZUT54340I38GVCV79EL116WR0" hidden="1">#REF!</definedName>
    <definedName name="BExZUXC66MK2SXPXCLD8ZSU0BMTY" localSheetId="10" hidden="1">#REF!</definedName>
    <definedName name="BExZUXC66MK2SXPXCLD8ZSU0BMTY" localSheetId="9" hidden="1">#REF!</definedName>
    <definedName name="BExZUXC66MK2SXPXCLD8ZSU0BMTY" hidden="1">#REF!</definedName>
    <definedName name="BExZUYDULCX65H9OZ9JHPBNKF3MI" localSheetId="10" hidden="1">#REF!</definedName>
    <definedName name="BExZUYDULCX65H9OZ9JHPBNKF3MI" localSheetId="9" hidden="1">#REF!</definedName>
    <definedName name="BExZUYDULCX65H9OZ9JHPBNKF3MI" hidden="1">#REF!</definedName>
    <definedName name="BExZV2QD5ZDK3AGDRULLA7JB46C3" localSheetId="10" hidden="1">#REF!</definedName>
    <definedName name="BExZV2QD5ZDK3AGDRULLA7JB46C3" localSheetId="9" hidden="1">#REF!</definedName>
    <definedName name="BExZV2QD5ZDK3AGDRULLA7JB46C3" hidden="1">#REF!</definedName>
    <definedName name="BExZVBQ29OM0V8XAL3HL0JIM0MMU" localSheetId="10" hidden="1">#REF!</definedName>
    <definedName name="BExZVBQ29OM0V8XAL3HL0JIM0MMU" localSheetId="9" hidden="1">#REF!</definedName>
    <definedName name="BExZVBQ29OM0V8XAL3HL0JIM0MMU" hidden="1">#REF!</definedName>
    <definedName name="BExZVKV2XCPCINW1KP8Q1FI6KDNG" localSheetId="10" hidden="1">#REF!</definedName>
    <definedName name="BExZVKV2XCPCINW1KP8Q1FI6KDNG" localSheetId="9" hidden="1">#REF!</definedName>
    <definedName name="BExZVKV2XCPCINW1KP8Q1FI6KDNG" hidden="1">#REF!</definedName>
    <definedName name="BExZVLM4T9ORS4ZWHME46U4Q103C" localSheetId="10" hidden="1">#REF!</definedName>
    <definedName name="BExZVLM4T9ORS4ZWHME46U4Q103C" localSheetId="9" hidden="1">#REF!</definedName>
    <definedName name="BExZVLM4T9ORS4ZWHME46U4Q103C" hidden="1">#REF!</definedName>
    <definedName name="BExZVM7OZWPPRH5YQW50EYMMIW1A" localSheetId="10" hidden="1">#REF!</definedName>
    <definedName name="BExZVM7OZWPPRH5YQW50EYMMIW1A" localSheetId="9" hidden="1">#REF!</definedName>
    <definedName name="BExZVM7OZWPPRH5YQW50EYMMIW1A" hidden="1">#REF!</definedName>
    <definedName name="BExZVMYK7BAH6AGIAEXBE1NXDZ5Z" localSheetId="10" hidden="1">#REF!</definedName>
    <definedName name="BExZVMYK7BAH6AGIAEXBE1NXDZ5Z" localSheetId="9" hidden="1">#REF!</definedName>
    <definedName name="BExZVMYK7BAH6AGIAEXBE1NXDZ5Z" hidden="1">#REF!</definedName>
    <definedName name="BExZVPYGX2C5OSHMZ6F0KBKZ6B1S" localSheetId="10" hidden="1">#REF!</definedName>
    <definedName name="BExZVPYGX2C5OSHMZ6F0KBKZ6B1S" localSheetId="9" hidden="1">#REF!</definedName>
    <definedName name="BExZVPYGX2C5OSHMZ6F0KBKZ6B1S" hidden="1">#REF!</definedName>
    <definedName name="BExZW3LHTS7PFBNTYM95N8J5AFYQ" localSheetId="10" hidden="1">#REF!</definedName>
    <definedName name="BExZW3LHTS7PFBNTYM95N8J5AFYQ" localSheetId="9" hidden="1">#REF!</definedName>
    <definedName name="BExZW3LHTS7PFBNTYM95N8J5AFYQ" hidden="1">#REF!</definedName>
    <definedName name="BExZW472V5ADKCFHIKAJ6D4R8MU4" localSheetId="10" hidden="1">#REF!</definedName>
    <definedName name="BExZW472V5ADKCFHIKAJ6D4R8MU4" localSheetId="9" hidden="1">#REF!</definedName>
    <definedName name="BExZW472V5ADKCFHIKAJ6D4R8MU4" hidden="1">#REF!</definedName>
    <definedName name="BExZW5UARC8W9AQNLJX2I5WQWS5F" localSheetId="10" hidden="1">#REF!</definedName>
    <definedName name="BExZW5UARC8W9AQNLJX2I5WQWS5F" localSheetId="9" hidden="1">#REF!</definedName>
    <definedName name="BExZW5UARC8W9AQNLJX2I5WQWS5F" hidden="1">#REF!</definedName>
    <definedName name="BExZW7HRGN6A9YS41KI2B2UUMJ7X" localSheetId="10" hidden="1">#REF!</definedName>
    <definedName name="BExZW7HRGN6A9YS41KI2B2UUMJ7X" localSheetId="9" hidden="1">#REF!</definedName>
    <definedName name="BExZW7HRGN6A9YS41KI2B2UUMJ7X" hidden="1">#REF!</definedName>
    <definedName name="BExZW8ZPNV43UXGOT98FDNIBQHZY" localSheetId="10" hidden="1">#REF!</definedName>
    <definedName name="BExZW8ZPNV43UXGOT98FDNIBQHZY" localSheetId="9" hidden="1">#REF!</definedName>
    <definedName name="BExZW8ZPNV43UXGOT98FDNIBQHZY" hidden="1">#REF!</definedName>
    <definedName name="BExZWKZ5N3RDXU8MZ8HQVYYD8O0F" localSheetId="10" hidden="1">#REF!</definedName>
    <definedName name="BExZWKZ5N3RDXU8MZ8HQVYYD8O0F" localSheetId="9" hidden="1">#REF!</definedName>
    <definedName name="BExZWKZ5N3RDXU8MZ8HQVYYD8O0F" hidden="1">#REF!</definedName>
    <definedName name="BExZWMBRUCPO6F4QT5FNX8JRFL7V" localSheetId="10" hidden="1">#REF!</definedName>
    <definedName name="BExZWMBRUCPO6F4QT5FNX8JRFL7V" localSheetId="9" hidden="1">#REF!</definedName>
    <definedName name="BExZWMBRUCPO6F4QT5FNX8JRFL7V" hidden="1">#REF!</definedName>
    <definedName name="BExZWQO5171HT1OZ6D6JZBHEW4JG" localSheetId="10" hidden="1">#REF!</definedName>
    <definedName name="BExZWQO5171HT1OZ6D6JZBHEW4JG" localSheetId="9" hidden="1">#REF!</definedName>
    <definedName name="BExZWQO5171HT1OZ6D6JZBHEW4JG" hidden="1">#REF!</definedName>
    <definedName name="BExZWSMC9T48W74GFGQCIUJ8ZPP3" localSheetId="10" hidden="1">#REF!</definedName>
    <definedName name="BExZWSMC9T48W74GFGQCIUJ8ZPP3" localSheetId="9" hidden="1">#REF!</definedName>
    <definedName name="BExZWSMC9T48W74GFGQCIUJ8ZPP3" hidden="1">#REF!</definedName>
    <definedName name="BExZWUF2V4HY3HI8JN9ZVPRWK1H3" localSheetId="10" hidden="1">#REF!</definedName>
    <definedName name="BExZWUF2V4HY3HI8JN9ZVPRWK1H3" localSheetId="9" hidden="1">#REF!</definedName>
    <definedName name="BExZWUF2V4HY3HI8JN9ZVPRWK1H3" hidden="1">#REF!</definedName>
    <definedName name="BExZWX45URTK9KYDJHEXL1OTZ833" localSheetId="10" hidden="1">#REF!</definedName>
    <definedName name="BExZWX45URTK9KYDJHEXL1OTZ833" localSheetId="9" hidden="1">#REF!</definedName>
    <definedName name="BExZWX45URTK9KYDJHEXL1OTZ833" hidden="1">#REF!</definedName>
    <definedName name="BExZX0EWQEZO86WDAD9A4EAEZ012" localSheetId="10" hidden="1">#REF!</definedName>
    <definedName name="BExZX0EWQEZO86WDAD9A4EAEZ012" localSheetId="9" hidden="1">#REF!</definedName>
    <definedName name="BExZX0EWQEZO86WDAD9A4EAEZ012" hidden="1">#REF!</definedName>
    <definedName name="BExZX2T6ZT2DZLYSDJJBPVIT5OK2" localSheetId="10" hidden="1">#REF!</definedName>
    <definedName name="BExZX2T6ZT2DZLYSDJJBPVIT5OK2" localSheetId="9" hidden="1">#REF!</definedName>
    <definedName name="BExZX2T6ZT2DZLYSDJJBPVIT5OK2" hidden="1">#REF!</definedName>
    <definedName name="BExZXOJDELULNLEH7WG0OYJT0NJ4" localSheetId="10" hidden="1">#REF!</definedName>
    <definedName name="BExZXOJDELULNLEH7WG0OYJT0NJ4" localSheetId="9" hidden="1">#REF!</definedName>
    <definedName name="BExZXOJDELULNLEH7WG0OYJT0NJ4" hidden="1">#REF!</definedName>
    <definedName name="BExZXOOTRNUK8LGEAZ8ZCFW9KXQ1" localSheetId="10" hidden="1">#REF!</definedName>
    <definedName name="BExZXOOTRNUK8LGEAZ8ZCFW9KXQ1" localSheetId="9" hidden="1">#REF!</definedName>
    <definedName name="BExZXOOTRNUK8LGEAZ8ZCFW9KXQ1" hidden="1">#REF!</definedName>
    <definedName name="BExZXT6JOXNKEDU23DKL8XZAJZIH" localSheetId="10" hidden="1">#REF!</definedName>
    <definedName name="BExZXT6JOXNKEDU23DKL8XZAJZIH" localSheetId="9" hidden="1">#REF!</definedName>
    <definedName name="BExZXT6JOXNKEDU23DKL8XZAJZIH" hidden="1">#REF!</definedName>
    <definedName name="BExZXUTYW1HWEEZ1LIX4OQWC7HL1" localSheetId="10" hidden="1">#REF!</definedName>
    <definedName name="BExZXUTYW1HWEEZ1LIX4OQWC7HL1" localSheetId="9" hidden="1">#REF!</definedName>
    <definedName name="BExZXUTYW1HWEEZ1LIX4OQWC7HL1" hidden="1">#REF!</definedName>
    <definedName name="BExZXY4NKQL9QD76YMQJ15U1C2G8" localSheetId="10" hidden="1">#REF!</definedName>
    <definedName name="BExZXY4NKQL9QD76YMQJ15U1C2G8" localSheetId="9" hidden="1">#REF!</definedName>
    <definedName name="BExZXY4NKQL9QD76YMQJ15U1C2G8" hidden="1">#REF!</definedName>
    <definedName name="BExZXYQ7U5G08FQGUIGYT14QCBOF" localSheetId="10" hidden="1">#REF!</definedName>
    <definedName name="BExZXYQ7U5G08FQGUIGYT14QCBOF" localSheetId="9" hidden="1">#REF!</definedName>
    <definedName name="BExZXYQ7U5G08FQGUIGYT14QCBOF" hidden="1">#REF!</definedName>
    <definedName name="BExZY02V77YJBMODJSWZOYCMPS5X" localSheetId="10" hidden="1">#REF!</definedName>
    <definedName name="BExZY02V77YJBMODJSWZOYCMPS5X" localSheetId="9" hidden="1">#REF!</definedName>
    <definedName name="BExZY02V77YJBMODJSWZOYCMPS5X" hidden="1">#REF!</definedName>
    <definedName name="BExZY3DEOYNIHRV56IY5LJXZK8RU" localSheetId="10" hidden="1">#REF!</definedName>
    <definedName name="BExZY3DEOYNIHRV56IY5LJXZK8RU" localSheetId="9" hidden="1">#REF!</definedName>
    <definedName name="BExZY3DEOYNIHRV56IY5LJXZK8RU" hidden="1">#REF!</definedName>
    <definedName name="BExZY49QRZIR6CA41LFA9LM6EULU" localSheetId="10" hidden="1">#REF!</definedName>
    <definedName name="BExZY49QRZIR6CA41LFA9LM6EULU" localSheetId="9" hidden="1">#REF!</definedName>
    <definedName name="BExZY49QRZIR6CA41LFA9LM6EULU" hidden="1">#REF!</definedName>
    <definedName name="BExZYTG2G7W27YATTETFDDCZ0C4U" localSheetId="10" hidden="1">#REF!</definedName>
    <definedName name="BExZYTG2G7W27YATTETFDDCZ0C4U" localSheetId="9" hidden="1">#REF!</definedName>
    <definedName name="BExZYTG2G7W27YATTETFDDCZ0C4U" hidden="1">#REF!</definedName>
    <definedName name="BExZYYOZMC36ROQDWLR5Z17WKHCR" localSheetId="10" hidden="1">#REF!</definedName>
    <definedName name="BExZYYOZMC36ROQDWLR5Z17WKHCR" localSheetId="9" hidden="1">#REF!</definedName>
    <definedName name="BExZYYOZMC36ROQDWLR5Z17WKHCR" hidden="1">#REF!</definedName>
    <definedName name="BExZZ2FQA9A8C7CJKMEFQ9VPSLCE" localSheetId="10" hidden="1">#REF!</definedName>
    <definedName name="BExZZ2FQA9A8C7CJKMEFQ9VPSLCE" localSheetId="9" hidden="1">#REF!</definedName>
    <definedName name="BExZZ2FQA9A8C7CJKMEFQ9VPSLCE" hidden="1">#REF!</definedName>
    <definedName name="BExZZ7ZGXIMA3OVYAWY3YQSK64LF" localSheetId="10" hidden="1">#REF!</definedName>
    <definedName name="BExZZ7ZGXIMA3OVYAWY3YQSK64LF" localSheetId="9" hidden="1">#REF!</definedName>
    <definedName name="BExZZ7ZGXIMA3OVYAWY3YQSK64LF" hidden="1">#REF!</definedName>
    <definedName name="BExZZ8FKEIFG203MU6SEJ69MINCD" localSheetId="10" hidden="1">#REF!</definedName>
    <definedName name="BExZZ8FKEIFG203MU6SEJ69MINCD" localSheetId="9" hidden="1">#REF!</definedName>
    <definedName name="BExZZ8FKEIFG203MU6SEJ69MINCD" hidden="1">#REF!</definedName>
    <definedName name="BExZZCHAVHW8C2H649KRGVQ0WVRT" localSheetId="10" hidden="1">#REF!</definedName>
    <definedName name="BExZZCHAVHW8C2H649KRGVQ0WVRT" localSheetId="9" hidden="1">#REF!</definedName>
    <definedName name="BExZZCHAVHW8C2H649KRGVQ0WVRT" hidden="1">#REF!</definedName>
    <definedName name="BExZZTK54OTLF2YB68BHGOS27GEN" localSheetId="10" hidden="1">#REF!</definedName>
    <definedName name="BExZZTK54OTLF2YB68BHGOS27GEN" localSheetId="9" hidden="1">#REF!</definedName>
    <definedName name="BExZZTK54OTLF2YB68BHGOS27GEN" hidden="1">#REF!</definedName>
    <definedName name="BExZZXB3JQQG4SIZS4MRU6NNW7HI" localSheetId="10" hidden="1">#REF!</definedName>
    <definedName name="BExZZXB3JQQG4SIZS4MRU6NNW7HI" localSheetId="9" hidden="1">#REF!</definedName>
    <definedName name="BExZZXB3JQQG4SIZS4MRU6NNW7HI" hidden="1">#REF!</definedName>
    <definedName name="BExZZZEMIIFKMLLV4DJKX5TB9R5V" localSheetId="10" hidden="1">#REF!</definedName>
    <definedName name="BExZZZEMIIFKMLLV4DJKX5TB9R5V" localSheetId="9" hidden="1">#REF!</definedName>
    <definedName name="BExZZZEMIIFKMLLV4DJKX5TB9R5V" hidden="1">#REF!</definedName>
    <definedName name="Bottom">#REF!</definedName>
    <definedName name="budsum2">[15]Att1!#REF!</definedName>
    <definedName name="bump">[11]Utah!#REF!</definedName>
    <definedName name="Burn">[16]NPC!$E$590:$Q$615</definedName>
    <definedName name="C_">'[17]Other States WZAMRT98'!#REF!</definedName>
    <definedName name="CA_Net_Rate_Base" localSheetId="0">#REF!</definedName>
    <definedName name="CA_Net_Rate_Base">#REF!</definedName>
    <definedName name="CA_Operating_Revenue_For_Return" localSheetId="0">#REF!</definedName>
    <definedName name="CA_Operating_Revenue_For_Return">#REF!</definedName>
    <definedName name="Camas" localSheetId="10" hidden="1">{#N/A,#N/A,FALSE,"Summary";#N/A,#N/A,FALSE,"SmPlants";#N/A,#N/A,FALSE,"Utah";#N/A,#N/A,FALSE,"Idaho";#N/A,#N/A,FALSE,"Lewis River";#N/A,#N/A,FALSE,"NrthUmpq";#N/A,#N/A,FALSE,"KlamRog"}</definedName>
    <definedName name="Camas" localSheetId="9"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ARBON_LONG">#REF!</definedName>
    <definedName name="CBWorkbookPriority" hidden="1">-2060790043</definedName>
    <definedName name="cgf" localSheetId="10" hidden="1">{"PRINT",#N/A,TRUE,"APPA";"PRINT",#N/A,TRUE,"APS";"PRINT",#N/A,TRUE,"BHPL";"PRINT",#N/A,TRUE,"BHPL2";"PRINT",#N/A,TRUE,"CDWR";"PRINT",#N/A,TRUE,"EWEB";"PRINT",#N/A,TRUE,"LADWP";"PRINT",#N/A,TRUE,"NEVBASE"}</definedName>
    <definedName name="cgf" localSheetId="9" hidden="1">{"PRINT",#N/A,TRUE,"APPA";"PRINT",#N/A,TRUE,"APS";"PRINT",#N/A,TRUE,"BHPL";"PRINT",#N/A,TRUE,"BHPL2";"PRINT",#N/A,TRUE,"CDWR";"PRINT",#N/A,TRUE,"EWEB";"PRINT",#N/A,TRUE,"LADWP";"PRINT",#N/A,TRUE,"NEVBASE"}</definedName>
    <definedName name="cgf" localSheetId="0"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lasses">'[18]COS Factor Table'!$F$13:$O$13</definedName>
    <definedName name="Classification">[7]FuncStudy!$Y$91</definedName>
    <definedName name="COAL_RECEIVED">#REF!</definedName>
    <definedName name="COAL_SALES">#REF!</definedName>
    <definedName name="cogs" localSheetId="9"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0" hidden="1">{"YTD-Total",#N/A,TRUE,"Provision";"YTD-Utility",#N/A,TRUE,"Prov Utility";"YTD-NonUtility",#N/A,TRUE,"Prov NonUtility"}</definedName>
    <definedName name="combined1" localSheetId="9" hidden="1">{"YTD-Total",#N/A,TRUE,"Provision";"YTD-Utility",#N/A,TRUE,"Prov Utility";"YTD-NonUtility",#N/A,TRUE,"Prov NonUtility"}</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comm">[11]Utah!#REF!</definedName>
    <definedName name="comm_cost">[11]Utah!#REF!</definedName>
    <definedName name="ContractTypeDol">#REF!</definedName>
    <definedName name="ContractTypeMWh">#REF!</definedName>
    <definedName name="Controls">[19]Controls!$A$1:$I$543</definedName>
    <definedName name="Controls2013">[19]Controls2013!$A$8:$AP$762</definedName>
    <definedName name="Conversion">[20]Conversion!$A$2:$E$1253</definedName>
    <definedName name="copy" localSheetId="10" hidden="1">#REF!</definedName>
    <definedName name="copy" localSheetId="9" hidden="1">#REF!</definedName>
    <definedName name="copy" hidden="1">#REF!</definedName>
    <definedName name="COSAllocOptions">'[18]COS Allocation Options'!$D$3:$G$1277</definedName>
    <definedName name="COSFactors">'[18]COS Factor Table'!$A$15:$A$127</definedName>
    <definedName name="COSFactorTbl">'[18]COS Factor Table'!$F$15:$O$127</definedName>
    <definedName name="COSFacVal">[7]Inputs!$W$11</definedName>
    <definedName name="Cost">#REF!</definedName>
    <definedName name="CustNames">[21]Codes!$F$1:$H$121</definedName>
    <definedName name="D_TWKSHT">#REF!</definedName>
    <definedName name="dana" localSheetId="9"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9" hidden="1">{#N/A,#N/A,FALSE,"Summary 1";#N/A,#N/A,FALSE,"Domestic";#N/A,#N/A,FALSE,"Australia";#N/A,#N/A,FALSE,"Other"}</definedName>
    <definedName name="dana1" hidden="1">{#N/A,#N/A,FALSE,"Summary 1";#N/A,#N/A,FALSE,"Domestic";#N/A,#N/A,FALSE,"Australia";#N/A,#N/A,FALSE,"Other"}</definedName>
    <definedName name="DATA1">#REF!</definedName>
    <definedName name="DATA10">'[22]Carbon NBV'!#REF!</definedName>
    <definedName name="DATA11">'[22]Carbon NBV'!#REF!</definedName>
    <definedName name="DATA12">'[22]Carbon NBV'!$C$2:$C$7</definedName>
    <definedName name="DATA13">'[23]Intagible &amp; Leaseholds'!#REF!</definedName>
    <definedName name="DATA14">'[23]Intagible &amp; Leaseholds'!#REF!</definedName>
    <definedName name="DATA15">'[22]Carbon NBV'!#REF!</definedName>
    <definedName name="DATA16">'[22]Carbon NBV'!#REF!</definedName>
    <definedName name="DATA17">'[22]Carbon NBV'!#REF!</definedName>
    <definedName name="DATA18">'[24]390.1'!#REF!</definedName>
    <definedName name="DATA19">'[24]390.1'!#REF!</definedName>
    <definedName name="DATA2">#REF!</definedName>
    <definedName name="DATA20">'[24]390.1'!#REF!</definedName>
    <definedName name="DATA21">'[24]390.1'!#REF!</definedName>
    <definedName name="DATA22">#REF!</definedName>
    <definedName name="DATA23">'[24]390.1'!#REF!</definedName>
    <definedName name="DATA24">'[24]390.1'!#REF!</definedName>
    <definedName name="DATA3">#REF!</definedName>
    <definedName name="DATA4">#REF!</definedName>
    <definedName name="DATA5">#REF!</definedName>
    <definedName name="DATA6">#REF!</definedName>
    <definedName name="DATA7">#REF!</definedName>
    <definedName name="DATA8">'[22]Carbon NBV'!#REF!</definedName>
    <definedName name="DATA9">'[22]Carbon NBV'!#REF!</definedName>
    <definedName name="DataCheck_Base">#REF!</definedName>
    <definedName name="DataCheck_Delta">#REF!</definedName>
    <definedName name="DataCheck_NPC">#REF!</definedName>
    <definedName name="DATE">[25]Jan!#REF!</definedName>
    <definedName name="debt">[11]Utah!#REF!</definedName>
    <definedName name="debt_cost">[11]Utah!#REF!</definedName>
    <definedName name="DebtCost">#REF!</definedName>
    <definedName name="DEC">[1]Jan!#REF!</definedName>
    <definedName name="DELETE01" localSheetId="10" hidden="1">{#N/A,#N/A,FALSE,"Coversheet";#N/A,#N/A,FALSE,"QA"}</definedName>
    <definedName name="DELETE01" localSheetId="9" hidden="1">{#N/A,#N/A,FALSE,"Coversheet";#N/A,#N/A,FALSE,"QA"}</definedName>
    <definedName name="DELETE01" hidden="1">{#N/A,#N/A,FALSE,"Coversheet";#N/A,#N/A,FALSE,"QA"}</definedName>
    <definedName name="DELETE02" localSheetId="10" hidden="1">{#N/A,#N/A,FALSE,"Schedule F";#N/A,#N/A,FALSE,"Schedule G"}</definedName>
    <definedName name="DELETE02" localSheetId="9" hidden="1">{#N/A,#N/A,FALSE,"Schedule F";#N/A,#N/A,FALSE,"Schedule G"}</definedName>
    <definedName name="DELETE02" hidden="1">{#N/A,#N/A,FALSE,"Schedule F";#N/A,#N/A,FALSE,"Schedule G"}</definedName>
    <definedName name="Delete06" localSheetId="10" hidden="1">{#N/A,#N/A,FALSE,"Coversheet";#N/A,#N/A,FALSE,"QA"}</definedName>
    <definedName name="Delete06" localSheetId="9" hidden="1">{#N/A,#N/A,FALSE,"Coversheet";#N/A,#N/A,FALSE,"QA"}</definedName>
    <definedName name="Delete06" hidden="1">{#N/A,#N/A,FALSE,"Coversheet";#N/A,#N/A,FALSE,"QA"}</definedName>
    <definedName name="Delete09" localSheetId="10" hidden="1">{#N/A,#N/A,FALSE,"Coversheet";#N/A,#N/A,FALSE,"QA"}</definedName>
    <definedName name="Delete09" localSheetId="9" hidden="1">{#N/A,#N/A,FALSE,"Coversheet";#N/A,#N/A,FALSE,"QA"}</definedName>
    <definedName name="Delete09" hidden="1">{#N/A,#N/A,FALSE,"Coversheet";#N/A,#N/A,FALSE,"QA"}</definedName>
    <definedName name="Delete1" localSheetId="10" hidden="1">{#N/A,#N/A,FALSE,"Coversheet";#N/A,#N/A,FALSE,"QA"}</definedName>
    <definedName name="Delete1" localSheetId="9" hidden="1">{#N/A,#N/A,FALSE,"Coversheet";#N/A,#N/A,FALSE,"QA"}</definedName>
    <definedName name="Delete1" hidden="1">{#N/A,#N/A,FALSE,"Coversheet";#N/A,#N/A,FALSE,"QA"}</definedName>
    <definedName name="Delete10" localSheetId="10" hidden="1">{#N/A,#N/A,FALSE,"Schedule F";#N/A,#N/A,FALSE,"Schedule G"}</definedName>
    <definedName name="Delete10" localSheetId="9" hidden="1">{#N/A,#N/A,FALSE,"Schedule F";#N/A,#N/A,FALSE,"Schedule G"}</definedName>
    <definedName name="Delete10" hidden="1">{#N/A,#N/A,FALSE,"Schedule F";#N/A,#N/A,FALSE,"Schedule G"}</definedName>
    <definedName name="Delete21" localSheetId="10" hidden="1">{#N/A,#N/A,FALSE,"Coversheet";#N/A,#N/A,FALSE,"QA"}</definedName>
    <definedName name="Delete21" localSheetId="9" hidden="1">{#N/A,#N/A,FALSE,"Coversheet";#N/A,#N/A,FALSE,"QA"}</definedName>
    <definedName name="Delete21" hidden="1">{#N/A,#N/A,FALSE,"Coversheet";#N/A,#N/A,FALSE,"QA"}</definedName>
    <definedName name="Demand">[26]Inputs!$D$9</definedName>
    <definedName name="Demand2">[7]Inputs!$D$10</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[19]TransmissionJune2013!$A$1:$S$11</definedName>
    <definedName name="DeprFactorCheck">#REF!</definedName>
    <definedName name="DeprNumberSort">#REF!</definedName>
    <definedName name="DeprTypeCheck">#REF!</definedName>
    <definedName name="DFIT" localSheetId="10" hidden="1">{#N/A,#N/A,FALSE,"Coversheet";#N/A,#N/A,FALSE,"QA"}</definedName>
    <definedName name="DFIT" localSheetId="9" hidden="1">{#N/A,#N/A,FALSE,"Coversheet";#N/A,#N/A,FALSE,"QA"}</definedName>
    <definedName name="DFIT" hidden="1">{#N/A,#N/A,FALSE,"Coversheet";#N/A,#N/A,FALSE,"QA"}</definedName>
    <definedName name="Dis">[7]FuncStudy!$Y$90</definedName>
    <definedName name="Discount_Rate">[27]Assumptions!$B$12</definedName>
    <definedName name="DisFac">'[7]Func Dist Factor Table'!$A$11:$G$25</definedName>
    <definedName name="DispatchSum">"GRID Thermal Generation!R2C1:R4C2"</definedName>
    <definedName name="DistFuncAllocOptions">#REF!</definedName>
    <definedName name="DistFuncFactors">'[18]Func Dist Factor Table'!$A$12:$A$25</definedName>
    <definedName name="DistFuncFactorTbl">'[18]Func Dist Factor Table'!$B$12:$F$25</definedName>
    <definedName name="DistFunctions">'[18]Func Dist Factor Table'!$B$11:$F$11</definedName>
    <definedName name="dsd" localSheetId="10" hidden="1">[6]Inputs!#REF!</definedName>
    <definedName name="dsd" localSheetId="9" hidden="1">[6]Inputs!#REF!</definedName>
    <definedName name="dsd" hidden="1">[6]Inputs!#REF!</definedName>
    <definedName name="DUDE" localSheetId="10" hidden="1">#REF!</definedName>
    <definedName name="DUDE" localSheetId="9" hidden="1">#REF!</definedName>
    <definedName name="DUDE" localSheetId="0" hidden="1">#REF!</definedName>
    <definedName name="DUDE" hidden="1">#REF!</definedName>
    <definedName name="ECDQF_Exp">'[28](3.1) Base NPC UE264 ORTAM2014'!#REF!</definedName>
    <definedName name="ECDQF_MWh">'[28](3.1) Base NPC UE264 ORTAM2014'!#REF!</definedName>
    <definedName name="ee" localSheetId="10" hidden="1">{#N/A,#N/A,FALSE,"Month ";#N/A,#N/A,FALSE,"YTD";#N/A,#N/A,FALSE,"12 mo ended"}</definedName>
    <definedName name="ee" localSheetId="9" hidden="1">{#N/A,#N/A,FALSE,"Month ";#N/A,#N/A,FALSE,"YTD";#N/A,#N/A,FALSE,"12 mo ended"}</definedName>
    <definedName name="ee" hidden="1">{#N/A,#N/A,FALSE,"Month ";#N/A,#N/A,FALSE,"YTD";#N/A,#N/A,FALSE,"12 mo ended"}</definedName>
    <definedName name="EffectiveTaxRate">#REF!</definedName>
    <definedName name="EmbeddedCapCost">#REF!</definedName>
    <definedName name="energy" hidden="1">{#N/A,#N/A,FALSE,"Bgt";#N/A,#N/A,FALSE,"Act";#N/A,#N/A,FALSE,"Chrt Data";#N/A,#N/A,FALSE,"Bus Result";#N/A,#N/A,FALSE,"Main Charts";#N/A,#N/A,FALSE,"P&amp;L Ttl";#N/A,#N/A,FALSE,"P&amp;L C_Ttl";#N/A,#N/A,FALSE,"P&amp;L C_Oct";#N/A,#N/A,FALSE,"P&amp;L C_Sep";#N/A,#N/A,FALSE,"1996";#N/A,#N/A,FALSE,"Data"}</definedName>
    <definedName name="enrgy" localSheetId="10" hidden="1">{#N/A,#N/A,FALSE,"Bgt";#N/A,#N/A,FALSE,"Act";#N/A,#N/A,FALSE,"Chrt Data";#N/A,#N/A,FALSE,"Bus Result";#N/A,#N/A,FALSE,"Main Charts";#N/A,#N/A,FALSE,"P&amp;L Ttl";#N/A,#N/A,FALSE,"P&amp;L C_Ttl";#N/A,#N/A,FALSE,"P&amp;L C_Oct";#N/A,#N/A,FALSE,"P&amp;L C_Sep";#N/A,#N/A,FALSE,"1996";#N/A,#N/A,FALSE,"Data"}</definedName>
    <definedName name="enrgy" localSheetId="9"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localSheetId="10" hidden="1">{#N/A,#N/A,FALSE,"Coversheet";#N/A,#N/A,FALSE,"QA"}</definedName>
    <definedName name="error" localSheetId="9" hidden="1">{#N/A,#N/A,FALSE,"Coversheet";#N/A,#N/A,FALSE,"QA"}</definedName>
    <definedName name="error" hidden="1">{#N/A,#N/A,FALSE,"Coversheet";#N/A,#N/A,FALSE,"QA"}</definedName>
    <definedName name="Estimate" localSheetId="10" hidden="1">{#N/A,#N/A,FALSE,"Summ";#N/A,#N/A,FALSE,"General"}</definedName>
    <definedName name="Estimate" localSheetId="9" hidden="1">{#N/A,#N/A,FALSE,"Summ";#N/A,#N/A,FALSE,"General"}</definedName>
    <definedName name="Estimate" hidden="1">{#N/A,#N/A,FALSE,"Summ";#N/A,#N/A,FALSE,"General"}</definedName>
    <definedName name="ex" localSheetId="10" hidden="1">{#N/A,#N/A,FALSE,"Summ";#N/A,#N/A,FALSE,"General"}</definedName>
    <definedName name="ex" localSheetId="9" hidden="1">{#N/A,#N/A,FALSE,"Summ";#N/A,#N/A,FALSE,"General"}</definedName>
    <definedName name="ex" hidden="1">{#N/A,#N/A,FALSE,"Summ";#N/A,#N/A,FALSE,"General"}</definedName>
    <definedName name="ExchangeMWh">#REF!</definedName>
    <definedName name="extra2" localSheetId="10" hidden="1">{#N/A,#N/A,FALSE,"Loans";#N/A,#N/A,FALSE,"Program Costs";#N/A,#N/A,FALSE,"Measures";#N/A,#N/A,FALSE,"Net Lost Rev";#N/A,#N/A,FALSE,"Incentive"}</definedName>
    <definedName name="extra2" localSheetId="9" hidden="1">{#N/A,#N/A,FALSE,"Loans";#N/A,#N/A,FALSE,"Program Costs";#N/A,#N/A,FALSE,"Measures";#N/A,#N/A,FALSE,"Net Lost Rev";#N/A,#N/A,FALSE,"Incentive"}</definedName>
    <definedName name="extra2" localSheetId="0"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0" hidden="1">{#N/A,#N/A,FALSE,"Loans";#N/A,#N/A,FALSE,"Program Costs";#N/A,#N/A,FALSE,"Measures";#N/A,#N/A,FALSE,"Net Lost Rev";#N/A,#N/A,FALSE,"Incentive"}</definedName>
    <definedName name="extra3" localSheetId="9" hidden="1">{#N/A,#N/A,FALSE,"Loans";#N/A,#N/A,FALSE,"Program Costs";#N/A,#N/A,FALSE,"Measures";#N/A,#N/A,FALSE,"Net Lost Rev";#N/A,#N/A,FALSE,"Incentive"}</definedName>
    <definedName name="extra3" localSheetId="0"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0" hidden="1">{#N/A,#N/A,FALSE,"Loans";#N/A,#N/A,FALSE,"Program Costs";#N/A,#N/A,FALSE,"Measures";#N/A,#N/A,FALSE,"Net Lost Rev";#N/A,#N/A,FALSE,"Incentive"}</definedName>
    <definedName name="extra4" localSheetId="9" hidden="1">{#N/A,#N/A,FALSE,"Loans";#N/A,#N/A,FALSE,"Program Costs";#N/A,#N/A,FALSE,"Measures";#N/A,#N/A,FALSE,"Net Lost Rev";#N/A,#N/A,FALSE,"Incentive"}</definedName>
    <definedName name="extra4" localSheetId="0"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0" hidden="1">{#N/A,#N/A,FALSE,"Loans";#N/A,#N/A,FALSE,"Program Costs";#N/A,#N/A,FALSE,"Measures";#N/A,#N/A,FALSE,"Net Lost Rev";#N/A,#N/A,FALSE,"Incentive"}</definedName>
    <definedName name="extra5" localSheetId="9" hidden="1">{#N/A,#N/A,FALSE,"Loans";#N/A,#N/A,FALSE,"Program Costs";#N/A,#N/A,FALSE,"Measures";#N/A,#N/A,FALSE,"Net Lost Rev";#N/A,#N/A,FALSE,"Incentive"}</definedName>
    <definedName name="extra5" localSheetId="0" hidden="1">{#N/A,#N/A,FALSE,"Loans";#N/A,#N/A,FALSE,"Program Costs";#N/A,#N/A,FALSE,"Measures";#N/A,#N/A,FALSE,"Net Lost Rev";#N/A,#N/A,FALSE,"Incentive"}</definedName>
    <definedName name="extra5" hidden="1">{#N/A,#N/A,FALSE,"Loans";#N/A,#N/A,FALSE,"Program Costs";#N/A,#N/A,FALSE,"Measures";#N/A,#N/A,FALSE,"Net Lost Rev";#N/A,#N/A,FALSE,"Incentive"}</definedName>
    <definedName name="_xlnm.Extract">'[29]Aug 03'!#REF!</definedName>
    <definedName name="Extract_MI">'[29]Aug 03'!#REF!</definedName>
    <definedName name="Factor">#REF!</definedName>
    <definedName name="Factorck">'[7]COS Factor Table'!$Q$15:$Q$136</definedName>
    <definedName name="FactorMethod">[10]Variables!$AB$2</definedName>
    <definedName name="FactorType">[13]Variables!$AK$2:$AL$12</definedName>
    <definedName name="FactSum">'[7]COS Factor Table'!$A$14:$Q$137</definedName>
    <definedName name="fdasfdas"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0" hidden="1">{#N/A,#N/A,FALSE,"Month ";#N/A,#N/A,FALSE,"YTD";#N/A,#N/A,FALSE,"12 mo ended"}</definedName>
    <definedName name="fdsafdasfdsa" localSheetId="9" hidden="1">{#N/A,#N/A,FALSE,"Month ";#N/A,#N/A,FALSE,"YTD";#N/A,#N/A,FALSE,"12 mo ended"}</definedName>
    <definedName name="fdsafdasfdsa" hidden="1">{#N/A,#N/A,FALSE,"Month ";#N/A,#N/A,FALSE,"YTD";#N/A,#N/A,FALSE,"12 mo ended"}</definedName>
    <definedName name="FEB">[1]Jan!#REF!</definedName>
    <definedName name="FedTax">[11]Utah!#REF!</definedName>
    <definedName name="FERCJAMFactor">'[30]JAM Download'!$R:$R</definedName>
    <definedName name="ffff" localSheetId="10" hidden="1">{#N/A,#N/A,FALSE,"Coversheet";#N/A,#N/A,FALSE,"QA"}</definedName>
    <definedName name="ffff" localSheetId="9" hidden="1">{#N/A,#N/A,FALSE,"Coversheet";#N/A,#N/A,FALSE,"QA"}</definedName>
    <definedName name="ffff" hidden="1">{#N/A,#N/A,FALSE,"Coversheet";#N/A,#N/A,FALSE,"QA"}</definedName>
    <definedName name="fffgf" localSheetId="10" hidden="1">{#N/A,#N/A,FALSE,"Coversheet";#N/A,#N/A,FALSE,"QA"}</definedName>
    <definedName name="fffgf" localSheetId="9" hidden="1">{#N/A,#N/A,FALSE,"Coversheet";#N/A,#N/A,FALSE,"QA"}</definedName>
    <definedName name="fffgf" hidden="1">{#N/A,#N/A,FALSE,"Coversheet";#N/A,#N/A,FALSE,"QA"}</definedName>
    <definedName name="FinalPVRR">#REF!</definedName>
    <definedName name="FIT">#REF!</definedName>
    <definedName name="foo" localSheetId="10" hidden="1">{#N/A,#N/A,FALSE,"Bgt";#N/A,#N/A,FALSE,"Act";#N/A,#N/A,FALSE,"Chrt Data";#N/A,#N/A,FALSE,"Bus Result";#N/A,#N/A,FALSE,"Main Charts";#N/A,#N/A,FALSE,"P&amp;L Ttl";#N/A,#N/A,FALSE,"P&amp;L C_Ttl";#N/A,#N/A,FALSE,"P&amp;L C_Oct";#N/A,#N/A,FALSE,"P&amp;L C_Sep";#N/A,#N/A,FALSE,"1996";#N/A,#N/A,FALSE,"Data"}</definedName>
    <definedName name="foo" localSheetId="9"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_Tax" localSheetId="0">#REF!</definedName>
    <definedName name="Franchise_Tax">#REF!</definedName>
    <definedName name="FranchiseTax">#REF!</definedName>
    <definedName name="friend" localSheetId="10" hidden="1">{"PRINT",#N/A,TRUE,"APPA";"PRINT",#N/A,TRUE,"APS";"PRINT",#N/A,TRUE,"BHPL";"PRINT",#N/A,TRUE,"BHPL2";"PRINT",#N/A,TRUE,"CDWR";"PRINT",#N/A,TRUE,"EWEB";"PRINT",#N/A,TRUE,"LADWP";"PRINT",#N/A,TRUE,"NEVBASE"}</definedName>
    <definedName name="friend" localSheetId="9" hidden="1">{"PRINT",#N/A,TRUE,"APPA";"PRINT",#N/A,TRUE,"APS";"PRINT",#N/A,TRUE,"BHPL";"PRINT",#N/A,TRUE,"BHPL2";"PRINT",#N/A,TRUE,"CDWR";"PRINT",#N/A,TRUE,"EWEB";"PRINT",#N/A,TRUE,"LADWP";"PRINT",#N/A,TRUE,"NEVBASE"}</definedName>
    <definedName name="friend" localSheetId="0"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FUEL_CONS_P2">#REF!</definedName>
    <definedName name="FUEL_CONSUMED">#REF!</definedName>
    <definedName name="Func">'[7]Func Factor Table'!$A$10:$H$76</definedName>
    <definedName name="FuncAllocOptions">#REF!</definedName>
    <definedName name="FuncFactors">'[30]Func Factors'!$A$6:$A$73</definedName>
    <definedName name="FuncFactorTbl">'[30]Func Factors'!$B$6:$G$73</definedName>
    <definedName name="Function">[7]FuncStudy!$Y$90</definedName>
    <definedName name="Functions">'[30]Func Factors'!$B$5:$G$5</definedName>
    <definedName name="GADSBY_GAS">#REF!</definedName>
    <definedName name="GRID_Prices">[31]PriceForecast!$N$7:$S$37</definedName>
    <definedName name="GWI_Annualized">#REF!</definedName>
    <definedName name="GWI_Proforma">#REF!</definedName>
    <definedName name="HALE_COAL">#REF!</definedName>
    <definedName name="HALE_GAS">#REF!</definedName>
    <definedName name="helllo" localSheetId="10" hidden="1">{#N/A,#N/A,FALSE,"Pg 6b CustCount_Gas";#N/A,#N/A,FALSE,"QA";#N/A,#N/A,FALSE,"Report";#N/A,#N/A,FALSE,"forecast"}</definedName>
    <definedName name="helllo" localSheetId="9" hidden="1">{#N/A,#N/A,FALSE,"Pg 6b CustCount_Gas";#N/A,#N/A,FALSE,"QA";#N/A,#N/A,FALSE,"Report";#N/A,#N/A,FALSE,"forecast"}</definedName>
    <definedName name="helllo" hidden="1">{#N/A,#N/A,FALSE,"Pg 6b CustCount_Gas";#N/A,#N/A,FALSE,"QA";#N/A,#N/A,FALSE,"Report";#N/A,#N/A,FALSE,"forecast"}</definedName>
    <definedName name="Hello"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10" hidden="1">{#N/A,#N/A,FALSE,"Coversheet";#N/A,#N/A,FALSE,"QA"}</definedName>
    <definedName name="HELP" localSheetId="9" hidden="1">{#N/A,#N/A,FALSE,"Coversheet";#N/A,#N/A,FALSE,"QA"}</definedName>
    <definedName name="HELP" hidden="1">{#N/A,#N/A,FALSE,"Coversheet";#N/A,#N/A,FALSE,"QA"}</definedName>
    <definedName name="Hide_Rows">#REF!</definedName>
    <definedName name="Hide_Rows_Recon">#REF!</definedName>
    <definedName name="High_Plan">#REF!</definedName>
    <definedName name="HROptim" localSheetId="10" hidden="1">{#N/A,#N/A,FALSE,"Summary";#N/A,#N/A,FALSE,"SmPlants";#N/A,#N/A,FALSE,"Utah";#N/A,#N/A,FALSE,"Idaho";#N/A,#N/A,FALSE,"Lewis River";#N/A,#N/A,FALSE,"NrthUmpq";#N/A,#N/A,FALSE,"KlamRog"}</definedName>
    <definedName name="HROptim" localSheetId="9" hidden="1">{#N/A,#N/A,FALSE,"Summary";#N/A,#N/A,FALSE,"SmPlants";#N/A,#N/A,FALSE,"Utah";#N/A,#N/A,FALSE,"Idaho";#N/A,#N/A,FALSE,"Lewis River";#N/A,#N/A,FALSE,"NrthUmpq";#N/A,#N/A,FALSE,"KlamRog"}</definedName>
    <definedName name="HROptim" localSheetId="0"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localSheetId="10" hidden="1">{"'Sheet1'!$A$1:$J$121"}</definedName>
    <definedName name="HTML_Control" localSheetId="9"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UNTER_COAL">#REF!</definedName>
    <definedName name="HUNTINGTON_COAL">#REF!</definedName>
    <definedName name="IDAHOSHR">#REF!</definedName>
    <definedName name="IDAllocMethod">#REF!</definedName>
    <definedName name="IDRateBase">#REF!</definedName>
    <definedName name="income_satement_ytd" localSheetId="10" hidden="1">{#N/A,#N/A,FALSE,"monthly";#N/A,#N/A,FALSE,"year to date";#N/A,#N/A,FALSE,"12_months_IS";#N/A,#N/A,FALSE,"balance sheet";#N/A,#N/A,FALSE,"op_revenues_12m";#N/A,#N/A,FALSE,"op_revenues_ytd";#N/A,#N/A,FALSE,"op_revenues_cm"}</definedName>
    <definedName name="income_satement_ytd" localSheetId="9"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ncomeTaxOptVal">[26]Inputs!$Y$11</definedName>
    <definedName name="INSERTPOINT">'[32]REX Data'!#REF!</definedName>
    <definedName name="INSERTPOINT2">'[32]REX Data'!#REF!</definedName>
    <definedName name="inventory" localSheetId="10" hidden="1">{#N/A,#N/A,FALSE,"Summary";#N/A,#N/A,FALSE,"SmPlants";#N/A,#N/A,FALSE,"Utah";#N/A,#N/A,FALSE,"Idaho";#N/A,#N/A,FALSE,"Lewis River";#N/A,#N/A,FALSE,"NrthUmpq";#N/A,#N/A,FALSE,"KlamRog"}</definedName>
    <definedName name="inventory" localSheetId="9" hidden="1">{#N/A,#N/A,FALSE,"Summary";#N/A,#N/A,FALSE,"SmPlants";#N/A,#N/A,FALSE,"Utah";#N/A,#N/A,FALSE,"Idaho";#N/A,#N/A,FALSE,"Lewis River";#N/A,#N/A,FALSE,"NrthUmpq";#N/A,#N/A,FALSE,"KlamRog"}</definedName>
    <definedName name="inventory" localSheetId="0"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localSheetId="10" hidden="1">{#N/A,#N/A,FALSE,"monthly";#N/A,#N/A,FALSE,"year to date";#N/A,#N/A,FALSE,"12_months_IS";#N/A,#N/A,FALSE,"balance sheet";#N/A,#N/A,FALSE,"op_revenues_12m";#N/A,#N/A,FALSE,"op_revenues_ytd";#N/A,#N/A,FALSE,"op_revenues_cm"}</definedName>
    <definedName name="ISytd" localSheetId="9"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Item_Number">"GP Detail"</definedName>
    <definedName name="JAMValue">'[30]JAM Download'!$S:$S</definedName>
    <definedName name="JAN">[1]Jan!#REF!</definedName>
    <definedName name="Jane" localSheetId="10" hidden="1">{#N/A,#N/A,FALSE,"Expenditures";#N/A,#N/A,FALSE,"Property Placed In-Service";#N/A,#N/A,FALSE,"Removals";#N/A,#N/A,FALSE,"Retirements";#N/A,#N/A,FALSE,"CWIP Balances";#N/A,#N/A,FALSE,"CWIP_Expend_Ratios";#N/A,#N/A,FALSE,"CWIP_Yr_End"}</definedName>
    <definedName name="Jane" localSheetId="9"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ETSET">'[17]Other States WZAMRT98'!#REF!</definedName>
    <definedName name="jfkljsdkljiejgr" localSheetId="10" hidden="1">{#N/A,#N/A,FALSE,"Summ";#N/A,#N/A,FALSE,"General"}</definedName>
    <definedName name="jfkljsdkljiejgr" localSheetId="9" hidden="1">{#N/A,#N/A,FALSE,"Summ";#N/A,#N/A,FALSE,"General"}</definedName>
    <definedName name="jfkljsdkljiejgr" hidden="1">{#N/A,#N/A,FALSE,"Summ";#N/A,#N/A,FALSE,"General"}</definedName>
    <definedName name="JUL">[1]Jan!#REF!</definedName>
    <definedName name="JUN">[1]Jan!#REF!</definedName>
    <definedName name="junk" localSheetId="10" hidden="1">{"PRINT",#N/A,TRUE,"APPA";"PRINT",#N/A,TRUE,"APS";"PRINT",#N/A,TRUE,"BHPL";"PRINT",#N/A,TRUE,"BHPL2";"PRINT",#N/A,TRUE,"CDWR";"PRINT",#N/A,TRUE,"EWEB";"PRINT",#N/A,TRUE,"LADWP";"PRINT",#N/A,TRUE,"NEVBASE"}</definedName>
    <definedName name="junk" localSheetId="9" hidden="1">{"PRINT",#N/A,TRUE,"APPA";"PRINT",#N/A,TRUE,"APS";"PRINT",#N/A,TRUE,"BHPL";"PRINT",#N/A,TRUE,"BHPL2";"PRINT",#N/A,TRUE,"CDWR";"PRINT",#N/A,TRUE,"EWEB";"PRINT",#N/A,TRUE,"LADWP";"PRINT",#N/A,TRUE,"NEVBASE"}</definedName>
    <definedName name="junk" localSheetId="0"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0" hidden="1">{"PRINT",#N/A,TRUE,"APPA";"PRINT",#N/A,TRUE,"APS";"PRINT",#N/A,TRUE,"BHPL";"PRINT",#N/A,TRUE,"BHPL2";"PRINT",#N/A,TRUE,"CDWR";"PRINT",#N/A,TRUE,"EWEB";"PRINT",#N/A,TRUE,"LADWP";"PRINT",#N/A,TRUE,"NEVBASE"}</definedName>
    <definedName name="junk1" localSheetId="9"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0" hidden="1">{"PRINT",#N/A,TRUE,"APPA";"PRINT",#N/A,TRUE,"APS";"PRINT",#N/A,TRUE,"BHPL";"PRINT",#N/A,TRUE,"BHPL2";"PRINT",#N/A,TRUE,"CDWR";"PRINT",#N/A,TRUE,"EWEB";"PRINT",#N/A,TRUE,"LADWP";"PRINT",#N/A,TRUE,"NEVBASE"}</definedName>
    <definedName name="junk2" localSheetId="9" hidden="1">{"PRINT",#N/A,TRUE,"APPA";"PRINT",#N/A,TRUE,"APS";"PRINT",#N/A,TRUE,"BHPL";"PRINT",#N/A,TRUE,"BHPL2";"PRINT",#N/A,TRUE,"CDWR";"PRINT",#N/A,TRUE,"EWEB";"PRINT",#N/A,TRUE,"LADWP";"PRINT",#N/A,TRUE,"NEVBASE"}</definedName>
    <definedName name="junk2" localSheetId="0"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0" hidden="1">{"PRINT",#N/A,TRUE,"APPA";"PRINT",#N/A,TRUE,"APS";"PRINT",#N/A,TRUE,"BHPL";"PRINT",#N/A,TRUE,"BHPL2";"PRINT",#N/A,TRUE,"CDWR";"PRINT",#N/A,TRUE,"EWEB";"PRINT",#N/A,TRUE,"LADWP";"PRINT",#N/A,TRUE,"NEVBASE"}</definedName>
    <definedName name="junk3" localSheetId="9"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0" hidden="1">{"PRINT",#N/A,TRUE,"APPA";"PRINT",#N/A,TRUE,"APS";"PRINT",#N/A,TRUE,"BHPL";"PRINT",#N/A,TRUE,"BHPL2";"PRINT",#N/A,TRUE,"CDWR";"PRINT",#N/A,TRUE,"EWEB";"PRINT",#N/A,TRUE,"LADWP";"PRINT",#N/A,TRUE,"NEVBASE"}</definedName>
    <definedName name="junk4" localSheetId="9"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0" hidden="1">{"PRINT",#N/A,TRUE,"APPA";"PRINT",#N/A,TRUE,"APS";"PRINT",#N/A,TRUE,"BHPL";"PRINT",#N/A,TRUE,"BHPL2";"PRINT",#N/A,TRUE,"CDWR";"PRINT",#N/A,TRUE,"EWEB";"PRINT",#N/A,TRUE,"LADWP";"PRINT",#N/A,TRUE,"NEVBASE"}</definedName>
    <definedName name="junk5" localSheetId="9"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Jurisdiction">[13]Variables!$AK$15</definedName>
    <definedName name="JurisNumber">[13]Variables!$AL$15</definedName>
    <definedName name="JurisTitle">#REF!</definedName>
    <definedName name="JVENTRY">#REF!</definedName>
    <definedName name="k"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10" hidden="1">{"PRINT",#N/A,TRUE,"APPA";"PRINT",#N/A,TRUE,"APS";"PRINT",#N/A,TRUE,"BHPL";"PRINT",#N/A,TRUE,"BHPL2";"PRINT",#N/A,TRUE,"CDWR";"PRINT",#N/A,TRUE,"EWEB";"PRINT",#N/A,TRUE,"LADWP";"PRINT",#N/A,TRUE,"NEVBASE"}</definedName>
    <definedName name="Keep" localSheetId="9"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0" hidden="1">{"PRINT",#N/A,TRUE,"APPA";"PRINT",#N/A,TRUE,"APS";"PRINT",#N/A,TRUE,"BHPL";"PRINT",#N/A,TRUE,"BHPL2";"PRINT",#N/A,TRUE,"CDWR";"PRINT",#N/A,TRUE,"EWEB";"PRINT",#N/A,TRUE,"LADWP";"PRINT",#N/A,TRUE,"NEVBASE"}</definedName>
    <definedName name="keep2" localSheetId="9"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st_Actual_Year">[33]Variables!$B$7</definedName>
    <definedName name="LastCell">#REF!</definedName>
    <definedName name="limcount" hidden="1">1</definedName>
    <definedName name="LinkCos">'[7]JAM Download'!$I$4</definedName>
    <definedName name="ListOffset">1</definedName>
    <definedName name="LITTLE_MTN_COMB">#REF!</definedName>
    <definedName name="LITTLE_MTN_GAS">#REF!</definedName>
    <definedName name="LOAD">#REF!</definedName>
    <definedName name="lookup" localSheetId="10" hidden="1">{#N/A,#N/A,FALSE,"Coversheet";#N/A,#N/A,FALSE,"QA"}</definedName>
    <definedName name="lookup" localSheetId="9" hidden="1">{#N/A,#N/A,FALSE,"Coversheet";#N/A,#N/A,FALSE,"QA"}</definedName>
    <definedName name="lookup" hidden="1">{#N/A,#N/A,FALSE,"Coversheet";#N/A,#N/A,FALSE,"QA"}</definedName>
    <definedName name="Low_Plan">#REF!</definedName>
    <definedName name="MAR">[1]Jan!#REF!</definedName>
    <definedName name="Marg_Tax_Rate">'[34]Multipliers Input'!$Y$4</definedName>
    <definedName name="Master" localSheetId="10" hidden="1">{#N/A,#N/A,FALSE,"Actual";#N/A,#N/A,FALSE,"Normalized";#N/A,#N/A,FALSE,"Electric Actual";#N/A,#N/A,FALSE,"Electric Normalized"}</definedName>
    <definedName name="Master" localSheetId="9"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D_High1">'[35]Master Data'!$A$2</definedName>
    <definedName name="MD_Low1">'[35]Master Data'!$D$28</definedName>
    <definedName name="MEN">[1]Jan!#REF!</definedName>
    <definedName name="Mill">#REF!</definedName>
    <definedName name="Miller" localSheetId="10" hidden="1">{#N/A,#N/A,FALSE,"Expenditures";#N/A,#N/A,FALSE,"Property Placed In-Service";#N/A,#N/A,FALSE,"CWIP Balances"}</definedName>
    <definedName name="Miller" localSheetId="9" hidden="1">{#N/A,#N/A,FALSE,"Expenditures";#N/A,#N/A,FALSE,"Property Placed In-Service";#N/A,#N/A,FALSE,"CWIP Balances"}</definedName>
    <definedName name="Miller" hidden="1">{#N/A,#N/A,FALSE,"Expenditures";#N/A,#N/A,FALSE,"Property Placed In-Service";#N/A,#N/A,FALSE,"CWIP Balances"}</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10" hidden="1">{"PRINT",#N/A,TRUE,"APPA";"PRINT",#N/A,TRUE,"APS";"PRINT",#N/A,TRUE,"BHPL";"PRINT",#N/A,TRUE,"BHPL2";"PRINT",#N/A,TRUE,"CDWR";"PRINT",#N/A,TRUE,"EWEB";"PRINT",#N/A,TRUE,"LADWP";"PRINT",#N/A,TRUE,"NEVBASE"}</definedName>
    <definedName name="mmm" localSheetId="9"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onthlist">'[36]DSM Output'!$AL$1:$AM$12</definedName>
    <definedName name="Months">[16]NPC!$F$3:$Q$3</definedName>
    <definedName name="monthtotals">'[36]DSM Output'!$M$38:$X$38</definedName>
    <definedName name="MSPAverageInput">[10]Inputs!#REF!</definedName>
    <definedName name="MSPYearEndInput">[10]Inputs!#REF!</definedName>
    <definedName name="MTAllocMethod">#REF!</definedName>
    <definedName name="MTRateBase">#REF!</definedName>
    <definedName name="MWh">#REF!</definedName>
    <definedName name="NameAverageFuelCost">#REF!</definedName>
    <definedName name="NameBurn">[16]NPC!$C$590:$C$614</definedName>
    <definedName name="NameCost">#REF!</definedName>
    <definedName name="NameECDQF_Exp">'[28](3.1) Base NPC UE264 ORTAM2014'!#REF!</definedName>
    <definedName name="NameECDQF_MWh">'[28](3.1) Base NPC UE264 ORTAM2014'!#REF!</definedName>
    <definedName name="NameFactor">#REF!</definedName>
    <definedName name="NameMill">#REF!</definedName>
    <definedName name="NameMMBtu">#REF!</definedName>
    <definedName name="NameMWh">#REF!</definedName>
    <definedName name="NameMWhTotal">"NPC!$A$277:$A$559"</definedName>
    <definedName name="NamePeak">#REF!</definedName>
    <definedName name="NAUGHTON_COAL">#REF!</definedName>
    <definedName name="NAUGHTON_OIL">#REF!</definedName>
    <definedName name="Net_Operating_Income" localSheetId="0">#REF!</definedName>
    <definedName name="Net_Operating_Income">#REF!</definedName>
    <definedName name="NetToGross">#REF!</definedName>
    <definedName name="new" localSheetId="10" hidden="1">{#N/A,#N/A,FALSE,"Summ";#N/A,#N/A,FALSE,"General"}</definedName>
    <definedName name="new" localSheetId="9"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9"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NEWMO1">[1]Jan!#REF!</definedName>
    <definedName name="NEWMO2">[1]Jan!#REF!</definedName>
    <definedName name="NEWMONTH">[1]Jan!#REF!</definedName>
    <definedName name="NormalizedFedTaxExp">[11]Utah!#REF!</definedName>
    <definedName name="NormalizedOMExp">[11]Utah!#REF!</definedName>
    <definedName name="NormalizedState">[11]Utah!#REF!</definedName>
    <definedName name="NormalizedStateTaxExp">[11]Utah!#REF!</definedName>
    <definedName name="NormalizedTOIExp">[11]Utah!#REF!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FPC_Date">[37]VDOC!$O$4</definedName>
    <definedName name="OH">[7]Inputs!$D$24</definedName>
    <definedName name="OHSch10YR" localSheetId="10" hidden="1">{#N/A,#N/A,FALSE,"Summary";#N/A,#N/A,FALSE,"SmPlants";#N/A,#N/A,FALSE,"Utah";#N/A,#N/A,FALSE,"Idaho";#N/A,#N/A,FALSE,"Lewis River";#N/A,#N/A,FALSE,"NrthUmpq";#N/A,#N/A,FALSE,"KlamRog"}</definedName>
    <definedName name="OHSch10YR" localSheetId="9"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IL_RECEIVED">#REF!</definedName>
    <definedName name="om" localSheetId="10" hidden="1">{#N/A,#N/A,FALSE,"Summary";#N/A,#N/A,FALSE,"SmPlants";#N/A,#N/A,FALSE,"Utah";#N/A,#N/A,FALSE,"Idaho";#N/A,#N/A,FALSE,"Lewis River";#N/A,#N/A,FALSE,"NrthUmpq";#N/A,#N/A,FALSE,"KlamRog"}</definedName>
    <definedName name="om" localSheetId="9"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EX_High1">'[38]Master Data'!$P$2</definedName>
    <definedName name="OMEX_Low1">'[38]Master Data'!$P$36</definedName>
    <definedName name="OMEX_Low2">'[38]Master Data'!$S$36</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10" hidden="1">{"Factors Pages 1-2",#N/A,FALSE,"Factors";"Factors Page 3",#N/A,FALSE,"Factors";"Factors Page 4",#N/A,FALSE,"Factors";"Factors Page 5",#N/A,FALSE,"Factors";"Factors Pages 8-27",#N/A,FALSE,"Factors"}</definedName>
    <definedName name="others" localSheetId="9"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age110">#REF!</definedName>
    <definedName name="Page111">#REF!</definedName>
    <definedName name="Page112">#REF!</definedName>
    <definedName name="Page113">#REF!</definedName>
    <definedName name="Page114">#REF!</definedName>
    <definedName name="Page115">#REF!</definedName>
    <definedName name="Page116">#REF!</definedName>
    <definedName name="Page117">#REF!</definedName>
    <definedName name="Page118">#REF!</definedName>
    <definedName name="Page119">#REF!</definedName>
    <definedName name="Page120">#REF!</definedName>
    <definedName name="Page121">#REF!</definedName>
    <definedName name="Page122">#REF!</definedName>
    <definedName name="Page123">#REF!</definedName>
    <definedName name="page63">'[7]Energy Factor'!#REF!</definedName>
    <definedName name="page64">'[7]Energy Factor'!#REF!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cent_Common" localSheetId="0">#REF!</definedName>
    <definedName name="Percent_Common">#REF!</definedName>
    <definedName name="Period">#REF!</definedName>
    <definedName name="pete" localSheetId="10" hidden="1">{#N/A,#N/A,FALSE,"Bgt";#N/A,#N/A,FALSE,"Act";#N/A,#N/A,FALSE,"Chrt Data";#N/A,#N/A,FALSE,"Bus Result";#N/A,#N/A,FALSE,"Main Charts";#N/A,#N/A,FALSE,"P&amp;L Ttl";#N/A,#N/A,FALSE,"P&amp;L C_Ttl";#N/A,#N/A,FALSE,"P&amp;L C_Oct";#N/A,#N/A,FALSE,"P&amp;L C_Sep";#N/A,#N/A,FALSE,"1996";#N/A,#N/A,FALSE,"Data"}</definedName>
    <definedName name="pete" localSheetId="9"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lanned_Outage">'[39]Source - Planned Outages'!$B$2:$F$46</definedName>
    <definedName name="PPAAdjFlag">#REF!</definedName>
    <definedName name="pref">[11]Utah!#REF!</definedName>
    <definedName name="pref_cost">[11]Utah!#REF!</definedName>
    <definedName name="PrefCost">#REF!</definedName>
    <definedName name="Pretax_ror">[11]Utah!#REF!</definedName>
    <definedName name="PricingInfo" localSheetId="10" hidden="1">[40]Inputs!#REF!</definedName>
    <definedName name="PricingInfo" localSheetId="9" hidden="1">[40]Inputs!#REF!</definedName>
    <definedName name="PricingInfo" localSheetId="0" hidden="1">[40]Inputs!#REF!</definedName>
    <definedName name="PricingInfo" hidden="1">[40]Inputs!#REF!</definedName>
    <definedName name="_xlnm.Print_Area" localSheetId="10">'Apr 19 SBC - Table A'!$A$1:$AP$48</definedName>
    <definedName name="_xlnm.Print_Area" localSheetId="2">'Non-IRP Costs'!$A$1:$F$37</definedName>
    <definedName name="_xlnm.Print_Area" localSheetId="0">'Revenue Requirement'!$B$1:$F$38</definedName>
    <definedName name="Print_Area_MI">#REF!</definedName>
    <definedName name="Print_Area_MIA">#REF!</definedName>
    <definedName name="_xlnm.Print_Titles">#REF!</definedName>
    <definedName name="Print_Titles_MI">#REF!</definedName>
    <definedName name="Print_Titles_MIA">#REF!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PSATable">[16]Hermiston!$A$32:$E$57</definedName>
    <definedName name="ptc">[34]Main!$D$111</definedName>
    <definedName name="PTC_Credit">[34]Main!$D$108</definedName>
    <definedName name="ptc_date">[34]Main!$D$113</definedName>
    <definedName name="ptc_esc">[34]Main!$D$112</definedName>
    <definedName name="ptc_start_date">[34]Main!$D$114</definedName>
    <definedName name="ptc_yr">[34]Main!$D$109</definedName>
    <definedName name="q" localSheetId="10" hidden="1">{#N/A,#N/A,FALSE,"Coversheet";#N/A,#N/A,FALSE,"QA"}</definedName>
    <definedName name="q" localSheetId="9" hidden="1">{#N/A,#N/A,FALSE,"Coversheet";#N/A,#N/A,FALSE,"QA"}</definedName>
    <definedName name="q" hidden="1">{#N/A,#N/A,FALSE,"Coversheet";#N/A,#N/A,FALSE,"QA"}</definedName>
    <definedName name="qqq" localSheetId="10" hidden="1">{#N/A,#N/A,FALSE,"schA"}</definedName>
    <definedName name="qqq" localSheetId="9" hidden="1">{#N/A,#N/A,FALSE,"schA"}</definedName>
    <definedName name="qqq" hidden="1">{#N/A,#N/A,FALSE,"schA"}</definedName>
    <definedName name="RAMP_LOSS">'[41]X Source - Ramp Losses'!$E$4:$F$28</definedName>
    <definedName name="RampLossMonthlyDemand">'[42]Source - Ramp Losses'!$O$46:$P$57</definedName>
    <definedName name="RANGE_NAMES">#REF!</definedName>
    <definedName name="Rangename2">#REF!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[11]Utah!#REF!</definedName>
    <definedName name="ReportAdjData">#REF!</definedName>
    <definedName name="Repower_Info">'[43]Repower Info'!$A$5:$AD$23</definedName>
    <definedName name="ResourceSupplier">#REF!</definedName>
    <definedName name="retail" localSheetId="10" hidden="1">{#N/A,#N/A,FALSE,"Loans";#N/A,#N/A,FALSE,"Program Costs";#N/A,#N/A,FALSE,"Measures";#N/A,#N/A,FALSE,"Net Lost Rev";#N/A,#N/A,FALSE,"Incentive"}</definedName>
    <definedName name="retail" localSheetId="9"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0" hidden="1">{#N/A,#N/A,FALSE,"Loans";#N/A,#N/A,FALSE,"Program Costs";#N/A,#N/A,FALSE,"Measures";#N/A,#N/A,FALSE,"Net Lost Rev";#N/A,#N/A,FALSE,"Incentive"}</definedName>
    <definedName name="retail_CC" localSheetId="9"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0" hidden="1">{#N/A,#N/A,FALSE,"Loans";#N/A,#N/A,FALSE,"Program Costs";#N/A,#N/A,FALSE,"Measures";#N/A,#N/A,FALSE,"Net Lost Rev";#N/A,#N/A,FALSE,"Incentive"}</definedName>
    <definedName name="retail_CC1" localSheetId="9"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isk_Adjustment">'[44]Costs By Sample'!$H$8</definedName>
    <definedName name="ROE">#REF!</definedName>
    <definedName name="rrr" localSheetId="10" hidden="1">{"PRINT",#N/A,TRUE,"APPA";"PRINT",#N/A,TRUE,"APS";"PRINT",#N/A,TRUE,"BHPL";"PRINT",#N/A,TRUE,"BHPL2";"PRINT",#N/A,TRUE,"CDWR";"PRINT",#N/A,TRUE,"EWEB";"PRINT",#N/A,TRUE,"LADWP";"PRINT",#N/A,TRUE,"NEVBASE"}</definedName>
    <definedName name="rrr" localSheetId="9"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_TEMPLE_GAS">#REF!</definedName>
    <definedName name="S_TEMPLE_OIL">#REF!</definedName>
    <definedName name="SameStateCheck">#REF!</definedName>
    <definedName name="SameStateCheckError">#REF!</definedName>
    <definedName name="SAPBEXhrIndnt" hidden="1">"Wide"</definedName>
    <definedName name="SAPBEXrevision" hidden="1">1</definedName>
    <definedName name="SAPBEXsysID" hidden="1">"BWP"</definedName>
    <definedName name="SAPBEXwbID" hidden="1">"45G0Y9HKM7XU88W4C0LM2V28B"</definedName>
    <definedName name="SAPsysID" hidden="1">"708C5W7SBKP804JT78WJ0JNKI"</definedName>
    <definedName name="SAPwbID" hidden="1">"ARS"</definedName>
    <definedName name="sdlfhsdlhfkl" localSheetId="10" hidden="1">{#N/A,#N/A,FALSE,"Summ";#N/A,#N/A,FALSE,"General"}</definedName>
    <definedName name="sdlfhsdlhfkl" localSheetId="9" hidden="1">{#N/A,#N/A,FALSE,"Summ";#N/A,#N/A,FALSE,"General"}</definedName>
    <definedName name="sdlfhsdlhfkl" hidden="1">{#N/A,#N/A,FALSE,"Summ";#N/A,#N/A,FALSE,"General"}</definedName>
    <definedName name="SECOND">[1]Jan!#REF!</definedName>
    <definedName name="SEP">[1]Jan!#REF!</definedName>
    <definedName name="SettingAlloc">#REF!</definedName>
    <definedName name="SettingRB">#REF!</definedName>
    <definedName name="seven" localSheetId="10" hidden="1">{#N/A,#N/A,FALSE,"CRPT";#N/A,#N/A,FALSE,"TREND";#N/A,#N/A,FALSE,"%Curve"}</definedName>
    <definedName name="seven" localSheetId="9" hidden="1">{#N/A,#N/A,FALSE,"CRPT";#N/A,#N/A,FALSE,"TREND";#N/A,#N/A,FALSE,"%Curve"}</definedName>
    <definedName name="seven" hidden="1">{#N/A,#N/A,FALSE,"CRPT";#N/A,#N/A,FALSE,"TREND";#N/A,#N/A,FALSE,"%Curve"}</definedName>
    <definedName name="shit" localSheetId="10" hidden="1">{"PRINT",#N/A,TRUE,"APPA";"PRINT",#N/A,TRUE,"APS";"PRINT",#N/A,TRUE,"BHPL";"PRINT",#N/A,TRUE,"BHPL2";"PRINT",#N/A,TRUE,"CDWR";"PRINT",#N/A,TRUE,"EWEB";"PRINT",#N/A,TRUE,"LADWP";"PRINT",#N/A,TRUE,"NEVBASE"}</definedName>
    <definedName name="shit" localSheetId="9"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ix" localSheetId="10" hidden="1">{#N/A,#N/A,FALSE,"Drill Sites";"WP 212",#N/A,FALSE,"MWAG EOR";"WP 213",#N/A,FALSE,"MWAG EOR";#N/A,#N/A,FALSE,"Misc. Facility";#N/A,#N/A,FALSE,"WWTP"}</definedName>
    <definedName name="six" localSheetId="9" hidden="1">{#N/A,#N/A,FALSE,"Drill Sites";"WP 212",#N/A,FALSE,"MWAG EOR";"WP 213",#N/A,FALSE,"MWAG EOR";#N/A,#N/A,FALSE,"Misc. Facility";#N/A,#N/A,FALSE,"WWTP"}</definedName>
    <definedName name="six" hidden="1">{#N/A,#N/A,FALSE,"Drill Sites";"WP 212",#N/A,FALSE,"MWAG EOR";"WP 213",#N/A,FALSE,"MWAG EOR";#N/A,#N/A,FALSE,"Misc. Facility";#N/A,#N/A,FALSE,"WWTP"}</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ecMaint" localSheetId="10" hidden="1">{#N/A,#N/A,FALSE,"Summary";#N/A,#N/A,FALSE,"SmPlants";#N/A,#N/A,FALSE,"Utah";#N/A,#N/A,FALSE,"Idaho";#N/A,#N/A,FALSE,"Lewis River";#N/A,#N/A,FALSE,"NrthUmpq";#N/A,#N/A,FALSE,"KlamRog"}</definedName>
    <definedName name="SpecMaint" localSheetId="9"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0" hidden="1">{#N/A,#N/A,FALSE,"Actual";#N/A,#N/A,FALSE,"Normalized";#N/A,#N/A,FALSE,"Electric Actual";#N/A,#N/A,FALSE,"Electric Normalized"}</definedName>
    <definedName name="spippw" localSheetId="9" hidden="1">{#N/A,#N/A,FALSE,"Actual";#N/A,#N/A,FALSE,"Normalized";#N/A,#N/A,FALSE,"Electric Actual";#N/A,#N/A,FALSE,"Electric Normalized"}</definedName>
    <definedName name="spippw" hidden="1">{#N/A,#N/A,FALSE,"Actual";#N/A,#N/A,FALSE,"Normalized";#N/A,#N/A,FALSE,"Electric Actual";#N/A,#N/A,FALSE,"Electric Normalized"}</definedName>
    <definedName name="ss" localSheetId="10" hidden="1">{"PRINT",#N/A,TRUE,"APPA";"PRINT",#N/A,TRUE,"APS";"PRINT",#N/A,TRUE,"BHPL";"PRINT",#N/A,TRUE,"BHPL2";"PRINT",#N/A,TRUE,"CDWR";"PRINT",#N/A,TRUE,"EWEB";"PRINT",#N/A,TRUE,"LADWP";"PRINT",#N/A,TRUE,"NEVBASE"}</definedName>
    <definedName name="ss" localSheetId="9"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SMonthlyDemand">'[42]Source - Station Use'!$H$66:$H$77</definedName>
    <definedName name="ST_Bottom1">#REF!</definedName>
    <definedName name="ST_Risk_Adj">#REF!</definedName>
    <definedName name="ST_Top1">#REF!</definedName>
    <definedName name="ST_Top2">#REF!</definedName>
    <definedName name="ST_Top3">[14]Main!#REF!</definedName>
    <definedName name="standard1" localSheetId="10" hidden="1">{"YTD-Total",#N/A,FALSE,"Provision"}</definedName>
    <definedName name="standard1" localSheetId="9" hidden="1">{"YTD-Total",#N/A,FALSE,"Provision"}</definedName>
    <definedName name="standard1" hidden="1">{"YTD-Total",#N/A,FALSE,"Provision"}</definedName>
    <definedName name="START">[1]Jan!#REF!</definedName>
    <definedName name="Start_Date">[45]Prices!$C$2</definedName>
    <definedName name="StartMWh">#REF!</definedName>
    <definedName name="StartTheMill">#REF!</definedName>
    <definedName name="StartTheRack">#REF!</definedName>
    <definedName name="State">[7]Inputs!$C$5</definedName>
    <definedName name="StateTax">[11]Utah!#REF!</definedName>
    <definedName name="Study_Name">#REF!</definedName>
    <definedName name="SumAdjContract">[11]Utah!#REF!</definedName>
    <definedName name="SumAdjDepr">[11]Utah!#REF!</definedName>
    <definedName name="SumAdjMisc1">[11]Utah!#REF!</definedName>
    <definedName name="SumAdjMisc2">[11]Utah!#REF!</definedName>
    <definedName name="SumAdjNPC">[11]Utah!#REF!</definedName>
    <definedName name="SumAdjOM">[11]Utah!#REF!</definedName>
    <definedName name="SumAdjOther">[11]Utah!#REF!</definedName>
    <definedName name="SumAdjRB">[11]Utah!#REF!</definedName>
    <definedName name="SumAdjRev">[11]Utah!#REF!</definedName>
    <definedName name="SumAdjTax">[11]Utah!#REF!</definedName>
    <definedName name="SUMMARY">#REF!</definedName>
    <definedName name="SUMMARY23">[11]Utah!#REF!</definedName>
    <definedName name="SUMMARY3">[11]Utah!#REF!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 localSheetId="10" hidden="1">{#N/A,#N/A,FALSE,"CESTSUM";#N/A,#N/A,FALSE,"est sum A";#N/A,#N/A,FALSE,"est detail A"}</definedName>
    <definedName name="t" localSheetId="9" hidden="1">{#N/A,#N/A,FALSE,"CESTSUM";#N/A,#N/A,FALSE,"est sum A";#N/A,#N/A,FALSE,"est detail A"}</definedName>
    <definedName name="T">#REF!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[11]Utah!#REF!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[11]Utah!#REF!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'[46]Allocation FY2005'!#REF!</definedName>
    <definedName name="table2">'[46]Allocation FY2005'!#REF!</definedName>
    <definedName name="table3">'[46]Allocation FY2004'!#REF!</definedName>
    <definedName name="table4">'[46]Allocation FY2004'!#REF!</definedName>
    <definedName name="tableb">#REF!</definedName>
    <definedName name="tablec">#REF!</definedName>
    <definedName name="tablex">#REF!</definedName>
    <definedName name="tabley">#REF!</definedName>
    <definedName name="TargetROR">[7]Inputs!$L$6</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[11]Utah!#REF!</definedName>
    <definedName name="TaxTypeCheck">#REF!</definedName>
    <definedName name="TC_Net_Rate_Base" localSheetId="0">#REF!</definedName>
    <definedName name="TC_Net_Rate_Base">#REF!</definedName>
    <definedName name="TC_Operating_Rev_For_Return" localSheetId="0">#REF!</definedName>
    <definedName name="TC_Operating_Rev_For_Return">#REF!</definedName>
    <definedName name="tem" localSheetId="10" hidden="1">{#N/A,#N/A,FALSE,"Summ";#N/A,#N/A,FALSE,"General"}</definedName>
    <definedName name="tem" localSheetId="9" hidden="1">{#N/A,#N/A,FALSE,"Summ";#N/A,#N/A,FALSE,"General"}</definedName>
    <definedName name="tem" hidden="1">{#N/A,#N/A,FALSE,"Summ";#N/A,#N/A,FALSE,"General"}</definedName>
    <definedName name="TEMP" localSheetId="10" hidden="1">{#N/A,#N/A,FALSE,"Summ";#N/A,#N/A,FALSE,"General"}</definedName>
    <definedName name="TEMP" localSheetId="9" hidden="1">{#N/A,#N/A,FALSE,"Summ";#N/A,#N/A,FALSE,"General"}</definedName>
    <definedName name="TEMP" hidden="1">{#N/A,#N/A,FALSE,"Summ";#N/A,#N/A,FALSE,"General"}</definedName>
    <definedName name="Temp1" localSheetId="10" hidden="1">{#N/A,#N/A,FALSE,"CESTSUM";#N/A,#N/A,FALSE,"est sum A";#N/A,#N/A,FALSE,"est detail A"}</definedName>
    <definedName name="Temp1" localSheetId="9" hidden="1">{#N/A,#N/A,FALSE,"CESTSUM";#N/A,#N/A,FALSE,"est sum A";#N/A,#N/A,FALSE,"est detail A"}</definedName>
    <definedName name="Temp1" hidden="1">{#N/A,#N/A,FALSE,"CESTSUM";#N/A,#N/A,FALSE,"est sum A";#N/A,#N/A,FALSE,"est detail A"}</definedName>
    <definedName name="temp2" localSheetId="10" hidden="1">{#N/A,#N/A,FALSE,"CESTSUM";#N/A,#N/A,FALSE,"est sum A";#N/A,#N/A,FALSE,"est detail A"}</definedName>
    <definedName name="temp2" localSheetId="9" hidden="1">{#N/A,#N/A,FALSE,"CESTSUM";#N/A,#N/A,FALSE,"est sum A";#N/A,#N/A,FALSE,"est detail A"}</definedName>
    <definedName name="temp2" hidden="1">{#N/A,#N/A,FALSE,"CESTSUM";#N/A,#N/A,FALSE,"est sum A";#N/A,#N/A,FALSE,"est detail A"}</definedName>
    <definedName name="Test_COS">'[7]Hot Sheet'!$F$120</definedName>
    <definedName name="TEST0">#REF!</definedName>
    <definedName name="TEST1">#REF!</definedName>
    <definedName name="TEST2">'[47]2007 - 2009 Detail'!#REF!</definedName>
    <definedName name="TESTHKEY">#REF!</definedName>
    <definedName name="TESTKEYS">#REF!</definedName>
    <definedName name="TestPeriod">[7]Inputs!$C$6</definedName>
    <definedName name="TESTVKEY">#REF!</definedName>
    <definedName name="ThreeFactorElectric">#REF!</definedName>
    <definedName name="TIMAAVGRBOR">#REF!</definedName>
    <definedName name="Top">#REF!</definedName>
    <definedName name="TotalRateBase">'[7]G+T+D+R+M'!$H$58</definedName>
    <definedName name="TotTaxRate">[7]Inputs!$H$17</definedName>
    <definedName name="tr" localSheetId="10" hidden="1">{#N/A,#N/A,FALSE,"CESTSUM";#N/A,#N/A,FALSE,"est sum A";#N/A,#N/A,FALSE,"est detail A"}</definedName>
    <definedName name="tr" localSheetId="9" hidden="1">{#N/A,#N/A,FALSE,"CESTSUM";#N/A,#N/A,FALSE,"est sum A";#N/A,#N/A,FALSE,"est detail A"}</definedName>
    <definedName name="tr" hidden="1">{#N/A,#N/A,FALSE,"CESTSUM";#N/A,#N/A,FALSE,"est sum A";#N/A,#N/A,FALSE,"est detail A"}</definedName>
    <definedName name="Transfer" localSheetId="10" hidden="1">#REF!</definedName>
    <definedName name="Transfer" localSheetId="9" hidden="1">#REF!</definedName>
    <definedName name="Transfer" hidden="1">#REF!</definedName>
    <definedName name="Transfers" localSheetId="10" hidden="1">#REF!</definedName>
    <definedName name="Transfers" localSheetId="9" hidden="1">#REF!</definedName>
    <definedName name="Transfers" hidden="1">#REF!</definedName>
    <definedName name="TransRate">'[48]Exh 64 (Trans)'!$B$6</definedName>
    <definedName name="Type1Adj">[11]Utah!#REF!</definedName>
    <definedName name="Type1AdjTax">[11]Utah!#REF!</definedName>
    <definedName name="Type2Adj">[11]Utah!#REF!</definedName>
    <definedName name="Type2AdjTax">[11]Utah!#REF!</definedName>
    <definedName name="Type3Adj">[11]Utah!#REF!</definedName>
    <definedName name="Type3AdjTax">[11]Utah!#REF!</definedName>
    <definedName name="u" localSheetId="10" hidden="1">{#N/A,#N/A,FALSE,"Summ";#N/A,#N/A,FALSE,"General"}</definedName>
    <definedName name="u" localSheetId="9" hidden="1">{#N/A,#N/A,FALSE,"Summ";#N/A,#N/A,FALSE,"General"}</definedName>
    <definedName name="u" hidden="1">{#N/A,#N/A,FALSE,"Summ";#N/A,#N/A,FALSE,"General"}</definedName>
    <definedName name="UAACT550SGW">[7]FuncStudy!$Y$405</definedName>
    <definedName name="UAACT554SGW">[7]FuncStudy!$Y$427</definedName>
    <definedName name="UAcct103">[7]FuncStudy!$Y$1315</definedName>
    <definedName name="UAcct105S">[7]FuncStudy!$Y$1673</definedName>
    <definedName name="UAcct105SEU">[7]FuncStudy!$Y$1677</definedName>
    <definedName name="UAcct105SGG">[7]FuncStudy!$Y$1678</definedName>
    <definedName name="UAcct105SGP1">[7]FuncStudy!$Y$1674</definedName>
    <definedName name="UAcct105SGP2">[7]FuncStudy!$Y$1676</definedName>
    <definedName name="UAcct105SGT">[7]FuncStudy!$Y$1675</definedName>
    <definedName name="UAcct1081390">[7]FuncStudy!$Y$2099</definedName>
    <definedName name="UAcct1081390Rcl">[7]FuncStudy!$Y$2098</definedName>
    <definedName name="UAcct1081399">[7]FuncStudy!$Y$2107</definedName>
    <definedName name="UAcct1081399Rcl">[7]FuncStudy!$Y$2106</definedName>
    <definedName name="UAcct108360">[7]FuncStudy!$Y$2006</definedName>
    <definedName name="UAcct108361">[7]FuncStudy!$Y$2010</definedName>
    <definedName name="UAcct108362">[7]FuncStudy!$Y$2014</definedName>
    <definedName name="UAcct108364">[7]FuncStudy!$Y$2018</definedName>
    <definedName name="UAcct108365">[7]FuncStudy!$Y$2022</definedName>
    <definedName name="UAcct108366">[7]FuncStudy!$Y$2026</definedName>
    <definedName name="UAcct108367">[7]FuncStudy!$Y$2030</definedName>
    <definedName name="UAcct108368">[7]FuncStudy!$Y$2034</definedName>
    <definedName name="UAcct108369">[7]FuncStudy!$Y$2038</definedName>
    <definedName name="UAcct108370">[7]FuncStudy!$Y$2042</definedName>
    <definedName name="UAcct108371">[7]FuncStudy!$Y$2046</definedName>
    <definedName name="UAcct108372">[7]FuncStudy!$Y$2050</definedName>
    <definedName name="UAcct108373">[7]FuncStudy!$Y$2054</definedName>
    <definedName name="UAcct108D">[7]FuncStudy!$Y$2066</definedName>
    <definedName name="UAcct108D00">[7]FuncStudy!$Y$2058</definedName>
    <definedName name="UAcct108Ds">[7]FuncStudy!$Y$2062</definedName>
    <definedName name="UAcct108Ep">[7]FuncStudy!$Y$1988</definedName>
    <definedName name="UAcct108Gpcn">[7]FuncStudy!$Y$2076</definedName>
    <definedName name="UAcct108Gps">[7]FuncStudy!$Y$2072</definedName>
    <definedName name="UAcct108Gpse">[7]FuncStudy!$Y$2078</definedName>
    <definedName name="UAcct108Gpsg">[7]FuncStudy!$Y$2075</definedName>
    <definedName name="UAcct108Gpsgp">[7]FuncStudy!$Y$2073</definedName>
    <definedName name="UAcct108Gpsgu">[7]FuncStudy!$Y$2074</definedName>
    <definedName name="UAcct108Gpso">[7]FuncStudy!$Y$2077</definedName>
    <definedName name="UACCT108GPSSGCH">[7]FuncStudy!$Y$2080</definedName>
    <definedName name="UACCT108GPSSGCT">[7]FuncStudy!$Y$2079</definedName>
    <definedName name="UAcct108Hp">[7]FuncStudy!$Y$1975</definedName>
    <definedName name="UAcct108Mp">[7]FuncStudy!$Y$2092</definedName>
    <definedName name="UAcct108Np">[7]FuncStudy!$Y$1968</definedName>
    <definedName name="UAcct108Op">[7]FuncStudy!$Y$1983</definedName>
    <definedName name="UAcct108Opsgw">[7]FuncStudy!$Y$1980</definedName>
    <definedName name="UAcct108OPSSGCT">[7]FuncStudy!$Y$1982</definedName>
    <definedName name="UAcct108Sp">[7]FuncStudy!$Y$1962</definedName>
    <definedName name="uacct108spssgch">[7]FuncStudy!$Y$1961</definedName>
    <definedName name="UAcct108Tp">[7]FuncStudy!$Y$2002</definedName>
    <definedName name="UAcct111390">[7]FuncStudy!$Y$2159</definedName>
    <definedName name="UAcct111Clg">[7]FuncStudy!$Y$2128</definedName>
    <definedName name="UAcct111Clgcn">[7]FuncStudy!$Y$2124</definedName>
    <definedName name="UAcct111Clgsop">[7]FuncStudy!$Y$2127</definedName>
    <definedName name="UAcct111Clgsou">[7]FuncStudy!$Y$2126</definedName>
    <definedName name="UAcct111Clh">[7]FuncStudy!$Y$2134</definedName>
    <definedName name="UAcct111Cls">[7]FuncStudy!$Y$2119</definedName>
    <definedName name="UAcct111Ipcn">[7]FuncStudy!$Y$2143</definedName>
    <definedName name="UAcct111Ips">[7]FuncStudy!$Y$2138</definedName>
    <definedName name="UAcct111Ipse">[7]FuncStudy!$Y$2141</definedName>
    <definedName name="UAcct111Ipsg">[7]FuncStudy!$Y$2142</definedName>
    <definedName name="UAcct111Ipsgp">[7]FuncStudy!$Y$2139</definedName>
    <definedName name="UAcct111Ipsgu">[7]FuncStudy!$Y$2140</definedName>
    <definedName name="uacct111ipso">[7]FuncStudy!$Y$2146</definedName>
    <definedName name="UACCT111IPSSGCH">[7]FuncStudy!$Y$2145</definedName>
    <definedName name="UAcct114">[7]FuncStudy!$Y$1685</definedName>
    <definedName name="UAcct120">[7]FuncStudy!$Y$1689</definedName>
    <definedName name="UAcct124">[7]FuncStudy!$Y$1694</definedName>
    <definedName name="UAcct141">[7]FuncStudy!$Y$1834</definedName>
    <definedName name="UAcct151">[7]FuncStudy!$Y$1716</definedName>
    <definedName name="uacct151ssech">[7]FuncStudy!$Y$1715</definedName>
    <definedName name="UAcct154">[7]FuncStudy!$Y$1750</definedName>
    <definedName name="uacct154ssgch">[7]FuncStudy!$Y$1749</definedName>
    <definedName name="UAcct163">[7]FuncStudy!$Y$1755</definedName>
    <definedName name="UAcct165">[7]FuncStudy!$Y$1770</definedName>
    <definedName name="UAcct165Se">[7]FuncStudy!$Y$1768</definedName>
    <definedName name="UAcct182">[7]FuncStudy!$Y$1701</definedName>
    <definedName name="UAcct18222">[7]FuncStudy!$Y$1824</definedName>
    <definedName name="UAcct182M">[7]FuncStudy!$Y$1780</definedName>
    <definedName name="UAcct182MSSGCT">[7]FuncStudy!$Y$1778</definedName>
    <definedName name="UAcct186">[7]FuncStudy!$Y$1709</definedName>
    <definedName name="UAcct1869">[7]FuncStudy!$Y$1829</definedName>
    <definedName name="UAcct186M">[7]FuncStudy!$Y$1791</definedName>
    <definedName name="UAcct186Mse">[7]FuncStudy!$Y$1788</definedName>
    <definedName name="UAcct190">[7]FuncStudy!$Y$1902</definedName>
    <definedName name="UAcct190CN">[7]FuncStudy!$Y$1891</definedName>
    <definedName name="UAcct190Dop">[7]FuncStudy!$Y$1892</definedName>
    <definedName name="UACCT190IBT">[7]FuncStudy!$Y$1894</definedName>
    <definedName name="UACCT190SSGCT">[7]FuncStudy!$Y$1901</definedName>
    <definedName name="UACCT2281">[7]FuncStudy!$Y$1847</definedName>
    <definedName name="UAcct2282">[7]FuncStudy!$Y$1851</definedName>
    <definedName name="UAcct2283">[7]FuncStudy!$Y$1855</definedName>
    <definedName name="UAcct2283S">[7]FuncStudy!$Y$1859</definedName>
    <definedName name="UAcct22842">[7]FuncStudy!$Y$1868</definedName>
    <definedName name="UAcct235">[7]FuncStudy!$Y$1843</definedName>
    <definedName name="UAcct252">[7]FuncStudy!$Y$1876</definedName>
    <definedName name="UAcct25316">[7]FuncStudy!$Y$1724</definedName>
    <definedName name="UAcct25317">[7]FuncStudy!$Y$1728</definedName>
    <definedName name="UAcct25318">[7]FuncStudy!$Y$1760</definedName>
    <definedName name="UAcct25319">[7]FuncStudy!$Y$1732</definedName>
    <definedName name="UACCT25398">[7]FuncStudy!$Y$1880</definedName>
    <definedName name="UAcct25399">[7]FuncStudy!$Y$1887</definedName>
    <definedName name="UAcct254">[7]FuncStudy!$Y$1864</definedName>
    <definedName name="UACCT254SO">[7]FuncStudy!$Y$1863</definedName>
    <definedName name="UAcct255">[7]FuncStudy!$Y$1952</definedName>
    <definedName name="UAcct281">[7]FuncStudy!$Y$1908</definedName>
    <definedName name="UAcct282">[7]FuncStudy!$Y$1926</definedName>
    <definedName name="UAcct282So">[7]FuncStudy!$Y$1914</definedName>
    <definedName name="UAcct283">[7]FuncStudy!$Y$1939</definedName>
    <definedName name="UAcct283So">[7]FuncStudy!$Y$1932</definedName>
    <definedName name="UAcct301S">[7]FuncStudy!$Y$1636</definedName>
    <definedName name="UAcct301Sg">[7]FuncStudy!$Y$1638</definedName>
    <definedName name="UAcct301So">[7]FuncStudy!$Y$1637</definedName>
    <definedName name="UAcct302S">[7]FuncStudy!$Y$1641</definedName>
    <definedName name="UAcct302Sg">[7]FuncStudy!$Y$1642</definedName>
    <definedName name="UAcct302Sgp">[7]FuncStudy!$Y$1643</definedName>
    <definedName name="UAcct302Sgu">[7]FuncStudy!$Y$1644</definedName>
    <definedName name="UAcct303Cn">[7]FuncStudy!$Y$1652</definedName>
    <definedName name="UAcct303S">[7]FuncStudy!$Y$1648</definedName>
    <definedName name="UAcct303Se">[7]FuncStudy!$Y$1651</definedName>
    <definedName name="UAcct303Sg">[7]FuncStudy!$Y$1649</definedName>
    <definedName name="UAcct303So">[7]FuncStudy!$Y$1650</definedName>
    <definedName name="UACCT303SSGCT">[7]FuncStudy!$Y$1654</definedName>
    <definedName name="UAcct310">[7]FuncStudy!$Y$1151</definedName>
    <definedName name="uacct310ssgch">[7]FuncStudy!$Y$1150</definedName>
    <definedName name="UAcct311">[7]FuncStudy!$Y$1156</definedName>
    <definedName name="uacct311ssgch">[7]FuncStudy!$Y$1155</definedName>
    <definedName name="UAcct312">[7]FuncStudy!$Y$1161</definedName>
    <definedName name="uacct312ssgch">[7]FuncStudy!$Y$1160</definedName>
    <definedName name="UAcct314">[7]FuncStudy!$Y$1166</definedName>
    <definedName name="uacct314ssgch">[7]FuncStudy!$Y$1165</definedName>
    <definedName name="UAcct315">[7]FuncStudy!$Y$1171</definedName>
    <definedName name="uacct315ssgch">[7]FuncStudy!$Y$1170</definedName>
    <definedName name="UAcct316">[7]FuncStudy!$Y$1176</definedName>
    <definedName name="uacct316ssgch">[7]FuncStudy!$Y$1175</definedName>
    <definedName name="UAcct320">[7]FuncStudy!$Y$1188</definedName>
    <definedName name="UAcct321">[7]FuncStudy!$Y$1192</definedName>
    <definedName name="UAcct322">[7]FuncStudy!$Y$1196</definedName>
    <definedName name="UAcct323">[7]FuncStudy!$Y$1200</definedName>
    <definedName name="UAcct324">[7]FuncStudy!$Y$1204</definedName>
    <definedName name="UAcct325">[7]FuncStudy!$Y$1208</definedName>
    <definedName name="UAcct33">[7]FuncStudy!$Y$131</definedName>
    <definedName name="UAcct330">[7]FuncStudy!$Y$1221</definedName>
    <definedName name="UAcct331">[7]FuncStudy!$Y$1226</definedName>
    <definedName name="UAcct332">[7]FuncStudy!$Y$1231</definedName>
    <definedName name="UAcct333">[7]FuncStudy!$Y$1236</definedName>
    <definedName name="UAcct334">[7]FuncStudy!$Y$1241</definedName>
    <definedName name="UAcct335">[7]FuncStudy!$Y$1246</definedName>
    <definedName name="UAcct336">[7]FuncStudy!$Y$1251</definedName>
    <definedName name="UAcct340">[7]FuncStudy!$Y$1266</definedName>
    <definedName name="UAcct340Sgw">[7]FuncStudy!$Y$1264</definedName>
    <definedName name="UAcct341">[7]FuncStudy!$Y$1272</definedName>
    <definedName name="UACCT341SGW">[7]FuncStudy!$Y$1270</definedName>
    <definedName name="uacct341ssgct">[7]FuncStudy!$Y$1271</definedName>
    <definedName name="UAcct342">[7]FuncStudy!$Y$1277</definedName>
    <definedName name="uacct342ssgct">[7]FuncStudy!$Y$1276</definedName>
    <definedName name="UAcct343">[7]FuncStudy!$Y$1284</definedName>
    <definedName name="UAcct343Sgw">[7]FuncStudy!$Y$1282</definedName>
    <definedName name="uacct343sscct">[7]FuncStudy!$Y$1283</definedName>
    <definedName name="UAcct344">[7]FuncStudy!$Y$1291</definedName>
    <definedName name="UACCT344SGW">[7]FuncStudy!$Y$1289</definedName>
    <definedName name="uacct344ssgct">[7]FuncStudy!$Y$1290</definedName>
    <definedName name="UAcct345">[7]FuncStudy!$Y$1297</definedName>
    <definedName name="UACCT345SGW">[7]FuncStudy!$Y$1295</definedName>
    <definedName name="uacct345ssgct">[7]FuncStudy!$Y$1296</definedName>
    <definedName name="UAcct346">[7]FuncStudy!$Y$1303</definedName>
    <definedName name="UAcct346SGW">[7]FuncStudy!$Y$1301</definedName>
    <definedName name="UAcct350">[7]FuncStudy!$Y$1323</definedName>
    <definedName name="UAcct352">[7]FuncStudy!$Y$1330</definedName>
    <definedName name="UAcct353">[7]FuncStudy!$Y$1336</definedName>
    <definedName name="UAcct354">[7]FuncStudy!$Y$1342</definedName>
    <definedName name="UAcct355">[7]FuncStudy!$Y$1348</definedName>
    <definedName name="UAcct356">[7]FuncStudy!$Y$1354</definedName>
    <definedName name="UAcct357">[7]FuncStudy!$Y$1360</definedName>
    <definedName name="UAcct358">[7]FuncStudy!$Y$1366</definedName>
    <definedName name="UAcct359">[7]FuncStudy!$Y$1372</definedName>
    <definedName name="UAcct360">[7]FuncStudy!$Y$1388</definedName>
    <definedName name="UAcct361">[7]FuncStudy!$Y$1394</definedName>
    <definedName name="UAcct362">[7]FuncStudy!$Y$1400</definedName>
    <definedName name="UAcct368">[7]FuncStudy!$Y$1434</definedName>
    <definedName name="UAcct369">[7]FuncStudy!$Y$1441</definedName>
    <definedName name="UAcct370">[7]FuncStudy!$Y$1447</definedName>
    <definedName name="UAcct372A">[7]FuncStudy!$Y$1460</definedName>
    <definedName name="UAcct372Dp">[7]FuncStudy!$Y$1458</definedName>
    <definedName name="UAcct372Ds">[7]FuncStudy!$Y$1459</definedName>
    <definedName name="UAcct373">[7]FuncStudy!$Y$1467</definedName>
    <definedName name="UAcct389Cn">[7]FuncStudy!$Y$1482</definedName>
    <definedName name="UAcct389S">[7]FuncStudy!$Y$1481</definedName>
    <definedName name="UAcct389Sg">[7]FuncStudy!$Y$1484</definedName>
    <definedName name="UAcct389Sgu">[7]FuncStudy!$Y$1483</definedName>
    <definedName name="UAcct389So">[7]FuncStudy!$Y$1485</definedName>
    <definedName name="UAcct390Cn">[7]FuncStudy!$Y$1492</definedName>
    <definedName name="UACCT390LS">[7]FuncStudy!$Y$1601</definedName>
    <definedName name="UAcct390LSG">[7]FuncStudy!$Y$1602</definedName>
    <definedName name="UAcct390LSO">[7]FuncStudy!$Y$1603</definedName>
    <definedName name="UAcct390S">[7]FuncStudy!$Y$1489</definedName>
    <definedName name="UAcct390Sgp">[7]FuncStudy!$Y$1490</definedName>
    <definedName name="UAcct390Sgu">[7]FuncStudy!$Y$1491</definedName>
    <definedName name="UAcct390Sop">[7]FuncStudy!$Y$1493</definedName>
    <definedName name="UAcct390Sou">[7]FuncStudy!$Y$1494</definedName>
    <definedName name="UAcct391Cn">[7]FuncStudy!$Y$1501</definedName>
    <definedName name="UAcct391S">[7]FuncStudy!$Y$1498</definedName>
    <definedName name="UAcct391Se">[7]FuncStudy!$Y$1503</definedName>
    <definedName name="UAcct391Sg">[7]FuncStudy!$Y$1502</definedName>
    <definedName name="UAcct391Sgp">[7]FuncStudy!$Y$1499</definedName>
    <definedName name="UAcct391Sgu">[7]FuncStudy!$Y$1500</definedName>
    <definedName name="UAcct391So">[7]FuncStudy!$Y$1504</definedName>
    <definedName name="uacct391ssgch">[7]FuncStudy!$Y$1505</definedName>
    <definedName name="UACCT391SSGCT">[7]FuncStudy!$Y$1506</definedName>
    <definedName name="UAcct392Cn">[7]FuncStudy!$Y$1513</definedName>
    <definedName name="UAcct392L">[7]FuncStudy!$Y$1611</definedName>
    <definedName name="UACCT392LRCL">[7]FuncStudy!$F$1614</definedName>
    <definedName name="UAcct392S">[7]FuncStudy!$Y$1510</definedName>
    <definedName name="UAcct392Se">[7]FuncStudy!$Y$1515</definedName>
    <definedName name="UAcct392Sg">[7]FuncStudy!$Y$1512</definedName>
    <definedName name="UAcct392Sgp">[7]FuncStudy!$Y$1516</definedName>
    <definedName name="UAcct392Sgu">[7]FuncStudy!$Y$1514</definedName>
    <definedName name="UAcct392So">[7]FuncStudy!$Y$1511</definedName>
    <definedName name="uacct392ssgch">[7]FuncStudy!$Y$1517</definedName>
    <definedName name="uacct392ssgct">[7]FuncStudy!$Y$1518</definedName>
    <definedName name="UAcct393S">[7]FuncStudy!$Y$1522</definedName>
    <definedName name="UAcct393Sg">[7]FuncStudy!$Y$1526</definedName>
    <definedName name="UAcct393Sgp">[7]FuncStudy!$Y$1523</definedName>
    <definedName name="UAcct393Sgu">[7]FuncStudy!$Y$1524</definedName>
    <definedName name="UAcct393So">[7]FuncStudy!$Y$1525</definedName>
    <definedName name="uacct393ssgct">[7]FuncStudy!$Y$1527</definedName>
    <definedName name="UAcct394S">[7]FuncStudy!$Y$1531</definedName>
    <definedName name="UAcct394Se">[7]FuncStudy!$Y$1535</definedName>
    <definedName name="UAcct394Sg">[7]FuncStudy!$Y$1536</definedName>
    <definedName name="UAcct394Sgp">[7]FuncStudy!$Y$1532</definedName>
    <definedName name="UAcct394Sgu">[7]FuncStudy!$Y$1533</definedName>
    <definedName name="UAcct394So">[7]FuncStudy!$Y$1534</definedName>
    <definedName name="UACCT394SSGCH">[7]FuncStudy!$Y$1537</definedName>
    <definedName name="UACCT394SSGCT">[7]FuncStudy!$Y$1538</definedName>
    <definedName name="UAcct395S">[7]FuncStudy!$Y$1542</definedName>
    <definedName name="UAcct395Se">[7]FuncStudy!$Y$1546</definedName>
    <definedName name="UAcct395Sg">[7]FuncStudy!$Y$1547</definedName>
    <definedName name="UAcct395Sgp">[7]FuncStudy!$Y$1543</definedName>
    <definedName name="UAcct395Sgu">[7]FuncStudy!$Y$1544</definedName>
    <definedName name="UAcct395So">[7]FuncStudy!$Y$1545</definedName>
    <definedName name="UACCT395SSGCH">[7]FuncStudy!$Y$1548</definedName>
    <definedName name="UACCT395SSGCT">[7]FuncStudy!$Y$1549</definedName>
    <definedName name="UAcct396S">[7]FuncStudy!$Y$1553</definedName>
    <definedName name="UAcct396Se">[7]FuncStudy!$Y$1558</definedName>
    <definedName name="UAcct396Sg">[7]FuncStudy!$Y$1555</definedName>
    <definedName name="UAcct396Sgp">[7]FuncStudy!$Y$1554</definedName>
    <definedName name="UAcct396Sgu">[7]FuncStudy!$Y$1557</definedName>
    <definedName name="UAcct396So">[7]FuncStudy!$Y$1556</definedName>
    <definedName name="UACCT396SSGCH">[7]FuncStudy!$Y$1560</definedName>
    <definedName name="UACCT396SSGCT">[7]FuncStudy!$Y$1559</definedName>
    <definedName name="UAcct397Cn">[7]FuncStudy!$Y$1568</definedName>
    <definedName name="UAcct397S">[7]FuncStudy!$Y$1564</definedName>
    <definedName name="UAcct397Se">[7]FuncStudy!$Y$1570</definedName>
    <definedName name="UAcct397Sg">[7]FuncStudy!$Y$1569</definedName>
    <definedName name="UAcct397Sgp">[7]FuncStudy!$Y$1565</definedName>
    <definedName name="UAcct397Sgu">[7]FuncStudy!$Y$1566</definedName>
    <definedName name="UAcct397So">[7]FuncStudy!$Y$1567</definedName>
    <definedName name="UACCT397SSGCH">[7]FuncStudy!$Y$1571</definedName>
    <definedName name="UACCT397SSGCT">[7]FuncStudy!$Y$1572</definedName>
    <definedName name="UAcct398Cn">[7]FuncStudy!$Y$1579</definedName>
    <definedName name="UAcct398S">[7]FuncStudy!$Y$1576</definedName>
    <definedName name="UAcct398Se">[7]FuncStudy!$Y$1581</definedName>
    <definedName name="UAcct398Sg">[7]FuncStudy!$Y$1582</definedName>
    <definedName name="UAcct398Sgp">[7]FuncStudy!$Y$1577</definedName>
    <definedName name="UAcct398Sgu">[7]FuncStudy!$Y$1578</definedName>
    <definedName name="UAcct398So">[7]FuncStudy!$Y$1580</definedName>
    <definedName name="UACCT398SSGCT">[7]FuncStudy!$Y$1583</definedName>
    <definedName name="UAcct399">[7]FuncStudy!$Y$1590</definedName>
    <definedName name="UAcct399G">[7]FuncStudy!$Y$1631</definedName>
    <definedName name="UAcct399L">[7]FuncStudy!$Y$1594</definedName>
    <definedName name="UAcct399Lrcl">[7]FuncStudy!$Y$1596</definedName>
    <definedName name="UAcct403360">[7]FuncStudy!$Y$808</definedName>
    <definedName name="UAcct403361">[7]FuncStudy!$Y$809</definedName>
    <definedName name="UAcct403362">[7]FuncStudy!$Y$810</definedName>
    <definedName name="UAcct403364">[7]FuncStudy!$Y$811</definedName>
    <definedName name="UAcct403365">[7]FuncStudy!$Y$812</definedName>
    <definedName name="UAcct403366">[7]FuncStudy!$Y$813</definedName>
    <definedName name="UAcct403367">[7]FuncStudy!$Y$814</definedName>
    <definedName name="UAcct403368">[7]FuncStudy!$Y$815</definedName>
    <definedName name="UAcct403369">[7]FuncStudy!$Y$816</definedName>
    <definedName name="UAcct403370">[7]FuncStudy!$Y$817</definedName>
    <definedName name="UAcct403371">[7]FuncStudy!$Y$818</definedName>
    <definedName name="UAcct403372">[7]FuncStudy!$Y$819</definedName>
    <definedName name="UAcct403373">[7]FuncStudy!$Y$820</definedName>
    <definedName name="UAcct403Ep">[7]FuncStudy!$Y$846</definedName>
    <definedName name="UAcct403Gpcn">[7]FuncStudy!$Y$828</definedName>
    <definedName name="UAcct403Gps">[7]FuncStudy!$Y$824</definedName>
    <definedName name="UAcct403Gpseu">[7]FuncStudy!$Y$827</definedName>
    <definedName name="UAcct403Gpsg">[7]FuncStudy!$Y$829</definedName>
    <definedName name="UAcct403Gpsgp">[7]FuncStudy!$Y$825</definedName>
    <definedName name="UAcct403Gpsgu">[7]FuncStudy!$Y$826</definedName>
    <definedName name="UAcct403Gpso">[7]FuncStudy!$Y$830</definedName>
    <definedName name="uacct403gpssgch">[7]FuncStudy!$Y$832</definedName>
    <definedName name="UACCT403GPSSGCT">[7]FuncStudy!$Y$831</definedName>
    <definedName name="UAcct403Gv0">[7]FuncStudy!$Y$837</definedName>
    <definedName name="UAcct403Hp">[7]FuncStudy!$Y$792</definedName>
    <definedName name="UAcct403Mp">[7]FuncStudy!$Y$841</definedName>
    <definedName name="UAcct403Np">[7]FuncStudy!$Y$787</definedName>
    <definedName name="UAcct403Op">[7]FuncStudy!$Y$799</definedName>
    <definedName name="UAcct403Opsgu">[7]FuncStudy!$Y$796</definedName>
    <definedName name="uacct403opssgct">[7]FuncStudy!$Y$797</definedName>
    <definedName name="uacct403sgw">[7]FuncStudy!$Y$798</definedName>
    <definedName name="uacct403spdgp">[7]FuncStudy!$Y$779</definedName>
    <definedName name="uacct403spdgu">[7]FuncStudy!$Y$780</definedName>
    <definedName name="uacct403spsg">[7]FuncStudy!$Y$781</definedName>
    <definedName name="uacct403ssgch">[7]FuncStudy!$Y$782</definedName>
    <definedName name="UAcct403Tp">[7]FuncStudy!$Y$805</definedName>
    <definedName name="UAcct404330">[7]FuncStudy!$Y$880</definedName>
    <definedName name="UAcct404Clg">[7]FuncStudy!$Y$857</definedName>
    <definedName name="UAcct404Clgsop">[7]FuncStudy!$Y$855</definedName>
    <definedName name="UAcct404Clgsou">[7]FuncStudy!$Y$853</definedName>
    <definedName name="UAcct404Cls">[7]FuncStudy!$Y$861</definedName>
    <definedName name="UAcct404Ipcn">[7]FuncStudy!$Y$867</definedName>
    <definedName name="UACCT404IPDGU">[7]FuncStudy!$Y$869</definedName>
    <definedName name="UAcct404Ips">[7]FuncStudy!$Y$864</definedName>
    <definedName name="UAcct404Ipse">[7]FuncStudy!$Y$865</definedName>
    <definedName name="UACCT404IPSGP">[7]FuncStudy!$Y$868</definedName>
    <definedName name="UAcct404Ipso">[7]FuncStudy!$Y$866</definedName>
    <definedName name="UACCT404IPSSGCH">[7]FuncStudy!$Y$870</definedName>
    <definedName name="UAcct404O">[7]FuncStudy!$Y$875</definedName>
    <definedName name="UAcct405">[7]FuncStudy!$Y$888</definedName>
    <definedName name="UAcct406">[7]FuncStudy!$Y$894</definedName>
    <definedName name="UAcct407">[7]FuncStudy!$Y$903</definedName>
    <definedName name="UAcct408">[7]FuncStudy!$Y$916</definedName>
    <definedName name="UAcct408S">[7]FuncStudy!$Y$908</definedName>
    <definedName name="UAcct40910FITOther">[7]FuncStudy!$Y$1135</definedName>
    <definedName name="UAcct40910FitPMI">[7]FuncStudy!$Y$1133</definedName>
    <definedName name="UAcct40910FITPTC">[7]FuncStudy!$Y$1134</definedName>
    <definedName name="UAcct40910FITSitus">[7]FuncStudy!$Y$1136</definedName>
    <definedName name="UAcct40911Dgu">[7]FuncStudy!$Y$1103</definedName>
    <definedName name="UAcct40911S">[7]FuncStudy!$Y$1101</definedName>
    <definedName name="UAcct41010">[7]FuncStudy!$Y$977</definedName>
    <definedName name="UAcct41020">[7]FuncStudy!$Y$992</definedName>
    <definedName name="UAcct41111">[7]FuncStudy!$Y$1026</definedName>
    <definedName name="UAcct41120">[7]FuncStudy!$Y$1011</definedName>
    <definedName name="UAcct41140">[7]FuncStudy!$Y$921</definedName>
    <definedName name="UAcct41141">[7]FuncStudy!$Y$926</definedName>
    <definedName name="UAcct41160">[7]FuncStudy!$Y$177</definedName>
    <definedName name="UAcct41170">[7]FuncStudy!$Y$182</definedName>
    <definedName name="UAcct4118">[7]FuncStudy!$Y$186</definedName>
    <definedName name="UAcct41181">[7]FuncStudy!$Y$189</definedName>
    <definedName name="UAcct4194">[7]FuncStudy!$Y$193</definedName>
    <definedName name="UAcct419Doth">[7]FuncStudy!$Y$957</definedName>
    <definedName name="UAcct421">[7]FuncStudy!$Y$202</definedName>
    <definedName name="UAcct4311">[7]FuncStudy!$Y$209</definedName>
    <definedName name="UAcct442Se">[7]FuncStudy!$Y$100</definedName>
    <definedName name="UAcct442Sg">[7]FuncStudy!$Y$101</definedName>
    <definedName name="UAcct447">[7]FuncStudy!$Y$125</definedName>
    <definedName name="UAcct447S">[7]FuncStudy!$Y$121</definedName>
    <definedName name="UAcct447Se">[7]FuncStudy!$Y$124</definedName>
    <definedName name="UAcct448S">[7]FuncStudy!$Y$114</definedName>
    <definedName name="UAcct448So">[7]FuncStudy!$Y$115</definedName>
    <definedName name="UAcct449">[7]FuncStudy!$Y$130</definedName>
    <definedName name="UAcct450">[7]FuncStudy!$Y$140</definedName>
    <definedName name="UAcct450S">[7]FuncStudy!$Y$138</definedName>
    <definedName name="UAcct450So">[7]FuncStudy!$Y$139</definedName>
    <definedName name="UAcct451S">[7]FuncStudy!$Y$143</definedName>
    <definedName name="UAcct451Sg">[7]FuncStudy!$Y$144</definedName>
    <definedName name="UAcct451So">[7]FuncStudy!$Y$145</definedName>
    <definedName name="UAcct453">[7]FuncStudy!$Y$150</definedName>
    <definedName name="UAcct454">[7]FuncStudy!$Y$156</definedName>
    <definedName name="UAcct454S">[7]FuncStudy!$Y$153</definedName>
    <definedName name="UAcct454Sg">[7]FuncStudy!$Y$154</definedName>
    <definedName name="UAcct454So">[7]FuncStudy!$Y$155</definedName>
    <definedName name="UAcct456">[7]FuncStudy!$Y$164</definedName>
    <definedName name="UAcct456Cn">[7]FuncStudy!$Y$160</definedName>
    <definedName name="UAcct456S">[7]FuncStudy!$Y$159</definedName>
    <definedName name="UAcct456Se">[7]FuncStudy!$Y$161</definedName>
    <definedName name="UAcct500">[7]FuncStudy!$Y$225</definedName>
    <definedName name="UACCT500SSGCH">[7]FuncStudy!$Y$224</definedName>
    <definedName name="UAcct501">[7]FuncStudy!$Y$233</definedName>
    <definedName name="UAcct501Se">[7]FuncStudy!$Y$228</definedName>
    <definedName name="UACCT501SENNPC">[7]FuncStudy!$Y$229</definedName>
    <definedName name="uacct501ssech">[7]FuncStudy!$Y$232</definedName>
    <definedName name="UACCT501SSECHNNPC">[7]FuncStudy!$Y$231</definedName>
    <definedName name="uacct501ssect">[7]FuncStudy!$Y$230</definedName>
    <definedName name="UAcct502">[7]FuncStudy!$Y$238</definedName>
    <definedName name="uacct502snpps">[7]FuncStudy!$Y$236</definedName>
    <definedName name="uacct502ssgch">[7]FuncStudy!$Y$237</definedName>
    <definedName name="UAcct503">[7]FuncStudy!$Y$243</definedName>
    <definedName name="UAcct503Se">[7]FuncStudy!$Y$241</definedName>
    <definedName name="UACCT503SENNPC">[7]FuncStudy!$Y$242</definedName>
    <definedName name="UAcct505">[7]FuncStudy!$Y$248</definedName>
    <definedName name="uacct505snpps">[7]FuncStudy!$Y$246</definedName>
    <definedName name="uacct505ssgch">[7]FuncStudy!$Y$247</definedName>
    <definedName name="UAcct506">[7]FuncStudy!$Y$254</definedName>
    <definedName name="UAcct506Se">[7]FuncStudy!$Y$252</definedName>
    <definedName name="uacct506snpps">[7]FuncStudy!$Y$251</definedName>
    <definedName name="uacct506ssgch">[7]FuncStudy!$Y$253</definedName>
    <definedName name="UAcct507">[7]FuncStudy!$Y$259</definedName>
    <definedName name="uacct507ssgch">[7]FuncStudy!$Y$258</definedName>
    <definedName name="UAcct510">[7]FuncStudy!$Y$264</definedName>
    <definedName name="uacct510ssgch">[7]FuncStudy!$Y$263</definedName>
    <definedName name="UAcct511">[7]FuncStudy!$Y$269</definedName>
    <definedName name="uacct511ssgch">[7]FuncStudy!$Y$268</definedName>
    <definedName name="UAcct512">[7]FuncStudy!$Y$274</definedName>
    <definedName name="uacct512ssgch">[7]FuncStudy!$Y$273</definedName>
    <definedName name="UAcct513">[7]FuncStudy!$Y$279</definedName>
    <definedName name="uacct513ssgch">[7]FuncStudy!$Y$278</definedName>
    <definedName name="UAcct514">[7]FuncStudy!$Y$284</definedName>
    <definedName name="uacct514ssgch">[7]FuncStudy!$Y$283</definedName>
    <definedName name="UAcct517">[7]FuncStudy!$Y$290</definedName>
    <definedName name="UAcct518">[7]FuncStudy!$Y$294</definedName>
    <definedName name="UAcct519">[7]FuncStudy!$Y$299</definedName>
    <definedName name="UAcct520">[7]FuncStudy!$Y$303</definedName>
    <definedName name="UAcct523">[7]FuncStudy!$Y$307</definedName>
    <definedName name="UAcct524">[7]FuncStudy!$Y$311</definedName>
    <definedName name="UAcct528">[7]FuncStudy!$Y$315</definedName>
    <definedName name="UAcct529">[7]FuncStudy!$Y$319</definedName>
    <definedName name="UAcct530">[7]FuncStudy!$Y$323</definedName>
    <definedName name="UAcct531">[7]FuncStudy!$Y$327</definedName>
    <definedName name="UAcct532">[7]FuncStudy!$Y$331</definedName>
    <definedName name="UAcct535">[7]FuncStudy!$Y$338</definedName>
    <definedName name="UAcct536">[7]FuncStudy!$Y$342</definedName>
    <definedName name="UAcct537">[7]FuncStudy!$Y$346</definedName>
    <definedName name="UAcct538">[7]FuncStudy!$Y$350</definedName>
    <definedName name="UAcct539">[7]FuncStudy!$Y$354</definedName>
    <definedName name="UAcct540">[7]FuncStudy!$Y$358</definedName>
    <definedName name="UAcct541">[7]FuncStudy!$Y$362</definedName>
    <definedName name="UAcct542">[7]FuncStudy!$Y$366</definedName>
    <definedName name="UAcct543">[7]FuncStudy!$Y$370</definedName>
    <definedName name="UAcct544">[7]FuncStudy!$Y$374</definedName>
    <definedName name="UAcct545">[7]FuncStudy!$Y$378</definedName>
    <definedName name="UAcct546">[7]FuncStudy!$Y$385</definedName>
    <definedName name="UAcct547Se">[7]FuncStudy!$Y$388</definedName>
    <definedName name="UACCT547SSECT">[7]FuncStudy!$Y$389</definedName>
    <definedName name="UAcct548">[7]FuncStudy!$Y$395</definedName>
    <definedName name="uacct548ssgct">[7]FuncStudy!$Y$394</definedName>
    <definedName name="UAcct549">[7]FuncStudy!$Y$400</definedName>
    <definedName name="UAcct549sg">[7]FuncStudy!$Y$398</definedName>
    <definedName name="uacct550">[7]FuncStudy!$Y$406</definedName>
    <definedName name="UACCT550sg">[7]FuncStudy!$Y$404</definedName>
    <definedName name="UAcct551">[7]FuncStudy!$Y$410</definedName>
    <definedName name="UAcct552">[7]FuncStudy!$Y$415</definedName>
    <definedName name="UAcct553">[7]FuncStudy!$Y$422</definedName>
    <definedName name="UACCT553SSGCT">[7]FuncStudy!$Y$420</definedName>
    <definedName name="UAcct554">[7]FuncStudy!$Y$428</definedName>
    <definedName name="UAcct554SSCT">[7]FuncStudy!$Y$426</definedName>
    <definedName name="uacct555dgp">[7]FuncStudy!$Y$437</definedName>
    <definedName name="UAcct555Dgu">[7]FuncStudy!$Y$434</definedName>
    <definedName name="UAcct555S">[7]FuncStudy!$Y$433</definedName>
    <definedName name="UAcct555Se">[7]FuncStudy!$Y$435</definedName>
    <definedName name="uacct555ssgp">[7]FuncStudy!$Y$436</definedName>
    <definedName name="UAcct556">[7]FuncStudy!$Y$442</definedName>
    <definedName name="UAcct557">[7]FuncStudy!$Y$451</definedName>
    <definedName name="UACCT557SSGCT">[7]FuncStudy!$Y$449</definedName>
    <definedName name="UAcct560">[7]FuncStudy!$Y$476</definedName>
    <definedName name="UAcct561">[7]FuncStudy!$Y$480</definedName>
    <definedName name="UAcct562">[7]FuncStudy!$Y$484</definedName>
    <definedName name="UAcct563">[7]FuncStudy!$Y$488</definedName>
    <definedName name="UAcct564">[7]FuncStudy!$Y$492</definedName>
    <definedName name="UAcct565">[7]FuncStudy!$Y$497</definedName>
    <definedName name="UAcct565Se">[7]FuncStudy!$Y$496</definedName>
    <definedName name="UAcct566">[7]FuncStudy!$Y$501</definedName>
    <definedName name="UAcct567">[7]FuncStudy!$Y$505</definedName>
    <definedName name="UAcct568">[7]FuncStudy!$Y$509</definedName>
    <definedName name="UAcct569">[7]FuncStudy!$Y$513</definedName>
    <definedName name="UAcct570">[7]FuncStudy!$Y$517</definedName>
    <definedName name="UAcct571">[7]FuncStudy!$Y$521</definedName>
    <definedName name="UAcct572">[7]FuncStudy!$Y$525</definedName>
    <definedName name="UAcct573">[7]FuncStudy!$Y$529</definedName>
    <definedName name="UAcct580">[7]FuncStudy!$Y$536</definedName>
    <definedName name="UAcct581">[7]FuncStudy!$Y$541</definedName>
    <definedName name="UAcct582">[7]FuncStudy!$Y$546</definedName>
    <definedName name="UAcct583">[7]FuncStudy!$Y$551</definedName>
    <definedName name="UAcct584">[7]FuncStudy!$Y$556</definedName>
    <definedName name="UAcct585">[7]FuncStudy!$Y$561</definedName>
    <definedName name="UAcct586">[7]FuncStudy!$Y$566</definedName>
    <definedName name="UAcct587">[7]FuncStudy!$Y$571</definedName>
    <definedName name="UAcct588">[7]FuncStudy!$Y$576</definedName>
    <definedName name="UAcct589">[7]FuncStudy!$Y$581</definedName>
    <definedName name="UAcct590">[7]FuncStudy!$Y$586</definedName>
    <definedName name="UAcct591">[7]FuncStudy!$Y$591</definedName>
    <definedName name="UAcct592">[7]FuncStudy!$Y$596</definedName>
    <definedName name="UAcct593">[7]FuncStudy!$Y$601</definedName>
    <definedName name="UAcct594">[7]FuncStudy!$Y$606</definedName>
    <definedName name="UAcct595">[7]FuncStudy!$Y$611</definedName>
    <definedName name="UAcct596">[7]FuncStudy!$Y$616</definedName>
    <definedName name="UAcct597">[7]FuncStudy!$Y$621</definedName>
    <definedName name="UAcct598">[7]FuncStudy!$Y$626</definedName>
    <definedName name="UAcct901">[7]FuncStudy!$Y$633</definedName>
    <definedName name="UAcct902">[7]FuncStudy!$Y$638</definedName>
    <definedName name="UAcct903">[7]FuncStudy!$Y$643</definedName>
    <definedName name="UAcct904">[7]FuncStudy!$Y$649</definedName>
    <definedName name="UAcct905">[7]FuncStudy!$Y$654</definedName>
    <definedName name="UAcct907">[7]FuncStudy!$Y$661</definedName>
    <definedName name="UAcct908">[7]FuncStudy!$Y$666</definedName>
    <definedName name="UAcct909">[7]FuncStudy!$Y$671</definedName>
    <definedName name="UAcct910">[7]FuncStudy!$Y$676</definedName>
    <definedName name="UAcct911">[7]FuncStudy!$Y$683</definedName>
    <definedName name="UAcct912">[7]FuncStudy!$Y$688</definedName>
    <definedName name="UAcct913">[7]FuncStudy!$Y$693</definedName>
    <definedName name="UAcct916">[7]FuncStudy!$Y$698</definedName>
    <definedName name="UAcct920">[7]FuncStudy!$Y$707</definedName>
    <definedName name="UAcct920Cn">[7]FuncStudy!$Y$705</definedName>
    <definedName name="UAcct921">[7]FuncStudy!$Y$713</definedName>
    <definedName name="UAcct921Cn">[7]FuncStudy!$Y$711</definedName>
    <definedName name="UAcct923">[7]FuncStudy!$Y$719</definedName>
    <definedName name="UAcct923Cn">[7]FuncStudy!$Y$717</definedName>
    <definedName name="UAcct924S">[7]FuncStudy!$Y$722</definedName>
    <definedName name="UACCT924SG">[7]FuncStudy!$Y$723</definedName>
    <definedName name="UAcct924SO">[7]FuncStudy!$Y$724</definedName>
    <definedName name="UAcct925">[7]FuncStudy!$Y$729</definedName>
    <definedName name="UAcct926">[7]FuncStudy!$Y$735</definedName>
    <definedName name="UAcct927">[7]FuncStudy!$Y$740</definedName>
    <definedName name="UAcct928">[7]FuncStudy!$Y$747</definedName>
    <definedName name="UAcct928RE">[7]FuncStudy!$Y$749</definedName>
    <definedName name="UAcct929">[7]FuncStudy!$Y$754</definedName>
    <definedName name="UACCT930cn">[7]FuncStudy!$Y$758</definedName>
    <definedName name="UAcct930S">[7]FuncStudy!$Y$757</definedName>
    <definedName name="UAcct930So">[7]FuncStudy!$Y$759</definedName>
    <definedName name="UAcct931">[7]FuncStudy!$Y$765</definedName>
    <definedName name="UAcct935">[7]FuncStudy!$Y$771</definedName>
    <definedName name="UAcctAGA">[7]FuncStudy!$Y$132</definedName>
    <definedName name="UAcctcwc">[7]FuncStudy!$Y$1798</definedName>
    <definedName name="UAcctd00">[7]FuncStudy!$Y$1471</definedName>
    <definedName name="UAcctdfad">[7]FuncStudy!$Y$214</definedName>
    <definedName name="UAcctdfap">[7]FuncStudy!$Y$212</definedName>
    <definedName name="UAcctdfat">[7]FuncStudy!$Y$213</definedName>
    <definedName name="UAcctds0">[7]FuncStudy!$Y$1475</definedName>
    <definedName name="UAcctfit">[7]FuncStudy!$Y$1142</definedName>
    <definedName name="UAcctg00">[7]FuncStudy!$Y$1623</definedName>
    <definedName name="UAccth00">[7]FuncStudy!$Y$1257</definedName>
    <definedName name="UAccti00">[7]FuncStudy!$Y$1665</definedName>
    <definedName name="UAcctn00">[7]FuncStudy!$Y$1213</definedName>
    <definedName name="UAccto00">[7]FuncStudy!$Y$1308</definedName>
    <definedName name="UAcctowc">[7]FuncStudy!$Y$1810</definedName>
    <definedName name="uacctowcssech">[7]FuncStudy!$Y$1809</definedName>
    <definedName name="UAccts00">[7]FuncStudy!$Y$1181</definedName>
    <definedName name="UAcctSchM">[7]FuncStudy!$Y$1120</definedName>
    <definedName name="UAcctsttax">[7]FuncStudy!$Y$1124</definedName>
    <definedName name="UAcctt00">[7]FuncStudy!$Y$1376</definedName>
    <definedName name="UACT553SGW">[7]FuncStudy!$Y$421</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SCHMAFS">[7]FuncStudy!$Y$1031</definedName>
    <definedName name="USCHMAFSE">[7]FuncStudy!$Y$1034</definedName>
    <definedName name="USCHMAFSG">[7]FuncStudy!$Y$1036</definedName>
    <definedName name="USCHMAFSNP">[7]FuncStudy!$Y$1032</definedName>
    <definedName name="USCHMAFSO">[7]FuncStudy!$Y$1033</definedName>
    <definedName name="USCHMAFTROJP">[7]FuncStudy!$Y$1035</definedName>
    <definedName name="USCHMAPBADDEBT">[7]FuncStudy!$Y$1045</definedName>
    <definedName name="USCHMAPS">[7]FuncStudy!$Y$1040</definedName>
    <definedName name="USCHMAPSE">[7]FuncStudy!$Y$1041</definedName>
    <definedName name="USCHMAPSG">[7]FuncStudy!$Y$1044</definedName>
    <definedName name="USCHMAPSNP">[7]FuncStudy!$Y$1042</definedName>
    <definedName name="USCHMAPSO">[7]FuncStudy!$Y$1043</definedName>
    <definedName name="USCHMATBADDEBT">[7]FuncStudy!$Y$1060</definedName>
    <definedName name="USCHMATCIAC">[7]FuncStudy!$Y$1051</definedName>
    <definedName name="USCHMATGPS">[7]FuncStudy!$Y$1057</definedName>
    <definedName name="USCHMATS">[7]FuncStudy!$Y$1049</definedName>
    <definedName name="USCHMATSCHMDEXP">[7]FuncStudy!$Y$1062</definedName>
    <definedName name="USCHMATSE">[7]FuncStudy!$Y$1055</definedName>
    <definedName name="USCHMATSG">[7]FuncStudy!$Y$1054</definedName>
    <definedName name="USCHMATSG2">[7]FuncStudy!$Y$1056</definedName>
    <definedName name="USCHMATSGCT">[7]FuncStudy!$Y$1050</definedName>
    <definedName name="USCHMATSNP">[7]FuncStudy!$Y$1052</definedName>
    <definedName name="USCHMATSNPD">[7]FuncStudy!$Y$1059</definedName>
    <definedName name="USCHMATSO">[7]FuncStudy!$Y$1058</definedName>
    <definedName name="USCHMATTAXDEPR">[7]FuncStudy!$Y$1061</definedName>
    <definedName name="USCHMATTROJD">[7]FuncStudy!$Y$1053</definedName>
    <definedName name="USCHMDFDGP">[7]FuncStudy!$Y$1069</definedName>
    <definedName name="USCHMDFDGU">[7]FuncStudy!$Y$1070</definedName>
    <definedName name="USCHMDFS">[7]FuncStudy!$Y$1068</definedName>
    <definedName name="USCHMDPIBT">[7]FuncStudy!$Y$1076</definedName>
    <definedName name="USCHMDPS">[7]FuncStudy!$Y$1073</definedName>
    <definedName name="USCHMDPSE">[7]FuncStudy!$Y$1074</definedName>
    <definedName name="USCHMDPSG">[7]FuncStudy!$Y$1077</definedName>
    <definedName name="USCHMDPSNP">[7]FuncStudy!$Y$1075</definedName>
    <definedName name="USCHMDPSO">[7]FuncStudy!$Y$1078</definedName>
    <definedName name="USCHMDTBADDEBT">[7]FuncStudy!$Y$1083</definedName>
    <definedName name="USCHMDTCN">[7]FuncStudy!$Y$1085</definedName>
    <definedName name="USCHMDTDGP">[7]FuncStudy!$Y$1087</definedName>
    <definedName name="USCHMDTGPS">[7]FuncStudy!$Y$1090</definedName>
    <definedName name="USCHMDTS">[7]FuncStudy!$Y$1082</definedName>
    <definedName name="USCHMDTSE">[7]FuncStudy!$Y$1088</definedName>
    <definedName name="USCHMDTSG">[7]FuncStudy!$Y$1089</definedName>
    <definedName name="USCHMDTSNP">[7]FuncStudy!$Y$1084</definedName>
    <definedName name="USCHMDTSNPD">[7]FuncStudy!$Y$1093</definedName>
    <definedName name="USCHMDTSO">[7]FuncStudy!$Y$1091</definedName>
    <definedName name="USCHMDTTAXDEPR">[7]FuncStudy!$Y$1092</definedName>
    <definedName name="USCHMDTTROJD">[7]FuncStudy!$Y$1086</definedName>
    <definedName name="UTAllocMethod">#REF!</definedName>
    <definedName name="UTGrossReceipts">#REF!</definedName>
    <definedName name="UTRateBase">#REF!</definedName>
    <definedName name="v" localSheetId="10" hidden="1">{#N/A,#N/A,FALSE,"Coversheet";#N/A,#N/A,FALSE,"QA"}</definedName>
    <definedName name="v" localSheetId="9" hidden="1">{#N/A,#N/A,FALSE,"Coversheet";#N/A,#N/A,FALSE,"QA"}</definedName>
    <definedName name="v" hidden="1">{#N/A,#N/A,FALSE,"Coversheet";#N/A,#N/A,FALSE,"QA"}</definedName>
    <definedName name="ValidAccount">[13]Variables!$AK$43:$AK$367</definedName>
    <definedName name="ValidFactor">#REF!</definedName>
    <definedName name="ValuationDate">'[49]Official Price'!$B$3</definedName>
    <definedName name="Value" localSheetId="10" hidden="1">{#N/A,#N/A,FALSE,"Summ";#N/A,#N/A,FALSE,"General"}</definedName>
    <definedName name="Value" localSheetId="9" hidden="1">{#N/A,#N/A,FALSE,"Summ";#N/A,#N/A,FALSE,"General"}</definedName>
    <definedName name="Value" hidden="1">{#N/A,#N/A,FALSE,"Summ";#N/A,#N/A,FALSE,"General"}</definedName>
    <definedName name="Version">#REF!</definedName>
    <definedName name="w" localSheetId="10" hidden="1">[3]Inputs!#REF!</definedName>
    <definedName name="w" localSheetId="9" hidden="1">[3]Inputs!#REF!</definedName>
    <definedName name="w" localSheetId="0" hidden="1">[3]Inputs!#REF!</definedName>
    <definedName name="w" hidden="1">[3]Inputs!#REF!</definedName>
    <definedName name="WAAllocMethod">#REF!</definedName>
    <definedName name="WACC" localSheetId="0">#REF!</definedName>
    <definedName name="WACC">#REF!</definedName>
    <definedName name="WARateBase">#REF!</definedName>
    <definedName name="WARevenueTax">#REF!</definedName>
    <definedName name="WC_Common" localSheetId="0">#REF!</definedName>
    <definedName name="WC_Common">#REF!</definedName>
    <definedName name="WC_Debt" localSheetId="0">#REF!</definedName>
    <definedName name="WC_Debt">#REF!</definedName>
    <definedName name="WC_Pref" localSheetId="0">#REF!</definedName>
    <definedName name="WC_Pref">#REF!</definedName>
    <definedName name="we" localSheetId="10" hidden="1">{#N/A,#N/A,FALSE,"Pg 6b CustCount_Gas";#N/A,#N/A,FALSE,"QA";#N/A,#N/A,FALSE,"Report";#N/A,#N/A,FALSE,"forecast"}</definedName>
    <definedName name="we" localSheetId="9" hidden="1">{#N/A,#N/A,FALSE,"Pg 6b CustCount_Gas";#N/A,#N/A,FALSE,"QA";#N/A,#N/A,FALSE,"Report";#N/A,#N/A,FALSE,"forecast"}</definedName>
    <definedName name="we" hidden="1">{#N/A,#N/A,FALSE,"Pg 6b CustCount_Gas";#N/A,#N/A,FALSE,"QA";#N/A,#N/A,FALSE,"Report";#N/A,#N/A,FALSE,"forecast"}</definedName>
    <definedName name="WH" localSheetId="10" hidden="1">{#N/A,#N/A,FALSE,"Coversheet";#N/A,#N/A,FALSE,"QA"}</definedName>
    <definedName name="WH" localSheetId="9" hidden="1">{#N/A,#N/A,FALSE,"Coversheet";#N/A,#N/A,FALSE,"QA"}</definedName>
    <definedName name="WH" hidden="1">{#N/A,#N/A,FALSE,"Coversheet";#N/A,#N/A,FALSE,"QA"}</definedName>
    <definedName name="wrn.1._.Bi._.Monthly._.CR." localSheetId="10" hidden="1">{#N/A,#N/A,FALSE,"Drill Sites";"WP 212",#N/A,FALSE,"MWAG EOR";"WP 213",#N/A,FALSE,"MWAG EOR";#N/A,#N/A,FALSE,"Misc. Facility";#N/A,#N/A,FALSE,"WWTP"}</definedName>
    <definedName name="wrn.1._.Bi._.Monthly._.CR." localSheetId="9"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10" hidden="1">{#N/A,#N/A,FALSE,"Balance_Sheet";#N/A,#N/A,FALSE,"income_statement_monthly";#N/A,#N/A,FALSE,"income_statement_Quarter";#N/A,#N/A,FALSE,"income_statement_ytd";#N/A,#N/A,FALSE,"income_statement_12Months"}</definedName>
    <definedName name="wrn.10_day._.Package." localSheetId="9"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10" hidden="1">{#N/A,#N/A,FALSE,"Summary";#N/A,#N/A,FALSE,"SmPlants";#N/A,#N/A,FALSE,"Utah";#N/A,#N/A,FALSE,"Idaho";#N/A,#N/A,FALSE,"Lewis River";#N/A,#N/A,FALSE,"NrthUmpq";#N/A,#N/A,FALSE,"KlamRog"}</definedName>
    <definedName name="wrn.1996._.Hydro._.5._.Year._.Forecast._.Budget." localSheetId="9"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localSheetId="10" hidden="1">{#N/A,#N/A,FALSE,"CRPT";#N/A,#N/A,FALSE,"TREND";#N/A,#N/A,FALSE,"%Curve"}</definedName>
    <definedName name="wrn.AAI." localSheetId="9" hidden="1">{#N/A,#N/A,FALSE,"CRPT";#N/A,#N/A,FALSE,"TREND";#N/A,#N/A,FALSE,"%Curve"}</definedName>
    <definedName name="wrn.AAI." hidden="1">{#N/A,#N/A,FALSE,"CRPT";#N/A,#N/A,FALSE,"TREND";#N/A,#N/A,FALSE,"%Curve"}</definedName>
    <definedName name="wrn.AAI._.Report." localSheetId="10" hidden="1">{#N/A,#N/A,FALSE,"CRPT";#N/A,#N/A,FALSE,"TREND";#N/A,#N/A,FALSE,"% CURVE"}</definedName>
    <definedName name="wrn.AAI._.Report." localSheetId="9" hidden="1">{#N/A,#N/A,FALSE,"CRPT";#N/A,#N/A,FALSE,"TREND";#N/A,#N/A,FALSE,"% CURVE"}</definedName>
    <definedName name="wrn.AAI._.Report." hidden="1">{#N/A,#N/A,FALSE,"CRPT";#N/A,#N/A,FALSE,"TREND";#N/A,#N/A,FALSE,"% CURVE"}</definedName>
    <definedName name="wrn.Adj._.Back_Up." localSheetId="10" hidden="1">{"Page 3.4.1",#N/A,FALSE,"Totals";"Page 3.4.2",#N/A,FALSE,"Totals"}</definedName>
    <definedName name="wrn.Adj._.Back_Up." localSheetId="9" hidden="1">{"Page 3.4.1",#N/A,FALSE,"Totals";"Page 3.4.2",#N/A,FALSE,"Totals"}</definedName>
    <definedName name="wrn.Adj._.Back_Up." hidden="1">{"Page 3.4.1",#N/A,FALSE,"Totals";"Page 3.4.2",#N/A,FALSE,"Totals"}</definedName>
    <definedName name="wrn.ALL." localSheetId="10" hidden="1">{#N/A,#N/A,FALSE,"Summary EPS";#N/A,#N/A,FALSE,"1st Qtr Electric";#N/A,#N/A,FALSE,"1st Qtr Australia";#N/A,#N/A,FALSE,"1st Qtr Telecom";#N/A,#N/A,FALSE,"1st QTR Other"}</definedName>
    <definedName name="wrn.ALL." localSheetId="9"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0" hidden="1">{#N/A,#N/A,FALSE,"Top level";#N/A,#N/A,FALSE,"Top level JEs";#N/A,#N/A,FALSE,"PHI";#N/A,#N/A,FALSE,"PHI JEs";#N/A,#N/A,FALSE,"PacifiCorp";#N/A,#N/A,FALSE,"PacifiCorp JEs";#N/A,#N/A,FALSE,"PGHC";#N/A,#N/A,FALSE,"PGHC JEs";#N/A,#N/A,FALSE,"Domestic"}</definedName>
    <definedName name="wrn.All._.BSs._.and._.JEs." localSheetId="9"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0" hidden="1">{#N/A,#N/A,FALSE,"Top level MTD";#N/A,#N/A,FALSE,"PHI MTD";#N/A,#N/A,FALSE,"PacifiCorp MTD";#N/A,#N/A,FALSE,"PGHC MTD";#N/A,#N/A,FALSE,"Top level YTD";#N/A,#N/A,FALSE,"PHI YTD";#N/A,#N/A,FALSE,"PacifiCorp YTD";#N/A,#N/A,FALSE,"PGHC YTD"}</definedName>
    <definedName name="wrn.All._.other._.months." localSheetId="9"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0" hidden="1">{#N/A,#N/A,FALSE,"cover";#N/A,#N/A,FALSE,"lead sheet";#N/A,#N/A,FALSE,"Adj backup";#N/A,#N/A,FALSE,"t Accounts"}</definedName>
    <definedName name="wrn.All._.Pages." localSheetId="9" hidden="1">{#N/A,#N/A,FALSE,"cover";#N/A,#N/A,FALSE,"lead sheet";#N/A,#N/A,FALSE,"Adj backup";#N/A,#N/A,FALSE,"t Accounts"}</definedName>
    <definedName name="wrn.All._.Pages." hidden="1">{#N/A,#N/A,FALSE,"Cover";#N/A,#N/A,FALSE,"Lead Sheet";#N/A,#N/A,FALSE,"T-Accounts";#N/A,#N/A,FALSE,"Expense Detail 10 01 to 3  02";#N/A,#N/A,FALSE,"Expense Detail 4 01 to 9 01";#N/A,#N/A,FALSE,"Three Factor % 3  2002"}</definedName>
    <definedName name="wrn.Anvil." localSheetId="10" hidden="1">{#N/A,#N/A,FALSE,"CRPT";#N/A,#N/A,FALSE,"PCS ";#N/A,#N/A,FALSE,"TREND";#N/A,#N/A,FALSE,"% CURVE";#N/A,#N/A,FALSE,"FWICALC";#N/A,#N/A,FALSE,"CONTINGENCY";#N/A,#N/A,FALSE,"7616 Fab";#N/A,#N/A,FALSE,"7616 NSK"}</definedName>
    <definedName name="wrn.Anvil." localSheetId="9"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BUS._.RPT." localSheetId="10" hidden="1">{#N/A,#N/A,FALSE,"P&amp;L Ttl";#N/A,#N/A,FALSE,"P&amp;L C_Ttl New";#N/A,#N/A,FALSE,"Bus Res";#N/A,#N/A,FALSE,"Chrts";#N/A,#N/A,FALSE,"pcf";#N/A,#N/A,FALSE,"pcr ";#N/A,#N/A,FALSE,"Exp Stmt ";#N/A,#N/A,FALSE,"Exp Stmt BU";#N/A,#N/A,FALSE,"Cap";#N/A,#N/A,FALSE,"IT Ytd"}</definedName>
    <definedName name="wrn.BUS._.RPT." localSheetId="9"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0" hidden="1">{"YTD-Total",#N/A,TRUE,"Provision";"YTD-Utility",#N/A,TRUE,"Prov Utility";"YTD-NonUtility",#N/A,TRUE,"Prov NonUtility"}</definedName>
    <definedName name="wrn.Combined._.YTD." localSheetId="9"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0" hidden="1">{"Conol gross povision grouped",#N/A,FALSE,"Consol Gross";"Consol Gross Grouped",#N/A,FALSE,"Consol Gross"}</definedName>
    <definedName name="wrn.ConsolGrossGrp." localSheetId="9"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10" hidden="1">{#N/A,#N/A,TRUE,"Cover";#N/A,#N/A,TRUE,"Contents"}</definedName>
    <definedName name="wrn.Cover." localSheetId="9" hidden="1">{#N/A,#N/A,TRUE,"Cover";#N/A,#N/A,TRUE,"Contents"}</definedName>
    <definedName name="wrn.Cover." hidden="1">{#N/A,#N/A,TRUE,"Cover";#N/A,#N/A,TRUE,"Contents"}</definedName>
    <definedName name="wrn.CoverContents." localSheetId="10" hidden="1">{#N/A,#N/A,FALSE,"Cover";#N/A,#N/A,FALSE,"Contents"}</definedName>
    <definedName name="wrn.CoverContents." localSheetId="9" hidden="1">{#N/A,#N/A,FALSE,"Cover";#N/A,#N/A,FALSE,"Contents"}</definedName>
    <definedName name="wrn.CoverContents." hidden="1">{#N/A,#N/A,FALSE,"Cover";#N/A,#N/A,FALSE,"Contents"}</definedName>
    <definedName name="wrn.Customer._.Counts._.Electric."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0" hidden="1">{#N/A,#N/A,FALSE,"Pg 6b CustCount_Gas";#N/A,#N/A,FALSE,"QA";#N/A,#N/A,FALSE,"Report";#N/A,#N/A,FALSE,"forecast"}</definedName>
    <definedName name="wrn.Customer._.Counts._.Gas." localSheetId="9" hidden="1">{#N/A,#N/A,FALSE,"Pg 6b CustCount_Gas";#N/A,#N/A,FALSE,"QA";#N/A,#N/A,FALSE,"Report";#N/A,#N/A,FALSE,"forecast"}</definedName>
    <definedName name="wrn.Customer._.Counts._.Gas." hidden="1">{#N/A,#N/A,FALSE,"Pg 6b CustCount_Gas";#N/A,#N/A,FALSE,"QA";#N/A,#N/A,FALSE,"Report";#N/A,#N/A,FALSE,"forecast"}</definedName>
    <definedName name="wrn.ECR." localSheetId="10" hidden="1">{#N/A,#N/A,FALSE,"schA"}</definedName>
    <definedName name="wrn.ECR." localSheetId="9" hidden="1">{#N/A,#N/A,FALSE,"schA"}</definedName>
    <definedName name="wrn.ECR." hidden="1">{#N/A,#N/A,FALSE,"schA"}</definedName>
    <definedName name="wrn.El._.Paso._.Offshore." localSheetId="10" hidden="1">{#N/A,#N/A,TRUE,"EPEsum";#N/A,#N/A,TRUE,"Approve1";#N/A,#N/A,TRUE,"Approve2";#N/A,#N/A,TRUE,"Approve3";#N/A,#N/A,TRUE,"EPE1";#N/A,#N/A,TRUE,"EPE2";#N/A,#N/A,TRUE,"CashCompare";#N/A,#N/A,TRUE,"XIRR";#N/A,#N/A,TRUE,"EPEloan";#N/A,#N/A,TRUE,"GraphEPE";#N/A,#N/A,TRUE,"OrgChart";#N/A,#N/A,TRUE,"SA08B"}</definedName>
    <definedName name="wrn.El._.Paso._.Offshore." localSheetId="9"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localSheetId="10" hidden="1">{#N/A,#N/A,FALSE,"CESTSUM";#N/A,#N/A,FALSE,"est sum A";#N/A,#N/A,FALSE,"est detail A"}</definedName>
    <definedName name="wrn.ESTIMATE." localSheetId="9" hidden="1">{#N/A,#N/A,FALSE,"CESTSUM";#N/A,#N/A,FALSE,"est sum A";#N/A,#N/A,FALSE,"est detail A"}</definedName>
    <definedName name="wrn.ESTIMATE." hidden="1">{#N/A,#N/A,FALSE,"CESTSUM";#N/A,#N/A,FALSE,"est sum A";#N/A,#N/A,FALSE,"est detail A"}</definedName>
    <definedName name="wrn.Exec._.Summary." localSheetId="10" hidden="1">{#N/A,#N/A,FALSE,"Output Ass";#N/A,#N/A,FALSE,"Sum Tot";#N/A,#N/A,FALSE,"Ex Sum Year";#N/A,#N/A,FALSE,"Sum Qtr"}</definedName>
    <definedName name="wrn.Exec._.Summary." localSheetId="9" hidden="1">{#N/A,#N/A,FALSE,"Output Ass";#N/A,#N/A,FALSE,"Sum Tot";#N/A,#N/A,FALSE,"Ex Sum Year";#N/A,#N/A,FALSE,"Sum Qtr"}</definedName>
    <definedName name="wrn.Exec._.Summary." hidden="1">{#N/A,#N/A,FALSE,"Output Ass";#N/A,#N/A,FALSE,"Sum Tot";#N/A,#N/A,FALSE,"Ex Sum Year";#N/A,#N/A,FALSE,"Sum Qtr"}</definedName>
    <definedName name="wrn.Factors._.Tab._.10." localSheetId="10" hidden="1">{"Factors Pages 1-2",#N/A,FALSE,"Factors";"Factors Page 3",#N/A,FALSE,"Factors";"Factors Page 4",#N/A,FALSE,"Factors";"Factors Page 5",#N/A,FALSE,"Factors";"Factors Pages 8-27",#N/A,FALSE,"Factors"}</definedName>
    <definedName name="wrn.Factors._.Tab._.10." localSheetId="9"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0" hidden="1">{"print_su",#N/A,TRUE,"bond_size1";"print_cf",#N/A,TRUE,"bond_size1";"print_sads",#N/A,TRUE,"bond_size1";"print_capi",#N/A,TRUE,"bond_size1";"print_ads",#N/A,TRUE,"bond_size1";"print_bp",#N/A,TRUE,"bond_size1";"print_nds",#N/A,TRUE,"bond_size1";"print_yield",#N/A,TRUE,"bond_size1"}</definedName>
    <definedName name="wrn.full._.report." localSheetId="9"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0" hidden="1">{"FullView",#N/A,FALSE,"Consltd-For contngcy"}</definedName>
    <definedName name="wrn.Full._.View." localSheetId="9" hidden="1">{"FullView",#N/A,FALSE,"Consltd-For contngcy"}</definedName>
    <definedName name="wrn.Full._.View." hidden="1">{"FullView",#N/A,FALSE,"Consltd-For contngcy"}</definedName>
    <definedName name="wrn.Fundamental." localSheetId="10" hidden="1">{#N/A,#N/A,TRUE,"CoverPage";#N/A,#N/A,TRUE,"Gas";#N/A,#N/A,TRUE,"Power";#N/A,#N/A,TRUE,"Historical DJ Mthly Prices"}</definedName>
    <definedName name="wrn.Fundamental." localSheetId="9" hidden="1">{#N/A,#N/A,TRUE,"CoverPage";#N/A,#N/A,TRUE,"Gas";#N/A,#N/A,TRUE,"Power";#N/A,#N/A,TRUE,"Historical DJ Mthly Prices"}</definedName>
    <definedName name="wrn.Fundamental." hidden="1">{#N/A,#N/A,TRUE,"CoverPage";#N/A,#N/A,TRUE,"Gas";#N/A,#N/A,TRUE,"Power";#N/A,#N/A,TRUE,"Historical DJ Mthly Prices"}</definedName>
    <definedName name="wrn.Fundamental2" localSheetId="10" hidden="1">{#N/A,#N/A,TRUE,"CoverPage";#N/A,#N/A,TRUE,"Gas";#N/A,#N/A,TRUE,"Power";#N/A,#N/A,TRUE,"Historical DJ Mthly Prices"}</definedName>
    <definedName name="wrn.Fundamental2" localSheetId="9" hidden="1">{#N/A,#N/A,TRUE,"CoverPage";#N/A,#N/A,TRUE,"Gas";#N/A,#N/A,TRUE,"Power";#N/A,#N/A,TRUE,"Historical DJ Mthly Prices"}</definedName>
    <definedName name="wrn.Fundamental2" hidden="1">{#N/A,#N/A,TRUE,"CoverPage";#N/A,#N/A,TRUE,"Gas";#N/A,#N/A,TRUE,"Power";#N/A,#N/A,TRUE,"Historical DJ Mthly Prices"}</definedName>
    <definedName name="wrn.GLReport." localSheetId="10"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9"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localSheetId="10" hidden="1">{#N/A,#N/A,FALSE,"SUMMARY";#N/A,#N/A,FALSE,"AE7616";#N/A,#N/A,FALSE,"AE7617";#N/A,#N/A,FALSE,"AE7618";#N/A,#N/A,FALSE,"AE7619"}</definedName>
    <definedName name="wrn.IEO." localSheetId="9" hidden="1">{#N/A,#N/A,FALSE,"SUMMARY";#N/A,#N/A,FALSE,"AE7616";#N/A,#N/A,FALSE,"AE7617";#N/A,#N/A,FALSE,"AE7618";#N/A,#N/A,FALSE,"AE7619"}</definedName>
    <definedName name="wrn.IEO." hidden="1">{#N/A,#N/A,FALSE,"SUMMARY";#N/A,#N/A,FALSE,"AE7616";#N/A,#N/A,FALSE,"AE7617";#N/A,#N/A,FALSE,"AE7618";#N/A,#N/A,FALSE,"AE7619"}</definedName>
    <definedName name="wrn.Incentive._.Overhead." localSheetId="10" hidden="1">{#N/A,#N/A,FALSE,"Coversheet";#N/A,#N/A,FALSE,"QA"}</definedName>
    <definedName name="wrn.Incentive._.Overhead." localSheetId="9" hidden="1">{#N/A,#N/A,FALSE,"Coversheet";#N/A,#N/A,FALSE,"QA"}</definedName>
    <definedName name="wrn.Incentive._.Overhead." hidden="1">{#N/A,#N/A,FALSE,"Coversheet";#N/A,#N/A,FALSE,"QA"}</definedName>
    <definedName name="wrn.life." localSheetId="10" hidden="1">{"life_te",#N/A,TRUE,"life";"duration_te",#N/A,TRUE,"duration";"life_ab",#N/A,TRUE,"life";"duration_ab",#N/A,TRUE,"duration";"life_fed_tax",#N/A,TRUE,"life";"duration_tax",#N/A,TRUE,"duration";"life_tax",#N/A,TRUE,"life";"life_fed",#N/A,TRUE,"life";"duration_cd_fed",#N/A,TRUE,"duration"}</definedName>
    <definedName name="wrn.life." localSheetId="9"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localSheetId="10" hidden="1">{#N/A,#N/A,FALSE,"Schedule F";#N/A,#N/A,FALSE,"Schedule G"}</definedName>
    <definedName name="wrn.limit_reports." localSheetId="9" hidden="1">{#N/A,#N/A,FALSE,"Schedule F";#N/A,#N/A,FALSE,"Schedule G"}</definedName>
    <definedName name="wrn.limit_reports." hidden="1">{#N/A,#N/A,FALSE,"Schedule F";#N/A,#N/A,FALSE,"Schedule G"}</definedName>
    <definedName name="wrn.MARGIN_WO_QTR." localSheetId="10" hidden="1">{#N/A,#N/A,FALSE,"Month ";#N/A,#N/A,FALSE,"YTD";#N/A,#N/A,FALSE,"12 mo ended"}</definedName>
    <definedName name="wrn.MARGIN_WO_QTR." localSheetId="9" hidden="1">{#N/A,#N/A,FALSE,"Month ";#N/A,#N/A,FALSE,"YTD";#N/A,#N/A,FALSE,"12 mo ended"}</definedName>
    <definedName name="wrn.MARGIN_WO_QTR." hidden="1">{#N/A,#N/A,FALSE,"Month ";#N/A,#N/A,FALSE,"YTD";#N/A,#N/A,FALSE,"12 mo ended"}</definedName>
    <definedName name="wrn.Municipal._.Reports."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localSheetId="9" hidden="1">{#N/A,#N/A,TRUE,"Filing Back-Up Pages_4.8.4-7";#N/A,#N/A,TRUE,"GI Back-up Page_4.8.8"}</definedName>
    <definedName name="wrn.new." hidden="1">{#N/A,#N/A,TRUE,"Filing Back-Up Pages_4.8.4-7";#N/A,#N/A,TRUE,"GI Back-up Page_4.8.8"}</definedName>
    <definedName name="wrn.om." localSheetId="9"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10" hidden="1">{"Open issues Only",#N/A,FALSE,"TIMELINE"}</definedName>
    <definedName name="wrn.Open._.Issues._.Only." localSheetId="9" hidden="1">{"Open issues Only",#N/A,FALSE,"TIMELINE"}</definedName>
    <definedName name="wrn.Open._.Issues._.Only." hidden="1">{"Open issues Only",#N/A,FALSE,"TIMELINE"}</definedName>
    <definedName name="wrn.OR._.Carrying._.Charge._.JV." localSheetId="10" hidden="1">{#N/A,#N/A,FALSE,"Loans";#N/A,#N/A,FALSE,"Program Costs";#N/A,#N/A,FALSE,"Measures";#N/A,#N/A,FALSE,"Net Lost Rev";#N/A,#N/A,FALSE,"Incentive"}</definedName>
    <definedName name="wrn.OR._.Carrying._.Charge._.JV." localSheetId="9"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0" hidden="1">{#N/A,#N/A,FALSE,"Loans";#N/A,#N/A,FALSE,"Program Costs";#N/A,#N/A,FALSE,"Measures";#N/A,#N/A,FALSE,"Net Lost Rev";#N/A,#N/A,FALSE,"Incentive"}</definedName>
    <definedName name="wrn.OR._.Carrying._.Charge._.JV.1" localSheetId="9"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0" hidden="1">{#N/A,#N/A,FALSE,"Bgt";#N/A,#N/A,FALSE,"Act";#N/A,#N/A,FALSE,"Chrt Data";#N/A,#N/A,FALSE,"Bus Result";#N/A,#N/A,FALSE,"Main Charts";#N/A,#N/A,FALSE,"P&amp;L Ttl";#N/A,#N/A,FALSE,"P&amp;L C_Ttl";#N/A,#N/A,FALSE,"P&amp;L C_Oct";#N/A,#N/A,FALSE,"P&amp;L C_Sep";#N/A,#N/A,FALSE,"1996";#N/A,#N/A,FALSE,"Data"}</definedName>
    <definedName name="wrn.pages." localSheetId="9"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0"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9"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0" hidden="1">{#N/A,#N/A,FALSE,"Consltd-For contngcy";"PaymentView",#N/A,FALSE,"Consltd-For contngcy"}</definedName>
    <definedName name="wrn.Payment._.View." localSheetId="9" hidden="1">{#N/A,#N/A,FALSE,"Consltd-For contngcy";"PaymentView",#N/A,FALSE,"Consltd-For contngcy"}</definedName>
    <definedName name="wrn.Payment._.View." hidden="1">{#N/A,#N/A,FALSE,"Consltd-For contngcy";"PaymentView",#N/A,FALSE,"Consltd-For contngcy"}</definedName>
    <definedName name="wrn.PFSreconview." localSheetId="10" hidden="1">{"PFS recon view",#N/A,FALSE,"Hyperion Proof"}</definedName>
    <definedName name="wrn.PFSreconview." localSheetId="9" hidden="1">{"PFS recon view",#N/A,FALSE,"Hyperion Proof"}</definedName>
    <definedName name="wrn.PFSreconview." hidden="1">{"PFS recon view",#N/A,FALSE,"Hyperion Proof"}</definedName>
    <definedName name="wrn.PGHCreconview." localSheetId="10" hidden="1">{"PGHC recon view",#N/A,FALSE,"Hyperion Proof"}</definedName>
    <definedName name="wrn.PGHCreconview." localSheetId="9" hidden="1">{"PGHC recon view",#N/A,FALSE,"Hyperion Proof"}</definedName>
    <definedName name="wrn.PGHCreconview." hidden="1">{"PGHC recon view",#N/A,FALSE,"Hyperion Proof"}</definedName>
    <definedName name="wrn.PHI._.all._.other._.months." localSheetId="10" hidden="1">{#N/A,#N/A,FALSE,"PHI MTD";#N/A,#N/A,FALSE,"PHI YTD"}</definedName>
    <definedName name="wrn.PHI._.all._.other._.months." localSheetId="9" hidden="1">{#N/A,#N/A,FALSE,"PHI MTD";#N/A,#N/A,FALSE,"PHI YTD"}</definedName>
    <definedName name="wrn.PHI._.all._.other._.months." hidden="1">{#N/A,#N/A,FALSE,"PHI MTD";#N/A,#N/A,FALSE,"PHI YTD"}</definedName>
    <definedName name="wrn.PHI._.only." localSheetId="10" hidden="1">{#N/A,#N/A,FALSE,"PHI"}</definedName>
    <definedName name="wrn.PHI._.only." localSheetId="9" hidden="1">{#N/A,#N/A,FALSE,"PHI"}</definedName>
    <definedName name="wrn.PHI._.only." hidden="1">{#N/A,#N/A,FALSE,"PHI"}</definedName>
    <definedName name="wrn.PHI._.Sept._.Dec._.March." localSheetId="10" hidden="1">{#N/A,#N/A,FALSE,"PHI MTD";#N/A,#N/A,FALSE,"PHI QTD";#N/A,#N/A,FALSE,"PHI YTD"}</definedName>
    <definedName name="wrn.PHI._.Sept._.Dec._.March." localSheetId="9" hidden="1">{#N/A,#N/A,FALSE,"PHI MTD";#N/A,#N/A,FALSE,"PHI QTD";#N/A,#N/A,FALSE,"PHI YTD"}</definedName>
    <definedName name="wrn.PHI._.Sept._.Dec._.March." hidden="1">{#N/A,#N/A,FALSE,"PHI MTD";#N/A,#N/A,FALSE,"PHI QTD";#N/A,#N/A,FALSE,"PHI YTD"}</definedName>
    <definedName name="wrn.PPMCoCodeView." localSheetId="10" hidden="1">{"PPM Co Code View",#N/A,FALSE,"Comp Codes"}</definedName>
    <definedName name="wrn.PPMCoCodeView." localSheetId="9" hidden="1">{"PPM Co Code View",#N/A,FALSE,"Comp Codes"}</definedName>
    <definedName name="wrn.PPMCoCodeView." hidden="1">{"PPM Co Code View",#N/A,FALSE,"Comp Codes"}</definedName>
    <definedName name="wrn.PPMreconview." localSheetId="10" hidden="1">{"PPM Recon View",#N/A,FALSE,"Hyperion Proof"}</definedName>
    <definedName name="wrn.PPMreconview." localSheetId="9" hidden="1">{"PPM Recon View",#N/A,FALSE,"Hyperion Proof"}</definedName>
    <definedName name="wrn.PPMreconview." hidden="1">{"PPM Recon View",#N/A,FALSE,"Hyperion Proof"}</definedName>
    <definedName name="wrn.print._.reports." localSheetId="9"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0" hidden="1">{"DATA_SET",#N/A,FALSE,"HOURLY SPREAD"}</definedName>
    <definedName name="wrn.PRINT._.SOURCE._.DATA." localSheetId="9" hidden="1">{"DATA_SET",#N/A,FALSE,"HOURLY SPREAD"}</definedName>
    <definedName name="wrn.PRINT._.SOURCE._.DATA." hidden="1">{"DATA_SET",#N/A,FALSE,"HOURLY SPREAD"}</definedName>
    <definedName name="wrn.PrintHistory." localSheetId="10"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9"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0" hidden="1">{#N/A,#N/A,FALSE,"Cover";#N/A,#N/A,FALSE,"ProjectSelector";#N/A,#N/A,FALSE,"ProjectTable";#N/A,#N/A,FALSE,"SanGorgonio";#N/A,#N/A,FALSE,"Tehachapi";#N/A,#N/A,FALSE,"Results";#N/A,#N/A,FALSE,"ReplaceForecast"}</definedName>
    <definedName name="wrn.PrintOther." localSheetId="9"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localSheetId="10" hidden="1">{#N/A,#N/A,FALSE,"BASE";#N/A,#N/A,FALSE,"LOOPS";#N/A,#N/A,FALSE,"PLC"}</definedName>
    <definedName name="wrn.Project._.Services." localSheetId="9" hidden="1">{#N/A,#N/A,FALSE,"BASE";#N/A,#N/A,FALSE,"LOOPS";#N/A,#N/A,FALSE,"PLC"}</definedName>
    <definedName name="wrn.Project._.Services." hidden="1">{#N/A,#N/A,FALSE,"BASE";#N/A,#N/A,FALSE,"LOOPS";#N/A,#N/A,FALSE,"PLC"}</definedName>
    <definedName name="wrn.ProofElectricOnly." localSheetId="10" hidden="1">{"Electric Only",#N/A,FALSE,"Hyperion Proof"}</definedName>
    <definedName name="wrn.ProofElectricOnly." localSheetId="9" hidden="1">{"Electric Only",#N/A,FALSE,"Hyperion Proof"}</definedName>
    <definedName name="wrn.ProofElectricOnly." hidden="1">{"Electric Only",#N/A,FALSE,"Hyperion Proof"}</definedName>
    <definedName name="wrn.ProofTotal." localSheetId="10" hidden="1">{"Proof Total",#N/A,FALSE,"Hyperion Proof"}</definedName>
    <definedName name="wrn.ProofTotal." localSheetId="9" hidden="1">{"Proof Total",#N/A,FALSE,"Hyperion Proof"}</definedName>
    <definedName name="wrn.ProofTotal." hidden="1">{"Proof Total",#N/A,FALSE,"Hyperion Proof"}</definedName>
    <definedName name="wrn.Reformat._.only." localSheetId="10" hidden="1">{#N/A,#N/A,FALSE,"Dec 1999 mapping"}</definedName>
    <definedName name="wrn.Reformat._.only." localSheetId="9" hidden="1">{#N/A,#N/A,FALSE,"Dec 1999 mapping"}</definedName>
    <definedName name="wrn.Reformat._.only." hidden="1">{#N/A,#N/A,FALSE,"Dec 1999 mapping"}</definedName>
    <definedName name="wrn.SALES._.VAR._.95._.BUDGET." localSheetId="10" hidden="1">{"PRINT",#N/A,TRUE,"APPA";"PRINT",#N/A,TRUE,"APS";"PRINT",#N/A,TRUE,"BHPL";"PRINT",#N/A,TRUE,"BHPL2";"PRINT",#N/A,TRUE,"CDWR";"PRINT",#N/A,TRUE,"EWEB";"PRINT",#N/A,TRUE,"LADWP";"PRINT",#N/A,TRUE,"NEVBASE"}</definedName>
    <definedName name="wrn.SALES._.VAR._.95._.BUDGET." localSheetId="9"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localSheetId="10" hidden="1">{#N/A,#N/A,FALSE,"7617 Fab";#N/A,#N/A,FALSE,"7617 NSK"}</definedName>
    <definedName name="wrn.SCHEDULE." localSheetId="9" hidden="1">{#N/A,#N/A,FALSE,"7617 Fab";#N/A,#N/A,FALSE,"7617 NSK"}</definedName>
    <definedName name="wrn.SCHEDULE." hidden="1">{#N/A,#N/A,FALSE,"7617 Fab";#N/A,#N/A,FALSE,"7617 NSK"}</definedName>
    <definedName name="wrn.Section1." localSheetId="10" hidden="1">{#N/A,#N/A,TRUE,"Section1";"SavingsTop",#N/A,TRUE,"SumSavings";#N/A,#N/A,TRUE,"GraphSum";"SavingsAll",#N/A,TRUE,"SumSavings";#N/A,#N/A,TRUE,"Inputs";#N/A,#N/A,TRUE,"Scenarios";#N/A,#N/A,TRUE,"LineLoss";#N/A,#N/A,TRUE,"Summary";#N/A,#N/A,TRUE,"TermSummary";#N/A,#N/A,TRUE,"NetRates";#N/A,#N/A,TRUE,"PPAtypes"}</definedName>
    <definedName name="wrn.Section1." localSheetId="9"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0" hidden="1">{#N/A,#N/A,TRUE,"Section1";#N/A,#N/A,TRUE,"SumF";#N/A,#N/A,TRUE,"FigExchange";#N/A,#N/A,TRUE,"Escalation";#N/A,#N/A,TRUE,"GraphEscalate";#N/A,#N/A,TRUE,"Scenarios"}</definedName>
    <definedName name="wrn.Section1Summaries." localSheetId="9"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0" hidden="1">{#N/A,#N/A,TRUE,"Section2";#N/A,#N/A,TRUE,"OverPymt";#N/A,#N/A,TRUE,"Energy";#N/A,#N/A,TRUE,"EnergyDiff1";#N/A,#N/A,TRUE,"EnergyDiff2";#N/A,#N/A,TRUE,"CapPerformance";#N/A,#N/A,TRUE,"BonusPerformance";#N/A,#N/A,TRUE,"BonusFormula";#N/A,#N/A,TRUE,"GraphPymt"}</definedName>
    <definedName name="wrn.Section2." localSheetId="9"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0" hidden="1">{#N/A,#N/A,TRUE,"Section2";#N/A,#N/A,TRUE,"TPCestimate";#N/A,#N/A,TRUE,"SumTPC";#N/A,#N/A,TRUE,"ConstrLoan";#N/A,#N/A,TRUE,"FigBalance";#N/A,#N/A,TRUE,"DEV27air";#N/A,#N/A,TRUE,"Graph27air";#N/A,#N/A,TRUE,"PreOp"}</definedName>
    <definedName name="wrn.Section2TotalProjectCost." localSheetId="9"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0" hidden="1">{#N/A,#N/A,TRUE,"Section3";#N/A,#N/A,TRUE,"BaseYear";#N/A,#N/A,TRUE,"GenHistory";#N/A,#N/A,TRUE,"GenGraph";#N/A,#N/A,TRUE,"MonthCompare";#N/A,#N/A,TRUE,"HourHistory";#N/A,#N/A,TRUE,"PayHistory";#N/A,#N/A,TRUE,"PayGraphs";#N/A,#N/A,TRUE,"ReplaceForecast";#N/A,#N/A,TRUE,"PPAforecast";#N/A,#N/A,TRUE,"OLSier"}</definedName>
    <definedName name="wrn.Section3." localSheetId="9"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0" hidden="1">{#N/A,#N/A,TRUE,"Section3";#N/A,#N/A,TRUE,"Tax";#N/A,#N/A,TRUE,"Dividend";#N/A,#N/A,TRUE,"Depreciation";#N/A,#N/A,TRUE,"Balance";#N/A,#N/A,TRUE,"SaleGain";#N/A,#N/A,TRUE,"RevExp";#N/A,#N/A,TRUE,"PIG";#N/A,#N/A,TRUE,"GraphPlant"}</definedName>
    <definedName name="wrn.Section3PowerPlantCompany." localSheetId="9"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0" hidden="1">{#N/A,#N/A,TRUE,"Section4";#N/A,#N/A,TRUE,"Tariffwksht";#N/A,#N/A,TRUE,"TariffINFO";#N/A,#N/A,TRUE,"Generation";#N/A,#N/A,TRUE,"PPAsum";#N/A,#N/A,TRUE,"PPApayments";#N/A,#N/A,TRUE,"RevExp";#N/A,#N/A,TRUE,"GraphRevenue";#N/A,#N/A,TRUE,"GraphRevExp"}</definedName>
    <definedName name="wrn.Section4." localSheetId="9"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0" hidden="1">{#N/A,#N/A,TRUE,"Section4";#N/A,#N/A,TRUE,"PPAtable";#N/A,#N/A,TRUE,"RFPtable";#N/A,#N/A,TRUE,"RevCap";#N/A,#N/A,TRUE,"RevOther";#N/A,#N/A,TRUE,"RevGas";#N/A,#N/A,TRUE,"GraphRev"}</definedName>
    <definedName name="wrn.Section4Revenue." localSheetId="9"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0" hidden="1">{#N/A,#N/A,TRUE,"Section5";#N/A,#N/A,TRUE,"Coal";#N/A,#N/A,TRUE,"Fuel";#N/A,#N/A,TRUE,"OMwksht";#N/A,#N/A,TRUE,"VOM";#N/A,#N/A,TRUE,"FOM";#N/A,#N/A,TRUE,"Debt";#N/A,#N/A,TRUE,"LoanSchedules";#N/A,#N/A,TRUE,"GraphExp";#N/A,#N/A,TRUE,"Conversions"}</definedName>
    <definedName name="wrn.Section5." localSheetId="9"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0" hidden="1">{#N/A,#N/A,TRUE,"Section6";#N/A,#N/A,TRUE,"OHcycles";#N/A,#N/A,TRUE,"OHtiming";#N/A,#N/A,TRUE,"OHcosts";#N/A,#N/A,TRUE,"GTdegradation";#N/A,#N/A,TRUE,"GTperformance";#N/A,#N/A,TRUE,"GraphEquip"}</definedName>
    <definedName name="wrn.Section6Equipment." localSheetId="9"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0" hidden="1">{#N/A,#N/A,TRUE,"Section7";#N/A,#N/A,TRUE,"DebtService";#N/A,#N/A,TRUE,"LoanSchedules";#N/A,#N/A,TRUE,"GraphDebt"}</definedName>
    <definedName name="wrn.Section7DebtService." localSheetId="9" hidden="1">{#N/A,#N/A,TRUE,"Section7";#N/A,#N/A,TRUE,"DebtService";#N/A,#N/A,TRUE,"LoanSchedules";#N/A,#N/A,TRUE,"GraphDebt"}</definedName>
    <definedName name="wrn.Section7DebtService." hidden="1">{#N/A,#N/A,TRUE,"Section7";#N/A,#N/A,TRUE,"DebtService";#N/A,#N/A,TRUE,"LoanSchedules";#N/A,#N/A,TRUE,"GraphDebt"}</definedName>
    <definedName name="wrn.Sept._.Dec._.March._.I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localSheetId="10" hidden="1">{#N/A,#N/A,FALSE,"SUMMARY";#N/A,#N/A,FALSE,"AE7616";#N/A,#N/A,FALSE,"AE7617";#N/A,#N/A,FALSE,"AE7618";#N/A,#N/A,FALSE,"AE7619";#N/A,#N/A,FALSE,"Target Materials"}</definedName>
    <definedName name="wrn.SLB." localSheetId="9"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0" hidden="1">{#N/A,#N/A,FALSE,"2002 Small Tool OH";#N/A,#N/A,FALSE,"QA"}</definedName>
    <definedName name="wrn.Small._.Tools._.Overhead." localSheetId="9" hidden="1">{#N/A,#N/A,FALSE,"2002 Small Tool OH";#N/A,#N/A,FALSE,"QA"}</definedName>
    <definedName name="wrn.Small._.Tools._.Overhead." hidden="1">{#N/A,#N/A,FALSE,"2002 Small Tool OH";#N/A,#N/A,FALSE,"QA"}</definedName>
    <definedName name="wrn.SponsorSection." localSheetId="10" hidden="1">{#N/A,#N/A,TRUE,"Cover";#N/A,#N/A,TRUE,"Contents";#N/A,#N/A,TRUE,"Organization";#N/A,#N/A,TRUE,"SumSponsor";#N/A,#N/A,TRUE,"Plant1";#N/A,#N/A,TRUE,"Plant2";#N/A,#N/A,TRUE,"Sponsors";#N/A,#N/A,TRUE,"ElPaso1";#N/A,#N/A,TRUE,"GraphSponsor"}</definedName>
    <definedName name="wrn.SponsorSection." localSheetId="9"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10" hidden="1">{"YTD-Total",#N/A,FALSE,"Provision"}</definedName>
    <definedName name="wrn.Standard." localSheetId="9" hidden="1">{"YTD-Total",#N/A,FALSE,"Provision"}</definedName>
    <definedName name="wrn.Standard." hidden="1">{"YTD-Total",#N/A,FALSE,"Provision"}</definedName>
    <definedName name="wrn.Standard._.NonUtility._.Only." localSheetId="10" hidden="1">{"YTD-NonUtility",#N/A,FALSE,"Prov NonUtility"}</definedName>
    <definedName name="wrn.Standard._.NonUtility._.Only." localSheetId="9" hidden="1">{"YTD-NonUtility",#N/A,FALSE,"Prov NonUtility"}</definedName>
    <definedName name="wrn.Standard._.NonUtility._.Only." hidden="1">{"YTD-NonUtility",#N/A,FALSE,"Prov NonUtility"}</definedName>
    <definedName name="wrn.Standard._.Utility._.Only." localSheetId="10" hidden="1">{"YTD-Utility",#N/A,FALSE,"Prov Utility"}</definedName>
    <definedName name="wrn.Standard._.Utility._.Only." localSheetId="9" hidden="1">{"YTD-Utility",#N/A,FALSE,"Prov Utility"}</definedName>
    <definedName name="wrn.Standard._.Utility._.Only." hidden="1">{"YTD-Utility",#N/A,FALSE,"Prov Utility"}</definedName>
    <definedName name="wrn.Summary." localSheetId="10" hidden="1">{#N/A,#N/A,FALSE,"Sum Qtr";#N/A,#N/A,FALSE,"Oper Sum";#N/A,#N/A,FALSE,"Land Sales";#N/A,#N/A,FALSE,"Finance";#N/A,#N/A,FALSE,"Oper Ass"}</definedName>
    <definedName name="wrn.Summary." localSheetId="9"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0" hidden="1">{#N/A,#N/A,FALSE,"Consltd-For contngcy"}</definedName>
    <definedName name="wrn.Summary._.View." localSheetId="9" hidden="1">{#N/A,#N/A,FALSE,"Consltd-For contngcy"}</definedName>
    <definedName name="wrn.Summary._.View." hidden="1">{#N/A,#N/A,FALSE,"Consltd-For contngcy"}</definedName>
    <definedName name="wrn.Total._.Summary." localSheetId="10" hidden="1">{"Total Summary",#N/A,FALSE,"Summary"}</definedName>
    <definedName name="wrn.Total._.Summary." localSheetId="9" hidden="1">{"Total Summary",#N/A,FALSE,"Summary"}</definedName>
    <definedName name="wrn.Total._.Summary." hidden="1">{"Total Summary",#N/A,FALSE,"Summary"}</definedName>
    <definedName name="wrn.UK._.Conversion._.Only." localSheetId="10" hidden="1">{#N/A,#N/A,FALSE,"Dec 1999 UK Continuing Ops"}</definedName>
    <definedName name="wrn.UK._.Conversion._.Only." localSheetId="9" hidden="1">{#N/A,#N/A,FALSE,"Dec 1999 UK Continuing Ops"}</definedName>
    <definedName name="wrn.UK._.Conversion._.Only." hidden="1">{#N/A,#N/A,FALSE,"Dec 1999 UK Continuing Ops"}</definedName>
    <definedName name="wrn.USIM_Data." localSheetId="1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9"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0" hidden="1">{#N/A,#N/A,FALSE,"Expenditures";#N/A,#N/A,FALSE,"Property Placed In-Service";#N/A,#N/A,FALSE,"Removals";#N/A,#N/A,FALSE,"Retirements";#N/A,#N/A,FALSE,"CWIP Balances";#N/A,#N/A,FALSE,"CWIP_Expend_Ratios";#N/A,#N/A,FALSE,"CWIP_Yr_End"}</definedName>
    <definedName name="wrn.USIM_Data_Abbrev." localSheetId="9"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0" hidden="1">{#N/A,#N/A,FALSE,"Expenditures";#N/A,#N/A,FALSE,"Property Placed In-Service";#N/A,#N/A,FALSE,"CWIP Balances"}</definedName>
    <definedName name="wrn.USIM_Data_Abbrev3." localSheetId="9" hidden="1">{#N/A,#N/A,FALSE,"Expenditures";#N/A,#N/A,FALSE,"Property Placed In-Service";#N/A,#N/A,FALSE,"CWIP Balances"}</definedName>
    <definedName name="wrn.USIM_Data_Abbrev3." hidden="1">{#N/A,#N/A,FALSE,"Expenditures";#N/A,#N/A,FALSE,"Property Placed In-Service";#N/A,#N/A,FALSE,"CWIP Balances"}</definedName>
    <definedName name="wrn.VERIFY." localSheetId="10"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9"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localSheetId="10" hidden="1">{"Factors Pages 1-2",#N/A,FALSE,"Variables";"Factors Page 3",#N/A,FALSE,"Variables";"Factors Page 4",#N/A,FALSE,"Variables";"Factors Page 5",#N/A,FALSE,"Variables";"YE Pages 7-26",#N/A,FALSE,"Variables"}</definedName>
    <definedName name="wrn.YearEnd." localSheetId="9"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localSheetId="10" hidden="1">{#N/A,#N/A,FALSE,"schA"}</definedName>
    <definedName name="www" localSheetId="9" hidden="1">{#N/A,#N/A,FALSE,"schA"}</definedName>
    <definedName name="www" hidden="1">{#N/A,#N/A,FALSE,"schA"}</definedName>
    <definedName name="WYEAllocMethod">#REF!</definedName>
    <definedName name="WYERateBase">#REF!</definedName>
    <definedName name="WYO_IND_GAS">#REF!</definedName>
    <definedName name="WYWAllocMethod">#REF!</definedName>
    <definedName name="WYWRateBase">#REF!</definedName>
    <definedName name="xx" localSheetId="10" hidden="1">{#N/A,#N/A,FALSE,"Balance_Sheet";#N/A,#N/A,FALSE,"income_statement_monthly";#N/A,#N/A,FALSE,"income_statement_Quarter";#N/A,#N/A,FALSE,"income_statement_ytd";#N/A,#N/A,FALSE,"income_statement_12Months"}</definedName>
    <definedName name="xx" localSheetId="9"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xxx">[50]Variables!$AK$2:$AL$12</definedName>
    <definedName name="y" localSheetId="10" hidden="1">#REF!</definedName>
    <definedName name="y" localSheetId="8" hidden="1">#REF!</definedName>
    <definedName name="y" localSheetId="9" hidden="1">#REF!</definedName>
    <definedName name="y" hidden="1">'[6]DSM Output'!$B$21:$B$23</definedName>
    <definedName name="YearEndInput">[10]Inputs!$A$3:$D$1671</definedName>
    <definedName name="YEFactorCopy">#REF!</definedName>
    <definedName name="YEFactors">[13]Factors!$S$3:$AG$99</definedName>
    <definedName name="YTD">'[51]Actuals - Data Input'!#REF!</definedName>
    <definedName name="yuf" localSheetId="10" hidden="1">{#N/A,#N/A,FALSE,"Summ";#N/A,#N/A,FALSE,"General"}</definedName>
    <definedName name="yuf" localSheetId="9" hidden="1">{#N/A,#N/A,FALSE,"Summ";#N/A,#N/A,FALSE,"General"}</definedName>
    <definedName name="yuf" hidden="1">{#N/A,#N/A,FALSE,"Summ";#N/A,#N/A,FALSE,"General"}</definedName>
    <definedName name="yyy" hidden="1">{#N/A,#N/A,FALSE,"Loans";#N/A,#N/A,FALSE,"Program Costs";#N/A,#N/A,FALSE,"Measures";#N/A,#N/A,FALSE,"Net Lost Rev";#N/A,#N/A,FALSE,"Incentive"}</definedName>
    <definedName name="z" localSheetId="10" hidden="1">#REF!</definedName>
    <definedName name="z" localSheetId="8" hidden="1">#REF!</definedName>
    <definedName name="z" localSheetId="9" hidden="1">#REF!</definedName>
    <definedName name="z" hidden="1">'[6]DSM Output'!$G$21:$G$23</definedName>
    <definedName name="Z_01844156_6462_4A28_9785_1A86F4D0C834_.wvu.PrintTitles" localSheetId="10" hidden="1">#REF!</definedName>
    <definedName name="Z_01844156_6462_4A28_9785_1A86F4D0C834_.wvu.PrintTitles" localSheetId="9" hidden="1">#REF!</definedName>
    <definedName name="Z_01844156_6462_4A28_9785_1A86F4D0C834_.wvu.PrintTitles" localSheetId="0" hidden="1">#REF!</definedName>
    <definedName name="Z_01844156_6462_4A28_9785_1A86F4D0C834_.wvu.PrintTitles" hidden="1">#REF!</definedName>
    <definedName name="ZA">'[52] annual balance '!#REF!</definedName>
    <definedName name="zz" hidden="1">{#N/A,#N/A,FALSE,"Loans";#N/A,#N/A,FALSE,"Program Costs";#N/A,#N/A,FALSE,"Measures";#N/A,#N/A,FALSE,"Net Lost Rev";#N/A,#N/A,FALSE,"Incentive"}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7" i="14" l="1"/>
  <c r="P18" i="14" s="1"/>
  <c r="Q17" i="14"/>
  <c r="O17" i="14"/>
  <c r="O18" i="14" s="1"/>
  <c r="O11" i="14"/>
  <c r="P11" i="14"/>
  <c r="Q11" i="14"/>
  <c r="O12" i="14"/>
  <c r="P12" i="14"/>
  <c r="Q12" i="14"/>
  <c r="O13" i="14"/>
  <c r="P13" i="14"/>
  <c r="Q13" i="14"/>
  <c r="O14" i="14"/>
  <c r="P14" i="14"/>
  <c r="Q14" i="14"/>
  <c r="O15" i="14"/>
  <c r="P15" i="14"/>
  <c r="Q15" i="14"/>
  <c r="O16" i="14"/>
  <c r="P16" i="14"/>
  <c r="Q16" i="14"/>
  <c r="Q18" i="14"/>
  <c r="P10" i="14"/>
  <c r="Q10" i="14"/>
  <c r="O10" i="14"/>
  <c r="E28" i="14"/>
  <c r="F28" i="14"/>
  <c r="E9" i="14"/>
  <c r="F9" i="14"/>
  <c r="E10" i="14"/>
  <c r="F10" i="14"/>
  <c r="E11" i="14"/>
  <c r="F11" i="14"/>
  <c r="E12" i="14"/>
  <c r="F12" i="14"/>
  <c r="F18" i="14" s="1"/>
  <c r="E13" i="14"/>
  <c r="F13" i="14"/>
  <c r="E14" i="14"/>
  <c r="F14" i="14"/>
  <c r="E15" i="14"/>
  <c r="F15" i="14"/>
  <c r="E16" i="14"/>
  <c r="F16" i="14"/>
  <c r="E17" i="14"/>
  <c r="F17" i="14"/>
  <c r="E18" i="14"/>
  <c r="E20" i="14"/>
  <c r="F20" i="14"/>
  <c r="E21" i="14"/>
  <c r="F21" i="14"/>
  <c r="F26" i="14" s="1"/>
  <c r="E22" i="14"/>
  <c r="F22" i="14"/>
  <c r="E23" i="14"/>
  <c r="E26" i="14" s="1"/>
  <c r="F23" i="14"/>
  <c r="E24" i="14"/>
  <c r="F24" i="14"/>
  <c r="E25" i="14"/>
  <c r="F25" i="14"/>
  <c r="D12" i="14"/>
  <c r="D9" i="14"/>
  <c r="D21" i="14"/>
  <c r="D20" i="14"/>
  <c r="D13" i="14"/>
  <c r="D25" i="14"/>
  <c r="D24" i="14"/>
  <c r="D23" i="14"/>
  <c r="D22" i="14"/>
  <c r="D17" i="14"/>
  <c r="D16" i="14"/>
  <c r="D15" i="14"/>
  <c r="D14" i="14"/>
  <c r="D10" i="14"/>
  <c r="D11" i="14" l="1"/>
  <c r="V107" i="15"/>
  <c r="P107" i="15"/>
  <c r="N107" i="15"/>
  <c r="H107" i="15"/>
  <c r="F107" i="15"/>
  <c r="W106" i="15"/>
  <c r="V106" i="15"/>
  <c r="U106" i="15"/>
  <c r="T106" i="15"/>
  <c r="S106" i="15"/>
  <c r="R106" i="15"/>
  <c r="Q106" i="15"/>
  <c r="P106" i="15"/>
  <c r="O106" i="15"/>
  <c r="N106" i="15"/>
  <c r="M106" i="15"/>
  <c r="L106" i="15"/>
  <c r="K106" i="15"/>
  <c r="J106" i="15"/>
  <c r="I106" i="15"/>
  <c r="H106" i="15"/>
  <c r="G106" i="15"/>
  <c r="F106" i="15"/>
  <c r="E106" i="15"/>
  <c r="D106" i="15"/>
  <c r="C106" i="15"/>
  <c r="W105" i="15"/>
  <c r="V105" i="15"/>
  <c r="U105" i="15"/>
  <c r="T105" i="15"/>
  <c r="S105" i="15"/>
  <c r="R105" i="15"/>
  <c r="R107" i="15" s="1"/>
  <c r="Q105" i="15"/>
  <c r="P105" i="15"/>
  <c r="O105" i="15"/>
  <c r="N105" i="15"/>
  <c r="M105" i="15"/>
  <c r="L105" i="15"/>
  <c r="K105" i="15"/>
  <c r="J105" i="15"/>
  <c r="J107" i="15" s="1"/>
  <c r="I105" i="15"/>
  <c r="H105" i="15"/>
  <c r="G105" i="15"/>
  <c r="F105" i="15"/>
  <c r="E105" i="15"/>
  <c r="D105" i="15"/>
  <c r="C105" i="15"/>
  <c r="W104" i="15"/>
  <c r="W107" i="15" s="1"/>
  <c r="V104" i="15"/>
  <c r="U104" i="15"/>
  <c r="U107" i="15" s="1"/>
  <c r="T104" i="15"/>
  <c r="T107" i="15" s="1"/>
  <c r="S104" i="15"/>
  <c r="S107" i="15" s="1"/>
  <c r="R104" i="15"/>
  <c r="Q104" i="15"/>
  <c r="Q107" i="15" s="1"/>
  <c r="P104" i="15"/>
  <c r="O104" i="15"/>
  <c r="O107" i="15" s="1"/>
  <c r="N104" i="15"/>
  <c r="M104" i="15"/>
  <c r="M107" i="15" s="1"/>
  <c r="L104" i="15"/>
  <c r="L107" i="15" s="1"/>
  <c r="K104" i="15"/>
  <c r="K107" i="15" s="1"/>
  <c r="J104" i="15"/>
  <c r="I104" i="15"/>
  <c r="I107" i="15" s="1"/>
  <c r="H104" i="15"/>
  <c r="G104" i="15"/>
  <c r="G107" i="15" s="1"/>
  <c r="F104" i="15"/>
  <c r="E104" i="15"/>
  <c r="E107" i="15" s="1"/>
  <c r="D104" i="15"/>
  <c r="D107" i="15" s="1"/>
  <c r="C104" i="15"/>
  <c r="C107" i="15" s="1"/>
  <c r="W103" i="15"/>
  <c r="V103" i="15"/>
  <c r="U103" i="15"/>
  <c r="T103" i="15"/>
  <c r="S103" i="15"/>
  <c r="R103" i="15"/>
  <c r="Q103" i="15"/>
  <c r="P103" i="15"/>
  <c r="O103" i="15"/>
  <c r="N103" i="15"/>
  <c r="M103" i="15"/>
  <c r="L103" i="15"/>
  <c r="K103" i="15"/>
  <c r="J103" i="15"/>
  <c r="I103" i="15"/>
  <c r="H103" i="15"/>
  <c r="G103" i="15"/>
  <c r="F103" i="15"/>
  <c r="E103" i="15"/>
  <c r="D103" i="15"/>
  <c r="C103" i="15"/>
  <c r="W101" i="15"/>
  <c r="V101" i="15"/>
  <c r="U101" i="15"/>
  <c r="T101" i="15"/>
  <c r="S101" i="15"/>
  <c r="R101" i="15"/>
  <c r="Q101" i="15"/>
  <c r="P101" i="15"/>
  <c r="O101" i="15"/>
  <c r="N101" i="15"/>
  <c r="M101" i="15"/>
  <c r="L101" i="15"/>
  <c r="K101" i="15"/>
  <c r="J101" i="15"/>
  <c r="I101" i="15"/>
  <c r="H101" i="15"/>
  <c r="G101" i="15"/>
  <c r="F101" i="15"/>
  <c r="E101" i="15"/>
  <c r="D101" i="15"/>
  <c r="C101" i="15"/>
  <c r="W92" i="15"/>
  <c r="V92" i="15"/>
  <c r="U92" i="15"/>
  <c r="T92" i="15"/>
  <c r="S92" i="15"/>
  <c r="R92" i="15"/>
  <c r="Q92" i="15"/>
  <c r="P92" i="15"/>
  <c r="O92" i="15"/>
  <c r="N92" i="15"/>
  <c r="M92" i="15"/>
  <c r="L92" i="15"/>
  <c r="K92" i="15"/>
  <c r="J92" i="15"/>
  <c r="I92" i="15"/>
  <c r="H92" i="15"/>
  <c r="G92" i="15"/>
  <c r="F92" i="15"/>
  <c r="E92" i="15"/>
  <c r="D92" i="15"/>
  <c r="C92" i="15"/>
  <c r="W91" i="15"/>
  <c r="V91" i="15"/>
  <c r="U91" i="15"/>
  <c r="T91" i="15"/>
  <c r="S91" i="15"/>
  <c r="R91" i="15"/>
  <c r="Q91" i="15"/>
  <c r="P91" i="15"/>
  <c r="O91" i="15"/>
  <c r="N91" i="15"/>
  <c r="M91" i="15"/>
  <c r="L91" i="15"/>
  <c r="K91" i="15"/>
  <c r="J91" i="15"/>
  <c r="I91" i="15"/>
  <c r="H91" i="15"/>
  <c r="G91" i="15"/>
  <c r="F91" i="15"/>
  <c r="E91" i="15"/>
  <c r="D91" i="15"/>
  <c r="C91" i="15"/>
  <c r="W90" i="15"/>
  <c r="V90" i="15"/>
  <c r="U90" i="15"/>
  <c r="T90" i="15"/>
  <c r="S90" i="15"/>
  <c r="R90" i="15"/>
  <c r="Q90" i="15"/>
  <c r="P90" i="15"/>
  <c r="O90" i="15"/>
  <c r="N90" i="15"/>
  <c r="M90" i="15"/>
  <c r="L90" i="15"/>
  <c r="K90" i="15"/>
  <c r="J90" i="15"/>
  <c r="I90" i="15"/>
  <c r="H90" i="15"/>
  <c r="G90" i="15"/>
  <c r="F90" i="15"/>
  <c r="E90" i="15"/>
  <c r="D90" i="15"/>
  <c r="C90" i="15"/>
  <c r="W89" i="15"/>
  <c r="V89" i="15"/>
  <c r="U89" i="15"/>
  <c r="T89" i="15"/>
  <c r="S89" i="15"/>
  <c r="R89" i="15"/>
  <c r="Q89" i="15"/>
  <c r="P89" i="15"/>
  <c r="O89" i="15"/>
  <c r="N89" i="15"/>
  <c r="M89" i="15"/>
  <c r="L89" i="15"/>
  <c r="K89" i="15"/>
  <c r="J89" i="15"/>
  <c r="I89" i="15"/>
  <c r="H89" i="15"/>
  <c r="G89" i="15"/>
  <c r="F89" i="15"/>
  <c r="E89" i="15"/>
  <c r="D89" i="15"/>
  <c r="C89" i="15"/>
  <c r="W88" i="15"/>
  <c r="V88" i="15"/>
  <c r="U88" i="15"/>
  <c r="T88" i="15"/>
  <c r="S88" i="15"/>
  <c r="R88" i="15"/>
  <c r="Q88" i="15"/>
  <c r="P88" i="15"/>
  <c r="O88" i="15"/>
  <c r="N88" i="15"/>
  <c r="M88" i="15"/>
  <c r="L88" i="15"/>
  <c r="K88" i="15"/>
  <c r="J88" i="15"/>
  <c r="I88" i="15"/>
  <c r="H88" i="15"/>
  <c r="G88" i="15"/>
  <c r="F88" i="15"/>
  <c r="E88" i="15"/>
  <c r="D88" i="15"/>
  <c r="C88" i="15"/>
  <c r="W87" i="15"/>
  <c r="V87" i="15"/>
  <c r="U87" i="15"/>
  <c r="T87" i="15"/>
  <c r="S87" i="15"/>
  <c r="R87" i="15"/>
  <c r="Q87" i="15"/>
  <c r="P87" i="15"/>
  <c r="O87" i="15"/>
  <c r="N87" i="15"/>
  <c r="M87" i="15"/>
  <c r="L87" i="15"/>
  <c r="K87" i="15"/>
  <c r="J87" i="15"/>
  <c r="I87" i="15"/>
  <c r="H87" i="15"/>
  <c r="G87" i="15"/>
  <c r="F87" i="15"/>
  <c r="E87" i="15"/>
  <c r="D87" i="15"/>
  <c r="C87" i="15"/>
  <c r="W86" i="15"/>
  <c r="V86" i="15"/>
  <c r="U86" i="15"/>
  <c r="T86" i="15"/>
  <c r="S86" i="15"/>
  <c r="R86" i="15"/>
  <c r="Q86" i="15"/>
  <c r="P86" i="15"/>
  <c r="O86" i="15"/>
  <c r="N86" i="15"/>
  <c r="M86" i="15"/>
  <c r="L86" i="15"/>
  <c r="K86" i="15"/>
  <c r="J86" i="15"/>
  <c r="I86" i="15"/>
  <c r="H86" i="15"/>
  <c r="G86" i="15"/>
  <c r="F86" i="15"/>
  <c r="E86" i="15"/>
  <c r="D86" i="15"/>
  <c r="C86" i="15"/>
  <c r="W85" i="15"/>
  <c r="V85" i="15"/>
  <c r="V93" i="15" s="1"/>
  <c r="U85" i="15"/>
  <c r="T85" i="15"/>
  <c r="T93" i="15" s="1"/>
  <c r="S85" i="15"/>
  <c r="R85" i="15"/>
  <c r="Q85" i="15"/>
  <c r="P85" i="15"/>
  <c r="O85" i="15"/>
  <c r="N85" i="15"/>
  <c r="N93" i="15" s="1"/>
  <c r="M85" i="15"/>
  <c r="L85" i="15"/>
  <c r="L93" i="15" s="1"/>
  <c r="K85" i="15"/>
  <c r="J85" i="15"/>
  <c r="I85" i="15"/>
  <c r="H85" i="15"/>
  <c r="G85" i="15"/>
  <c r="F85" i="15"/>
  <c r="F93" i="15" s="1"/>
  <c r="E85" i="15"/>
  <c r="D85" i="15"/>
  <c r="D93" i="15" s="1"/>
  <c r="C85" i="15"/>
  <c r="W84" i="15"/>
  <c r="W93" i="15" s="1"/>
  <c r="V84" i="15"/>
  <c r="U84" i="15"/>
  <c r="U93" i="15" s="1"/>
  <c r="T84" i="15"/>
  <c r="S84" i="15"/>
  <c r="S93" i="15" s="1"/>
  <c r="R84" i="15"/>
  <c r="R93" i="15" s="1"/>
  <c r="Q84" i="15"/>
  <c r="Q93" i="15" s="1"/>
  <c r="P84" i="15"/>
  <c r="P93" i="15" s="1"/>
  <c r="O84" i="15"/>
  <c r="O93" i="15" s="1"/>
  <c r="N84" i="15"/>
  <c r="M84" i="15"/>
  <c r="M93" i="15" s="1"/>
  <c r="L84" i="15"/>
  <c r="K84" i="15"/>
  <c r="K93" i="15" s="1"/>
  <c r="J84" i="15"/>
  <c r="J93" i="15" s="1"/>
  <c r="I84" i="15"/>
  <c r="I93" i="15" s="1"/>
  <c r="H84" i="15"/>
  <c r="H93" i="15" s="1"/>
  <c r="G84" i="15"/>
  <c r="G93" i="15" s="1"/>
  <c r="F84" i="15"/>
  <c r="E84" i="15"/>
  <c r="E93" i="15" s="1"/>
  <c r="D84" i="15"/>
  <c r="C84" i="15"/>
  <c r="C93" i="15" s="1"/>
  <c r="C80" i="15"/>
  <c r="W77" i="15"/>
  <c r="V77" i="15"/>
  <c r="U77" i="15"/>
  <c r="T77" i="15"/>
  <c r="S77" i="15"/>
  <c r="R77" i="15"/>
  <c r="Q77" i="15"/>
  <c r="P77" i="15"/>
  <c r="O77" i="15"/>
  <c r="N77" i="15"/>
  <c r="M77" i="15"/>
  <c r="L77" i="15"/>
  <c r="K77" i="15"/>
  <c r="J77" i="15"/>
  <c r="I77" i="15"/>
  <c r="H77" i="15"/>
  <c r="G77" i="15"/>
  <c r="F77" i="15"/>
  <c r="E77" i="15"/>
  <c r="D77" i="15"/>
  <c r="C77" i="15"/>
  <c r="W76" i="15"/>
  <c r="V76" i="15"/>
  <c r="U76" i="15"/>
  <c r="T76" i="15"/>
  <c r="S76" i="15"/>
  <c r="R76" i="15"/>
  <c r="Q76" i="15"/>
  <c r="P76" i="15"/>
  <c r="O76" i="15"/>
  <c r="N76" i="15"/>
  <c r="M76" i="15"/>
  <c r="L76" i="15"/>
  <c r="K76" i="15"/>
  <c r="J76" i="15"/>
  <c r="I76" i="15"/>
  <c r="H76" i="15"/>
  <c r="G76" i="15"/>
  <c r="F76" i="15"/>
  <c r="E76" i="15"/>
  <c r="D76" i="15"/>
  <c r="C76" i="15"/>
  <c r="W75" i="15"/>
  <c r="V75" i="15"/>
  <c r="U75" i="15"/>
  <c r="T75" i="15"/>
  <c r="S75" i="15"/>
  <c r="R75" i="15"/>
  <c r="Q75" i="15"/>
  <c r="P75" i="15"/>
  <c r="O75" i="15"/>
  <c r="N75" i="15"/>
  <c r="M75" i="15"/>
  <c r="L75" i="15"/>
  <c r="K75" i="15"/>
  <c r="J75" i="15"/>
  <c r="I75" i="15"/>
  <c r="H75" i="15"/>
  <c r="G75" i="15"/>
  <c r="F75" i="15"/>
  <c r="E75" i="15"/>
  <c r="D75" i="15"/>
  <c r="V72" i="15"/>
  <c r="P72" i="15"/>
  <c r="N72" i="15"/>
  <c r="H72" i="15"/>
  <c r="F72" i="15"/>
  <c r="W71" i="15"/>
  <c r="W72" i="15" s="1"/>
  <c r="V71" i="15"/>
  <c r="U71" i="15"/>
  <c r="U72" i="15" s="1"/>
  <c r="T71" i="15"/>
  <c r="T72" i="15" s="1"/>
  <c r="S71" i="15"/>
  <c r="S72" i="15" s="1"/>
  <c r="R71" i="15"/>
  <c r="R72" i="15" s="1"/>
  <c r="Q71" i="15"/>
  <c r="Q72" i="15" s="1"/>
  <c r="P71" i="15"/>
  <c r="O71" i="15"/>
  <c r="O72" i="15" s="1"/>
  <c r="N71" i="15"/>
  <c r="M71" i="15"/>
  <c r="M72" i="15" s="1"/>
  <c r="L71" i="15"/>
  <c r="L72" i="15" s="1"/>
  <c r="K71" i="15"/>
  <c r="K72" i="15" s="1"/>
  <c r="J71" i="15"/>
  <c r="J72" i="15" s="1"/>
  <c r="I71" i="15"/>
  <c r="I72" i="15" s="1"/>
  <c r="H71" i="15"/>
  <c r="G71" i="15"/>
  <c r="G72" i="15" s="1"/>
  <c r="F71" i="15"/>
  <c r="E71" i="15"/>
  <c r="E72" i="15" s="1"/>
  <c r="D71" i="15"/>
  <c r="D72" i="15" s="1"/>
  <c r="C71" i="15"/>
  <c r="C72" i="15" s="1"/>
  <c r="R68" i="15"/>
  <c r="P68" i="15"/>
  <c r="J68" i="15"/>
  <c r="H68" i="15"/>
  <c r="W67" i="15"/>
  <c r="W68" i="15" s="1"/>
  <c r="V67" i="15"/>
  <c r="U67" i="15"/>
  <c r="T67" i="15"/>
  <c r="S67" i="15"/>
  <c r="R67" i="15"/>
  <c r="Q67" i="15"/>
  <c r="P67" i="15"/>
  <c r="O67" i="15"/>
  <c r="O68" i="15" s="1"/>
  <c r="N67" i="15"/>
  <c r="M67" i="15"/>
  <c r="L67" i="15"/>
  <c r="K67" i="15"/>
  <c r="J67" i="15"/>
  <c r="I67" i="15"/>
  <c r="H67" i="15"/>
  <c r="G67" i="15"/>
  <c r="G68" i="15" s="1"/>
  <c r="F67" i="15"/>
  <c r="E67" i="15"/>
  <c r="D67" i="15"/>
  <c r="C67" i="15"/>
  <c r="W66" i="15"/>
  <c r="V66" i="15"/>
  <c r="V68" i="15" s="1"/>
  <c r="U66" i="15"/>
  <c r="U68" i="15" s="1"/>
  <c r="T66" i="15"/>
  <c r="T68" i="15" s="1"/>
  <c r="S66" i="15"/>
  <c r="S68" i="15" s="1"/>
  <c r="R66" i="15"/>
  <c r="Q66" i="15"/>
  <c r="Q68" i="15" s="1"/>
  <c r="P66" i="15"/>
  <c r="O66" i="15"/>
  <c r="N66" i="15"/>
  <c r="N68" i="15" s="1"/>
  <c r="M66" i="15"/>
  <c r="M68" i="15" s="1"/>
  <c r="L66" i="15"/>
  <c r="L68" i="15" s="1"/>
  <c r="K66" i="15"/>
  <c r="K68" i="15" s="1"/>
  <c r="J66" i="15"/>
  <c r="I66" i="15"/>
  <c r="I68" i="15" s="1"/>
  <c r="H66" i="15"/>
  <c r="G66" i="15"/>
  <c r="F66" i="15"/>
  <c r="F68" i="15" s="1"/>
  <c r="E66" i="15"/>
  <c r="E68" i="15" s="1"/>
  <c r="D66" i="15"/>
  <c r="D68" i="15" s="1"/>
  <c r="C66" i="15"/>
  <c r="C68" i="15" s="1"/>
  <c r="W63" i="15"/>
  <c r="Q63" i="15"/>
  <c r="O63" i="15"/>
  <c r="I63" i="15"/>
  <c r="G63" i="15"/>
  <c r="W62" i="15"/>
  <c r="V62" i="15"/>
  <c r="U62" i="15"/>
  <c r="T62" i="15"/>
  <c r="S62" i="15"/>
  <c r="R62" i="15"/>
  <c r="Q62" i="15"/>
  <c r="P62" i="15"/>
  <c r="O62" i="15"/>
  <c r="N62" i="15"/>
  <c r="M62" i="15"/>
  <c r="L62" i="15"/>
  <c r="K62" i="15"/>
  <c r="J62" i="15"/>
  <c r="I62" i="15"/>
  <c r="H62" i="15"/>
  <c r="G62" i="15"/>
  <c r="F62" i="15"/>
  <c r="E62" i="15"/>
  <c r="D62" i="15"/>
  <c r="C62" i="15"/>
  <c r="W61" i="15"/>
  <c r="V61" i="15"/>
  <c r="U61" i="15"/>
  <c r="T61" i="15"/>
  <c r="S61" i="15"/>
  <c r="R61" i="15"/>
  <c r="Q61" i="15"/>
  <c r="P61" i="15"/>
  <c r="O61" i="15"/>
  <c r="N61" i="15"/>
  <c r="M61" i="15"/>
  <c r="L61" i="15"/>
  <c r="K61" i="15"/>
  <c r="J61" i="15"/>
  <c r="I61" i="15"/>
  <c r="H61" i="15"/>
  <c r="G61" i="15"/>
  <c r="F61" i="15"/>
  <c r="E61" i="15"/>
  <c r="D61" i="15"/>
  <c r="C61" i="15"/>
  <c r="W60" i="15"/>
  <c r="V60" i="15"/>
  <c r="V63" i="15" s="1"/>
  <c r="U60" i="15"/>
  <c r="T60" i="15"/>
  <c r="S60" i="15"/>
  <c r="R60" i="15"/>
  <c r="Q60" i="15"/>
  <c r="P60" i="15"/>
  <c r="P63" i="15" s="1"/>
  <c r="O60" i="15"/>
  <c r="N60" i="15"/>
  <c r="N63" i="15" s="1"/>
  <c r="M60" i="15"/>
  <c r="L60" i="15"/>
  <c r="K60" i="15"/>
  <c r="J60" i="15"/>
  <c r="I60" i="15"/>
  <c r="H60" i="15"/>
  <c r="H63" i="15" s="1"/>
  <c r="G60" i="15"/>
  <c r="F60" i="15"/>
  <c r="F63" i="15" s="1"/>
  <c r="E60" i="15"/>
  <c r="D60" i="15"/>
  <c r="C60" i="15"/>
  <c r="W59" i="15"/>
  <c r="V59" i="15"/>
  <c r="U59" i="15"/>
  <c r="U63" i="15" s="1"/>
  <c r="T59" i="15"/>
  <c r="T63" i="15" s="1"/>
  <c r="S59" i="15"/>
  <c r="S63" i="15" s="1"/>
  <c r="R59" i="15"/>
  <c r="R63" i="15" s="1"/>
  <c r="Q59" i="15"/>
  <c r="P59" i="15"/>
  <c r="O59" i="15"/>
  <c r="N59" i="15"/>
  <c r="M59" i="15"/>
  <c r="M63" i="15" s="1"/>
  <c r="L59" i="15"/>
  <c r="L63" i="15" s="1"/>
  <c r="K59" i="15"/>
  <c r="K63" i="15" s="1"/>
  <c r="J59" i="15"/>
  <c r="J63" i="15" s="1"/>
  <c r="I59" i="15"/>
  <c r="H59" i="15"/>
  <c r="G59" i="15"/>
  <c r="F59" i="15"/>
  <c r="E59" i="15"/>
  <c r="E63" i="15" s="1"/>
  <c r="D59" i="15"/>
  <c r="D63" i="15" s="1"/>
  <c r="C59" i="15"/>
  <c r="C63" i="15" s="1"/>
  <c r="W55" i="15"/>
  <c r="V55" i="15"/>
  <c r="U55" i="15"/>
  <c r="T55" i="15"/>
  <c r="S55" i="15"/>
  <c r="R55" i="15"/>
  <c r="Q55" i="15"/>
  <c r="P55" i="15"/>
  <c r="O55" i="15"/>
  <c r="N55" i="15"/>
  <c r="M55" i="15"/>
  <c r="L55" i="15"/>
  <c r="K55" i="15"/>
  <c r="J55" i="15"/>
  <c r="I55" i="15"/>
  <c r="H55" i="15"/>
  <c r="G55" i="15"/>
  <c r="F55" i="15"/>
  <c r="E55" i="15"/>
  <c r="D55" i="15"/>
  <c r="C55" i="15"/>
  <c r="W54" i="15"/>
  <c r="V54" i="15"/>
  <c r="U54" i="15"/>
  <c r="T54" i="15"/>
  <c r="S54" i="15"/>
  <c r="R54" i="15"/>
  <c r="Q54" i="15"/>
  <c r="P54" i="15"/>
  <c r="O54" i="15"/>
  <c r="N54" i="15"/>
  <c r="M54" i="15"/>
  <c r="L54" i="15"/>
  <c r="K54" i="15"/>
  <c r="J54" i="15"/>
  <c r="I54" i="15"/>
  <c r="H54" i="15"/>
  <c r="G54" i="15"/>
  <c r="F54" i="15"/>
  <c r="E54" i="15"/>
  <c r="D54" i="15"/>
  <c r="C54" i="15"/>
  <c r="W53" i="15"/>
  <c r="V53" i="15"/>
  <c r="U53" i="15"/>
  <c r="T53" i="15"/>
  <c r="S53" i="15"/>
  <c r="R53" i="15"/>
  <c r="Q53" i="15"/>
  <c r="P53" i="15"/>
  <c r="O53" i="15"/>
  <c r="N53" i="15"/>
  <c r="M53" i="15"/>
  <c r="L53" i="15"/>
  <c r="K53" i="15"/>
  <c r="J53" i="15"/>
  <c r="I53" i="15"/>
  <c r="H53" i="15"/>
  <c r="G53" i="15"/>
  <c r="F53" i="15"/>
  <c r="E53" i="15"/>
  <c r="D53" i="15"/>
  <c r="C53" i="15"/>
  <c r="W52" i="15"/>
  <c r="V52" i="15"/>
  <c r="U52" i="15"/>
  <c r="T52" i="15"/>
  <c r="S52" i="15"/>
  <c r="R52" i="15"/>
  <c r="Q52" i="15"/>
  <c r="P52" i="15"/>
  <c r="O52" i="15"/>
  <c r="N52" i="15"/>
  <c r="M52" i="15"/>
  <c r="L52" i="15"/>
  <c r="K52" i="15"/>
  <c r="J52" i="15"/>
  <c r="I52" i="15"/>
  <c r="H52" i="15"/>
  <c r="G52" i="15"/>
  <c r="F52" i="15"/>
  <c r="E52" i="15"/>
  <c r="D52" i="15"/>
  <c r="C52" i="15"/>
  <c r="W51" i="15"/>
  <c r="V51" i="15"/>
  <c r="U51" i="15"/>
  <c r="T51" i="15"/>
  <c r="S51" i="15"/>
  <c r="R51" i="15"/>
  <c r="Q51" i="15"/>
  <c r="P51" i="15"/>
  <c r="O51" i="15"/>
  <c r="N51" i="15"/>
  <c r="M51" i="15"/>
  <c r="L51" i="15"/>
  <c r="K51" i="15"/>
  <c r="J51" i="15"/>
  <c r="I51" i="15"/>
  <c r="H51" i="15"/>
  <c r="G51" i="15"/>
  <c r="F51" i="15"/>
  <c r="E51" i="15"/>
  <c r="D51" i="15"/>
  <c r="C51" i="15"/>
  <c r="W50" i="15"/>
  <c r="V50" i="15"/>
  <c r="U50" i="15"/>
  <c r="T50" i="15"/>
  <c r="S50" i="15"/>
  <c r="R50" i="15"/>
  <c r="Q50" i="15"/>
  <c r="P50" i="15"/>
  <c r="O50" i="15"/>
  <c r="N50" i="15"/>
  <c r="M50" i="15"/>
  <c r="L50" i="15"/>
  <c r="K50" i="15"/>
  <c r="J50" i="15"/>
  <c r="I50" i="15"/>
  <c r="H50" i="15"/>
  <c r="G50" i="15"/>
  <c r="F50" i="15"/>
  <c r="E50" i="15"/>
  <c r="D50" i="15"/>
  <c r="C50" i="15"/>
  <c r="W49" i="15"/>
  <c r="V49" i="15"/>
  <c r="U49" i="15"/>
  <c r="T49" i="15"/>
  <c r="S49" i="15"/>
  <c r="R49" i="15"/>
  <c r="Q49" i="15"/>
  <c r="P49" i="15"/>
  <c r="O49" i="15"/>
  <c r="N49" i="15"/>
  <c r="M49" i="15"/>
  <c r="L49" i="15"/>
  <c r="K49" i="15"/>
  <c r="J49" i="15"/>
  <c r="I49" i="15"/>
  <c r="H49" i="15"/>
  <c r="G49" i="15"/>
  <c r="F49" i="15"/>
  <c r="E49" i="15"/>
  <c r="D49" i="15"/>
  <c r="C49" i="15"/>
  <c r="W48" i="15"/>
  <c r="V48" i="15"/>
  <c r="U48" i="15"/>
  <c r="T48" i="15"/>
  <c r="S48" i="15"/>
  <c r="R48" i="15"/>
  <c r="R56" i="15" s="1"/>
  <c r="Q48" i="15"/>
  <c r="P48" i="15"/>
  <c r="P56" i="15" s="1"/>
  <c r="O48" i="15"/>
  <c r="N48" i="15"/>
  <c r="M48" i="15"/>
  <c r="L48" i="15"/>
  <c r="K48" i="15"/>
  <c r="J48" i="15"/>
  <c r="J56" i="15" s="1"/>
  <c r="I48" i="15"/>
  <c r="H48" i="15"/>
  <c r="H56" i="15" s="1"/>
  <c r="G48" i="15"/>
  <c r="F48" i="15"/>
  <c r="E48" i="15"/>
  <c r="D48" i="15"/>
  <c r="C48" i="15"/>
  <c r="W47" i="15"/>
  <c r="W56" i="15" s="1"/>
  <c r="V47" i="15"/>
  <c r="V56" i="15" s="1"/>
  <c r="U47" i="15"/>
  <c r="U56" i="15" s="1"/>
  <c r="T47" i="15"/>
  <c r="T56" i="15" s="1"/>
  <c r="S47" i="15"/>
  <c r="S56" i="15" s="1"/>
  <c r="R47" i="15"/>
  <c r="Q47" i="15"/>
  <c r="Q56" i="15" s="1"/>
  <c r="P47" i="15"/>
  <c r="O47" i="15"/>
  <c r="O56" i="15" s="1"/>
  <c r="N47" i="15"/>
  <c r="N56" i="15" s="1"/>
  <c r="M47" i="15"/>
  <c r="M56" i="15" s="1"/>
  <c r="L47" i="15"/>
  <c r="L56" i="15" s="1"/>
  <c r="K47" i="15"/>
  <c r="K56" i="15" s="1"/>
  <c r="J47" i="15"/>
  <c r="I47" i="15"/>
  <c r="I56" i="15" s="1"/>
  <c r="H47" i="15"/>
  <c r="G47" i="15"/>
  <c r="G56" i="15" s="1"/>
  <c r="F47" i="15"/>
  <c r="F56" i="15" s="1"/>
  <c r="E47" i="15"/>
  <c r="E56" i="15" s="1"/>
  <c r="D47" i="15"/>
  <c r="D56" i="15" s="1"/>
  <c r="C47" i="15"/>
  <c r="C56" i="15" s="1"/>
  <c r="W43" i="15"/>
  <c r="V43" i="15"/>
  <c r="U43" i="15"/>
  <c r="T43" i="15"/>
  <c r="S43" i="15"/>
  <c r="R43" i="15"/>
  <c r="Q43" i="15"/>
  <c r="P43" i="15"/>
  <c r="O43" i="15"/>
  <c r="N43" i="15"/>
  <c r="M43" i="15"/>
  <c r="L43" i="15"/>
  <c r="K43" i="15"/>
  <c r="J43" i="15"/>
  <c r="I43" i="15"/>
  <c r="H43" i="15"/>
  <c r="G43" i="15"/>
  <c r="F43" i="15"/>
  <c r="E43" i="15"/>
  <c r="D43" i="15"/>
  <c r="C43" i="15"/>
  <c r="W42" i="15"/>
  <c r="V42" i="15"/>
  <c r="U42" i="15"/>
  <c r="T42" i="15"/>
  <c r="S42" i="15"/>
  <c r="R42" i="15"/>
  <c r="Q42" i="15"/>
  <c r="P42" i="15"/>
  <c r="O42" i="15"/>
  <c r="N42" i="15"/>
  <c r="M42" i="15"/>
  <c r="L42" i="15"/>
  <c r="K42" i="15"/>
  <c r="J42" i="15"/>
  <c r="I42" i="15"/>
  <c r="H42" i="15"/>
  <c r="G42" i="15"/>
  <c r="F42" i="15"/>
  <c r="E42" i="15"/>
  <c r="D42" i="15"/>
  <c r="C42" i="15"/>
  <c r="W41" i="15"/>
  <c r="V41" i="15"/>
  <c r="U41" i="15"/>
  <c r="T41" i="15"/>
  <c r="S41" i="15"/>
  <c r="R41" i="15"/>
  <c r="Q41" i="15"/>
  <c r="P41" i="15"/>
  <c r="O41" i="15"/>
  <c r="N41" i="15"/>
  <c r="M41" i="15"/>
  <c r="L41" i="15"/>
  <c r="K41" i="15"/>
  <c r="J41" i="15"/>
  <c r="I41" i="15"/>
  <c r="H41" i="15"/>
  <c r="G41" i="15"/>
  <c r="F41" i="15"/>
  <c r="E41" i="15"/>
  <c r="D41" i="15"/>
  <c r="C41" i="15"/>
  <c r="W40" i="15"/>
  <c r="V40" i="15"/>
  <c r="U40" i="15"/>
  <c r="T40" i="15"/>
  <c r="S40" i="15"/>
  <c r="R40" i="15"/>
  <c r="Q40" i="15"/>
  <c r="P40" i="15"/>
  <c r="O40" i="15"/>
  <c r="N40" i="15"/>
  <c r="M40" i="15"/>
  <c r="L40" i="15"/>
  <c r="K40" i="15"/>
  <c r="J40" i="15"/>
  <c r="I40" i="15"/>
  <c r="H40" i="15"/>
  <c r="G40" i="15"/>
  <c r="F40" i="15"/>
  <c r="E40" i="15"/>
  <c r="D40" i="15"/>
  <c r="C40" i="15"/>
  <c r="W39" i="15"/>
  <c r="V39" i="15"/>
  <c r="U39" i="15"/>
  <c r="T39" i="15"/>
  <c r="S39" i="15"/>
  <c r="R39" i="15"/>
  <c r="Q39" i="15"/>
  <c r="P39" i="15"/>
  <c r="O39" i="15"/>
  <c r="N39" i="15"/>
  <c r="M39" i="15"/>
  <c r="L39" i="15"/>
  <c r="K39" i="15"/>
  <c r="J39" i="15"/>
  <c r="I39" i="15"/>
  <c r="H39" i="15"/>
  <c r="G39" i="15"/>
  <c r="F39" i="15"/>
  <c r="E39" i="15"/>
  <c r="D39" i="15"/>
  <c r="C39" i="15"/>
  <c r="W38" i="15"/>
  <c r="V38" i="15"/>
  <c r="U38" i="15"/>
  <c r="T38" i="15"/>
  <c r="S38" i="15"/>
  <c r="R38" i="15"/>
  <c r="Q38" i="15"/>
  <c r="P38" i="15"/>
  <c r="O38" i="15"/>
  <c r="N38" i="15"/>
  <c r="M38" i="15"/>
  <c r="L38" i="15"/>
  <c r="K38" i="15"/>
  <c r="J38" i="15"/>
  <c r="I38" i="15"/>
  <c r="H38" i="15"/>
  <c r="G38" i="15"/>
  <c r="F38" i="15"/>
  <c r="E38" i="15"/>
  <c r="D38" i="15"/>
  <c r="C38" i="15"/>
  <c r="W37" i="15"/>
  <c r="V37" i="15"/>
  <c r="U37" i="15"/>
  <c r="T37" i="15"/>
  <c r="S37" i="15"/>
  <c r="R37" i="15"/>
  <c r="Q37" i="15"/>
  <c r="P37" i="15"/>
  <c r="O37" i="15"/>
  <c r="N37" i="15"/>
  <c r="M37" i="15"/>
  <c r="L37" i="15"/>
  <c r="K37" i="15"/>
  <c r="J37" i="15"/>
  <c r="I37" i="15"/>
  <c r="H37" i="15"/>
  <c r="G37" i="15"/>
  <c r="F37" i="15"/>
  <c r="E37" i="15"/>
  <c r="D37" i="15"/>
  <c r="C37" i="15"/>
  <c r="W36" i="15"/>
  <c r="V36" i="15"/>
  <c r="U36" i="15"/>
  <c r="T36" i="15"/>
  <c r="T44" i="15" s="1"/>
  <c r="S36" i="15"/>
  <c r="R36" i="15"/>
  <c r="Q36" i="15"/>
  <c r="P36" i="15"/>
  <c r="O36" i="15"/>
  <c r="N36" i="15"/>
  <c r="M36" i="15"/>
  <c r="L36" i="15"/>
  <c r="L44" i="15" s="1"/>
  <c r="K36" i="15"/>
  <c r="J36" i="15"/>
  <c r="I36" i="15"/>
  <c r="H36" i="15"/>
  <c r="G36" i="15"/>
  <c r="F36" i="15"/>
  <c r="E36" i="15"/>
  <c r="D36" i="15"/>
  <c r="D44" i="15" s="1"/>
  <c r="C36" i="15"/>
  <c r="W35" i="15"/>
  <c r="V35" i="15"/>
  <c r="U35" i="15"/>
  <c r="T35" i="15"/>
  <c r="S35" i="15"/>
  <c r="R35" i="15"/>
  <c r="Q35" i="15"/>
  <c r="P35" i="15"/>
  <c r="O35" i="15"/>
  <c r="N35" i="15"/>
  <c r="M35" i="15"/>
  <c r="L35" i="15"/>
  <c r="K35" i="15"/>
  <c r="J35" i="15"/>
  <c r="I35" i="15"/>
  <c r="H35" i="15"/>
  <c r="G35" i="15"/>
  <c r="F35" i="15"/>
  <c r="E35" i="15"/>
  <c r="D35" i="15"/>
  <c r="C35" i="15"/>
  <c r="W34" i="15"/>
  <c r="V34" i="15"/>
  <c r="U34" i="15"/>
  <c r="T34" i="15"/>
  <c r="S34" i="15"/>
  <c r="R34" i="15"/>
  <c r="Q34" i="15"/>
  <c r="P34" i="15"/>
  <c r="O34" i="15"/>
  <c r="N34" i="15"/>
  <c r="M34" i="15"/>
  <c r="L34" i="15"/>
  <c r="K34" i="15"/>
  <c r="J34" i="15"/>
  <c r="I34" i="15"/>
  <c r="H34" i="15"/>
  <c r="G34" i="15"/>
  <c r="F34" i="15"/>
  <c r="E34" i="15"/>
  <c r="D34" i="15"/>
  <c r="C34" i="15"/>
  <c r="W33" i="15"/>
  <c r="V33" i="15"/>
  <c r="U33" i="15"/>
  <c r="T33" i="15"/>
  <c r="S33" i="15"/>
  <c r="R33" i="15"/>
  <c r="Q33" i="15"/>
  <c r="Q44" i="15" s="1"/>
  <c r="P33" i="15"/>
  <c r="O33" i="15"/>
  <c r="N33" i="15"/>
  <c r="M33" i="15"/>
  <c r="L33" i="15"/>
  <c r="K33" i="15"/>
  <c r="J33" i="15"/>
  <c r="I33" i="15"/>
  <c r="I44" i="15" s="1"/>
  <c r="H33" i="15"/>
  <c r="G33" i="15"/>
  <c r="F33" i="15"/>
  <c r="E33" i="15"/>
  <c r="D33" i="15"/>
  <c r="C33" i="15"/>
  <c r="W32" i="15"/>
  <c r="V32" i="15"/>
  <c r="U32" i="15"/>
  <c r="T32" i="15"/>
  <c r="S32" i="15"/>
  <c r="R32" i="15"/>
  <c r="Q32" i="15"/>
  <c r="P32" i="15"/>
  <c r="O32" i="15"/>
  <c r="N32" i="15"/>
  <c r="M32" i="15"/>
  <c r="L32" i="15"/>
  <c r="K32" i="15"/>
  <c r="J32" i="15"/>
  <c r="I32" i="15"/>
  <c r="H32" i="15"/>
  <c r="G32" i="15"/>
  <c r="F32" i="15"/>
  <c r="E32" i="15"/>
  <c r="D32" i="15"/>
  <c r="C32" i="15"/>
  <c r="W31" i="15"/>
  <c r="W44" i="15" s="1"/>
  <c r="V31" i="15"/>
  <c r="V44" i="15" s="1"/>
  <c r="U31" i="15"/>
  <c r="U44" i="15" s="1"/>
  <c r="T31" i="15"/>
  <c r="S31" i="15"/>
  <c r="S44" i="15" s="1"/>
  <c r="R31" i="15"/>
  <c r="R44" i="15" s="1"/>
  <c r="Q31" i="15"/>
  <c r="P31" i="15"/>
  <c r="P44" i="15" s="1"/>
  <c r="O31" i="15"/>
  <c r="O44" i="15" s="1"/>
  <c r="N31" i="15"/>
  <c r="N44" i="15" s="1"/>
  <c r="M31" i="15"/>
  <c r="M44" i="15" s="1"/>
  <c r="L31" i="15"/>
  <c r="K31" i="15"/>
  <c r="K44" i="15" s="1"/>
  <c r="J31" i="15"/>
  <c r="J44" i="15" s="1"/>
  <c r="I31" i="15"/>
  <c r="H31" i="15"/>
  <c r="H44" i="15" s="1"/>
  <c r="G31" i="15"/>
  <c r="G44" i="15" s="1"/>
  <c r="F31" i="15"/>
  <c r="F44" i="15" s="1"/>
  <c r="E31" i="15"/>
  <c r="E44" i="15" s="1"/>
  <c r="D31" i="15"/>
  <c r="C31" i="15"/>
  <c r="C44" i="15" s="1"/>
  <c r="R27" i="15"/>
  <c r="P27" i="15"/>
  <c r="J27" i="15"/>
  <c r="H27" i="15"/>
  <c r="W26" i="15"/>
  <c r="W27" i="15" s="1"/>
  <c r="V26" i="15"/>
  <c r="U26" i="15"/>
  <c r="T26" i="15"/>
  <c r="S26" i="15"/>
  <c r="R26" i="15"/>
  <c r="Q26" i="15"/>
  <c r="P26" i="15"/>
  <c r="O26" i="15"/>
  <c r="O27" i="15" s="1"/>
  <c r="N26" i="15"/>
  <c r="M26" i="15"/>
  <c r="L26" i="15"/>
  <c r="K26" i="15"/>
  <c r="J26" i="15"/>
  <c r="I26" i="15"/>
  <c r="H26" i="15"/>
  <c r="G26" i="15"/>
  <c r="G27" i="15" s="1"/>
  <c r="F26" i="15"/>
  <c r="E26" i="15"/>
  <c r="D26" i="15"/>
  <c r="C26" i="15"/>
  <c r="W25" i="15"/>
  <c r="V25" i="15"/>
  <c r="V27" i="15" s="1"/>
  <c r="U25" i="15"/>
  <c r="U27" i="15" s="1"/>
  <c r="T25" i="15"/>
  <c r="T27" i="15" s="1"/>
  <c r="S25" i="15"/>
  <c r="S27" i="15" s="1"/>
  <c r="R25" i="15"/>
  <c r="Q25" i="15"/>
  <c r="Q27" i="15" s="1"/>
  <c r="P25" i="15"/>
  <c r="O25" i="15"/>
  <c r="N25" i="15"/>
  <c r="N27" i="15" s="1"/>
  <c r="M25" i="15"/>
  <c r="M27" i="15" s="1"/>
  <c r="L25" i="15"/>
  <c r="L27" i="15" s="1"/>
  <c r="K25" i="15"/>
  <c r="K27" i="15" s="1"/>
  <c r="J25" i="15"/>
  <c r="I25" i="15"/>
  <c r="I27" i="15" s="1"/>
  <c r="H25" i="15"/>
  <c r="G25" i="15"/>
  <c r="F25" i="15"/>
  <c r="F27" i="15" s="1"/>
  <c r="E25" i="15"/>
  <c r="E27" i="15" s="1"/>
  <c r="D25" i="15"/>
  <c r="D27" i="15" s="1"/>
  <c r="C25" i="15"/>
  <c r="C27" i="15" s="1"/>
  <c r="W22" i="15"/>
  <c r="Q22" i="15"/>
  <c r="O22" i="15"/>
  <c r="I22" i="15"/>
  <c r="G22" i="15"/>
  <c r="W21" i="15"/>
  <c r="V21" i="15"/>
  <c r="V22" i="15" s="1"/>
  <c r="U21" i="15"/>
  <c r="T21" i="15"/>
  <c r="S21" i="15"/>
  <c r="R21" i="15"/>
  <c r="Q21" i="15"/>
  <c r="P21" i="15"/>
  <c r="O21" i="15"/>
  <c r="N21" i="15"/>
  <c r="N22" i="15" s="1"/>
  <c r="M21" i="15"/>
  <c r="L21" i="15"/>
  <c r="K21" i="15"/>
  <c r="J21" i="15"/>
  <c r="I21" i="15"/>
  <c r="H21" i="15"/>
  <c r="G21" i="15"/>
  <c r="F21" i="15"/>
  <c r="F22" i="15" s="1"/>
  <c r="E21" i="15"/>
  <c r="D21" i="15"/>
  <c r="C21" i="15"/>
  <c r="W20" i="15"/>
  <c r="V20" i="15"/>
  <c r="U20" i="15"/>
  <c r="U22" i="15" s="1"/>
  <c r="T20" i="15"/>
  <c r="T22" i="15" s="1"/>
  <c r="S20" i="15"/>
  <c r="S22" i="15" s="1"/>
  <c r="R20" i="15"/>
  <c r="R22" i="15" s="1"/>
  <c r="Q20" i="15"/>
  <c r="P20" i="15"/>
  <c r="P22" i="15" s="1"/>
  <c r="O20" i="15"/>
  <c r="N20" i="15"/>
  <c r="M20" i="15"/>
  <c r="M22" i="15" s="1"/>
  <c r="L20" i="15"/>
  <c r="L22" i="15" s="1"/>
  <c r="K20" i="15"/>
  <c r="K22" i="15" s="1"/>
  <c r="J20" i="15"/>
  <c r="J22" i="15" s="1"/>
  <c r="I20" i="15"/>
  <c r="H20" i="15"/>
  <c r="H22" i="15" s="1"/>
  <c r="G20" i="15"/>
  <c r="F20" i="15"/>
  <c r="E20" i="15"/>
  <c r="E22" i="15" s="1"/>
  <c r="D20" i="15"/>
  <c r="D22" i="15" s="1"/>
  <c r="C20" i="15"/>
  <c r="C22" i="15" s="1"/>
  <c r="V17" i="15"/>
  <c r="P17" i="15"/>
  <c r="N17" i="15"/>
  <c r="H17" i="15"/>
  <c r="F17" i="15"/>
  <c r="W15" i="15"/>
  <c r="V15" i="15"/>
  <c r="U15" i="15"/>
  <c r="T15" i="15"/>
  <c r="S15" i="15"/>
  <c r="R15" i="15"/>
  <c r="Q15" i="15"/>
  <c r="P15" i="15"/>
  <c r="O15" i="15"/>
  <c r="N15" i="15"/>
  <c r="M15" i="15"/>
  <c r="L15" i="15"/>
  <c r="K15" i="15"/>
  <c r="J15" i="15"/>
  <c r="I15" i="15"/>
  <c r="H15" i="15"/>
  <c r="G15" i="15"/>
  <c r="F15" i="15"/>
  <c r="E15" i="15"/>
  <c r="D15" i="15"/>
  <c r="C15" i="15"/>
  <c r="W14" i="15"/>
  <c r="V14" i="15"/>
  <c r="U14" i="15"/>
  <c r="T14" i="15"/>
  <c r="S14" i="15"/>
  <c r="R14" i="15"/>
  <c r="Q14" i="15"/>
  <c r="P14" i="15"/>
  <c r="O14" i="15"/>
  <c r="N14" i="15"/>
  <c r="M14" i="15"/>
  <c r="L14" i="15"/>
  <c r="K14" i="15"/>
  <c r="J14" i="15"/>
  <c r="I14" i="15"/>
  <c r="H14" i="15"/>
  <c r="G14" i="15"/>
  <c r="F14" i="15"/>
  <c r="E14" i="15"/>
  <c r="D14" i="15"/>
  <c r="C14" i="15"/>
  <c r="W13" i="15"/>
  <c r="W17" i="15" s="1"/>
  <c r="V13" i="15"/>
  <c r="U13" i="15"/>
  <c r="U17" i="15" s="1"/>
  <c r="T13" i="15"/>
  <c r="T17" i="15" s="1"/>
  <c r="S13" i="15"/>
  <c r="S17" i="15" s="1"/>
  <c r="R13" i="15"/>
  <c r="R17" i="15" s="1"/>
  <c r="Q13" i="15"/>
  <c r="Q17" i="15" s="1"/>
  <c r="P13" i="15"/>
  <c r="O13" i="15"/>
  <c r="O17" i="15" s="1"/>
  <c r="N13" i="15"/>
  <c r="M13" i="15"/>
  <c r="M17" i="15" s="1"/>
  <c r="L13" i="15"/>
  <c r="L17" i="15" s="1"/>
  <c r="K13" i="15"/>
  <c r="K17" i="15" s="1"/>
  <c r="J13" i="15"/>
  <c r="J17" i="15" s="1"/>
  <c r="I13" i="15"/>
  <c r="I17" i="15" s="1"/>
  <c r="H13" i="15"/>
  <c r="G13" i="15"/>
  <c r="G17" i="15" s="1"/>
  <c r="F13" i="15"/>
  <c r="E13" i="15"/>
  <c r="E17" i="15" s="1"/>
  <c r="D13" i="15"/>
  <c r="D17" i="15" s="1"/>
  <c r="C13" i="15"/>
  <c r="C17" i="15" s="1"/>
  <c r="T10" i="15"/>
  <c r="R10" i="15"/>
  <c r="L10" i="15"/>
  <c r="J10" i="15"/>
  <c r="D10" i="15"/>
  <c r="W8" i="15"/>
  <c r="W10" i="15" s="1"/>
  <c r="V8" i="15"/>
  <c r="V10" i="15" s="1"/>
  <c r="U8" i="15"/>
  <c r="U10" i="15" s="1"/>
  <c r="T8" i="15"/>
  <c r="S8" i="15"/>
  <c r="S10" i="15" s="1"/>
  <c r="R8" i="15"/>
  <c r="Q8" i="15"/>
  <c r="Q10" i="15" s="1"/>
  <c r="P8" i="15"/>
  <c r="P10" i="15" s="1"/>
  <c r="O8" i="15"/>
  <c r="O10" i="15" s="1"/>
  <c r="N8" i="15"/>
  <c r="N10" i="15" s="1"/>
  <c r="M8" i="15"/>
  <c r="M10" i="15" s="1"/>
  <c r="L8" i="15"/>
  <c r="K8" i="15"/>
  <c r="K10" i="15" s="1"/>
  <c r="J8" i="15"/>
  <c r="I8" i="15"/>
  <c r="I10" i="15" s="1"/>
  <c r="H8" i="15"/>
  <c r="H10" i="15" s="1"/>
  <c r="G8" i="15"/>
  <c r="G10" i="15" s="1"/>
  <c r="F8" i="15"/>
  <c r="F10" i="15" s="1"/>
  <c r="E8" i="15"/>
  <c r="E10" i="15" s="1"/>
  <c r="D8" i="15"/>
  <c r="C8" i="15"/>
  <c r="C10" i="15" s="1"/>
  <c r="C10" i="1" l="1"/>
  <c r="D26" i="14" l="1"/>
  <c r="G9" i="14"/>
  <c r="D18" i="14"/>
  <c r="D28" i="14" l="1"/>
  <c r="E50" i="3"/>
  <c r="D50" i="3"/>
  <c r="C50" i="3"/>
  <c r="B50" i="3"/>
  <c r="E49" i="3"/>
  <c r="D49" i="3"/>
  <c r="C49" i="3"/>
  <c r="B49" i="3"/>
  <c r="E48" i="3"/>
  <c r="D48" i="3"/>
  <c r="C48" i="3"/>
  <c r="B48" i="3"/>
  <c r="E47" i="3"/>
  <c r="D47" i="3"/>
  <c r="C47" i="3"/>
  <c r="B47" i="3"/>
  <c r="E46" i="3"/>
  <c r="D46" i="3"/>
  <c r="C46" i="3"/>
  <c r="B46" i="3"/>
  <c r="E45" i="3"/>
  <c r="D45" i="3"/>
  <c r="C45" i="3"/>
  <c r="B45" i="3"/>
  <c r="B27" i="3"/>
  <c r="B26" i="3"/>
  <c r="B25" i="3"/>
  <c r="B24" i="3"/>
  <c r="B23" i="3"/>
  <c r="B22" i="3"/>
  <c r="B7" i="3"/>
  <c r="G28" i="14" l="1"/>
  <c r="E18" i="1"/>
  <c r="E14" i="1" l="1"/>
  <c r="D15" i="1"/>
  <c r="E17" i="1"/>
  <c r="F15" i="1"/>
  <c r="C14" i="1"/>
  <c r="C16" i="1"/>
  <c r="C18" i="1"/>
  <c r="D14" i="1"/>
  <c r="D18" i="1"/>
  <c r="E16" i="1"/>
  <c r="F14" i="1"/>
  <c r="F16" i="1"/>
  <c r="F18" i="1"/>
  <c r="G12" i="14"/>
  <c r="G15" i="14"/>
  <c r="G21" i="14"/>
  <c r="G23" i="14"/>
  <c r="G22" i="14"/>
  <c r="G17" i="14"/>
  <c r="G11" i="14"/>
  <c r="E13" i="1" l="1"/>
  <c r="C17" i="1"/>
  <c r="C15" i="1"/>
  <c r="E10" i="1"/>
  <c r="E15" i="1"/>
  <c r="C13" i="1"/>
  <c r="G25" i="14"/>
  <c r="F17" i="1"/>
  <c r="G10" i="14"/>
  <c r="D13" i="1"/>
  <c r="G13" i="14"/>
  <c r="G24" i="14"/>
  <c r="F10" i="1" l="1"/>
  <c r="F13" i="1"/>
  <c r="F19" i="1" s="1"/>
  <c r="G16" i="14"/>
  <c r="D17" i="1"/>
  <c r="D16" i="1"/>
  <c r="D10" i="1"/>
  <c r="G14" i="14"/>
  <c r="G20" i="14"/>
  <c r="B36" i="3"/>
  <c r="C22" i="1"/>
  <c r="B15" i="3"/>
  <c r="B33" i="3" s="1"/>
  <c r="C14" i="3"/>
  <c r="B14" i="3"/>
  <c r="B19" i="3"/>
  <c r="C19" i="3" s="1"/>
  <c r="D19" i="3" s="1"/>
  <c r="E19" i="3" s="1"/>
  <c r="B13" i="3"/>
  <c r="B18" i="3"/>
  <c r="C12" i="3"/>
  <c r="B12" i="3"/>
  <c r="B32" i="3" s="1"/>
  <c r="G26" i="14" l="1"/>
  <c r="G18" i="14"/>
  <c r="C26" i="1"/>
  <c r="C24" i="1"/>
  <c r="C23" i="1"/>
  <c r="B35" i="3"/>
  <c r="C22" i="3"/>
  <c r="C23" i="3"/>
  <c r="D23" i="3" s="1"/>
  <c r="E23" i="3" s="1"/>
  <c r="C24" i="3"/>
  <c r="D24" i="3" s="1"/>
  <c r="E24" i="3" s="1"/>
  <c r="C25" i="3"/>
  <c r="D25" i="3" s="1"/>
  <c r="E25" i="3" s="1"/>
  <c r="C26" i="3"/>
  <c r="D26" i="3" s="1"/>
  <c r="E26" i="3" s="1"/>
  <c r="C27" i="3"/>
  <c r="D27" i="3" s="1"/>
  <c r="E27" i="3" s="1"/>
  <c r="C36" i="3" l="1"/>
  <c r="D22" i="3"/>
  <c r="E22" i="3" s="1"/>
  <c r="D22" i="1"/>
  <c r="F22" i="1" l="1"/>
  <c r="E36" i="3"/>
  <c r="E22" i="1"/>
  <c r="D36" i="3"/>
  <c r="B9" i="3" l="1"/>
  <c r="C9" i="3" s="1"/>
  <c r="D9" i="3" s="1"/>
  <c r="E9" i="3" s="1"/>
  <c r="B8" i="3"/>
  <c r="C8" i="3" s="1"/>
  <c r="D8" i="3" s="1"/>
  <c r="E8" i="3" s="1"/>
  <c r="C15" i="3"/>
  <c r="D14" i="3"/>
  <c r="E14" i="3" s="1"/>
  <c r="C13" i="3"/>
  <c r="D12" i="3"/>
  <c r="C18" i="3"/>
  <c r="B34" i="3" l="1"/>
  <c r="D23" i="1"/>
  <c r="C32" i="3"/>
  <c r="D26" i="1"/>
  <c r="C35" i="3"/>
  <c r="D24" i="1"/>
  <c r="C33" i="3"/>
  <c r="C25" i="1"/>
  <c r="D18" i="3"/>
  <c r="D15" i="3"/>
  <c r="C7" i="3"/>
  <c r="E12" i="3"/>
  <c r="D13" i="3"/>
  <c r="E13" i="3" s="1"/>
  <c r="E32" i="3" l="1"/>
  <c r="E24" i="1"/>
  <c r="D33" i="3"/>
  <c r="D25" i="1"/>
  <c r="C34" i="3"/>
  <c r="E26" i="1"/>
  <c r="D35" i="3"/>
  <c r="D32" i="3"/>
  <c r="F23" i="1"/>
  <c r="E23" i="1"/>
  <c r="E15" i="3"/>
  <c r="D7" i="3"/>
  <c r="E18" i="3"/>
  <c r="F24" i="1" l="1"/>
  <c r="E33" i="3"/>
  <c r="F26" i="1"/>
  <c r="E35" i="3"/>
  <c r="E25" i="1"/>
  <c r="D34" i="3"/>
  <c r="E7" i="3"/>
  <c r="F25" i="1" l="1"/>
  <c r="E34" i="3"/>
  <c r="D19" i="1" l="1"/>
  <c r="E19" i="1"/>
  <c r="C19" i="1"/>
  <c r="C28" i="1" s="1"/>
  <c r="F7" i="2"/>
  <c r="E7" i="2"/>
  <c r="D7" i="2"/>
  <c r="C7" i="2"/>
  <c r="AA45" i="9"/>
  <c r="Y45" i="9"/>
  <c r="U45" i="9"/>
  <c r="S45" i="9"/>
  <c r="O43" i="9"/>
  <c r="U41" i="9"/>
  <c r="O41" i="9"/>
  <c r="N41" i="9"/>
  <c r="L41" i="9"/>
  <c r="K41" i="9"/>
  <c r="I41" i="9"/>
  <c r="I43" i="9" s="1"/>
  <c r="I47" i="9" s="1"/>
  <c r="H41" i="9"/>
  <c r="U38" i="9"/>
  <c r="Q38" i="9"/>
  <c r="S38" i="9" s="1"/>
  <c r="U37" i="9"/>
  <c r="Q37" i="9"/>
  <c r="S37" i="9" s="1"/>
  <c r="U36" i="9"/>
  <c r="Q36" i="9"/>
  <c r="S36" i="9" s="1"/>
  <c r="U35" i="9"/>
  <c r="S35" i="9"/>
  <c r="Q35" i="9"/>
  <c r="U34" i="9"/>
  <c r="Q34" i="9"/>
  <c r="O31" i="9"/>
  <c r="N31" i="9"/>
  <c r="N43" i="9" s="1"/>
  <c r="N47" i="9" s="1"/>
  <c r="L31" i="9"/>
  <c r="L43" i="9" s="1"/>
  <c r="L47" i="9" s="1"/>
  <c r="K31" i="9"/>
  <c r="I31" i="9"/>
  <c r="H31" i="9"/>
  <c r="U28" i="9"/>
  <c r="Q28" i="9"/>
  <c r="S28" i="9" s="1"/>
  <c r="U27" i="9"/>
  <c r="Q27" i="9"/>
  <c r="S27" i="9" s="1"/>
  <c r="U26" i="9"/>
  <c r="Q26" i="9"/>
  <c r="S26" i="9" s="1"/>
  <c r="U25" i="9"/>
  <c r="Q25" i="9"/>
  <c r="S25" i="9" s="1"/>
  <c r="U24" i="9"/>
  <c r="U31" i="9" s="1"/>
  <c r="Q24" i="9"/>
  <c r="S24" i="9" s="1"/>
  <c r="AI23" i="9"/>
  <c r="AF23" i="9"/>
  <c r="U23" i="9"/>
  <c r="Q23" i="9"/>
  <c r="S23" i="9" s="1"/>
  <c r="U22" i="9"/>
  <c r="Q22" i="9"/>
  <c r="B22" i="9"/>
  <c r="B23" i="9" s="1"/>
  <c r="U19" i="9"/>
  <c r="O19" i="9"/>
  <c r="N19" i="9"/>
  <c r="L19" i="9"/>
  <c r="K19" i="9"/>
  <c r="I19" i="9"/>
  <c r="H19" i="9"/>
  <c r="B19" i="9"/>
  <c r="U16" i="9"/>
  <c r="Q16" i="9"/>
  <c r="E26" i="8"/>
  <c r="E30" i="8" s="1"/>
  <c r="E23" i="8"/>
  <c r="D23" i="8"/>
  <c r="J22" i="8"/>
  <c r="F22" i="8"/>
  <c r="F23" i="8" s="1"/>
  <c r="D22" i="8"/>
  <c r="J21" i="8"/>
  <c r="J23" i="8" s="1"/>
  <c r="F19" i="8"/>
  <c r="E19" i="8"/>
  <c r="D19" i="8"/>
  <c r="J18" i="8"/>
  <c r="J17" i="8"/>
  <c r="J16" i="8"/>
  <c r="J15" i="8"/>
  <c r="J14" i="8"/>
  <c r="J19" i="8" s="1"/>
  <c r="J12" i="8"/>
  <c r="J26" i="8" s="1"/>
  <c r="J30" i="8" s="1"/>
  <c r="F12" i="8"/>
  <c r="D12" i="8"/>
  <c r="D26" i="8" s="1"/>
  <c r="D30" i="8" s="1"/>
  <c r="N48" i="7"/>
  <c r="J46" i="7"/>
  <c r="J50" i="7" s="1"/>
  <c r="H46" i="7"/>
  <c r="H50" i="7" s="1"/>
  <c r="S44" i="7"/>
  <c r="P44" i="7"/>
  <c r="N44" i="7"/>
  <c r="L44" i="7"/>
  <c r="U44" i="7" s="1"/>
  <c r="J44" i="7"/>
  <c r="H44" i="7"/>
  <c r="W41" i="7"/>
  <c r="X41" i="7" s="1"/>
  <c r="U41" i="7"/>
  <c r="Q41" i="7"/>
  <c r="P41" i="7"/>
  <c r="U40" i="7"/>
  <c r="P40" i="7"/>
  <c r="W39" i="7"/>
  <c r="X39" i="7" s="1"/>
  <c r="U39" i="7"/>
  <c r="Q39" i="7"/>
  <c r="P39" i="7"/>
  <c r="W38" i="7"/>
  <c r="X38" i="7" s="1"/>
  <c r="U38" i="7"/>
  <c r="Q38" i="7"/>
  <c r="P38" i="7"/>
  <c r="W37" i="7"/>
  <c r="U37" i="7"/>
  <c r="Q37" i="7"/>
  <c r="P37" i="7"/>
  <c r="S34" i="7"/>
  <c r="N34" i="7"/>
  <c r="L34" i="7"/>
  <c r="L46" i="7" s="1"/>
  <c r="L50" i="7" s="1"/>
  <c r="J34" i="7"/>
  <c r="H34" i="7"/>
  <c r="U31" i="7"/>
  <c r="P31" i="7"/>
  <c r="Q31" i="7" s="1"/>
  <c r="U30" i="7"/>
  <c r="P30" i="7"/>
  <c r="W30" i="7" s="1"/>
  <c r="X30" i="7" s="1"/>
  <c r="X29" i="7"/>
  <c r="U29" i="7"/>
  <c r="P29" i="7"/>
  <c r="W29" i="7" s="1"/>
  <c r="X28" i="7"/>
  <c r="W28" i="7"/>
  <c r="U28" i="7"/>
  <c r="Q28" i="7"/>
  <c r="P28" i="7"/>
  <c r="U27" i="7"/>
  <c r="P27" i="7"/>
  <c r="Q27" i="7" s="1"/>
  <c r="U26" i="7"/>
  <c r="P26" i="7"/>
  <c r="W26" i="7" s="1"/>
  <c r="X26" i="7" s="1"/>
  <c r="W25" i="7"/>
  <c r="P25" i="7"/>
  <c r="U24" i="7"/>
  <c r="P24" i="7"/>
  <c r="Q24" i="7" s="1"/>
  <c r="S21" i="7"/>
  <c r="U21" i="7" s="1"/>
  <c r="Q21" i="7"/>
  <c r="P21" i="7"/>
  <c r="N21" i="7"/>
  <c r="L21" i="7"/>
  <c r="J21" i="7"/>
  <c r="H21" i="7"/>
  <c r="B21" i="7"/>
  <c r="X18" i="7"/>
  <c r="W18" i="7"/>
  <c r="W21" i="7" s="1"/>
  <c r="X21" i="7" s="1"/>
  <c r="U18" i="7"/>
  <c r="Q18" i="7"/>
  <c r="P18" i="7"/>
  <c r="E4" i="6"/>
  <c r="C4" i="6"/>
  <c r="D4" i="6" s="1"/>
  <c r="H15" i="8" l="1"/>
  <c r="H16" i="8"/>
  <c r="H22" i="8"/>
  <c r="H21" i="8"/>
  <c r="H12" i="8"/>
  <c r="H18" i="8"/>
  <c r="H17" i="8"/>
  <c r="H14" i="8"/>
  <c r="F26" i="8"/>
  <c r="F30" i="8" s="1"/>
  <c r="H43" i="9"/>
  <c r="H47" i="9" s="1"/>
  <c r="AK43" i="9"/>
  <c r="AK22" i="9"/>
  <c r="AF22" i="9" s="1"/>
  <c r="AK24" i="9"/>
  <c r="AF24" i="9" s="1"/>
  <c r="AG24" i="9" s="1"/>
  <c r="AK38" i="9"/>
  <c r="AF38" i="9" s="1"/>
  <c r="AG38" i="9" s="1"/>
  <c r="AK37" i="9"/>
  <c r="AF37" i="9" s="1"/>
  <c r="AG37" i="9" s="1"/>
  <c r="AK36" i="9"/>
  <c r="AF36" i="9" s="1"/>
  <c r="AG36" i="9" s="1"/>
  <c r="AK35" i="9"/>
  <c r="AF35" i="9" s="1"/>
  <c r="AG35" i="9" s="1"/>
  <c r="AK34" i="9"/>
  <c r="AF34" i="9" s="1"/>
  <c r="AK28" i="9"/>
  <c r="AF28" i="9" s="1"/>
  <c r="AG28" i="9" s="1"/>
  <c r="AK27" i="9"/>
  <c r="AF27" i="9" s="1"/>
  <c r="AG27" i="9" s="1"/>
  <c r="AK26" i="9"/>
  <c r="AF26" i="9" s="1"/>
  <c r="AG26" i="9" s="1"/>
  <c r="AK25" i="9"/>
  <c r="AF25" i="9" s="1"/>
  <c r="AG25" i="9" s="1"/>
  <c r="AK16" i="9"/>
  <c r="AF16" i="9" s="1"/>
  <c r="O47" i="9"/>
  <c r="Q41" i="9"/>
  <c r="Q30" i="7"/>
  <c r="Q26" i="7"/>
  <c r="Q25" i="7" s="1"/>
  <c r="P34" i="7"/>
  <c r="Q34" i="7" s="1"/>
  <c r="S34" i="9"/>
  <c r="S41" i="9" s="1"/>
  <c r="K43" i="9"/>
  <c r="K47" i="9" s="1"/>
  <c r="Q19" i="9"/>
  <c r="S16" i="9"/>
  <c r="S19" i="9" s="1"/>
  <c r="P46" i="7"/>
  <c r="Q44" i="7"/>
  <c r="U34" i="7"/>
  <c r="S46" i="7"/>
  <c r="Q31" i="9"/>
  <c r="S22" i="9"/>
  <c r="S31" i="9" s="1"/>
  <c r="W40" i="7"/>
  <c r="X40" i="7" s="1"/>
  <c r="Q40" i="7"/>
  <c r="W31" i="7"/>
  <c r="X31" i="7" s="1"/>
  <c r="W24" i="7"/>
  <c r="W27" i="7"/>
  <c r="X27" i="7" s="1"/>
  <c r="N46" i="7"/>
  <c r="N50" i="7" s="1"/>
  <c r="B6" i="6" s="1"/>
  <c r="U43" i="9"/>
  <c r="U47" i="9" s="1"/>
  <c r="Q29" i="7"/>
  <c r="X37" i="7"/>
  <c r="B24" i="7"/>
  <c r="B24" i="9"/>
  <c r="B25" i="9"/>
  <c r="B26" i="9"/>
  <c r="AF19" i="9" l="1"/>
  <c r="AG19" i="9" s="1"/>
  <c r="AG16" i="9"/>
  <c r="I14" i="8"/>
  <c r="L14" i="8" s="1"/>
  <c r="K14" i="8"/>
  <c r="B26" i="7"/>
  <c r="Q46" i="7"/>
  <c r="P50" i="7"/>
  <c r="Q50" i="7" s="1"/>
  <c r="K17" i="8"/>
  <c r="I17" i="8"/>
  <c r="L17" i="8" s="1"/>
  <c r="M17" i="8" s="1"/>
  <c r="B28" i="9"/>
  <c r="I18" i="8"/>
  <c r="L18" i="8" s="1"/>
  <c r="M18" i="8" s="1"/>
  <c r="K18" i="8"/>
  <c r="B27" i="9"/>
  <c r="K12" i="8"/>
  <c r="I12" i="8"/>
  <c r="C6" i="6"/>
  <c r="Q43" i="9"/>
  <c r="Q47" i="9" s="1"/>
  <c r="W49" i="9" s="1"/>
  <c r="AF31" i="9"/>
  <c r="AG31" i="9" s="1"/>
  <c r="AG22" i="9"/>
  <c r="I21" i="8"/>
  <c r="L21" i="8" s="1"/>
  <c r="K21" i="8"/>
  <c r="B31" i="9"/>
  <c r="I22" i="8"/>
  <c r="L22" i="8" s="1"/>
  <c r="M22" i="8" s="1"/>
  <c r="K22" i="8"/>
  <c r="W34" i="7"/>
  <c r="X34" i="7" s="1"/>
  <c r="X24" i="7"/>
  <c r="U46" i="7"/>
  <c r="U50" i="7" s="1"/>
  <c r="S50" i="7"/>
  <c r="B7" i="6" s="1"/>
  <c r="C7" i="6" s="1"/>
  <c r="D7" i="6" s="1"/>
  <c r="E7" i="6" s="1"/>
  <c r="W44" i="7"/>
  <c r="AF41" i="9"/>
  <c r="AG34" i="9"/>
  <c r="K16" i="8"/>
  <c r="I16" i="8"/>
  <c r="L16" i="8" s="1"/>
  <c r="M16" i="8" s="1"/>
  <c r="B25" i="7"/>
  <c r="S43" i="9"/>
  <c r="S47" i="9" s="1"/>
  <c r="I15" i="8"/>
  <c r="L15" i="8" s="1"/>
  <c r="M15" i="8" s="1"/>
  <c r="K15" i="8"/>
  <c r="R5" i="8" l="1"/>
  <c r="L12" i="8"/>
  <c r="K19" i="8"/>
  <c r="K26" i="8" s="1"/>
  <c r="K30" i="8" s="1"/>
  <c r="C8" i="6" s="1"/>
  <c r="M14" i="8"/>
  <c r="L19" i="8"/>
  <c r="M19" i="8" s="1"/>
  <c r="AF43" i="9"/>
  <c r="AG41" i="9"/>
  <c r="B27" i="7"/>
  <c r="B28" i="7" s="1"/>
  <c r="L23" i="8"/>
  <c r="M23" i="8" s="1"/>
  <c r="M21" i="8"/>
  <c r="B34" i="9"/>
  <c r="B35" i="9" s="1"/>
  <c r="W46" i="7"/>
  <c r="X44" i="7"/>
  <c r="W51" i="9"/>
  <c r="AP34" i="9" s="1"/>
  <c r="D6" i="6"/>
  <c r="K23" i="8"/>
  <c r="D8" i="6" l="1"/>
  <c r="E8" i="6" s="1"/>
  <c r="B8" i="6"/>
  <c r="AP38" i="9"/>
  <c r="AP37" i="9"/>
  <c r="AP36" i="9"/>
  <c r="AP35" i="9"/>
  <c r="W34" i="9"/>
  <c r="AR34" i="9"/>
  <c r="E6" i="6"/>
  <c r="B30" i="7"/>
  <c r="B31" i="7" s="1"/>
  <c r="B36" i="9"/>
  <c r="B37" i="9" s="1"/>
  <c r="AG43" i="9"/>
  <c r="AF47" i="9"/>
  <c r="AG47" i="9" s="1"/>
  <c r="W50" i="7"/>
  <c r="X50" i="7" s="1"/>
  <c r="X46" i="7"/>
  <c r="L26" i="8"/>
  <c r="M12" i="8"/>
  <c r="B29" i="7"/>
  <c r="B38" i="9" l="1"/>
  <c r="B34" i="7"/>
  <c r="B41" i="9"/>
  <c r="B43" i="9" s="1"/>
  <c r="W38" i="9"/>
  <c r="AR38" i="9"/>
  <c r="W35" i="9"/>
  <c r="AR35" i="9"/>
  <c r="B37" i="7"/>
  <c r="B38" i="7" s="1"/>
  <c r="B39" i="7" s="1"/>
  <c r="AA34" i="9"/>
  <c r="Y34" i="9"/>
  <c r="AC34" i="9"/>
  <c r="L30" i="8"/>
  <c r="M30" i="8" s="1"/>
  <c r="M26" i="8"/>
  <c r="W36" i="9"/>
  <c r="AR36" i="9"/>
  <c r="W37" i="9"/>
  <c r="AR37" i="9"/>
  <c r="AA37" i="9" l="1"/>
  <c r="Y37" i="9"/>
  <c r="AC37" i="9"/>
  <c r="AA36" i="9"/>
  <c r="Y36" i="9"/>
  <c r="AC36" i="9"/>
  <c r="AA38" i="9"/>
  <c r="Y38" i="9"/>
  <c r="AC38" i="9"/>
  <c r="B40" i="7"/>
  <c r="B41" i="7" s="1"/>
  <c r="B44" i="7" s="1"/>
  <c r="B46" i="7" s="1"/>
  <c r="AH34" i="9"/>
  <c r="AI34" i="9" s="1"/>
  <c r="AE34" i="9"/>
  <c r="W41" i="9"/>
  <c r="AA35" i="9"/>
  <c r="AA41" i="9" s="1"/>
  <c r="Y35" i="9"/>
  <c r="Y41" i="9" s="1"/>
  <c r="AC35" i="9"/>
  <c r="AH37" i="9" l="1"/>
  <c r="AI37" i="9" s="1"/>
  <c r="AE37" i="9"/>
  <c r="AH36" i="9"/>
  <c r="AI36" i="9" s="1"/>
  <c r="AE36" i="9"/>
  <c r="AC41" i="9"/>
  <c r="AH35" i="9"/>
  <c r="AI35" i="9" s="1"/>
  <c r="AE35" i="9"/>
  <c r="AH38" i="9"/>
  <c r="AI38" i="9" s="1"/>
  <c r="AE38" i="9"/>
  <c r="W50" i="9"/>
  <c r="AE41" i="9" l="1"/>
  <c r="AH41" i="9"/>
  <c r="AI41" i="9" s="1"/>
  <c r="W24" i="9"/>
  <c r="W26" i="9"/>
  <c r="W22" i="9"/>
  <c r="W16" i="9"/>
  <c r="W27" i="9"/>
  <c r="W28" i="9"/>
  <c r="W25" i="9"/>
  <c r="AC16" i="9" l="1"/>
  <c r="AP16" i="9"/>
  <c r="AR16" i="9" s="1"/>
  <c r="AA16" i="9"/>
  <c r="AA19" i="9" s="1"/>
  <c r="Y16" i="9"/>
  <c r="Y19" i="9" s="1"/>
  <c r="W19" i="9"/>
  <c r="AC26" i="9"/>
  <c r="AP27" i="9"/>
  <c r="AA26" i="9"/>
  <c r="Y26" i="9"/>
  <c r="AC27" i="9"/>
  <c r="AA27" i="9"/>
  <c r="Y27" i="9"/>
  <c r="Y22" i="9"/>
  <c r="AC22" i="9"/>
  <c r="AA22" i="9"/>
  <c r="AP22" i="9"/>
  <c r="AR22" i="9" s="1"/>
  <c r="AC24" i="9"/>
  <c r="Y24" i="9"/>
  <c r="AP24" i="9"/>
  <c r="AA24" i="9"/>
  <c r="AC25" i="9"/>
  <c r="AP25" i="9"/>
  <c r="AR25" i="9" s="1"/>
  <c r="AA25" i="9"/>
  <c r="Y25" i="9"/>
  <c r="AC28" i="9"/>
  <c r="AP28" i="9"/>
  <c r="AR28" i="9" s="1"/>
  <c r="AA28" i="9"/>
  <c r="Y28" i="9"/>
  <c r="AE16" i="9" l="1"/>
  <c r="AC19" i="9"/>
  <c r="AH16" i="9"/>
  <c r="AI16" i="9" s="1"/>
  <c r="AR27" i="9"/>
  <c r="AP26" i="9"/>
  <c r="AR26" i="9" s="1"/>
  <c r="AE26" i="9"/>
  <c r="AH26" i="9"/>
  <c r="AI26" i="9" s="1"/>
  <c r="AR24" i="9"/>
  <c r="AP23" i="9"/>
  <c r="AH22" i="9"/>
  <c r="AI22" i="9" s="1"/>
  <c r="AE22" i="9"/>
  <c r="AE25" i="9"/>
  <c r="AH25" i="9"/>
  <c r="AI25" i="9" s="1"/>
  <c r="AE28" i="9"/>
  <c r="AH28" i="9"/>
  <c r="AI28" i="9" s="1"/>
  <c r="AE24" i="9"/>
  <c r="AH24" i="9"/>
  <c r="AI24" i="9" s="1"/>
  <c r="AE27" i="9"/>
  <c r="AH27" i="9"/>
  <c r="AI27" i="9" s="1"/>
  <c r="AR23" i="9" l="1"/>
  <c r="AR47" i="9" s="1"/>
  <c r="W23" i="9"/>
  <c r="AE19" i="9"/>
  <c r="AH19" i="9"/>
  <c r="AI19" i="9" s="1"/>
  <c r="Y23" i="9" l="1"/>
  <c r="Y31" i="9" s="1"/>
  <c r="Y43" i="9" s="1"/>
  <c r="Y47" i="9" s="1"/>
  <c r="AC23" i="9"/>
  <c r="AA23" i="9"/>
  <c r="AA31" i="9" s="1"/>
  <c r="AA43" i="9" s="1"/>
  <c r="AA47" i="9" s="1"/>
  <c r="W31" i="9"/>
  <c r="W43" i="9" s="1"/>
  <c r="W47" i="9" s="1"/>
  <c r="B9" i="6" s="1"/>
  <c r="C9" i="6" l="1"/>
  <c r="B10" i="6"/>
  <c r="AH23" i="9"/>
  <c r="AC31" i="9"/>
  <c r="AE31" i="9" l="1"/>
  <c r="AH31" i="9"/>
  <c r="AC43" i="9"/>
  <c r="D9" i="6"/>
  <c r="C10" i="6"/>
  <c r="E9" i="6" l="1"/>
  <c r="E10" i="6" s="1"/>
  <c r="D10" i="6"/>
  <c r="AH43" i="9"/>
  <c r="AI43" i="9" s="1"/>
  <c r="AC47" i="9"/>
  <c r="AE47" i="9" s="1"/>
  <c r="AE43" i="9"/>
  <c r="F8" i="2" l="1"/>
  <c r="F10" i="2" s="1"/>
  <c r="E8" i="2"/>
  <c r="E10" i="2" s="1"/>
  <c r="D8" i="2"/>
  <c r="D10" i="2" s="1"/>
  <c r="C8" i="2" l="1"/>
  <c r="C10" i="2" s="1"/>
  <c r="C12" i="2" s="1"/>
  <c r="B37" i="3"/>
  <c r="B38" i="3" l="1"/>
  <c r="K28" i="1"/>
  <c r="D28" i="1"/>
  <c r="C11" i="2"/>
  <c r="C37" i="3"/>
  <c r="C38" i="3" s="1"/>
  <c r="L28" i="1" l="1"/>
  <c r="D37" i="3"/>
  <c r="D38" i="3" s="1"/>
  <c r="E28" i="1"/>
  <c r="M28" i="1" s="1"/>
  <c r="E37" i="3" l="1"/>
  <c r="E38" i="3" s="1"/>
  <c r="F28" i="1"/>
  <c r="N28" i="1" s="1"/>
  <c r="C29" i="1" l="1"/>
  <c r="C41" i="1" s="1"/>
</calcChain>
</file>

<file path=xl/sharedStrings.xml><?xml version="1.0" encoding="utf-8"?>
<sst xmlns="http://schemas.openxmlformats.org/spreadsheetml/2006/main" count="994" uniqueCount="395">
  <si>
    <t>PacifiCorp</t>
  </si>
  <si>
    <t>Washington Clean Energy Implementation Plan</t>
  </si>
  <si>
    <t>Annual Incremental Costs Analysis</t>
  </si>
  <si>
    <t>Revenue Requirement of Cost Estimates</t>
  </si>
  <si>
    <t>Compliance Year</t>
  </si>
  <si>
    <t>$-Millions</t>
  </si>
  <si>
    <t>Category for Look Up</t>
  </si>
  <si>
    <t>Revenue Requirement</t>
  </si>
  <si>
    <t>Fixed Costs</t>
  </si>
  <si>
    <t>Variable Costs</t>
  </si>
  <si>
    <t xml:space="preserve">        Fuel Costs</t>
  </si>
  <si>
    <t>Fuel</t>
  </si>
  <si>
    <t xml:space="preserve">   Variable O&amp;M</t>
  </si>
  <si>
    <t>Variable</t>
  </si>
  <si>
    <t xml:space="preserve">   Energy Efficiency</t>
  </si>
  <si>
    <t>EE</t>
  </si>
  <si>
    <t>Net Market Purchase</t>
  </si>
  <si>
    <t>Market</t>
  </si>
  <si>
    <t>Emissions</t>
  </si>
  <si>
    <t>Deficiency</t>
  </si>
  <si>
    <t>Total Variable Costs</t>
  </si>
  <si>
    <t xml:space="preserve">   Administrative &amp; General</t>
  </si>
  <si>
    <t>DSM Program Costs</t>
  </si>
  <si>
    <t>DSM</t>
  </si>
  <si>
    <t>Outreach Costs</t>
  </si>
  <si>
    <t>Outreach</t>
  </si>
  <si>
    <t>Materials</t>
  </si>
  <si>
    <t>Staffing</t>
  </si>
  <si>
    <t>Data Support</t>
  </si>
  <si>
    <t>Total check to source</t>
  </si>
  <si>
    <t>Average Revenue Requirement</t>
  </si>
  <si>
    <t>Notes:</t>
  </si>
  <si>
    <t>Dec 2020 WA Results of Operations - 
Restated Revenues ($million)</t>
  </si>
  <si>
    <t>Approx. Rate Impact of Avg. Rev. Req.</t>
  </si>
  <si>
    <t>Washington Clean Energy Implementation Plant</t>
  </si>
  <si>
    <t>Washington Forecasted Net Revenues ($000)</t>
  </si>
  <si>
    <t>Annual Threshold Amount Calculation</t>
  </si>
  <si>
    <t>($ million)</t>
  </si>
  <si>
    <t>Reference</t>
  </si>
  <si>
    <t>Forecasted WA Revenues</t>
  </si>
  <si>
    <t>2% of Revenues</t>
  </si>
  <si>
    <t>Line 1 x 2.0%</t>
  </si>
  <si>
    <t>Multiplier</t>
  </si>
  <si>
    <t>Threshold Amount</t>
  </si>
  <si>
    <t>Line 2 x Line 3</t>
  </si>
  <si>
    <t>Four-Year Threshold Amount</t>
  </si>
  <si>
    <t>Sum Line 4</t>
  </si>
  <si>
    <t>Annual Threshold Amount</t>
  </si>
  <si>
    <t>Line 5 / 4</t>
  </si>
  <si>
    <t xml:space="preserve">Incremental Cost - Non-IRP Estimates </t>
  </si>
  <si>
    <t>($million)</t>
  </si>
  <si>
    <t>Incremental Cost Items</t>
  </si>
  <si>
    <t>Descriptions</t>
  </si>
  <si>
    <t>Methodology</t>
  </si>
  <si>
    <t>Category</t>
  </si>
  <si>
    <t>CEIP Management, Coordination &amp; Communication</t>
  </si>
  <si>
    <t>2 FTE (EAG)</t>
  </si>
  <si>
    <t>Additional FTE to coordinate, facilitate, and strategic planning for EAG.</t>
  </si>
  <si>
    <t xml:space="preserve">2022 estimate = 2021 fully loaded hourly labor rate of $73.89/FTE x 40 hours/week x 52 weeks plus 2.155% annual escalation x 2 FTEs
2.155% annual increase assumed for each subsequent year </t>
  </si>
  <si>
    <t>0.5 FTE (Data Support - Management)</t>
  </si>
  <si>
    <t xml:space="preserve">2022 estimate = 2021 fully loaded hourly labor rate of $140.36/FTE x 40 hours/week x 52 weeks plus 2.155% annual escalation x 0.5 FTE
2.155% annual increase assumed for each subsequent year </t>
  </si>
  <si>
    <t>0.5 FTE (Data Support - Analyst)</t>
  </si>
  <si>
    <t xml:space="preserve">2022 estimate = 2021 fully loaded hourly labor rate of $92.84/FTE x 40 hours/week x 52 weeks plus 2.155% annual escalation x 0.5 FTE
2.155% annual increase assumed for each subsequent year </t>
  </si>
  <si>
    <t>Enhanced Outreach and Communication</t>
  </si>
  <si>
    <t>EAG &amp; Public Outreach</t>
  </si>
  <si>
    <t>Assumptions Include:
- EAG compensation $400/member per meeting
- Assumes 6 members participate in compensation program each year
- Travel costs of $125/meeting
- Travel assumed for only 4 in-person meetings in 2022 due to Covid considerations, all 9 EAG meetings are assumed to be in person 2023 onwards.
- Public participation outreach cost est. $35,000/year</t>
  </si>
  <si>
    <t>Incremental cost assumptions based on 9 EAG meetings and 3 Public Meetings/Workshops per calendar year. 
Costs estimates based on 2021 historical dollars and assumes escalation of 2.155% annually.</t>
  </si>
  <si>
    <t xml:space="preserve">Public Outreach Translation </t>
  </si>
  <si>
    <t>- Interpretation costs in forecast $2,430/year based on 2021 activity history
- Outreach translation forecast of $15,000/year</t>
  </si>
  <si>
    <t>Facilitation Support - Contract</t>
  </si>
  <si>
    <t>- Includes facilitation services costs plus travel costs for 4 in-person EAG meetings in 2022, and all 9 EAG meetings for 2023 onwards.</t>
  </si>
  <si>
    <t>Translated Material</t>
  </si>
  <si>
    <t>- EAG Translated materials forecast of $10,977/year based on 2021 activity history
-Public Meeting translated materials forecast of$1,956/year based on 2021 activity history</t>
  </si>
  <si>
    <t>External Data Support</t>
  </si>
  <si>
    <t>Vendor</t>
  </si>
  <si>
    <t>Data Consultant (2022 annual estimate of $103,597 = $8,451 (2021 monthly expense) annualized over 12, plus 2.155% inflation rate assumed)</t>
  </si>
  <si>
    <t>Estimates based on 2021 historical dollars, plus 2.155% annual escalator assumed.</t>
  </si>
  <si>
    <t>Energy Burden Assessment (2022 forecast = $64,800 estimation in 2021, plus 2.155% inflation rate assumed)</t>
  </si>
  <si>
    <t>Energy burden assessment based on contracted cost estimates for work to be done. Annual 2.155% escalation is assumed.</t>
  </si>
  <si>
    <t>DSM Program Expense Specific to CETA</t>
  </si>
  <si>
    <t xml:space="preserve">Wattsmart Business - HIC small business and very small business lighting (delivery plus incentives) </t>
  </si>
  <si>
    <r>
      <t xml:space="preserve">Incremental cost of CETA utility action compared to lowest reasonable cost action: </t>
    </r>
    <r>
      <rPr>
        <i/>
        <sz val="11"/>
        <color theme="1"/>
        <rFont val="Times New Roman"/>
        <family val="1"/>
      </rPr>
      <t>delivering same kWh savings from standard commercial lighting/nonlighting offer available to all size business customers</t>
    </r>
  </si>
  <si>
    <t>$/kWh (administration &amp; incentives) was calculated for two cases. Baseline case is average cost of acquiring lighting savings from all business customers utilizing the trade ally delivery channel. Enhanced case (the utility action)  is acquiring the savings with higher delivery costs and enhanced incentives.  The difference between the two cases ($/kWh) is multiplied by the savings forecast and represents the incremental cost in year one. Costs beyond year one are escalated as follows: 
Annual escalation of 2.155% asumed for each year.</t>
  </si>
  <si>
    <t xml:space="preserve">Home Energy Savings - value lighting buy down for targeted communities </t>
  </si>
  <si>
    <r>
      <t xml:space="preserve">Incremental cost of CETA utility action compared to lowest reasonable cost action: </t>
    </r>
    <r>
      <rPr>
        <i/>
        <sz val="11"/>
        <color rgb="FF000000"/>
        <rFont val="Times New Roman"/>
        <family val="1"/>
      </rPr>
      <t>savings are small and above target. Lowest cost would be to drop kWh and $</t>
    </r>
  </si>
  <si>
    <t>The entire cost (administration &amp; incentives) is an incremental cost. The savings are small and the aggregate prorgam savings exceed the target (by design). All other things being equal, the aggregate target would be achieved if this action was not undertaken, hence the entire cost is attributable to  CETA. Costs beyond year one are escalated as follows: 
Annual escalation of 2.155% asumed for each year.</t>
  </si>
  <si>
    <t xml:space="preserve">Low Income Weatherization - additional funding for repairs and electric heat installations </t>
  </si>
  <si>
    <r>
      <t>Incremental cost of CETA utility action compared to lowest reasonable cost action:</t>
    </r>
    <r>
      <rPr>
        <i/>
        <sz val="11"/>
        <color rgb="FF000000"/>
        <rFont val="Times New Roman"/>
        <family val="1"/>
      </rPr>
      <t xml:space="preserve"> increased funding for repairs and electric heat installations compared to prior years funding </t>
    </r>
  </si>
  <si>
    <t>Forecast of homes to be treated provided by agencies. Budgets established using historical costs. For the CEIP, the first year budget was increased by 25% to fund increase in repair costs from 15% to 30% of the agency budget (subject to commission approval) and provide funding for installation of efficient electric heating in homes with a non-electric baseline. Costs beyond year one are escalated as follows: 
Annual escalation of 2.155% asumed for each year.</t>
  </si>
  <si>
    <t xml:space="preserve">Home Energy Savings - additional adminsitration for the portfolio to deliver CETA elements </t>
  </si>
  <si>
    <r>
      <t xml:space="preserve">Incremental cost of CETA utility action compared to lowest reasonable cost action: </t>
    </r>
    <r>
      <rPr>
        <i/>
        <sz val="11"/>
        <color rgb="FF000000"/>
        <rFont val="Times New Roman"/>
        <family val="1"/>
      </rPr>
      <t xml:space="preserve">increased administration estimated by Nexant for FTE, tracking, marketing, outreach, system updates and design </t>
    </r>
  </si>
  <si>
    <t>Estimate is based on one additional FTE in the Home Energy Savings outsourced delivery team in addition to system modifications for tracking necessary to deliver CEIP required elements. Cost beyond year one are escalated as follows:   
Annual escalation of 2.155% asumed for each year.</t>
  </si>
  <si>
    <t xml:space="preserve">Home Energy Savings - enhanced incentives for multi-family windows </t>
  </si>
  <si>
    <r>
      <t xml:space="preserve">Incremental cost of CETA utility action compared to lowest reasonable cost action: </t>
    </r>
    <r>
      <rPr>
        <i/>
        <sz val="11"/>
        <color rgb="FF000000"/>
        <rFont val="Times New Roman"/>
        <family val="1"/>
      </rPr>
      <t xml:space="preserve">Home Enegy Savings - enhanced multi-family window incentives compared to DHP conversion in SF </t>
    </r>
  </si>
  <si>
    <t>Estimates derived by comparing two cases. Baseline case acquires savings from ductless heat pump conversions in single family homes (one of the more popular measures). The enhanced case (utility specific action)  acquires those savings from multi-family property owners with enhanced incentives. Both calcualtions utilize a $/kWh metric. Costs beyond year one are escalated as follows: 
Annual escalation of 2.155% asumed for each year.</t>
  </si>
  <si>
    <t xml:space="preserve">Home Energy Savings - electric heat for non-electric homes in targeted communities </t>
  </si>
  <si>
    <r>
      <t xml:space="preserve">Incremental cost of CETA utility action compared to lowest reasonable cost action: </t>
    </r>
    <r>
      <rPr>
        <i/>
        <sz val="11"/>
        <color rgb="FF000000"/>
        <rFont val="Times New Roman"/>
        <family val="1"/>
      </rPr>
      <t>Home Enegy Savings - electric heat for non-electric homes in targted communties</t>
    </r>
    <r>
      <rPr>
        <sz val="11"/>
        <color rgb="FF000000"/>
        <rFont val="Times New Roman"/>
        <family val="1"/>
      </rPr>
      <t xml:space="preserve"> </t>
    </r>
  </si>
  <si>
    <t>Estimates derived by comparing two cases. Baseline case acquires savings from ductless heat pump conversions in single family homes (one of the more popular measures). The enhanced case (utility specific action)  acquires those savings with increased administrative costs from single family property owners in targted communities with non electric heating equipment. Additional administration for site inspections and project diligence. Cost beyond year one are escalated as follows: 
Annual escalation of 2.155% asumed for each year.</t>
  </si>
  <si>
    <t>Non-IRP Cost Estimates</t>
  </si>
  <si>
    <t>Completeness Check</t>
  </si>
  <si>
    <t>Description of Cost Item</t>
  </si>
  <si>
    <t>CEIP Mangement, Coordination &amp; Communication</t>
  </si>
  <si>
    <t>Additional Staffing to help coordinate, facilitate and perform strategic planning for CEIP</t>
  </si>
  <si>
    <t>Enhanced Outreach &amp; Communication</t>
  </si>
  <si>
    <t>Outreach and materails for EAG &amp; Public meetings</t>
  </si>
  <si>
    <t>Vendor expense for data support</t>
  </si>
  <si>
    <t>CETA-specific DSM Program Expenses</t>
  </si>
  <si>
    <t>Costs incurred to enhance reach and equitable distribution of DSM programs</t>
  </si>
  <si>
    <t>Total</t>
  </si>
  <si>
    <t>Portfolio descriptions:</t>
  </si>
  <si>
    <t>Incremental Cost/Revenues Comparison</t>
  </si>
  <si>
    <t>Description of Incremental Cost/Revenues</t>
  </si>
  <si>
    <t>Average</t>
  </si>
  <si>
    <t>Coal Fuel</t>
  </si>
  <si>
    <t>Lookup</t>
  </si>
  <si>
    <t>Gas Fuel</t>
  </si>
  <si>
    <t>Fuel Costs</t>
  </si>
  <si>
    <t>Gas VOM</t>
  </si>
  <si>
    <t>Other Variable</t>
  </si>
  <si>
    <t>Non-Gas VOM/PTC</t>
  </si>
  <si>
    <t>Energy Efficiency</t>
  </si>
  <si>
    <t>Net Market Purchases</t>
  </si>
  <si>
    <t>Market Purchases</t>
  </si>
  <si>
    <t>Market Sales</t>
  </si>
  <si>
    <t>Total Variable</t>
  </si>
  <si>
    <t>Check</t>
  </si>
  <si>
    <t>Proxy Capital</t>
  </si>
  <si>
    <t>Proxy Fixed</t>
  </si>
  <si>
    <t>Coal Fixed</t>
  </si>
  <si>
    <t>Gas Fixed</t>
  </si>
  <si>
    <t>Demand Response</t>
  </si>
  <si>
    <t>Transmission</t>
  </si>
  <si>
    <t>Total Fixed</t>
  </si>
  <si>
    <t>Discount Rate</t>
  </si>
  <si>
    <t>NPV</t>
  </si>
  <si>
    <t>$ millions</t>
  </si>
  <si>
    <t>Coal VOM Costs</t>
  </si>
  <si>
    <t>Coal Fixed Costs</t>
  </si>
  <si>
    <t>Reclamation Costs</t>
  </si>
  <si>
    <t>Retirement Costs</t>
  </si>
  <si>
    <t>Coal Fuel Costs</t>
  </si>
  <si>
    <t>Solar VOM</t>
  </si>
  <si>
    <t>Wind VOM</t>
  </si>
  <si>
    <t>Battery VOM</t>
  </si>
  <si>
    <t>LT Contract VOM</t>
  </si>
  <si>
    <t>QFs VOM</t>
  </si>
  <si>
    <t>Start Fuel</t>
  </si>
  <si>
    <t>Energy not Served</t>
  </si>
  <si>
    <t>Dumped Energy</t>
  </si>
  <si>
    <t>Deficiency Cost</t>
  </si>
  <si>
    <t>Generator Fixed / Build Costs</t>
  </si>
  <si>
    <t>Battery Fixed / Build Costs</t>
  </si>
  <si>
    <t>Solar FOM</t>
  </si>
  <si>
    <t>Wind FOM</t>
  </si>
  <si>
    <t>Gas FOM</t>
  </si>
  <si>
    <t>Battery FOM</t>
  </si>
  <si>
    <t>Use of Service</t>
  </si>
  <si>
    <t>Market Costs</t>
  </si>
  <si>
    <t>System Market Sales</t>
  </si>
  <si>
    <t>System Market Purchases</t>
  </si>
  <si>
    <t xml:space="preserve">Transmission Costs  </t>
  </si>
  <si>
    <t xml:space="preserve">  Transmission Build / Reinforcement Costs</t>
  </si>
  <si>
    <t>Total System Cost</t>
  </si>
  <si>
    <t>Fixed</t>
  </si>
  <si>
    <t>LT Contracts</t>
  </si>
  <si>
    <t>QFs</t>
  </si>
  <si>
    <t>Gas</t>
  </si>
  <si>
    <t>Solar</t>
  </si>
  <si>
    <t>Wind</t>
  </si>
  <si>
    <t>Other System</t>
  </si>
  <si>
    <t>Forecast Energy Sales</t>
  </si>
  <si>
    <t>Source</t>
  </si>
  <si>
    <t>2020 Forecast</t>
  </si>
  <si>
    <t>2021 Forecast</t>
  </si>
  <si>
    <t>Year</t>
  </si>
  <si>
    <t>WA Sales (MWh)</t>
  </si>
  <si>
    <t>Base Revenue ($/MWh)</t>
  </si>
  <si>
    <t>Federal Tax Act Adjustment ($/MWh)</t>
  </si>
  <si>
    <t>BPA Credit ($/MWh)</t>
  </si>
  <si>
    <t>System Benefits Charge ($/MWh)</t>
  </si>
  <si>
    <t>Forecast WA Revenue ($000)</t>
  </si>
  <si>
    <t xml:space="preserve"> </t>
  </si>
  <si>
    <t>TABLE A. PRESENT AND PROPOSED RATES</t>
  </si>
  <si>
    <t>WA</t>
  </si>
  <si>
    <t>PACIFIC POWER &amp; LIGHT COMPANY</t>
  </si>
  <si>
    <t>01</t>
  </si>
  <si>
    <t>ESTIMATED EFFECT OF PROPOSED RATE CHANGE</t>
  </si>
  <si>
    <t>ON REVENUES FROM ELECTRIC SALES TO ULTIMATE CONSUMERS</t>
  </si>
  <si>
    <t>21</t>
  </si>
  <si>
    <t>IN WASHINGTON</t>
  </si>
  <si>
    <t>12 MONTHS ENDED JUNE 2019</t>
  </si>
  <si>
    <t>DOCKET NO. UE-191024</t>
  </si>
  <si>
    <t>Present</t>
  </si>
  <si>
    <t>Curr.</t>
  </si>
  <si>
    <t>Prop.</t>
  </si>
  <si>
    <t>Base</t>
  </si>
  <si>
    <t>Proposed Base</t>
  </si>
  <si>
    <t>Proposed Net</t>
  </si>
  <si>
    <t>Line</t>
  </si>
  <si>
    <t>Sch.</t>
  </si>
  <si>
    <t>Avg.</t>
  </si>
  <si>
    <t>Revenues</t>
  </si>
  <si>
    <t>Increase</t>
  </si>
  <si>
    <t>Proposed FTAA</t>
  </si>
  <si>
    <t>Decrease</t>
  </si>
  <si>
    <t>No.</t>
  </si>
  <si>
    <t>Description</t>
  </si>
  <si>
    <t>Cust.</t>
  </si>
  <si>
    <t>MWH</t>
  </si>
  <si>
    <t>($000)</t>
  </si>
  <si>
    <t>%</t>
  </si>
  <si>
    <t>(1)</t>
  </si>
  <si>
    <t>(2)</t>
  </si>
  <si>
    <t>(3)</t>
  </si>
  <si>
    <t>(4)</t>
  </si>
  <si>
    <t>(5)</t>
  </si>
  <si>
    <t>(6)</t>
  </si>
  <si>
    <t>(7)</t>
  </si>
  <si>
    <t>(8)</t>
  </si>
  <si>
    <t>(9)</t>
  </si>
  <si>
    <t>(10)</t>
  </si>
  <si>
    <t>(11)</t>
  </si>
  <si>
    <t>(14)</t>
  </si>
  <si>
    <t>(15)</t>
  </si>
  <si>
    <t>(8)/(6)</t>
  </si>
  <si>
    <t>(10)/(6)</t>
  </si>
  <si>
    <t>(12)/(6)</t>
  </si>
  <si>
    <t>Residential</t>
  </si>
  <si>
    <t>Residential Service</t>
  </si>
  <si>
    <t>16/17/18</t>
  </si>
  <si>
    <t xml:space="preserve">  Total Residential</t>
  </si>
  <si>
    <t>Commercial &amp; Industrial</t>
  </si>
  <si>
    <t>Small General Service</t>
  </si>
  <si>
    <t>Partial Requirements Service</t>
  </si>
  <si>
    <t>Large General Service &lt;1,000 kW</t>
  </si>
  <si>
    <t>Agricultural Pumping Service</t>
  </si>
  <si>
    <t>40</t>
  </si>
  <si>
    <t>Partial Requirements Service =&gt; 1,000 kW</t>
  </si>
  <si>
    <t>Large General Service =&gt; 1,000 kW</t>
  </si>
  <si>
    <t>Large General Service =&gt; 30,000 kW</t>
  </si>
  <si>
    <t>48</t>
  </si>
  <si>
    <t>Recreational Field Lighting</t>
  </si>
  <si>
    <t>54</t>
  </si>
  <si>
    <t xml:space="preserve">  Total Commercial &amp; Industrial</t>
  </si>
  <si>
    <t>Public Street Lighting</t>
  </si>
  <si>
    <t>Outdoor Area Lighting Service</t>
  </si>
  <si>
    <t>15</t>
  </si>
  <si>
    <t>Street Lighting Service</t>
  </si>
  <si>
    <t>51</t>
  </si>
  <si>
    <t xml:space="preserve">  Total Public Street Lighting</t>
  </si>
  <si>
    <t>Total Sales to Standard Tariff Customers</t>
  </si>
  <si>
    <t>Total AGA</t>
  </si>
  <si>
    <t>Total Sales to Ultimate Consumers</t>
  </si>
  <si>
    <t>Attachment B</t>
  </si>
  <si>
    <t>Proposed Adjustment Associated with the Pacific Northwest Electric Power Planning and Conservation Act (Schedule 98)</t>
  </si>
  <si>
    <t>Typical Residential</t>
  </si>
  <si>
    <t>Estimated Impact on Revenues from Sales to Ultimate Customers</t>
  </si>
  <si>
    <t>Monthly Bill</t>
  </si>
  <si>
    <t>kWh</t>
  </si>
  <si>
    <t>$ Change</t>
  </si>
  <si>
    <t>Twelve Months Ending June 2019</t>
  </si>
  <si>
    <t>Schedule 98</t>
  </si>
  <si>
    <t>Price (¢/kWh)</t>
  </si>
  <si>
    <t>Revenue ($000)</t>
  </si>
  <si>
    <t>Revenue Change</t>
  </si>
  <si>
    <t>BPA</t>
  </si>
  <si>
    <t>Qualified for</t>
  </si>
  <si>
    <t>Revenue</t>
  </si>
  <si>
    <t>as a Percentage</t>
  </si>
  <si>
    <t>Annual</t>
  </si>
  <si>
    <t>Class</t>
  </si>
  <si>
    <t>Schedule</t>
  </si>
  <si>
    <t>Proposed</t>
  </si>
  <si>
    <t>Change</t>
  </si>
  <si>
    <t>of Base Revenue</t>
  </si>
  <si>
    <t>Rev. Req. ($)</t>
  </si>
  <si>
    <t>A</t>
  </si>
  <si>
    <t>B</t>
  </si>
  <si>
    <t>C</t>
  </si>
  <si>
    <t>D</t>
  </si>
  <si>
    <t>E</t>
  </si>
  <si>
    <t>F</t>
  </si>
  <si>
    <t>G</t>
  </si>
  <si>
    <t>H</t>
  </si>
  <si>
    <t>I</t>
  </si>
  <si>
    <t>J</t>
  </si>
  <si>
    <t>K</t>
  </si>
  <si>
    <t>L</t>
  </si>
  <si>
    <t>=G-F</t>
  </si>
  <si>
    <t>=D*F</t>
  </si>
  <si>
    <t>=D*G</t>
  </si>
  <si>
    <t>=D*H</t>
  </si>
  <si>
    <t>=K/E</t>
  </si>
  <si>
    <t>16, 17, &amp; 18</t>
  </si>
  <si>
    <t>Large General Service &lt; 1,000 kW</t>
  </si>
  <si>
    <t>33 &amp; 36</t>
  </si>
  <si>
    <t>47T &amp; 48T</t>
  </si>
  <si>
    <t xml:space="preserve">    Total - General</t>
  </si>
  <si>
    <t>51 &amp; 53</t>
  </si>
  <si>
    <t xml:space="preserve">    Total - Lighting</t>
  </si>
  <si>
    <t xml:space="preserve">    Total - All Classes</t>
  </si>
  <si>
    <t xml:space="preserve">    Annual Guarantee Adjustment (AGA)</t>
  </si>
  <si>
    <t xml:space="preserve">    Total - Sales to Ultimate Customers</t>
  </si>
  <si>
    <t>04</t>
  </si>
  <si>
    <t>ESTIMATED EFFECT OF PROPOSED BASE RATE INCREASE</t>
  </si>
  <si>
    <t>19</t>
  </si>
  <si>
    <t>12 MONTHS ENDED DECEMBER 2017</t>
  </si>
  <si>
    <t>Hydro Deferral</t>
  </si>
  <si>
    <t>Actual</t>
  </si>
  <si>
    <t>Surcharge</t>
  </si>
  <si>
    <t>SBC</t>
  </si>
  <si>
    <t>Net</t>
  </si>
  <si>
    <t>Net Change</t>
  </si>
  <si>
    <t xml:space="preserve">Current </t>
  </si>
  <si>
    <t>(cents/kWh)</t>
  </si>
  <si>
    <t>Rate</t>
  </si>
  <si>
    <t>(12)</t>
  </si>
  <si>
    <t>(13)</t>
  </si>
  <si>
    <t>(10)-(7)</t>
  </si>
  <si>
    <t>(12)/(8)</t>
  </si>
  <si>
    <t>(7)/(5)</t>
  </si>
  <si>
    <t>(10)/(4)*100</t>
  </si>
  <si>
    <t>16/18</t>
  </si>
  <si>
    <t>Unbilled</t>
  </si>
  <si>
    <t>*Rates effective 8/1/18 were projected to collect this amount</t>
  </si>
  <si>
    <t>*Rates effective 8/1/17 were projected to collect this amount</t>
  </si>
  <si>
    <t>Table 4.2 - Annual Impacts of CETA</t>
  </si>
  <si>
    <t>Table 4.3 - Non-modeled Incremental Costs</t>
  </si>
  <si>
    <t>Risk Adjusted PVRR</t>
  </si>
  <si>
    <r>
      <t xml:space="preserve">Lowest reasonable cost portfolio (preferred portfolio) </t>
    </r>
    <r>
      <rPr>
        <b/>
        <sz val="10"/>
        <color theme="1"/>
        <rFont val="Calibri"/>
        <family val="2"/>
        <scheme val="minor"/>
      </rPr>
      <t>P02-SC-CETA</t>
    </r>
  </si>
  <si>
    <r>
      <t xml:space="preserve">Alternative lowest reasonable cost portfolio </t>
    </r>
    <r>
      <rPr>
        <b/>
        <sz val="10"/>
        <color theme="1"/>
        <rFont val="Calibri"/>
        <family val="2"/>
        <scheme val="minor"/>
      </rPr>
      <t>P02-SCGHG</t>
    </r>
  </si>
  <si>
    <t>Total Revenue Requirement 2</t>
  </si>
  <si>
    <t>23I.ST.RP.20.PS0_.EP.SC.Base.9558 (LT. 9558 - 9562) v101.8</t>
  </si>
  <si>
    <t>Is FOM</t>
  </si>
  <si>
    <t>Sample:</t>
  </si>
  <si>
    <t>Mean</t>
  </si>
  <si>
    <t>Mean FOM</t>
  </si>
  <si>
    <t>Lookups</t>
  </si>
  <si>
    <t>sum range</t>
  </si>
  <si>
    <t>FOM Total</t>
  </si>
  <si>
    <t>Coal</t>
  </si>
  <si>
    <t>Generator_by_Category[VO&amp;M Cost ($000)]</t>
  </si>
  <si>
    <t>Coal FOM</t>
  </si>
  <si>
    <t>Generator_by_Category[FO&amp;M Cost ($000)]</t>
  </si>
  <si>
    <t>Other Costs</t>
  </si>
  <si>
    <t>Generator_by_Category[Fuel Cost ($000)]</t>
  </si>
  <si>
    <t>Coal Start Fuel</t>
  </si>
  <si>
    <t>Generator_by_Category[Start Fuel Cost ($000)]</t>
  </si>
  <si>
    <t>Emission Cost</t>
  </si>
  <si>
    <t>OTR NOx</t>
  </si>
  <si>
    <t>GHG</t>
  </si>
  <si>
    <t>Emissions_Summary[Cost ($000)]</t>
  </si>
  <si>
    <t>Other Generation Costs</t>
  </si>
  <si>
    <t>GAS</t>
  </si>
  <si>
    <t>Battery</t>
  </si>
  <si>
    <t>Battery_by_Category[VO&amp;M Cost ($000)]</t>
  </si>
  <si>
    <t>Contract</t>
  </si>
  <si>
    <t>QF</t>
  </si>
  <si>
    <t>Other VOM</t>
  </si>
  <si>
    <t>Other</t>
  </si>
  <si>
    <t>Other Generation Fixed Costs</t>
  </si>
  <si>
    <t>LT_Generator[Year]</t>
  </si>
  <si>
    <t>LT_Generator[Annualized Build Cost ($000)]</t>
  </si>
  <si>
    <t>LT_Battery[Year]</t>
  </si>
  <si>
    <t>LT_Battery[Annualized Build Cost ($000)]</t>
  </si>
  <si>
    <t>Battery_by_Category[FO&amp;M Cost ($000)]</t>
  </si>
  <si>
    <t>Other FOM</t>
  </si>
  <si>
    <t>OATT Adjustment</t>
  </si>
  <si>
    <t>Generator_by_Category[UoS Cost ($000)]</t>
  </si>
  <si>
    <t>Demand Side Management Costs</t>
  </si>
  <si>
    <t>Demand Response VOM</t>
  </si>
  <si>
    <t>DR</t>
  </si>
  <si>
    <t>Demand Response FOM</t>
  </si>
  <si>
    <t>Energy Effenciency VOM</t>
  </si>
  <si>
    <t>Energy Effenciency FOM</t>
  </si>
  <si>
    <t>Cost ($000)</t>
  </si>
  <si>
    <t>Transmission[Year]</t>
  </si>
  <si>
    <t>Transmission[FO&amp;M Cost ($000)]</t>
  </si>
  <si>
    <t>Generation (GWh)</t>
  </si>
  <si>
    <t>Generator_by_Category[Generation (GWh)]</t>
  </si>
  <si>
    <t>Projects Generation (GWh)</t>
  </si>
  <si>
    <t>OTR NOx Cost ($ millions)</t>
  </si>
  <si>
    <t>CO2 CCUS</t>
  </si>
  <si>
    <t>Co2 45Q Price</t>
  </si>
  <si>
    <t>Co2 CCUS Revenue</t>
  </si>
  <si>
    <t>CO2 Price Curve</t>
  </si>
  <si>
    <t>Co2</t>
  </si>
  <si>
    <t>CO2 Chehalis</t>
  </si>
  <si>
    <t>CO2 WA Emission Market</t>
  </si>
  <si>
    <t>All Other Emissions</t>
  </si>
  <si>
    <t>Remainder</t>
  </si>
  <si>
    <t>23I.ST.RP.20.PS1_.EP.SC.CETA.10305 (LT. 10305 - 10306)</t>
  </si>
  <si>
    <t>PS1-SC-CETA less PS0-CETA</t>
  </si>
  <si>
    <t>1. Incremental fixed cost are identical between the CEIP portfolio (W-10 CETA) and Alternative Portfolio (P-SC) during the CEIP compliance window. Fixed costs are reported in the respective portfolios at a nominal and levelized basis, which reflects both a return on and return of component.</t>
  </si>
  <si>
    <t>2. Estimated revenue requirement is calculated based on incremental costs derived by comparing IRP portfolios.  Actual cost recovery will ultimately be determined by the prevailing cost allocation methodology approved in Washington at the time recovery is sought.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</si>
</sst>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6" formatCode="0.0000%"/>
    <numFmt numFmtId="167" formatCode="&quot;$&quot;#,##0.00"/>
    <numFmt numFmtId="168" formatCode="0.0%"/>
    <numFmt numFmtId="169" formatCode="&quot;$&quot;#,##0.000_);\(&quot;$&quot;#,##0.000\)"/>
    <numFmt numFmtId="170" formatCode="0.00000000000000%"/>
    <numFmt numFmtId="171" formatCode="_(* #,##0.000_);_(* \(#,##0.000\);_(* &quot;-&quot;??_);_(@_)"/>
    <numFmt numFmtId="172" formatCode="0.000"/>
    <numFmt numFmtId="173" formatCode="_(&quot;$&quot;* #,##0_);_(&quot;$&quot;* \(#,##0\);_(&quot;$&quot;* &quot;-&quot;??_);_(@_)"/>
    <numFmt numFmtId="174" formatCode="0_);[Red]\(0\)"/>
    <numFmt numFmtId="175" formatCode="&quot;$&quot;#,##0.000000"/>
    <numFmt numFmtId="176" formatCode="&quot;$&quot;#,##0"/>
    <numFmt numFmtId="177" formatCode="#&quot;)&quot;"/>
    <numFmt numFmtId="178" formatCode="0.00000000"/>
  </numFmts>
  <fonts count="5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Times New Roman"/>
      <family val="1"/>
    </font>
    <font>
      <b/>
      <sz val="12"/>
      <name val="Times New Roman"/>
      <family val="1"/>
    </font>
    <font>
      <sz val="12"/>
      <color theme="1"/>
      <name val="Times New Roman"/>
      <family val="1"/>
    </font>
    <font>
      <b/>
      <u/>
      <sz val="12"/>
      <color theme="1"/>
      <name val="Times New Roman"/>
      <family val="1"/>
    </font>
    <font>
      <b/>
      <u/>
      <sz val="11"/>
      <color theme="1"/>
      <name val="Calibri"/>
      <family val="2"/>
      <scheme val="minor"/>
    </font>
    <font>
      <b/>
      <sz val="12"/>
      <color theme="1"/>
      <name val="Times New Roman"/>
      <family val="1"/>
    </font>
    <font>
      <b/>
      <i/>
      <u/>
      <sz val="12"/>
      <color theme="1"/>
      <name val="Times New Roman"/>
      <family val="1"/>
    </font>
    <font>
      <i/>
      <sz val="12"/>
      <color theme="1"/>
      <name val="Times New Roman"/>
      <family val="1"/>
    </font>
    <font>
      <sz val="11"/>
      <color theme="1"/>
      <name val="Times New Roman"/>
      <family val="1"/>
    </font>
    <font>
      <b/>
      <sz val="11"/>
      <color theme="1"/>
      <name val="Times New Roman"/>
      <family val="1"/>
    </font>
    <font>
      <b/>
      <u/>
      <sz val="11"/>
      <color rgb="FF000000"/>
      <name val="Times New Roman"/>
      <family val="1"/>
    </font>
    <font>
      <sz val="11"/>
      <color rgb="FF000000"/>
      <name val="Times New Roman"/>
      <family val="1"/>
    </font>
    <font>
      <b/>
      <u/>
      <sz val="11"/>
      <color theme="1"/>
      <name val="Times New Roman"/>
      <family val="1"/>
    </font>
    <font>
      <i/>
      <sz val="11"/>
      <color theme="1"/>
      <name val="Times New Roman"/>
      <family val="1"/>
    </font>
    <font>
      <i/>
      <sz val="11"/>
      <color rgb="FF000000"/>
      <name val="Times New Roman"/>
      <family val="1"/>
    </font>
    <font>
      <b/>
      <u/>
      <sz val="11"/>
      <color rgb="FFFF0000"/>
      <name val="Times New Roman"/>
      <family val="1"/>
    </font>
    <font>
      <b/>
      <sz val="14"/>
      <name val="Times New Roman"/>
      <family val="1"/>
    </font>
    <font>
      <b/>
      <sz val="14"/>
      <color indexed="8"/>
      <name val="Times New Roman"/>
      <family val="1"/>
    </font>
    <font>
      <sz val="12"/>
      <color indexed="8"/>
      <name val="Times New Roman"/>
      <family val="1"/>
    </font>
    <font>
      <b/>
      <sz val="11"/>
      <name val="TimesNewRomanPS"/>
    </font>
    <font>
      <sz val="11"/>
      <name val="TimesNewRomanPS"/>
    </font>
    <font>
      <b/>
      <sz val="11"/>
      <color indexed="8"/>
      <name val="TimesNewRomanPS"/>
    </font>
    <font>
      <sz val="11"/>
      <name val="Times New Roman"/>
      <family val="1"/>
    </font>
    <font>
      <b/>
      <sz val="12"/>
      <color indexed="8"/>
      <name val="Times New Roman"/>
      <family val="1"/>
    </font>
    <font>
      <b/>
      <sz val="11"/>
      <name val="Times New Roman"/>
      <family val="1"/>
    </font>
    <font>
      <sz val="12"/>
      <color indexed="56"/>
      <name val="Times New Roman"/>
      <family val="1"/>
    </font>
    <font>
      <sz val="12"/>
      <color indexed="12"/>
      <name val="Times New Roman"/>
      <family val="1"/>
    </font>
    <font>
      <sz val="12"/>
      <color rgb="FF0000FF"/>
      <name val="Times New Roman"/>
      <family val="1"/>
    </font>
    <font>
      <b/>
      <i/>
      <sz val="12"/>
      <color theme="1"/>
      <name val="Times New Roman"/>
      <family val="1"/>
    </font>
    <font>
      <b/>
      <sz val="10"/>
      <name val="Arial"/>
      <family val="2"/>
    </font>
    <font>
      <sz val="11"/>
      <name val="Calibri"/>
      <family val="2"/>
      <scheme val="minor"/>
    </font>
    <font>
      <b/>
      <sz val="16"/>
      <color theme="1"/>
      <name val="Calibri"/>
      <family val="2"/>
      <scheme val="minor"/>
    </font>
    <font>
      <b/>
      <sz val="11"/>
      <color rgb="FF000000"/>
      <name val="Calibri"/>
      <family val="2"/>
      <scheme val="minor"/>
    </font>
    <font>
      <sz val="10"/>
      <color theme="1"/>
      <name val="Times New Roman"/>
      <family val="1"/>
    </font>
    <font>
      <b/>
      <u/>
      <sz val="10"/>
      <color theme="1"/>
      <name val="Times New Roman"/>
      <family val="1"/>
    </font>
    <font>
      <b/>
      <sz val="11"/>
      <name val="Calibri"/>
      <family val="2"/>
    </font>
    <font>
      <sz val="11"/>
      <name val="Calibri"/>
      <family val="2"/>
    </font>
    <font>
      <sz val="11"/>
      <color theme="1"/>
      <name val="Calibri"/>
      <family val="2"/>
    </font>
    <font>
      <sz val="10"/>
      <color theme="1"/>
      <name val="Calibri"/>
      <family val="2"/>
      <scheme val="minor"/>
    </font>
    <font>
      <sz val="8"/>
      <color theme="1"/>
      <name val="Calibri"/>
      <family val="2"/>
      <scheme val="minor"/>
    </font>
    <font>
      <b/>
      <sz val="10"/>
      <color theme="1"/>
      <name val="Calibri"/>
      <family val="2"/>
      <scheme val="minor"/>
    </font>
    <font>
      <b/>
      <u/>
      <sz val="10"/>
      <color rgb="FF000000"/>
      <name val="Calibri"/>
      <family val="2"/>
      <scheme val="minor"/>
    </font>
    <font>
      <sz val="10"/>
      <color rgb="FF000000"/>
      <name val="Calibri"/>
      <family val="2"/>
      <scheme val="minor"/>
    </font>
    <font>
      <b/>
      <sz val="10"/>
      <color rgb="FF000000"/>
      <name val="Calibri"/>
      <family val="2"/>
      <scheme val="minor"/>
    </font>
    <font>
      <i/>
      <sz val="10"/>
      <color theme="1"/>
      <name val="Calibri"/>
      <family val="2"/>
      <scheme val="minor"/>
    </font>
    <font>
      <sz val="12"/>
      <color rgb="FFFF0000"/>
      <name val="Times New Roman"/>
      <family val="1"/>
    </font>
    <font>
      <b/>
      <sz val="11"/>
      <color theme="0"/>
      <name val="Calibri"/>
      <family val="2"/>
      <scheme val="minor"/>
    </font>
    <font>
      <sz val="11"/>
      <color rgb="FFFF0000"/>
      <name val="Calibri"/>
      <family val="2"/>
      <scheme val="minor"/>
    </font>
    <font>
      <sz val="11"/>
      <color theme="0"/>
      <name val="Calibri"/>
      <family val="2"/>
      <scheme val="minor"/>
    </font>
    <font>
      <strike/>
      <sz val="12"/>
      <color theme="1"/>
      <name val="Times New Roman"/>
      <family val="1"/>
    </font>
    <font>
      <u/>
      <sz val="11"/>
      <color theme="1"/>
      <name val="Calibri"/>
      <family val="2"/>
      <scheme val="minor"/>
    </font>
  </fonts>
  <fills count="1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CCCCFF"/>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theme="0" tint="-0.14999847407452621"/>
      </patternFill>
    </fill>
    <fill>
      <patternFill patternType="solid">
        <fgColor them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0" fontId="26" fillId="0" borderId="0"/>
    <xf numFmtId="0" fontId="4" fillId="0" borderId="0"/>
    <xf numFmtId="44" fontId="3" fillId="0" borderId="0" applyFont="0" applyFill="0" applyBorder="0" applyAlignment="0" applyProtection="0"/>
    <xf numFmtId="0" fontId="1" fillId="0" borderId="0"/>
  </cellStyleXfs>
  <cellXfs count="430">
    <xf numFmtId="0" fontId="0" fillId="0" borderId="0" xfId="0"/>
    <xf numFmtId="0" fontId="4" fillId="0" borderId="0" xfId="4" applyFont="1"/>
    <xf numFmtId="0" fontId="5" fillId="0" borderId="0" xfId="4" applyFont="1"/>
    <xf numFmtId="0" fontId="4" fillId="0" borderId="0" xfId="4" applyFont="1" applyAlignment="1">
      <alignment horizontal="right"/>
    </xf>
    <xf numFmtId="0" fontId="6" fillId="0" borderId="0" xfId="0" applyFont="1"/>
    <xf numFmtId="0" fontId="4" fillId="0" borderId="0" xfId="4" applyFont="1" applyAlignment="1">
      <alignment horizontal="center" wrapText="1"/>
    </xf>
    <xf numFmtId="0" fontId="5" fillId="0" borderId="0" xfId="4" applyFont="1" applyAlignment="1">
      <alignment horizontal="center" vertical="center" wrapText="1"/>
    </xf>
    <xf numFmtId="0" fontId="4" fillId="0" borderId="0" xfId="4" applyFont="1" applyAlignment="1">
      <alignment horizontal="center"/>
    </xf>
    <xf numFmtId="164" fontId="6" fillId="0" borderId="0" xfId="5" applyNumberFormat="1" applyFont="1" applyFill="1" applyBorder="1" applyAlignment="1">
      <alignment horizontal="center"/>
    </xf>
    <xf numFmtId="164" fontId="6" fillId="0" borderId="0" xfId="5" applyNumberFormat="1" applyFont="1" applyFill="1" applyBorder="1"/>
    <xf numFmtId="43" fontId="6" fillId="0" borderId="0" xfId="5" applyFont="1" applyFill="1" applyBorder="1"/>
    <xf numFmtId="164" fontId="4" fillId="0" borderId="0" xfId="4" applyNumberFormat="1" applyFont="1"/>
    <xf numFmtId="166" fontId="6" fillId="0" borderId="0" xfId="6" applyNumberFormat="1" applyFont="1" applyFill="1" applyBorder="1"/>
    <xf numFmtId="166" fontId="6" fillId="0" borderId="0" xfId="5" applyNumberFormat="1" applyFont="1" applyFill="1" applyBorder="1"/>
    <xf numFmtId="164" fontId="5" fillId="0" borderId="0" xfId="4" applyNumberFormat="1" applyFont="1"/>
    <xf numFmtId="43" fontId="5" fillId="0" borderId="0" xfId="4" applyNumberFormat="1" applyFont="1"/>
    <xf numFmtId="0" fontId="2" fillId="0" borderId="0" xfId="0" applyFont="1"/>
    <xf numFmtId="0" fontId="8" fillId="0" borderId="0" xfId="0" applyFont="1"/>
    <xf numFmtId="164" fontId="0" fillId="0" borderId="0" xfId="0" applyNumberFormat="1"/>
    <xf numFmtId="0" fontId="7" fillId="0" borderId="6" xfId="0" applyFont="1" applyBorder="1"/>
    <xf numFmtId="0" fontId="9" fillId="0" borderId="7" xfId="0" applyFont="1" applyBorder="1"/>
    <xf numFmtId="0" fontId="10" fillId="0" borderId="8" xfId="0" applyFont="1" applyBorder="1" applyAlignment="1">
      <alignment horizontal="center"/>
    </xf>
    <xf numFmtId="0" fontId="6" fillId="0" borderId="9" xfId="0" applyFont="1" applyBorder="1"/>
    <xf numFmtId="0" fontId="6" fillId="0" borderId="10" xfId="0" applyFont="1" applyBorder="1" applyAlignment="1">
      <alignment horizontal="center"/>
    </xf>
    <xf numFmtId="164" fontId="6" fillId="0" borderId="0" xfId="0" applyNumberFormat="1" applyFont="1"/>
    <xf numFmtId="0" fontId="11" fillId="0" borderId="10" xfId="0" applyFont="1" applyBorder="1" applyAlignment="1">
      <alignment horizontal="center"/>
    </xf>
    <xf numFmtId="0" fontId="6" fillId="0" borderId="11" xfId="0" applyFont="1" applyBorder="1"/>
    <xf numFmtId="164" fontId="11" fillId="0" borderId="10" xfId="0" applyNumberFormat="1" applyFont="1" applyBorder="1" applyAlignment="1">
      <alignment horizontal="center"/>
    </xf>
    <xf numFmtId="0" fontId="6" fillId="0" borderId="14" xfId="0" applyFont="1" applyBorder="1"/>
    <xf numFmtId="0" fontId="6" fillId="0" borderId="15" xfId="0" applyFont="1" applyBorder="1"/>
    <xf numFmtId="0" fontId="9" fillId="0" borderId="16" xfId="0" applyFont="1" applyBorder="1"/>
    <xf numFmtId="164" fontId="9" fillId="0" borderId="13" xfId="0" applyNumberFormat="1" applyFont="1" applyBorder="1"/>
    <xf numFmtId="0" fontId="12" fillId="0" borderId="0" xfId="0" applyFont="1"/>
    <xf numFmtId="0" fontId="16" fillId="0" borderId="0" xfId="0" applyFont="1"/>
    <xf numFmtId="167" fontId="12" fillId="0" borderId="0" xfId="0" applyNumberFormat="1" applyFont="1"/>
    <xf numFmtId="0" fontId="12" fillId="0" borderId="0" xfId="0" applyFont="1" applyAlignment="1">
      <alignment horizontal="center"/>
    </xf>
    <xf numFmtId="0" fontId="16" fillId="2" borderId="0" xfId="0" applyFont="1" applyFill="1"/>
    <xf numFmtId="0" fontId="12" fillId="2" borderId="0" xfId="0" applyFont="1" applyFill="1"/>
    <xf numFmtId="0" fontId="12" fillId="2" borderId="0" xfId="0" applyFont="1" applyFill="1" applyAlignment="1">
      <alignment wrapText="1"/>
    </xf>
    <xf numFmtId="0" fontId="12" fillId="0" borderId="0" xfId="0" applyFont="1" applyAlignment="1">
      <alignment wrapText="1"/>
    </xf>
    <xf numFmtId="0" fontId="16" fillId="3" borderId="0" xfId="0" applyFont="1" applyFill="1" applyAlignment="1">
      <alignment vertical="top"/>
    </xf>
    <xf numFmtId="0" fontId="12" fillId="3" borderId="0" xfId="0" applyFont="1" applyFill="1"/>
    <xf numFmtId="0" fontId="12" fillId="0" borderId="0" xfId="0" applyFont="1" applyAlignment="1">
      <alignment vertical="top"/>
    </xf>
    <xf numFmtId="0" fontId="16" fillId="4" borderId="0" xfId="0" applyFont="1" applyFill="1"/>
    <xf numFmtId="0" fontId="12" fillId="4" borderId="0" xfId="0" applyFont="1" applyFill="1"/>
    <xf numFmtId="0" fontId="14" fillId="5" borderId="0" xfId="0" applyFont="1" applyFill="1"/>
    <xf numFmtId="0" fontId="15" fillId="5" borderId="0" xfId="0" applyFont="1" applyFill="1" applyAlignment="1">
      <alignment wrapText="1"/>
    </xf>
    <xf numFmtId="43" fontId="12" fillId="0" borderId="0" xfId="1" applyFont="1" applyBorder="1"/>
    <xf numFmtId="0" fontId="12" fillId="0" borderId="0" xfId="0" applyFont="1" applyAlignment="1">
      <alignment horizontal="right"/>
    </xf>
    <xf numFmtId="167" fontId="12" fillId="0" borderId="11" xfId="0" applyNumberFormat="1" applyFont="1" applyBorder="1"/>
    <xf numFmtId="43" fontId="12" fillId="0" borderId="0" xfId="1" applyFont="1"/>
    <xf numFmtId="0" fontId="13" fillId="0" borderId="0" xfId="0" applyFont="1" applyAlignment="1">
      <alignment horizontal="center"/>
    </xf>
    <xf numFmtId="0" fontId="12" fillId="2" borderId="1" xfId="0" applyFont="1" applyFill="1" applyBorder="1"/>
    <xf numFmtId="0" fontId="12" fillId="2" borderId="1" xfId="0" quotePrefix="1" applyFont="1" applyFill="1" applyBorder="1" applyAlignment="1">
      <alignment horizontal="left" vertical="top" wrapText="1"/>
    </xf>
    <xf numFmtId="0" fontId="12" fillId="3" borderId="1" xfId="0" applyFont="1" applyFill="1" applyBorder="1" applyAlignment="1">
      <alignment horizontal="left" wrapText="1"/>
    </xf>
    <xf numFmtId="0" fontId="12" fillId="4" borderId="1" xfId="0" applyFont="1" applyFill="1" applyBorder="1"/>
    <xf numFmtId="0" fontId="12" fillId="4" borderId="1" xfId="0" applyFont="1" applyFill="1" applyBorder="1" applyAlignment="1">
      <alignment wrapText="1"/>
    </xf>
    <xf numFmtId="0" fontId="4" fillId="0" borderId="0" xfId="11"/>
    <xf numFmtId="0" fontId="20" fillId="0" borderId="0" xfId="11" applyFont="1"/>
    <xf numFmtId="0" fontId="21" fillId="0" borderId="0" xfId="11" applyFont="1"/>
    <xf numFmtId="0" fontId="22" fillId="0" borderId="0" xfId="11" applyFont="1"/>
    <xf numFmtId="0" fontId="4" fillId="0" borderId="0" xfId="11" applyAlignment="1">
      <alignment horizontal="center"/>
    </xf>
    <xf numFmtId="0" fontId="23" fillId="0" borderId="0" xfId="11" quotePrefix="1" applyFont="1" applyAlignment="1">
      <alignment horizontal="centerContinuous"/>
    </xf>
    <xf numFmtId="0" fontId="4" fillId="0" borderId="0" xfId="11" applyAlignment="1">
      <alignment horizontal="centerContinuous"/>
    </xf>
    <xf numFmtId="0" fontId="23" fillId="0" borderId="0" xfId="11" applyFont="1" applyAlignment="1">
      <alignment horizontal="centerContinuous"/>
    </xf>
    <xf numFmtId="0" fontId="23" fillId="0" borderId="0" xfId="11" applyFont="1"/>
    <xf numFmtId="0" fontId="23" fillId="0" borderId="0" xfId="11" applyFont="1" applyAlignment="1">
      <alignment horizontal="center"/>
    </xf>
    <xf numFmtId="0" fontId="23" fillId="0" borderId="0" xfId="11" quotePrefix="1" applyFont="1" applyAlignment="1">
      <alignment horizontal="center"/>
    </xf>
    <xf numFmtId="0" fontId="23" fillId="0" borderId="0" xfId="11" quotePrefix="1" applyFont="1"/>
    <xf numFmtId="0" fontId="24" fillId="0" borderId="0" xfId="11" quotePrefix="1" applyFont="1" applyAlignment="1">
      <alignment horizontal="center"/>
    </xf>
    <xf numFmtId="0" fontId="24" fillId="0" borderId="0" xfId="11" applyFont="1" applyAlignment="1">
      <alignment horizontal="center"/>
    </xf>
    <xf numFmtId="0" fontId="4" fillId="0" borderId="0" xfId="11" applyAlignment="1">
      <alignment horizontal="left"/>
    </xf>
    <xf numFmtId="0" fontId="22" fillId="0" borderId="0" xfId="11" applyFont="1" applyAlignment="1">
      <alignment horizontal="center"/>
    </xf>
    <xf numFmtId="0" fontId="4" fillId="0" borderId="0" xfId="11" quotePrefix="1" applyAlignment="1">
      <alignment horizontal="center"/>
    </xf>
    <xf numFmtId="0" fontId="4" fillId="0" borderId="11" xfId="11" applyBorder="1" applyAlignment="1">
      <alignment horizontal="centerContinuous"/>
    </xf>
    <xf numFmtId="5" fontId="4" fillId="0" borderId="0" xfId="12" applyNumberFormat="1" applyAlignment="1">
      <alignment horizontal="center"/>
    </xf>
    <xf numFmtId="0" fontId="4" fillId="0" borderId="28" xfId="11" quotePrefix="1" applyBorder="1" applyAlignment="1">
      <alignment horizontal="centerContinuous"/>
    </xf>
    <xf numFmtId="0" fontId="4" fillId="0" borderId="11" xfId="11" quotePrefix="1" applyBorder="1" applyAlignment="1">
      <alignment horizontal="centerContinuous"/>
    </xf>
    <xf numFmtId="0" fontId="4" fillId="0" borderId="29" xfId="11" applyBorder="1" applyAlignment="1">
      <alignment horizontal="center"/>
    </xf>
    <xf numFmtId="0" fontId="22" fillId="0" borderId="29" xfId="11" applyFont="1" applyBorder="1" applyAlignment="1">
      <alignment horizontal="center"/>
    </xf>
    <xf numFmtId="0" fontId="4" fillId="0" borderId="11" xfId="11" applyBorder="1" applyAlignment="1">
      <alignment horizontal="center"/>
    </xf>
    <xf numFmtId="6" fontId="4" fillId="0" borderId="29" xfId="11" quotePrefix="1" applyNumberFormat="1" applyBorder="1" applyAlignment="1">
      <alignment horizontal="center"/>
    </xf>
    <xf numFmtId="5" fontId="4" fillId="0" borderId="11" xfId="12" quotePrefix="1" applyNumberFormat="1" applyBorder="1" applyAlignment="1">
      <alignment horizontal="center"/>
    </xf>
    <xf numFmtId="6" fontId="4" fillId="0" borderId="0" xfId="11" quotePrefix="1" applyNumberFormat="1" applyAlignment="1">
      <alignment horizontal="center"/>
    </xf>
    <xf numFmtId="0" fontId="4" fillId="0" borderId="11" xfId="11" quotePrefix="1" applyBorder="1" applyAlignment="1">
      <alignment horizontal="center"/>
    </xf>
    <xf numFmtId="6" fontId="4" fillId="0" borderId="11" xfId="11" quotePrefix="1" applyNumberFormat="1" applyBorder="1" applyAlignment="1">
      <alignment horizontal="center"/>
    </xf>
    <xf numFmtId="0" fontId="4" fillId="0" borderId="0" xfId="11" quotePrefix="1"/>
    <xf numFmtId="0" fontId="25" fillId="0" borderId="0" xfId="11" applyFont="1"/>
    <xf numFmtId="0" fontId="22" fillId="0" borderId="0" xfId="11" quotePrefix="1" applyFont="1" applyAlignment="1">
      <alignment horizontal="center"/>
    </xf>
    <xf numFmtId="37" fontId="4" fillId="0" borderId="0" xfId="11" applyNumberFormat="1"/>
    <xf numFmtId="5" fontId="22" fillId="0" borderId="0" xfId="11" applyNumberFormat="1" applyFont="1" applyProtection="1">
      <protection locked="0"/>
    </xf>
    <xf numFmtId="10" fontId="22" fillId="0" borderId="0" xfId="6" applyNumberFormat="1" applyFont="1" applyFill="1" applyProtection="1">
      <protection locked="0"/>
    </xf>
    <xf numFmtId="10" fontId="22" fillId="0" borderId="0" xfId="6" applyNumberFormat="1" applyFont="1" applyFill="1" applyBorder="1" applyProtection="1">
      <protection locked="0"/>
    </xf>
    <xf numFmtId="10" fontId="22" fillId="0" borderId="0" xfId="6" applyNumberFormat="1" applyFont="1" applyFill="1" applyBorder="1" applyAlignment="1" applyProtection="1">
      <alignment horizontal="center"/>
      <protection locked="0"/>
    </xf>
    <xf numFmtId="2" fontId="4" fillId="0" borderId="0" xfId="11" applyNumberFormat="1"/>
    <xf numFmtId="0" fontId="4" fillId="0" borderId="29" xfId="11" applyBorder="1"/>
    <xf numFmtId="10" fontId="4" fillId="0" borderId="11" xfId="6" applyNumberFormat="1" applyFont="1" applyFill="1" applyBorder="1"/>
    <xf numFmtId="5" fontId="4" fillId="0" borderId="11" xfId="11" applyNumberFormat="1" applyBorder="1"/>
    <xf numFmtId="5" fontId="4" fillId="0" borderId="0" xfId="11" applyNumberFormat="1" applyAlignment="1">
      <alignment horizontal="center"/>
    </xf>
    <xf numFmtId="10" fontId="4" fillId="0" borderId="0" xfId="11" applyNumberFormat="1"/>
    <xf numFmtId="5" fontId="4" fillId="0" borderId="0" xfId="11" applyNumberFormat="1"/>
    <xf numFmtId="0" fontId="26" fillId="0" borderId="0" xfId="13" applyAlignment="1">
      <alignment horizontal="center"/>
    </xf>
    <xf numFmtId="5" fontId="22" fillId="0" borderId="0" xfId="6" applyNumberFormat="1" applyFont="1" applyFill="1" applyBorder="1" applyProtection="1">
      <protection locked="0"/>
    </xf>
    <xf numFmtId="168" fontId="4" fillId="0" borderId="0" xfId="6" applyNumberFormat="1" applyFont="1" applyFill="1"/>
    <xf numFmtId="0" fontId="26" fillId="0" borderId="0" xfId="13"/>
    <xf numFmtId="10" fontId="4" fillId="0" borderId="11" xfId="11" applyNumberFormat="1" applyBorder="1"/>
    <xf numFmtId="169" fontId="4" fillId="0" borderId="11" xfId="11" applyNumberFormat="1" applyBorder="1"/>
    <xf numFmtId="169" fontId="4" fillId="0" borderId="0" xfId="11" applyNumberFormat="1"/>
    <xf numFmtId="0" fontId="4" fillId="0" borderId="11" xfId="11" applyBorder="1"/>
    <xf numFmtId="37" fontId="4" fillId="0" borderId="29" xfId="11" applyNumberFormat="1" applyBorder="1"/>
    <xf numFmtId="5" fontId="4" fillId="0" borderId="29" xfId="11" applyNumberFormat="1" applyBorder="1"/>
    <xf numFmtId="10" fontId="22" fillId="0" borderId="11" xfId="6" applyNumberFormat="1" applyFont="1" applyFill="1" applyBorder="1" applyProtection="1">
      <protection locked="0"/>
    </xf>
    <xf numFmtId="5" fontId="22" fillId="0" borderId="11" xfId="11" applyNumberFormat="1" applyFont="1" applyBorder="1" applyProtection="1">
      <protection locked="0"/>
    </xf>
    <xf numFmtId="0" fontId="27" fillId="0" borderId="0" xfId="11" applyFont="1"/>
    <xf numFmtId="37" fontId="4" fillId="0" borderId="27" xfId="11" applyNumberFormat="1" applyBorder="1"/>
    <xf numFmtId="5" fontId="4" fillId="0" borderId="27" xfId="11" applyNumberFormat="1" applyBorder="1"/>
    <xf numFmtId="10" fontId="22" fillId="0" borderId="27" xfId="6" applyNumberFormat="1" applyFont="1" applyFill="1" applyBorder="1" applyProtection="1">
      <protection locked="0"/>
    </xf>
    <xf numFmtId="5" fontId="22" fillId="0" borderId="0" xfId="6" applyNumberFormat="1" applyFont="1" applyFill="1" applyProtection="1">
      <protection locked="0"/>
    </xf>
    <xf numFmtId="10" fontId="22" fillId="0" borderId="0" xfId="6" quotePrefix="1" applyNumberFormat="1" applyFont="1" applyFill="1" applyBorder="1" applyProtection="1">
      <protection locked="0"/>
    </xf>
    <xf numFmtId="10" fontId="22" fillId="0" borderId="0" xfId="6" quotePrefix="1" applyNumberFormat="1" applyFont="1" applyFill="1" applyBorder="1" applyAlignment="1" applyProtection="1">
      <alignment horizontal="center"/>
      <protection locked="0"/>
    </xf>
    <xf numFmtId="0" fontId="28" fillId="0" borderId="0" xfId="13" applyFont="1"/>
    <xf numFmtId="5" fontId="22" fillId="0" borderId="27" xfId="6" applyNumberFormat="1" applyFont="1" applyFill="1" applyBorder="1" applyProtection="1">
      <protection locked="0"/>
    </xf>
    <xf numFmtId="168" fontId="22" fillId="0" borderId="0" xfId="6" applyNumberFormat="1" applyFont="1" applyFill="1" applyBorder="1" applyProtection="1">
      <protection locked="0"/>
    </xf>
    <xf numFmtId="0" fontId="4" fillId="0" borderId="0" xfId="11" applyAlignment="1">
      <alignment horizontal="right"/>
    </xf>
    <xf numFmtId="43" fontId="4" fillId="0" borderId="0" xfId="5" applyFont="1" applyFill="1"/>
    <xf numFmtId="168" fontId="29" fillId="0" borderId="0" xfId="6" applyNumberFormat="1" applyFont="1" applyFill="1" applyBorder="1" applyProtection="1">
      <protection locked="0"/>
    </xf>
    <xf numFmtId="1" fontId="4" fillId="0" borderId="0" xfId="11" applyNumberFormat="1"/>
    <xf numFmtId="168" fontId="4" fillId="0" borderId="0" xfId="6" applyNumberFormat="1" applyFont="1" applyFill="1" applyBorder="1"/>
    <xf numFmtId="1" fontId="29" fillId="0" borderId="0" xfId="11" applyNumberFormat="1" applyFont="1"/>
    <xf numFmtId="168" fontId="29" fillId="0" borderId="0" xfId="6" applyNumberFormat="1" applyFont="1" applyFill="1"/>
    <xf numFmtId="170" fontId="4" fillId="0" borderId="0" xfId="11" applyNumberFormat="1"/>
    <xf numFmtId="168" fontId="4" fillId="0" borderId="0" xfId="11" applyNumberFormat="1"/>
    <xf numFmtId="168" fontId="30" fillId="0" borderId="0" xfId="6" applyNumberFormat="1" applyFont="1" applyFill="1"/>
    <xf numFmtId="164" fontId="22" fillId="0" borderId="0" xfId="5" applyNumberFormat="1" applyFont="1" applyAlignment="1">
      <alignment horizontal="left"/>
    </xf>
    <xf numFmtId="164" fontId="4" fillId="0" borderId="0" xfId="5" applyNumberFormat="1" applyFont="1"/>
    <xf numFmtId="0" fontId="22" fillId="0" borderId="0" xfId="11" applyFont="1" applyAlignment="1">
      <alignment horizontal="centerContinuous"/>
    </xf>
    <xf numFmtId="164" fontId="4" fillId="0" borderId="0" xfId="5" applyNumberFormat="1" applyFont="1" applyAlignment="1">
      <alignment horizontal="left"/>
    </xf>
    <xf numFmtId="0" fontId="4" fillId="0" borderId="6" xfId="11" applyBorder="1" applyAlignment="1">
      <alignment horizontal="centerContinuous"/>
    </xf>
    <xf numFmtId="0" fontId="4" fillId="0" borderId="8" xfId="11" applyBorder="1" applyAlignment="1">
      <alignment horizontal="centerContinuous"/>
    </xf>
    <xf numFmtId="0" fontId="4" fillId="0" borderId="14" xfId="11" applyBorder="1" applyAlignment="1">
      <alignment horizontal="centerContinuous"/>
    </xf>
    <xf numFmtId="0" fontId="4" fillId="0" borderId="15" xfId="11" applyBorder="1" applyAlignment="1">
      <alignment horizontal="centerContinuous"/>
    </xf>
    <xf numFmtId="164" fontId="22" fillId="0" borderId="0" xfId="5" applyNumberFormat="1" applyFont="1" applyBorder="1"/>
    <xf numFmtId="0" fontId="5" fillId="0" borderId="0" xfId="11" applyFont="1" applyAlignment="1">
      <alignment horizontal="center"/>
    </xf>
    <xf numFmtId="164" fontId="4" fillId="0" borderId="1" xfId="5" applyNumberFormat="1" applyFont="1" applyBorder="1" applyAlignment="1">
      <alignment horizontal="center"/>
    </xf>
    <xf numFmtId="0" fontId="4" fillId="0" borderId="15" xfId="11" quotePrefix="1" applyBorder="1" applyAlignment="1">
      <alignment horizontal="center"/>
    </xf>
    <xf numFmtId="0" fontId="22" fillId="0" borderId="30" xfId="11" quotePrefix="1" applyFont="1" applyBorder="1" applyAlignment="1">
      <alignment horizontal="centerContinuous"/>
    </xf>
    <xf numFmtId="0" fontId="22" fillId="0" borderId="28" xfId="11" quotePrefix="1" applyFont="1" applyBorder="1" applyAlignment="1">
      <alignment horizontal="centerContinuous"/>
    </xf>
    <xf numFmtId="0" fontId="5" fillId="0" borderId="31" xfId="11" applyFont="1" applyBorder="1" applyAlignment="1">
      <alignment horizontal="centerContinuous"/>
    </xf>
    <xf numFmtId="0" fontId="4" fillId="0" borderId="30" xfId="11" quotePrefix="1" applyBorder="1" applyAlignment="1">
      <alignment horizontal="centerContinuous"/>
    </xf>
    <xf numFmtId="0" fontId="4" fillId="0" borderId="28" xfId="11" applyBorder="1" applyAlignment="1">
      <alignment horizontal="centerContinuous"/>
    </xf>
    <xf numFmtId="0" fontId="4" fillId="0" borderId="31" xfId="11" applyBorder="1" applyAlignment="1">
      <alignment horizontal="centerContinuous"/>
    </xf>
    <xf numFmtId="164" fontId="31" fillId="0" borderId="3" xfId="5" applyNumberFormat="1" applyFont="1" applyBorder="1"/>
    <xf numFmtId="43" fontId="4" fillId="0" borderId="15" xfId="11" applyNumberFormat="1" applyBorder="1"/>
    <xf numFmtId="0" fontId="22" fillId="0" borderId="10" xfId="11" applyFont="1" applyBorder="1" applyAlignment="1">
      <alignment horizontal="center"/>
    </xf>
    <xf numFmtId="0" fontId="22" fillId="0" borderId="30" xfId="11" applyFont="1" applyBorder="1" applyAlignment="1">
      <alignment horizontal="centerContinuous"/>
    </xf>
    <xf numFmtId="0" fontId="22" fillId="0" borderId="31" xfId="11" applyFont="1" applyBorder="1" applyAlignment="1">
      <alignment horizontal="centerContinuous"/>
    </xf>
    <xf numFmtId="0" fontId="4" fillId="0" borderId="2" xfId="11" applyBorder="1" applyAlignment="1">
      <alignment horizontal="center"/>
    </xf>
    <xf numFmtId="0" fontId="4" fillId="0" borderId="30" xfId="11" applyBorder="1" applyAlignment="1">
      <alignment horizontal="centerContinuous"/>
    </xf>
    <xf numFmtId="164" fontId="4" fillId="0" borderId="2" xfId="5" applyNumberFormat="1" applyFont="1" applyBorder="1" applyAlignment="1">
      <alignment horizontal="center"/>
    </xf>
    <xf numFmtId="164" fontId="4" fillId="0" borderId="0" xfId="5" applyNumberFormat="1" applyFont="1" applyAlignment="1">
      <alignment horizontal="center"/>
    </xf>
    <xf numFmtId="0" fontId="22" fillId="0" borderId="9" xfId="11" applyFont="1" applyBorder="1" applyAlignment="1">
      <alignment horizontal="centerContinuous"/>
    </xf>
    <xf numFmtId="0" fontId="22" fillId="0" borderId="4" xfId="11" applyFont="1" applyBorder="1" applyAlignment="1">
      <alignment horizontal="centerContinuous"/>
    </xf>
    <xf numFmtId="0" fontId="4" fillId="0" borderId="6" xfId="11" applyBorder="1"/>
    <xf numFmtId="0" fontId="4" fillId="0" borderId="7" xfId="11" applyBorder="1"/>
    <xf numFmtId="0" fontId="4" fillId="0" borderId="8" xfId="11" applyBorder="1"/>
    <xf numFmtId="164" fontId="22" fillId="0" borderId="4" xfId="5" applyNumberFormat="1" applyFont="1" applyBorder="1" applyAlignment="1">
      <alignment horizontal="center"/>
    </xf>
    <xf numFmtId="0" fontId="22" fillId="0" borderId="4" xfId="11" applyFont="1" applyBorder="1" applyAlignment="1">
      <alignment horizontal="center"/>
    </xf>
    <xf numFmtId="0" fontId="22" fillId="0" borderId="14" xfId="11" applyFont="1" applyBorder="1" applyAlignment="1">
      <alignment horizontal="center"/>
    </xf>
    <xf numFmtId="0" fontId="22" fillId="0" borderId="3" xfId="11" applyFont="1" applyBorder="1" applyAlignment="1">
      <alignment horizontal="center"/>
    </xf>
    <xf numFmtId="6" fontId="4" fillId="0" borderId="2" xfId="11" quotePrefix="1" applyNumberFormat="1" applyBorder="1" applyAlignment="1">
      <alignment horizontal="center"/>
    </xf>
    <xf numFmtId="0" fontId="4" fillId="0" borderId="14" xfId="11" applyBorder="1" applyAlignment="1">
      <alignment horizontal="center"/>
    </xf>
    <xf numFmtId="0" fontId="4" fillId="0" borderId="15" xfId="11" applyBorder="1" applyAlignment="1">
      <alignment horizontal="center"/>
    </xf>
    <xf numFmtId="164" fontId="4" fillId="0" borderId="4" xfId="5" quotePrefix="1" applyNumberFormat="1" applyFont="1" applyBorder="1" applyAlignment="1">
      <alignment horizontal="center"/>
    </xf>
    <xf numFmtId="0" fontId="4" fillId="0" borderId="4" xfId="11" quotePrefix="1" applyBorder="1" applyAlignment="1">
      <alignment horizontal="center"/>
    </xf>
    <xf numFmtId="0" fontId="4" fillId="0" borderId="6" xfId="11" applyBorder="1" applyAlignment="1">
      <alignment horizontal="center"/>
    </xf>
    <xf numFmtId="0" fontId="4" fillId="0" borderId="7" xfId="11" quotePrefix="1" applyBorder="1" applyAlignment="1">
      <alignment horizontal="center"/>
    </xf>
    <xf numFmtId="0" fontId="4" fillId="0" borderId="6" xfId="11" quotePrefix="1" applyBorder="1" applyAlignment="1">
      <alignment horizontal="center"/>
    </xf>
    <xf numFmtId="164" fontId="4" fillId="0" borderId="3" xfId="5" quotePrefix="1" applyNumberFormat="1" applyFont="1" applyBorder="1" applyAlignment="1">
      <alignment horizontal="center"/>
    </xf>
    <xf numFmtId="0" fontId="4" fillId="0" borderId="3" xfId="11" quotePrefix="1" applyBorder="1" applyAlignment="1">
      <alignment horizontal="center"/>
    </xf>
    <xf numFmtId="0" fontId="4" fillId="0" borderId="14" xfId="11" applyBorder="1"/>
    <xf numFmtId="0" fontId="4" fillId="0" borderId="14" xfId="11" quotePrefix="1" applyBorder="1" applyAlignment="1">
      <alignment horizontal="center"/>
    </xf>
    <xf numFmtId="164" fontId="22" fillId="0" borderId="2" xfId="5" applyNumberFormat="1" applyFont="1" applyBorder="1"/>
    <xf numFmtId="0" fontId="22" fillId="0" borderId="2" xfId="11" applyFont="1" applyBorder="1"/>
    <xf numFmtId="0" fontId="4" fillId="0" borderId="2" xfId="11" applyBorder="1"/>
    <xf numFmtId="0" fontId="4" fillId="0" borderId="9" xfId="11" applyBorder="1"/>
    <xf numFmtId="168" fontId="4" fillId="0" borderId="2" xfId="11" applyNumberFormat="1" applyBorder="1"/>
    <xf numFmtId="164" fontId="22" fillId="0" borderId="2" xfId="5" quotePrefix="1" applyNumberFormat="1" applyFont="1" applyBorder="1" applyAlignment="1">
      <alignment horizontal="center"/>
    </xf>
    <xf numFmtId="164" fontId="22" fillId="0" borderId="10" xfId="5" quotePrefix="1" applyNumberFormat="1" applyFont="1" applyBorder="1" applyAlignment="1">
      <alignment horizontal="center"/>
    </xf>
    <xf numFmtId="164" fontId="4" fillId="0" borderId="10" xfId="5" applyNumberFormat="1" applyFont="1" applyBorder="1"/>
    <xf numFmtId="171" fontId="22" fillId="0" borderId="9" xfId="5" applyNumberFormat="1" applyFont="1" applyFill="1" applyBorder="1" applyProtection="1">
      <protection locked="0"/>
    </xf>
    <xf numFmtId="171" fontId="22" fillId="0" borderId="0" xfId="5" applyNumberFormat="1" applyFont="1" applyFill="1" applyBorder="1" applyProtection="1">
      <protection locked="0"/>
    </xf>
    <xf numFmtId="164" fontId="4" fillId="0" borderId="9" xfId="5" applyNumberFormat="1" applyFont="1" applyBorder="1"/>
    <xf numFmtId="164" fontId="4" fillId="0" borderId="0" xfId="5" applyNumberFormat="1" applyFont="1" applyBorder="1"/>
    <xf numFmtId="168" fontId="22" fillId="0" borderId="2" xfId="6" applyNumberFormat="1" applyFont="1" applyFill="1" applyBorder="1" applyProtection="1">
      <protection locked="0"/>
    </xf>
    <xf numFmtId="7" fontId="22" fillId="0" borderId="0" xfId="6" applyNumberFormat="1" applyFont="1" applyFill="1" applyBorder="1" applyProtection="1">
      <protection locked="0"/>
    </xf>
    <xf numFmtId="164" fontId="27" fillId="0" borderId="2" xfId="5" applyNumberFormat="1" applyFont="1" applyBorder="1"/>
    <xf numFmtId="164" fontId="4" fillId="0" borderId="2" xfId="5" applyNumberFormat="1" applyFont="1" applyBorder="1"/>
    <xf numFmtId="171" fontId="4" fillId="0" borderId="9" xfId="5" applyNumberFormat="1" applyFont="1" applyBorder="1"/>
    <xf numFmtId="0" fontId="22" fillId="0" borderId="2" xfId="11" applyFont="1" applyBorder="1" applyAlignment="1">
      <alignment horizontal="center"/>
    </xf>
    <xf numFmtId="164" fontId="22" fillId="0" borderId="2" xfId="5" applyNumberFormat="1" applyFont="1" applyBorder="1" applyAlignment="1">
      <alignment horizontal="center"/>
    </xf>
    <xf numFmtId="164" fontId="22" fillId="0" borderId="2" xfId="5" applyNumberFormat="1" applyFont="1" applyBorder="1" applyProtection="1">
      <protection locked="0"/>
    </xf>
    <xf numFmtId="0" fontId="22" fillId="0" borderId="2" xfId="11" quotePrefix="1" applyFont="1" applyBorder="1" applyAlignment="1">
      <alignment horizontal="center"/>
    </xf>
    <xf numFmtId="164" fontId="31" fillId="0" borderId="0" xfId="5" applyNumberFormat="1" applyFont="1"/>
    <xf numFmtId="164" fontId="22" fillId="0" borderId="3" xfId="5" applyNumberFormat="1" applyFont="1" applyBorder="1"/>
    <xf numFmtId="164" fontId="22" fillId="0" borderId="3" xfId="5" applyNumberFormat="1" applyFont="1" applyBorder="1" applyAlignment="1">
      <alignment horizontal="center"/>
    </xf>
    <xf numFmtId="164" fontId="22" fillId="0" borderId="3" xfId="5" quotePrefix="1" applyNumberFormat="1" applyFont="1" applyBorder="1" applyAlignment="1">
      <alignment horizontal="center"/>
    </xf>
    <xf numFmtId="164" fontId="22" fillId="0" borderId="3" xfId="5" applyNumberFormat="1" applyFont="1" applyBorder="1" applyProtection="1">
      <protection locked="0"/>
    </xf>
    <xf numFmtId="171" fontId="22" fillId="0" borderId="14" xfId="5" applyNumberFormat="1" applyFont="1" applyFill="1" applyBorder="1" applyProtection="1">
      <protection locked="0"/>
    </xf>
    <xf numFmtId="171" fontId="22" fillId="0" borderId="11" xfId="5" applyNumberFormat="1" applyFont="1" applyFill="1" applyBorder="1" applyProtection="1">
      <protection locked="0"/>
    </xf>
    <xf numFmtId="164" fontId="4" fillId="0" borderId="14" xfId="5" applyNumberFormat="1" applyFont="1" applyBorder="1"/>
    <xf numFmtId="164" fontId="4" fillId="0" borderId="11" xfId="5" applyNumberFormat="1" applyFont="1" applyBorder="1"/>
    <xf numFmtId="164" fontId="22" fillId="0" borderId="2" xfId="11" applyNumberFormat="1" applyFont="1" applyBorder="1"/>
    <xf numFmtId="168" fontId="22" fillId="0" borderId="4" xfId="6" applyNumberFormat="1" applyFont="1" applyFill="1" applyBorder="1" applyProtection="1">
      <protection locked="0"/>
    </xf>
    <xf numFmtId="0" fontId="22" fillId="0" borderId="3" xfId="11" quotePrefix="1" applyFont="1" applyBorder="1" applyAlignment="1">
      <alignment horizontal="center"/>
    </xf>
    <xf numFmtId="168" fontId="22" fillId="0" borderId="3" xfId="6" applyNumberFormat="1" applyFont="1" applyFill="1" applyBorder="1" applyProtection="1">
      <protection locked="0"/>
    </xf>
    <xf numFmtId="164" fontId="22" fillId="0" borderId="0" xfId="5" applyNumberFormat="1" applyFont="1" applyFill="1" applyBorder="1" applyProtection="1">
      <protection locked="0"/>
    </xf>
    <xf numFmtId="164" fontId="27" fillId="0" borderId="3" xfId="5" applyNumberFormat="1" applyFont="1" applyBorder="1"/>
    <xf numFmtId="0" fontId="22" fillId="0" borderId="3" xfId="11" applyFont="1" applyBorder="1"/>
    <xf numFmtId="164" fontId="4" fillId="0" borderId="3" xfId="5" applyNumberFormat="1" applyFont="1" applyBorder="1"/>
    <xf numFmtId="164" fontId="22" fillId="0" borderId="11" xfId="5" applyNumberFormat="1" applyFont="1" applyFill="1" applyBorder="1" applyProtection="1">
      <protection locked="0"/>
    </xf>
    <xf numFmtId="164" fontId="22" fillId="0" borderId="4" xfId="5" applyNumberFormat="1" applyFont="1" applyBorder="1"/>
    <xf numFmtId="0" fontId="22" fillId="0" borderId="4" xfId="11" applyFont="1" applyBorder="1"/>
    <xf numFmtId="164" fontId="22" fillId="0" borderId="4" xfId="11" applyNumberFormat="1" applyFont="1" applyBorder="1"/>
    <xf numFmtId="164" fontId="4" fillId="0" borderId="4" xfId="5" applyNumberFormat="1" applyFont="1" applyBorder="1"/>
    <xf numFmtId="164" fontId="4" fillId="0" borderId="2" xfId="5" applyNumberFormat="1" applyFont="1" applyBorder="1" applyAlignment="1">
      <alignment horizontal="left"/>
    </xf>
    <xf numFmtId="164" fontId="22" fillId="0" borderId="9" xfId="5" applyNumberFormat="1" applyFont="1" applyFill="1" applyBorder="1" applyProtection="1">
      <protection locked="0"/>
    </xf>
    <xf numFmtId="164" fontId="22" fillId="0" borderId="2" xfId="5" applyNumberFormat="1" applyFont="1" applyFill="1" applyBorder="1" applyProtection="1">
      <protection locked="0"/>
    </xf>
    <xf numFmtId="164" fontId="22" fillId="0" borderId="0" xfId="5" quotePrefix="1" applyNumberFormat="1" applyFont="1" applyFill="1" applyBorder="1" applyProtection="1">
      <protection locked="0"/>
    </xf>
    <xf numFmtId="164" fontId="22" fillId="0" borderId="9" xfId="5" quotePrefix="1" applyNumberFormat="1" applyFont="1" applyFill="1" applyBorder="1" applyProtection="1">
      <protection locked="0"/>
    </xf>
    <xf numFmtId="164" fontId="22" fillId="0" borderId="11" xfId="5" quotePrefix="1" applyNumberFormat="1" applyFont="1" applyFill="1" applyBorder="1" applyProtection="1">
      <protection locked="0"/>
    </xf>
    <xf numFmtId="164" fontId="22" fillId="0" borderId="14" xfId="5" quotePrefix="1" applyNumberFormat="1" applyFont="1" applyFill="1" applyBorder="1" applyProtection="1">
      <protection locked="0"/>
    </xf>
    <xf numFmtId="164" fontId="4" fillId="0" borderId="1" xfId="5" applyNumberFormat="1" applyFont="1" applyBorder="1"/>
    <xf numFmtId="0" fontId="22" fillId="0" borderId="1" xfId="11" applyFont="1" applyBorder="1"/>
    <xf numFmtId="164" fontId="4" fillId="0" borderId="30" xfId="5" applyNumberFormat="1" applyFont="1" applyBorder="1"/>
    <xf numFmtId="164" fontId="4" fillId="0" borderId="28" xfId="5" applyNumberFormat="1" applyFont="1" applyBorder="1"/>
    <xf numFmtId="168" fontId="22" fillId="0" borderId="1" xfId="6" applyNumberFormat="1" applyFont="1" applyFill="1" applyBorder="1" applyProtection="1">
      <protection locked="0"/>
    </xf>
    <xf numFmtId="164" fontId="31" fillId="0" borderId="0" xfId="5" applyNumberFormat="1" applyFont="1" applyFill="1" applyBorder="1" applyAlignment="1">
      <alignment vertical="center"/>
    </xf>
    <xf numFmtId="164" fontId="31" fillId="0" borderId="0" xfId="5" applyNumberFormat="1" applyFont="1" applyBorder="1"/>
    <xf numFmtId="164" fontId="22" fillId="0" borderId="0" xfId="5" applyNumberFormat="1" applyFont="1"/>
    <xf numFmtId="168" fontId="22" fillId="0" borderId="0" xfId="6" applyNumberFormat="1" applyFont="1" applyFill="1" applyProtection="1">
      <protection locked="0"/>
    </xf>
    <xf numFmtId="171" fontId="22" fillId="0" borderId="0" xfId="5" applyNumberFormat="1" applyFont="1" applyFill="1" applyProtection="1">
      <protection locked="0"/>
    </xf>
    <xf numFmtId="172" fontId="4" fillId="0" borderId="0" xfId="11" applyNumberFormat="1"/>
    <xf numFmtId="168" fontId="4" fillId="0" borderId="11" xfId="6" applyNumberFormat="1" applyFont="1" applyFill="1" applyBorder="1"/>
    <xf numFmtId="168" fontId="4" fillId="0" borderId="11" xfId="11" applyNumberFormat="1" applyBorder="1"/>
    <xf numFmtId="171" fontId="4" fillId="0" borderId="11" xfId="11" applyNumberFormat="1" applyBorder="1"/>
    <xf numFmtId="0" fontId="4" fillId="0" borderId="11" xfId="14" applyBorder="1"/>
    <xf numFmtId="171" fontId="4" fillId="0" borderId="0" xfId="11" applyNumberFormat="1"/>
    <xf numFmtId="0" fontId="4" fillId="0" borderId="0" xfId="14"/>
    <xf numFmtId="171" fontId="22" fillId="0" borderId="0" xfId="6" applyNumberFormat="1" applyFont="1" applyFill="1" applyProtection="1">
      <protection locked="0"/>
    </xf>
    <xf numFmtId="169" fontId="22" fillId="0" borderId="0" xfId="6" applyNumberFormat="1" applyFont="1" applyFill="1" applyProtection="1">
      <protection locked="0"/>
    </xf>
    <xf numFmtId="172" fontId="0" fillId="0" borderId="0" xfId="11" applyNumberFormat="1" applyFont="1"/>
    <xf numFmtId="168" fontId="22" fillId="0" borderId="11" xfId="6" applyNumberFormat="1" applyFont="1" applyFill="1" applyBorder="1" applyProtection="1">
      <protection locked="0"/>
    </xf>
    <xf numFmtId="168" fontId="22" fillId="0" borderId="27" xfId="6" applyNumberFormat="1" applyFont="1" applyFill="1" applyBorder="1" applyProtection="1">
      <protection locked="0"/>
    </xf>
    <xf numFmtId="171" fontId="22" fillId="0" borderId="27" xfId="5" applyNumberFormat="1" applyFont="1" applyFill="1" applyBorder="1" applyProtection="1">
      <protection locked="0"/>
    </xf>
    <xf numFmtId="0" fontId="4" fillId="0" borderId="27" xfId="11" applyBorder="1"/>
    <xf numFmtId="5" fontId="22" fillId="0" borderId="0" xfId="6" quotePrefix="1" applyNumberFormat="1" applyFont="1" applyFill="1" applyBorder="1" applyProtection="1">
      <protection locked="0"/>
    </xf>
    <xf numFmtId="0" fontId="22" fillId="0" borderId="0" xfId="11" quotePrefix="1" applyFont="1"/>
    <xf numFmtId="164" fontId="4" fillId="0" borderId="0" xfId="5" applyNumberFormat="1" applyFont="1" applyFill="1"/>
    <xf numFmtId="10" fontId="4" fillId="0" borderId="0" xfId="6" applyNumberFormat="1" applyFont="1" applyFill="1"/>
    <xf numFmtId="173" fontId="29" fillId="0" borderId="0" xfId="15" applyNumberFormat="1" applyFont="1" applyFill="1"/>
    <xf numFmtId="164" fontId="6" fillId="0" borderId="0" xfId="1" applyNumberFormat="1" applyFont="1" applyFill="1" applyBorder="1"/>
    <xf numFmtId="0" fontId="9" fillId="0" borderId="0" xfId="0" applyFont="1"/>
    <xf numFmtId="164" fontId="6" fillId="0" borderId="0" xfId="1" applyNumberFormat="1" applyFont="1"/>
    <xf numFmtId="7" fontId="6" fillId="0" borderId="0" xfId="0" applyNumberFormat="1" applyFont="1"/>
    <xf numFmtId="164" fontId="9" fillId="0" borderId="12" xfId="1" applyNumberFormat="1" applyFont="1" applyBorder="1"/>
    <xf numFmtId="164" fontId="9" fillId="0" borderId="17" xfId="1" applyNumberFormat="1" applyFont="1" applyBorder="1"/>
    <xf numFmtId="164" fontId="9" fillId="0" borderId="13" xfId="1" applyNumberFormat="1" applyFont="1" applyBorder="1"/>
    <xf numFmtId="0" fontId="11" fillId="0" borderId="0" xfId="0" applyFont="1" applyAlignment="1">
      <alignment horizontal="center"/>
    </xf>
    <xf numFmtId="0" fontId="32" fillId="0" borderId="0" xfId="0" applyFont="1" applyAlignment="1">
      <alignment horizontal="center" wrapText="1"/>
    </xf>
    <xf numFmtId="43" fontId="6" fillId="0" borderId="0" xfId="0" applyNumberFormat="1" applyFont="1"/>
    <xf numFmtId="37" fontId="0" fillId="0" borderId="0" xfId="0" applyNumberFormat="1"/>
    <xf numFmtId="10" fontId="0" fillId="6" borderId="32" xfId="0" applyNumberFormat="1" applyFill="1" applyBorder="1" applyAlignment="1">
      <alignment horizontal="center"/>
    </xf>
    <xf numFmtId="0" fontId="0" fillId="6" borderId="33" xfId="0" applyFill="1" applyBorder="1" applyAlignment="1">
      <alignment horizontal="center"/>
    </xf>
    <xf numFmtId="0" fontId="6" fillId="0" borderId="0" xfId="16" applyFont="1"/>
    <xf numFmtId="164" fontId="0" fillId="0" borderId="0" xfId="1" applyNumberFormat="1" applyFont="1"/>
    <xf numFmtId="37" fontId="0" fillId="0" borderId="7" xfId="0" applyNumberFormat="1" applyBorder="1"/>
    <xf numFmtId="0" fontId="6" fillId="0" borderId="7" xfId="16" applyFont="1" applyBorder="1"/>
    <xf numFmtId="0" fontId="6" fillId="0" borderId="0" xfId="16" applyFont="1" applyAlignment="1">
      <alignment horizontal="left" indent="1"/>
    </xf>
    <xf numFmtId="0" fontId="0" fillId="0" borderId="0" xfId="0" quotePrefix="1"/>
    <xf numFmtId="1" fontId="0" fillId="0" borderId="0" xfId="0" quotePrefix="1" applyNumberFormat="1"/>
    <xf numFmtId="1" fontId="0" fillId="0" borderId="0" xfId="0" applyNumberFormat="1"/>
    <xf numFmtId="37" fontId="0" fillId="0" borderId="17" xfId="0" applyNumberFormat="1" applyBorder="1"/>
    <xf numFmtId="37" fontId="0" fillId="5" borderId="17" xfId="0" applyNumberFormat="1" applyFill="1" applyBorder="1"/>
    <xf numFmtId="0" fontId="6" fillId="5" borderId="12" xfId="16" applyFont="1" applyFill="1" applyBorder="1"/>
    <xf numFmtId="0" fontId="4" fillId="0" borderId="0" xfId="16" applyFont="1"/>
    <xf numFmtId="37" fontId="0" fillId="0" borderId="0" xfId="0" quotePrefix="1" applyNumberFormat="1"/>
    <xf numFmtId="0" fontId="4" fillId="0" borderId="0" xfId="16" applyFont="1" applyAlignment="1">
      <alignment horizontal="left" indent="1"/>
    </xf>
    <xf numFmtId="37" fontId="34" fillId="0" borderId="0" xfId="0" applyNumberFormat="1" applyFont="1"/>
    <xf numFmtId="0" fontId="6" fillId="0" borderId="0" xfId="16" applyFont="1" applyAlignment="1">
      <alignment horizontal="left" wrapText="1" indent="1"/>
    </xf>
    <xf numFmtId="0" fontId="33" fillId="0" borderId="0" xfId="0" applyFont="1"/>
    <xf numFmtId="0" fontId="35" fillId="0" borderId="0" xfId="0" applyFont="1"/>
    <xf numFmtId="10" fontId="0" fillId="0" borderId="0" xfId="0" applyNumberFormat="1"/>
    <xf numFmtId="175" fontId="12" fillId="0" borderId="0" xfId="0" applyNumberFormat="1" applyFont="1"/>
    <xf numFmtId="175" fontId="12" fillId="0" borderId="0" xfId="0" applyNumberFormat="1" applyFont="1" applyAlignment="1">
      <alignment horizontal="center" vertical="top"/>
    </xf>
    <xf numFmtId="175" fontId="12" fillId="4" borderId="0" xfId="0" applyNumberFormat="1" applyFont="1" applyFill="1"/>
    <xf numFmtId="175" fontId="15" fillId="5" borderId="0" xfId="0" applyNumberFormat="1" applyFont="1" applyFill="1"/>
    <xf numFmtId="176" fontId="12" fillId="0" borderId="0" xfId="0" applyNumberFormat="1" applyFont="1"/>
    <xf numFmtId="0" fontId="12" fillId="5" borderId="1" xfId="0" applyFont="1" applyFill="1" applyBorder="1" applyAlignment="1">
      <alignment wrapText="1"/>
    </xf>
    <xf numFmtId="0" fontId="15" fillId="5" borderId="1" xfId="0" applyFont="1" applyFill="1" applyBorder="1" applyAlignment="1">
      <alignment wrapText="1"/>
    </xf>
    <xf numFmtId="0" fontId="12" fillId="5" borderId="1" xfId="0" applyFont="1" applyFill="1" applyBorder="1" applyAlignment="1">
      <alignment vertical="center" wrapText="1"/>
    </xf>
    <xf numFmtId="167" fontId="12" fillId="2" borderId="1" xfId="2" applyNumberFormat="1" applyFont="1" applyFill="1" applyBorder="1"/>
    <xf numFmtId="167" fontId="12" fillId="2" borderId="1" xfId="0" applyNumberFormat="1" applyFont="1" applyFill="1" applyBorder="1" applyAlignment="1">
      <alignment horizontal="right"/>
    </xf>
    <xf numFmtId="167" fontId="12" fillId="3" borderId="0" xfId="0" applyNumberFormat="1" applyFont="1" applyFill="1" applyAlignment="1">
      <alignment horizontal="right"/>
    </xf>
    <xf numFmtId="167" fontId="12" fillId="3" borderId="1" xfId="0" applyNumberFormat="1" applyFont="1" applyFill="1" applyBorder="1" applyAlignment="1">
      <alignment horizontal="right"/>
    </xf>
    <xf numFmtId="0" fontId="12" fillId="3" borderId="1" xfId="0" quotePrefix="1" applyFont="1" applyFill="1" applyBorder="1" applyAlignment="1">
      <alignment vertical="center" wrapText="1"/>
    </xf>
    <xf numFmtId="0" fontId="12" fillId="3" borderId="1" xfId="0" applyFont="1" applyFill="1" applyBorder="1"/>
    <xf numFmtId="0" fontId="15" fillId="5" borderId="1" xfId="0" applyFont="1" applyFill="1" applyBorder="1" applyAlignment="1">
      <alignment vertical="center" wrapText="1"/>
    </xf>
    <xf numFmtId="167" fontId="12" fillId="5" borderId="1" xfId="0" applyNumberFormat="1" applyFont="1" applyFill="1" applyBorder="1"/>
    <xf numFmtId="167" fontId="15" fillId="5" borderId="1" xfId="0" applyNumberFormat="1" applyFont="1" applyFill="1" applyBorder="1"/>
    <xf numFmtId="0" fontId="37" fillId="0" borderId="0" xfId="0" applyFont="1"/>
    <xf numFmtId="167" fontId="12" fillId="4" borderId="1" xfId="0" applyNumberFormat="1" applyFont="1" applyFill="1" applyBorder="1" applyAlignment="1">
      <alignment horizontal="right"/>
    </xf>
    <xf numFmtId="0" fontId="12" fillId="4" borderId="3" xfId="0" applyFont="1" applyFill="1" applyBorder="1" applyAlignment="1">
      <alignment vertical="center" wrapText="1"/>
    </xf>
    <xf numFmtId="0" fontId="12" fillId="4" borderId="1" xfId="0" applyFont="1" applyFill="1" applyBorder="1" applyAlignment="1">
      <alignment vertical="center" wrapText="1"/>
    </xf>
    <xf numFmtId="0" fontId="19" fillId="0" borderId="0" xfId="0" applyFont="1" applyAlignment="1">
      <alignment horizontal="center"/>
    </xf>
    <xf numFmtId="0" fontId="12" fillId="0" borderId="0" xfId="0" applyFont="1" applyAlignment="1">
      <alignment horizontal="left" wrapText="1"/>
    </xf>
    <xf numFmtId="0" fontId="15" fillId="0" borderId="0" xfId="0" applyFont="1" applyAlignment="1">
      <alignment wrapText="1"/>
    </xf>
    <xf numFmtId="43" fontId="37" fillId="0" borderId="0" xfId="1" applyFont="1"/>
    <xf numFmtId="0" fontId="38" fillId="0" borderId="0" xfId="0" applyFont="1"/>
    <xf numFmtId="0" fontId="2" fillId="0" borderId="1" xfId="0" applyFont="1" applyBorder="1"/>
    <xf numFmtId="0" fontId="0" fillId="0" borderId="1" xfId="0" applyBorder="1"/>
    <xf numFmtId="0" fontId="36" fillId="7" borderId="1" xfId="0" applyFont="1" applyFill="1" applyBorder="1" applyAlignment="1">
      <alignment horizontal="center"/>
    </xf>
    <xf numFmtId="0" fontId="2" fillId="7" borderId="1" xfId="0" applyFont="1" applyFill="1" applyBorder="1"/>
    <xf numFmtId="0" fontId="0" fillId="0" borderId="0" xfId="0" applyAlignment="1">
      <alignment horizontal="right"/>
    </xf>
    <xf numFmtId="0" fontId="2" fillId="7" borderId="1" xfId="0" applyFont="1" applyFill="1" applyBorder="1" applyAlignment="1">
      <alignment horizontal="center"/>
    </xf>
    <xf numFmtId="167" fontId="0" fillId="0" borderId="1" xfId="0" applyNumberFormat="1" applyBorder="1"/>
    <xf numFmtId="0" fontId="0" fillId="0" borderId="1" xfId="0" applyBorder="1" applyAlignment="1">
      <alignment wrapText="1"/>
    </xf>
    <xf numFmtId="167" fontId="2" fillId="0" borderId="1" xfId="0" applyNumberFormat="1" applyFont="1" applyBorder="1"/>
    <xf numFmtId="0" fontId="13" fillId="0" borderId="0" xfId="0" applyFont="1"/>
    <xf numFmtId="0" fontId="39" fillId="0" borderId="0" xfId="4" applyFont="1"/>
    <xf numFmtId="0" fontId="40" fillId="0" borderId="0" xfId="4" applyFont="1"/>
    <xf numFmtId="0" fontId="39" fillId="0" borderId="0" xfId="4" applyFont="1" applyAlignment="1">
      <alignment horizontal="left"/>
    </xf>
    <xf numFmtId="0" fontId="40" fillId="0" borderId="2" xfId="4" applyFont="1" applyBorder="1"/>
    <xf numFmtId="164" fontId="41" fillId="0" borderId="2" xfId="5" applyNumberFormat="1" applyFont="1" applyFill="1" applyBorder="1"/>
    <xf numFmtId="43" fontId="40" fillId="0" borderId="2" xfId="5" applyFont="1" applyFill="1" applyBorder="1"/>
    <xf numFmtId="43" fontId="41" fillId="0" borderId="2" xfId="5" applyFont="1" applyFill="1" applyBorder="1"/>
    <xf numFmtId="0" fontId="40" fillId="0" borderId="0" xfId="4" applyFont="1" applyAlignment="1">
      <alignment horizontal="left" indent="2"/>
    </xf>
    <xf numFmtId="0" fontId="40" fillId="0" borderId="0" xfId="4" applyFont="1" applyAlignment="1">
      <alignment horizontal="left" indent="3"/>
    </xf>
    <xf numFmtId="43" fontId="41" fillId="0" borderId="1" xfId="5" applyFont="1" applyFill="1" applyBorder="1"/>
    <xf numFmtId="43" fontId="39" fillId="0" borderId="5" xfId="4" applyNumberFormat="1" applyFont="1" applyBorder="1"/>
    <xf numFmtId="164" fontId="39" fillId="0" borderId="0" xfId="4" applyNumberFormat="1" applyFont="1"/>
    <xf numFmtId="166" fontId="41" fillId="0" borderId="0" xfId="6" applyNumberFormat="1" applyFont="1" applyFill="1"/>
    <xf numFmtId="166" fontId="40" fillId="0" borderId="0" xfId="4" applyNumberFormat="1" applyFont="1"/>
    <xf numFmtId="43" fontId="40" fillId="0" borderId="0" xfId="4" applyNumberFormat="1" applyFont="1"/>
    <xf numFmtId="0" fontId="39" fillId="7" borderId="1" xfId="4" quotePrefix="1" applyFont="1" applyFill="1" applyBorder="1" applyAlignment="1">
      <alignment horizontal="center" wrapText="1"/>
    </xf>
    <xf numFmtId="0" fontId="40" fillId="0" borderId="0" xfId="4" applyFont="1" applyAlignment="1">
      <alignment wrapText="1"/>
    </xf>
    <xf numFmtId="43" fontId="40" fillId="0" borderId="0" xfId="1" applyFont="1"/>
    <xf numFmtId="0" fontId="40" fillId="0" borderId="30" xfId="4" applyFont="1" applyBorder="1"/>
    <xf numFmtId="10" fontId="40" fillId="0" borderId="31" xfId="3" applyNumberFormat="1" applyFont="1" applyBorder="1"/>
    <xf numFmtId="0" fontId="2" fillId="0" borderId="14" xfId="0" applyFont="1" applyBorder="1"/>
    <xf numFmtId="0" fontId="42" fillId="0" borderId="0" xfId="0" applyFont="1"/>
    <xf numFmtId="0" fontId="43" fillId="0" borderId="0" xfId="0" applyFont="1"/>
    <xf numFmtId="0" fontId="45" fillId="0" borderId="18" xfId="0" applyFont="1" applyBorder="1"/>
    <xf numFmtId="0" fontId="46" fillId="0" borderId="19" xfId="0" applyFont="1" applyBorder="1"/>
    <xf numFmtId="0" fontId="46" fillId="0" borderId="20" xfId="0" applyFont="1" applyBorder="1"/>
    <xf numFmtId="0" fontId="46" fillId="0" borderId="21" xfId="0" applyFont="1" applyBorder="1"/>
    <xf numFmtId="0" fontId="46" fillId="0" borderId="0" xfId="0" applyFont="1"/>
    <xf numFmtId="0" fontId="46" fillId="0" borderId="22" xfId="0" applyFont="1" applyBorder="1"/>
    <xf numFmtId="0" fontId="45" fillId="0" borderId="21" xfId="0" applyFont="1" applyBorder="1"/>
    <xf numFmtId="0" fontId="46" fillId="0" borderId="0" xfId="0" applyFont="1" applyAlignment="1">
      <alignment horizontal="center"/>
    </xf>
    <xf numFmtId="0" fontId="47" fillId="0" borderId="22" xfId="0" applyFont="1" applyBorder="1" applyAlignment="1">
      <alignment horizontal="center"/>
    </xf>
    <xf numFmtId="0" fontId="42" fillId="0" borderId="21" xfId="0" applyFont="1" applyBorder="1"/>
    <xf numFmtId="0" fontId="48" fillId="0" borderId="23" xfId="0" applyFont="1" applyBorder="1"/>
    <xf numFmtId="0" fontId="44" fillId="0" borderId="23" xfId="0" applyFont="1" applyBorder="1"/>
    <xf numFmtId="0" fontId="42" fillId="0" borderId="22" xfId="0" applyFont="1" applyBorder="1"/>
    <xf numFmtId="0" fontId="42" fillId="0" borderId="24" xfId="0" applyFont="1" applyBorder="1"/>
    <xf numFmtId="0" fontId="42" fillId="0" borderId="25" xfId="0" applyFont="1" applyBorder="1"/>
    <xf numFmtId="0" fontId="42" fillId="0" borderId="26" xfId="0" applyFont="1" applyBorder="1"/>
    <xf numFmtId="0" fontId="6" fillId="8" borderId="12" xfId="16" applyFont="1" applyFill="1" applyBorder="1"/>
    <xf numFmtId="0" fontId="40" fillId="0" borderId="2" xfId="4" applyFont="1" applyFill="1" applyBorder="1"/>
    <xf numFmtId="43" fontId="49" fillId="0" borderId="0" xfId="4" applyNumberFormat="1" applyFont="1" applyFill="1"/>
    <xf numFmtId="0" fontId="7" fillId="0" borderId="0" xfId="0" applyFont="1" applyAlignment="1">
      <alignment horizontal="center"/>
    </xf>
    <xf numFmtId="0" fontId="40" fillId="0" borderId="0" xfId="4" applyFont="1" applyAlignment="1">
      <alignment horizontal="left" vertical="top" wrapText="1"/>
    </xf>
    <xf numFmtId="0" fontId="41" fillId="0" borderId="0" xfId="7" applyFont="1" applyAlignment="1">
      <alignment horizontal="left" vertical="top" wrapText="1"/>
    </xf>
    <xf numFmtId="0" fontId="39" fillId="7" borderId="1" xfId="4" applyFont="1" applyFill="1" applyBorder="1" applyAlignment="1">
      <alignment horizontal="center"/>
    </xf>
    <xf numFmtId="0" fontId="2" fillId="7" borderId="1" xfId="0" applyFont="1" applyFill="1" applyBorder="1" applyAlignment="1">
      <alignment horizontal="center"/>
    </xf>
    <xf numFmtId="0" fontId="12" fillId="3" borderId="1" xfId="0" applyFont="1" applyFill="1" applyBorder="1" applyAlignment="1">
      <alignment horizontal="left" vertical="center" wrapText="1"/>
    </xf>
    <xf numFmtId="0" fontId="16" fillId="0" borderId="0" xfId="0" applyFont="1" applyAlignment="1">
      <alignment horizontal="center"/>
    </xf>
    <xf numFmtId="0" fontId="12" fillId="2" borderId="1" xfId="0" applyFont="1" applyFill="1" applyBorder="1" applyAlignment="1">
      <alignment horizontal="left" vertical="center" wrapText="1"/>
    </xf>
    <xf numFmtId="0" fontId="13" fillId="0" borderId="12" xfId="0" applyFont="1" applyBorder="1" applyAlignment="1">
      <alignment horizontal="center"/>
    </xf>
    <xf numFmtId="0" fontId="13" fillId="0" borderId="17" xfId="0" applyFont="1" applyBorder="1" applyAlignment="1">
      <alignment horizontal="center"/>
    </xf>
    <xf numFmtId="0" fontId="13" fillId="0" borderId="13" xfId="0" applyFont="1" applyBorder="1" applyAlignment="1">
      <alignment horizontal="center"/>
    </xf>
    <xf numFmtId="0" fontId="45" fillId="0" borderId="0" xfId="0" applyFont="1" applyAlignment="1">
      <alignment horizontal="center"/>
    </xf>
    <xf numFmtId="0" fontId="4" fillId="0" borderId="0" xfId="11" applyAlignment="1">
      <alignment horizontal="left"/>
    </xf>
    <xf numFmtId="0" fontId="4" fillId="0" borderId="0" xfId="11" quotePrefix="1" applyAlignment="1">
      <alignment horizontal="left"/>
    </xf>
    <xf numFmtId="0" fontId="4" fillId="0" borderId="11" xfId="11" applyBorder="1" applyAlignment="1">
      <alignment horizontal="center"/>
    </xf>
    <xf numFmtId="177" fontId="0" fillId="0" borderId="0" xfId="0" applyNumberFormat="1"/>
    <xf numFmtId="174" fontId="33" fillId="0" borderId="0" xfId="0" applyNumberFormat="1" applyFont="1"/>
    <xf numFmtId="0" fontId="34" fillId="0" borderId="0" xfId="0" applyFont="1"/>
    <xf numFmtId="0" fontId="0" fillId="0" borderId="33" xfId="0" applyBorder="1"/>
    <xf numFmtId="0" fontId="33" fillId="10" borderId="1" xfId="0" applyFont="1" applyFill="1" applyBorder="1"/>
    <xf numFmtId="174" fontId="33" fillId="10" borderId="1" xfId="0" applyNumberFormat="1" applyFont="1" applyFill="1" applyBorder="1"/>
    <xf numFmtId="173" fontId="0" fillId="0" borderId="33" xfId="2" applyNumberFormat="1" applyFont="1" applyBorder="1"/>
    <xf numFmtId="0" fontId="2" fillId="10" borderId="1" xfId="0" applyFont="1" applyFill="1" applyBorder="1"/>
    <xf numFmtId="39" fontId="0" fillId="0" borderId="0" xfId="0" applyNumberFormat="1"/>
    <xf numFmtId="2" fontId="34" fillId="0" borderId="0" xfId="0" applyNumberFormat="1" applyFont="1"/>
    <xf numFmtId="37" fontId="34" fillId="0" borderId="0" xfId="0" quotePrefix="1" applyNumberFormat="1" applyFont="1"/>
    <xf numFmtId="0" fontId="51" fillId="0" borderId="0" xfId="0" applyFont="1"/>
    <xf numFmtId="0" fontId="53" fillId="0" borderId="0" xfId="16" applyFont="1" applyAlignment="1">
      <alignment horizontal="left" indent="1"/>
    </xf>
    <xf numFmtId="178" fontId="34" fillId="0" borderId="0" xfId="0" applyNumberFormat="1" applyFont="1"/>
    <xf numFmtId="0" fontId="0" fillId="11" borderId="0" xfId="0" applyFill="1"/>
    <xf numFmtId="37" fontId="34" fillId="0" borderId="11" xfId="0" applyNumberFormat="1" applyFont="1" applyBorder="1"/>
    <xf numFmtId="37" fontId="50" fillId="0" borderId="0" xfId="0" applyNumberFormat="1" applyFont="1"/>
    <xf numFmtId="0" fontId="52" fillId="0" borderId="0" xfId="0" applyFont="1"/>
    <xf numFmtId="0" fontId="54" fillId="0" borderId="0" xfId="0" applyFont="1"/>
    <xf numFmtId="164" fontId="0" fillId="8" borderId="13" xfId="1" applyNumberFormat="1" applyFont="1" applyFill="1" applyBorder="1" applyAlignment="1">
      <alignment horizontal="right"/>
    </xf>
    <xf numFmtId="1" fontId="0" fillId="12" borderId="0" xfId="0" applyNumberFormat="1" applyFill="1"/>
    <xf numFmtId="172" fontId="0" fillId="0" borderId="0" xfId="0" applyNumberFormat="1"/>
    <xf numFmtId="0" fontId="0" fillId="13" borderId="34" xfId="0" applyFill="1" applyBorder="1"/>
    <xf numFmtId="0" fontId="46" fillId="14" borderId="0" xfId="0" applyFont="1" applyFill="1" applyAlignment="1">
      <alignment horizontal="center"/>
    </xf>
    <xf numFmtId="1" fontId="0" fillId="0" borderId="0" xfId="0" applyNumberFormat="1" applyFill="1"/>
    <xf numFmtId="1" fontId="0" fillId="0" borderId="0" xfId="0" quotePrefix="1" applyNumberFormat="1" applyFill="1"/>
    <xf numFmtId="0" fontId="36" fillId="9" borderId="1" xfId="0" applyFont="1" applyFill="1" applyBorder="1" applyAlignment="1">
      <alignment horizontal="center"/>
    </xf>
    <xf numFmtId="43" fontId="37" fillId="9" borderId="0" xfId="1" applyFont="1" applyFill="1"/>
    <xf numFmtId="1" fontId="42" fillId="14" borderId="0" xfId="0" applyNumberFormat="1" applyFont="1" applyFill="1" applyAlignment="1">
      <alignment horizontal="right"/>
    </xf>
    <xf numFmtId="1" fontId="42" fillId="0" borderId="0" xfId="0" applyNumberFormat="1" applyFont="1" applyAlignment="1">
      <alignment horizontal="right"/>
    </xf>
    <xf numFmtId="1" fontId="46" fillId="0" borderId="22" xfId="0" applyNumberFormat="1" applyFont="1" applyBorder="1" applyAlignment="1">
      <alignment horizontal="right"/>
    </xf>
    <xf numFmtId="1" fontId="42" fillId="14" borderId="7" xfId="0" applyNumberFormat="1" applyFont="1" applyFill="1" applyBorder="1" applyAlignment="1">
      <alignment horizontal="right"/>
    </xf>
    <xf numFmtId="1" fontId="42" fillId="0" borderId="7" xfId="0" applyNumberFormat="1" applyFont="1" applyBorder="1" applyAlignment="1">
      <alignment horizontal="right"/>
    </xf>
    <xf numFmtId="1" fontId="42" fillId="14" borderId="0" xfId="0" applyNumberFormat="1" applyFont="1" applyFill="1"/>
    <xf numFmtId="1" fontId="42" fillId="0" borderId="0" xfId="0" applyNumberFormat="1" applyFont="1"/>
    <xf numFmtId="1" fontId="42" fillId="14" borderId="7" xfId="0" applyNumberFormat="1" applyFont="1" applyFill="1" applyBorder="1"/>
    <xf numFmtId="1" fontId="42" fillId="0" borderId="7" xfId="0" applyNumberFormat="1" applyFont="1" applyBorder="1"/>
    <xf numFmtId="1" fontId="44" fillId="14" borderId="7" xfId="0" applyNumberFormat="1" applyFont="1" applyFill="1" applyBorder="1"/>
    <xf numFmtId="1" fontId="44" fillId="0" borderId="7" xfId="0" applyNumberFormat="1" applyFont="1" applyBorder="1"/>
    <xf numFmtId="0" fontId="6" fillId="9" borderId="0" xfId="16" applyFont="1" applyFill="1" applyAlignment="1">
      <alignment horizontal="left" indent="1"/>
    </xf>
    <xf numFmtId="0" fontId="6" fillId="9" borderId="7" xfId="16" applyFont="1" applyFill="1" applyBorder="1"/>
    <xf numFmtId="0" fontId="4" fillId="9" borderId="0" xfId="16" applyFont="1" applyFill="1" applyAlignment="1">
      <alignment horizontal="left" indent="1"/>
    </xf>
    <xf numFmtId="41" fontId="0" fillId="9" borderId="1" xfId="1" applyNumberFormat="1" applyFont="1" applyFill="1" applyBorder="1"/>
    <xf numFmtId="41" fontId="0" fillId="0" borderId="1" xfId="1" applyNumberFormat="1" applyFont="1" applyBorder="1"/>
    <xf numFmtId="41" fontId="2" fillId="9" borderId="1" xfId="0" applyNumberFormat="1" applyFont="1" applyFill="1" applyBorder="1"/>
  </cellXfs>
  <cellStyles count="17">
    <cellStyle name="Comma" xfId="1" builtinId="3"/>
    <cellStyle name="Comma 2 2" xfId="5" xr:uid="{99BDD8C9-8931-4447-98C0-CC5BCDD7CAF3}"/>
    <cellStyle name="Currency" xfId="2" builtinId="4"/>
    <cellStyle name="Currency 2" xfId="15" xr:uid="{316E19E5-59EC-423A-B0E2-DF6C7E3899B9}"/>
    <cellStyle name="Normal" xfId="0" builtinId="0"/>
    <cellStyle name="Normal 10" xfId="9" xr:uid="{FAC41E80-DC98-4E2F-93F1-BA9116F12AC2}"/>
    <cellStyle name="Normal 11 2 2" xfId="7" xr:uid="{4383B03A-6F26-4FCC-BDD2-33AFDFC85B08}"/>
    <cellStyle name="Normal 2" xfId="14" xr:uid="{89E066C0-1342-4355-9E0C-F07365A377B1}"/>
    <cellStyle name="Normal 2 2" xfId="4" xr:uid="{0110455D-7208-48A0-A4D8-E729789BA4A5}"/>
    <cellStyle name="Normal 73" xfId="16" xr:uid="{BFE7D8F1-42D7-4A57-A4F6-0B2BB04CD5C3}"/>
    <cellStyle name="Normal_EAST Blocking 901 2" xfId="12" xr:uid="{9B1B1F58-8055-4DE5-9FA1-9C66966D7103}"/>
    <cellStyle name="Normal_OR Blocking 04" xfId="13" xr:uid="{FF2D9E16-8C03-47DB-AFC9-339A8FA4553E}"/>
    <cellStyle name="Normal_WA98" xfId="11" xr:uid="{81495EE0-EF3B-48A9-9FF3-C2DE0E2C66C3}"/>
    <cellStyle name="Percent" xfId="3" builtinId="5"/>
    <cellStyle name="Percent 10" xfId="10" xr:uid="{DB95369E-ED72-43F8-BD51-A282F7148044}"/>
    <cellStyle name="Percent 2" xfId="6" xr:uid="{A2092625-A27F-456A-8FED-8621A2513AEE}"/>
    <cellStyle name="Percent 2 2 2 4" xfId="8" xr:uid="{C99699D1-03C0-409C-80D7-FB6EAEAA7E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5.xml"/><Relationship Id="rId21" Type="http://schemas.openxmlformats.org/officeDocument/2006/relationships/externalLink" Target="externalLinks/externalLink10.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63" Type="http://schemas.openxmlformats.org/officeDocument/2006/relationships/externalLink" Target="externalLinks/externalLink52.xml"/><Relationship Id="rId6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50.xml"/><Relationship Id="rId19" Type="http://schemas.openxmlformats.org/officeDocument/2006/relationships/externalLink" Target="externalLinks/externalLink8.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64" Type="http://schemas.openxmlformats.org/officeDocument/2006/relationships/externalLink" Target="externalLinks/externalLink53.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40.xml"/><Relationship Id="rId72"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externalLink" Target="externalLinks/externalLink48.xml"/><Relationship Id="rId67" Type="http://schemas.openxmlformats.org/officeDocument/2006/relationships/sharedStrings" Target="sharedStrings.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62" Type="http://schemas.openxmlformats.org/officeDocument/2006/relationships/externalLink" Target="externalLinks/externalLink51.xml"/><Relationship Id="rId7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externalLink" Target="externalLinks/externalLink46.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externalLink" Target="externalLinks/externalLink49.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9" Type="http://schemas.openxmlformats.org/officeDocument/2006/relationships/externalLink" Target="externalLinks/externalLink28.xml"/><Relationship Id="rId34" Type="http://schemas.openxmlformats.org/officeDocument/2006/relationships/externalLink" Target="externalLinks/externalLink23.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Annual Change in Cost by</a:t>
            </a:r>
            <a:r>
              <a:rPr lang="en-US" sz="1400" baseline="0"/>
              <a:t> Line Item</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'IRP Portfolios Delta'!$B$81</c:f>
              <c:strCache>
                <c:ptCount val="1"/>
              </c:strCache>
            </c:strRef>
          </c:tx>
          <c:spPr>
            <a:solidFill>
              <a:schemeClr val="accent1"/>
            </a:solidFill>
            <a:ln>
              <a:noFill/>
            </a:ln>
            <a:effectLst/>
          </c:spPr>
          <c:invertIfNegative val="0"/>
          <c:cat>
            <c:numRef>
              <c:f>'IRP Portfolios Delta'!$D$80:$H$80</c:f>
              <c:numCache>
                <c:formatCode>0</c:formatCode>
                <c:ptCount val="5"/>
                <c:pt idx="1">
                  <c:v>0</c:v>
                </c:pt>
              </c:numCache>
            </c:numRef>
          </c:cat>
          <c:val>
            <c:numRef>
              <c:f>'IRP Portfolios Delta'!$D$81:$H$81</c:f>
              <c:numCache>
                <c:formatCode>0</c:formatCode>
                <c:ptCount val="5"/>
              </c:numCache>
            </c:numRef>
          </c:val>
          <c:extLst>
            <c:ext xmlns:c16="http://schemas.microsoft.com/office/drawing/2014/chart" uri="{C3380CC4-5D6E-409C-BE32-E72D297353CC}">
              <c16:uniqueId val="{00000000-00C3-49FC-8AAE-2A38ED5C39E7}"/>
            </c:ext>
          </c:extLst>
        </c:ser>
        <c:ser>
          <c:idx val="2"/>
          <c:order val="1"/>
          <c:tx>
            <c:strRef>
              <c:f>'IRP Portfolios Delta'!$B$84</c:f>
              <c:strCache>
                <c:ptCount val="1"/>
                <c:pt idx="0">
                  <c:v>Coal</c:v>
                </c:pt>
              </c:strCache>
            </c:strRef>
          </c:tx>
          <c:spPr>
            <a:solidFill>
              <a:schemeClr val="accent1">
                <a:lumMod val="40000"/>
                <a:lumOff val="60000"/>
              </a:schemeClr>
            </a:solidFill>
            <a:ln>
              <a:noFill/>
            </a:ln>
            <a:effectLst/>
          </c:spPr>
          <c:invertIfNegative val="0"/>
          <c:cat>
            <c:numRef>
              <c:f>'IRP Portfolios Delta'!$D$80:$H$80</c:f>
              <c:numCache>
                <c:formatCode>0</c:formatCode>
                <c:ptCount val="5"/>
                <c:pt idx="1">
                  <c:v>0</c:v>
                </c:pt>
              </c:numCache>
            </c:numRef>
          </c:cat>
          <c:val>
            <c:numRef>
              <c:f>'IRP Portfolios Delta'!$D$84:$H$84</c:f>
              <c:numCache>
                <c:formatCode>_(* #,##0_);_(* \(#,##0\);_(* "-"??_);_(@_)</c:formatCode>
                <c:ptCount val="5"/>
                <c:pt idx="0">
                  <c:v>1.5165522258976125</c:v>
                </c:pt>
                <c:pt idx="1">
                  <c:v>2.4877126225292159</c:v>
                </c:pt>
                <c:pt idx="2">
                  <c:v>66.308525485826976</c:v>
                </c:pt>
                <c:pt idx="3">
                  <c:v>22.27230630052145</c:v>
                </c:pt>
                <c:pt idx="4">
                  <c:v>-491.53380410700993</c:v>
                </c:pt>
              </c:numCache>
            </c:numRef>
          </c:val>
          <c:extLst>
            <c:ext xmlns:c16="http://schemas.microsoft.com/office/drawing/2014/chart" uri="{C3380CC4-5D6E-409C-BE32-E72D297353CC}">
              <c16:uniqueId val="{00000001-00C3-49FC-8AAE-2A38ED5C39E7}"/>
            </c:ext>
          </c:extLst>
        </c:ser>
        <c:ser>
          <c:idx val="1"/>
          <c:order val="2"/>
          <c:tx>
            <c:strRef>
              <c:f>'IRP Portfolios Delta'!$B$83</c:f>
              <c:strCache>
                <c:ptCount val="1"/>
                <c:pt idx="0">
                  <c:v>Generation (GWh)</c:v>
                </c:pt>
              </c:strCache>
            </c:strRef>
          </c:tx>
          <c:spPr>
            <a:solidFill>
              <a:schemeClr val="accent2"/>
            </a:solidFill>
            <a:ln>
              <a:noFill/>
            </a:ln>
            <a:effectLst/>
          </c:spPr>
          <c:invertIfNegative val="0"/>
          <c:cat>
            <c:numRef>
              <c:f>'IRP Portfolios Delta'!$D$80:$H$80</c:f>
              <c:numCache>
                <c:formatCode>0</c:formatCode>
                <c:ptCount val="5"/>
                <c:pt idx="1">
                  <c:v>0</c:v>
                </c:pt>
              </c:numCache>
            </c:numRef>
          </c:cat>
          <c:val>
            <c:numRef>
              <c:f>'IRP Portfolios Delta'!$D$83:$H$83</c:f>
              <c:numCache>
                <c:formatCode>General</c:formatCode>
                <c:ptCount val="5"/>
              </c:numCache>
            </c:numRef>
          </c:val>
          <c:extLst>
            <c:ext xmlns:c16="http://schemas.microsoft.com/office/drawing/2014/chart" uri="{C3380CC4-5D6E-409C-BE32-E72D297353CC}">
              <c16:uniqueId val="{00000002-00C3-49FC-8AAE-2A38ED5C39E7}"/>
            </c:ext>
          </c:extLst>
        </c:ser>
        <c:ser>
          <c:idx val="4"/>
          <c:order val="3"/>
          <c:tx>
            <c:strRef>
              <c:f>'IRP Portfolios Delta'!$B$85</c:f>
              <c:strCache>
                <c:ptCount val="1"/>
                <c:pt idx="0">
                  <c:v>DR</c:v>
                </c:pt>
              </c:strCache>
            </c:strRef>
          </c:tx>
          <c:spPr>
            <a:solidFill>
              <a:schemeClr val="accent4"/>
            </a:solidFill>
            <a:ln>
              <a:noFill/>
            </a:ln>
            <a:effectLst/>
          </c:spPr>
          <c:invertIfNegative val="0"/>
          <c:cat>
            <c:numRef>
              <c:f>'IRP Portfolios Delta'!$D$80:$H$80</c:f>
              <c:numCache>
                <c:formatCode>0</c:formatCode>
                <c:ptCount val="5"/>
                <c:pt idx="1">
                  <c:v>0</c:v>
                </c:pt>
              </c:numCache>
            </c:numRef>
          </c:cat>
          <c:val>
            <c:numRef>
              <c:f>'IRP Portfolios Delta'!$D$85:$H$85</c:f>
              <c:numCache>
                <c:formatCode>_(* #,##0_);_(* \(#,##0\);_(* "-"??_);_(@_)</c:formatCode>
                <c:ptCount val="5"/>
                <c:pt idx="0">
                  <c:v>-1.0004441719502211E-11</c:v>
                </c:pt>
                <c:pt idx="1">
                  <c:v>4.2670549299984373E-2</c:v>
                </c:pt>
                <c:pt idx="2">
                  <c:v>8.3061861008104643E-4</c:v>
                </c:pt>
                <c:pt idx="3">
                  <c:v>-8.4303611400002865E-3</c:v>
                </c:pt>
                <c:pt idx="4">
                  <c:v>0.69695455434998621</c:v>
                </c:pt>
              </c:numCache>
            </c:numRef>
          </c:val>
          <c:extLst>
            <c:ext xmlns:c16="http://schemas.microsoft.com/office/drawing/2014/chart" uri="{C3380CC4-5D6E-409C-BE32-E72D297353CC}">
              <c16:uniqueId val="{00000003-00C3-49FC-8AAE-2A38ED5C39E7}"/>
            </c:ext>
          </c:extLst>
        </c:ser>
        <c:ser>
          <c:idx val="5"/>
          <c:order val="4"/>
          <c:tx>
            <c:strRef>
              <c:f>'IRP Portfolios Delta'!$B$86</c:f>
              <c:strCache>
                <c:ptCount val="1"/>
                <c:pt idx="0">
                  <c:v>EE</c:v>
                </c:pt>
              </c:strCache>
            </c:strRef>
          </c:tx>
          <c:spPr>
            <a:solidFill>
              <a:schemeClr val="accent6"/>
            </a:solidFill>
            <a:ln>
              <a:noFill/>
            </a:ln>
            <a:effectLst/>
          </c:spPr>
          <c:invertIfNegative val="0"/>
          <c:cat>
            <c:numRef>
              <c:f>'IRP Portfolios Delta'!$D$80:$H$80</c:f>
              <c:numCache>
                <c:formatCode>0</c:formatCode>
                <c:ptCount val="5"/>
                <c:pt idx="1">
                  <c:v>0</c:v>
                </c:pt>
              </c:numCache>
            </c:numRef>
          </c:cat>
          <c:val>
            <c:numRef>
              <c:f>'IRP Portfolios Delta'!$D$86:$H$86</c:f>
              <c:numCache>
                <c:formatCode>_(* #,##0_);_(* \(#,##0\);_(* "-"??_);_(@_)</c:formatCode>
                <c:ptCount val="5"/>
                <c:pt idx="0">
                  <c:v>0</c:v>
                </c:pt>
                <c:pt idx="1">
                  <c:v>4.7408209866262041E-5</c:v>
                </c:pt>
                <c:pt idx="2">
                  <c:v>0</c:v>
                </c:pt>
                <c:pt idx="3">
                  <c:v>0</c:v>
                </c:pt>
                <c:pt idx="4">
                  <c:v>-1.0004441719502211E-11</c:v>
                </c:pt>
              </c:numCache>
            </c:numRef>
          </c:val>
          <c:extLst>
            <c:ext xmlns:c16="http://schemas.microsoft.com/office/drawing/2014/chart" uri="{C3380CC4-5D6E-409C-BE32-E72D297353CC}">
              <c16:uniqueId val="{00000004-00C3-49FC-8AAE-2A38ED5C39E7}"/>
            </c:ext>
          </c:extLst>
        </c:ser>
        <c:ser>
          <c:idx val="6"/>
          <c:order val="5"/>
          <c:tx>
            <c:strRef>
              <c:f>'IRP Portfolios Delta'!$B$82</c:f>
              <c:strCache>
                <c:ptCount val="1"/>
              </c:strCache>
            </c:strRef>
          </c:tx>
          <c:spPr>
            <a:solidFill>
              <a:srgbClr val="00B0F0"/>
            </a:solidFill>
            <a:ln>
              <a:noFill/>
            </a:ln>
            <a:effectLst/>
          </c:spPr>
          <c:invertIfNegative val="0"/>
          <c:cat>
            <c:numRef>
              <c:f>'IRP Portfolios Delta'!$D$80:$H$80</c:f>
              <c:numCache>
                <c:formatCode>0</c:formatCode>
                <c:ptCount val="5"/>
                <c:pt idx="1">
                  <c:v>0</c:v>
                </c:pt>
              </c:numCache>
            </c:numRef>
          </c:cat>
          <c:val>
            <c:numRef>
              <c:f>'IRP Portfolios Delta'!$D$82:$H$82</c:f>
              <c:numCache>
                <c:formatCode>General</c:formatCode>
                <c:ptCount val="5"/>
              </c:numCache>
            </c:numRef>
          </c:val>
          <c:extLst>
            <c:ext xmlns:c16="http://schemas.microsoft.com/office/drawing/2014/chart" uri="{C3380CC4-5D6E-409C-BE32-E72D297353CC}">
              <c16:uniqueId val="{00000005-00C3-49FC-8AAE-2A38ED5C39E7}"/>
            </c:ext>
          </c:extLst>
        </c:ser>
        <c:dLbls>
          <c:showLegendKey val="0"/>
          <c:showVal val="0"/>
          <c:showCatName val="0"/>
          <c:showSerName val="0"/>
          <c:showPercent val="0"/>
          <c:showBubbleSize val="0"/>
        </c:dLbls>
        <c:gapWidth val="25"/>
        <c:overlap val="100"/>
        <c:axId val="858167503"/>
        <c:axId val="858167919"/>
      </c:barChart>
      <c:catAx>
        <c:axId val="858167503"/>
        <c:scaling>
          <c:orientation val="minMax"/>
        </c:scaling>
        <c:delete val="0"/>
        <c:axPos val="b"/>
        <c:numFmt formatCode="0"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919"/>
        <c:crosses val="autoZero"/>
        <c:auto val="1"/>
        <c:lblAlgn val="ctr"/>
        <c:lblOffset val="100"/>
        <c:noMultiLvlLbl val="0"/>
      </c:catAx>
      <c:valAx>
        <c:axId val="8581679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Net Difference In Total System Cost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238543822010683"/>
          <c:y val="0.1532785450998953"/>
          <c:w val="0.85372748660263376"/>
          <c:h val="0.53396813103280127"/>
        </c:manualLayout>
      </c:layout>
      <c:lineChart>
        <c:grouping val="standard"/>
        <c:varyColors val="0"/>
        <c:ser>
          <c:idx val="0"/>
          <c:order val="0"/>
          <c:tx>
            <c:strRef>
              <c:f>'IRP Portfolios Delta'!$B$87</c:f>
              <c:strCache>
                <c:ptCount val="1"/>
                <c:pt idx="0">
                  <c:v>LT Contracts</c:v>
                </c:pt>
              </c:strCache>
            </c:strRef>
          </c:tx>
          <c:spPr>
            <a:ln w="28575" cap="rnd">
              <a:solidFill>
                <a:schemeClr val="tx1"/>
              </a:solidFill>
              <a:round/>
            </a:ln>
            <a:effectLst/>
          </c:spPr>
          <c:marker>
            <c:symbol val="none"/>
          </c:marker>
          <c:cat>
            <c:numRef>
              <c:f>'IRP Portfolios Delta'!$D$80:$H$80</c:f>
              <c:numCache>
                <c:formatCode>0</c:formatCode>
                <c:ptCount val="5"/>
                <c:pt idx="1">
                  <c:v>0</c:v>
                </c:pt>
              </c:numCache>
            </c:numRef>
          </c:cat>
          <c:val>
            <c:numRef>
              <c:f>'IRP Portfolios Delta'!$D$87:$H$87</c:f>
              <c:numCache>
                <c:formatCode>_(* #,##0_);_(* \(#,##0\);_(*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C515-40EC-9DAF-EE8B19A69328}"/>
            </c:ext>
          </c:extLst>
        </c:ser>
        <c:ser>
          <c:idx val="1"/>
          <c:order val="1"/>
          <c:tx>
            <c:strRef>
              <c:f>'IRP Portfolios Delta'!$B$89</c:f>
              <c:strCache>
                <c:ptCount val="1"/>
                <c:pt idx="0">
                  <c:v>Gas</c:v>
                </c:pt>
              </c:strCache>
            </c:strRef>
          </c:tx>
          <c:spPr>
            <a:ln w="28575" cap="rnd">
              <a:solidFill>
                <a:schemeClr val="tx1"/>
              </a:solidFill>
              <a:prstDash val="sysDash"/>
              <a:round/>
            </a:ln>
            <a:effectLst/>
          </c:spPr>
          <c:marker>
            <c:symbol val="none"/>
          </c:marker>
          <c:cat>
            <c:numRef>
              <c:f>'IRP Portfolios Delta'!$D$80:$H$80</c:f>
              <c:numCache>
                <c:formatCode>0</c:formatCode>
                <c:ptCount val="5"/>
                <c:pt idx="1">
                  <c:v>0</c:v>
                </c:pt>
              </c:numCache>
            </c:numRef>
          </c:cat>
          <c:val>
            <c:numRef>
              <c:f>'IRP Portfolios Delta'!$D$89:$H$89</c:f>
              <c:numCache>
                <c:formatCode>_(* #,##0_);_(* \(#,##0\);_(* "-"??_);_(@_)</c:formatCode>
                <c:ptCount val="5"/>
                <c:pt idx="0">
                  <c:v>-8.2356755887303734E-2</c:v>
                </c:pt>
                <c:pt idx="1">
                  <c:v>-1.7883629709831439</c:v>
                </c:pt>
                <c:pt idx="2">
                  <c:v>7.2888205893214035</c:v>
                </c:pt>
                <c:pt idx="3">
                  <c:v>-14.932266527121101</c:v>
                </c:pt>
                <c:pt idx="4">
                  <c:v>-10.445565617859756</c:v>
                </c:pt>
              </c:numCache>
            </c:numRef>
          </c:val>
          <c:smooth val="0"/>
          <c:extLst>
            <c:ext xmlns:c16="http://schemas.microsoft.com/office/drawing/2014/chart" uri="{C3380CC4-5D6E-409C-BE32-E72D297353CC}">
              <c16:uniqueId val="{00000001-C515-40EC-9DAF-EE8B19A69328}"/>
            </c:ext>
          </c:extLst>
        </c:ser>
        <c:dLbls>
          <c:showLegendKey val="0"/>
          <c:showVal val="0"/>
          <c:showCatName val="0"/>
          <c:showSerName val="0"/>
          <c:showPercent val="0"/>
          <c:showBubbleSize val="0"/>
        </c:dLbls>
        <c:smooth val="0"/>
        <c:axId val="858167503"/>
        <c:axId val="858167919"/>
      </c:lineChart>
      <c:catAx>
        <c:axId val="858167503"/>
        <c:scaling>
          <c:orientation val="minMax"/>
        </c:scaling>
        <c:delete val="0"/>
        <c:axPos val="b"/>
        <c:numFmt formatCode="0"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919"/>
        <c:crosses val="autoZero"/>
        <c:auto val="1"/>
        <c:lblAlgn val="ctr"/>
        <c:lblOffset val="100"/>
        <c:noMultiLvlLbl val="0"/>
      </c:catAx>
      <c:valAx>
        <c:axId val="8581679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xdr:colOff>
      <xdr:row>95</xdr:row>
      <xdr:rowOff>85725</xdr:rowOff>
    </xdr:from>
    <xdr:to>
      <xdr:col>5</xdr:col>
      <xdr:colOff>323849</xdr:colOff>
      <xdr:row>113</xdr:row>
      <xdr:rowOff>142875</xdr:rowOff>
    </xdr:to>
    <xdr:graphicFrame macro="">
      <xdr:nvGraphicFramePr>
        <xdr:cNvPr id="2" name="Chart 1">
          <a:extLst>
            <a:ext uri="{FF2B5EF4-FFF2-40B4-BE49-F238E27FC236}">
              <a16:creationId xmlns:a16="http://schemas.microsoft.com/office/drawing/2014/main" id="{D79FCA5C-E030-44BA-8140-0890BEE2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314325</xdr:colOff>
      <xdr:row>95</xdr:row>
      <xdr:rowOff>85725</xdr:rowOff>
    </xdr:from>
    <xdr:to>
      <xdr:col>8</xdr:col>
      <xdr:colOff>0</xdr:colOff>
      <xdr:row>113</xdr:row>
      <xdr:rowOff>142875</xdr:rowOff>
    </xdr:to>
    <xdr:graphicFrame macro="">
      <xdr:nvGraphicFramePr>
        <xdr:cNvPr id="3" name="Chart 2">
          <a:extLst>
            <a:ext uri="{FF2B5EF4-FFF2-40B4-BE49-F238E27FC236}">
              <a16:creationId xmlns:a16="http://schemas.microsoft.com/office/drawing/2014/main" id="{3D9D0C76-CEAD-4ABC-A4B3-253C431DF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groups\Generic\Attributes%20&amp;%20Data%20Series\Planned%20Outage%20and%20EFOR\48%20Month%20Ending%202008%20Jun\48%20month%20analysis%20ending%20Jun2008_Excl%20(EFOR)%20_2009%2001%201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pw\TEMP\RAM%20Mar%2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2014\WY%20GRC%20(06_14%20Base,%2012_16%20Forecast)\8%20-%20Rate%20Base\8.17%20Fountain%20Green%20Adjustment\Fountain%20Green%20JAM%20Extract.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acificorp.us\DFS\OR%20UE%20xxx%20(2016%20TAM)\DR\TAM%20Support\_ORTAM17%20NPC%20Study_2016%2003%2018%20CONF.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w\STRATMKT\Dsmmkt\Arnold\Amortization%20Schedules\WZAMT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acificorp.us\DFS\REGULATN\COS\FUNC%20FACTORS\2015%20Factors\December%202015\COS%20total%20Company%20Functionlization%20Dec1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N\PA&amp;D\CASES\Wash%2002\Year%203%20of%20stipulation%201-1-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brkenergy.sharepoint.com/Joanne/SAP/RC_CCvlooku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pw\Documents%20and%20Settings\p17149\Local%20Settings\Temporary%20Internet%20Files\OLK7\WA%20SB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tah%20Docket%2011-035-200%20(GRC%202012)\Filed\Rebuttal\Testimony%20and%20Exhibits\Paice\Workpapers\COS%20UT%20May%202013%20-%20Rebuttal.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2017%20IRP\3%20-%20Assumptions\Transmission\Gateway\IRP17%20Incremental%20Transmission%20EG_Update%2001_19_1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acificorp.us\DFS\OR\OR%20PCAM%20(2015)\Deferral\OR%20PCAM%20CY2014_2015%2004%202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sb1\ACCTNG\FUEL\Mike\Closing\Deer%20Creek\FY%202005\Deer%20Creek%20Royalties%20Cal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acificorp.us\DFS\REGULATN\COS\Oregon%20TAM%202017\Generation%20Cost%20Time%20Series\Full%20calculation%20files\COS%20Oregon%20Functionlization%20Model%20-%20Dec%20201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__Generic\Attributes%20&amp;%20Data%20Series\Plants\IRP%202013%20Resource%20Modeling%20_2013%2005%2010\x%20-%20GRID%20Data%20Inputs%20(2013%20IRP).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OR%20UE%202xx%20(2015%20TAM)\DR\5%20Day\ORTAM16w_EIM%20Benefits_201412%20CONF.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Trading\Structuring%20&amp;%20Pricing\Transmission\Gateway%20Aeolus%20to%20JB\Boswell%20Springs%20320%20RFPBM%20V13G_EPC_12302016-credits.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Documents%20and%20Settings\p21566\Local%20Settings\Temporary%20Internet%20Files\Content.Outlook\DYKGKKSU\Reg%20Assets%20Jun0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pw\WINDOWS\TEMP\RECOV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acificorp.us\WY%2020000-xxx-xx-xx%20(GRC%20CY2016)\Data\GNw_Market%20Price%20Index%20(1206)%20(Confidential).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pw\DOCUME~1\p23042\LOCALS~1\Temp\xSAPtemp23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Avoided%20Cost%20-%202010\03%20-%20Cedar%20Creek%20Wind%20-%202010%20Mar\Data\Source%20Files\Source%20Files\GN_Planned%20Outages%20(In%20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Avoided%20Cost%20-%202010\03%20-%20Cedar%20Creek%20Wind%20-%202010%20Mar\Data\xGN_EOR%20w%20IRP%20(Confidential)%20_2010%2003%203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Utah\Ut%20AC%202013%20May%20-%20Sch%2037%20Update\Data\Ut%20Sch%2037%20-%20Demand%20(CONF)%20_2013%2005%200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pacificorp.us\DFS\Financial%20Analysis\Projects\Mark\Wind\2018\2018%2003%20Filing\Linked%20Repower%20Case%202018.01.30%20Steward\Repower%20Case%20LJ.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dxfilp21p\PaR\2021%20IRP\4%20-%20Projects\CPCN%20GWS%20Sep%202021\Results\ST\Line%20Item%20Detail\ST%20Cost%20Summary%20-P02c-MMGR-GWS%20ST%20Split%20Run%20Cost%20Data%20LT%209077%20ST%2021368.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p22455\AppData\Local\Microsoft\Windows\Temporary%20Internet%20Files\Content.Outlook\FN778TA6\ICE%20prices%20from%20archive%2012%2031%202014%20HIGHLY%20CONF%20CORRECTED.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SHR02\PD\SLREG1\ARCHIVE\2006\SEMI%20Mar%202006\Tab%20%234%20-%20O&amp;M\Affiliate%20Management%20Fee%20Commitment\MGMT%20FEE%20ACTUALS%20FY%202001%20thru%20200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RCHIVE\2017\Wind%20EV%202020\Surrebuttal%202018-05-14\Combined%20Projects%20Update%20wo%20Uinta%20ID%206.8.18%20-%20Work%20Papers.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DOCUME~1\p09158\LOCALS~1\Temp\Temporary%20Directory%202%20for%202009%2001%2005.zip\GNw_Indexed%20IRP%20Resources%20(Confident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Incremental%20Cost/PS1-SC-CETA%20less%20PS0-SC%20-%20Cost%20Compar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CC.BRUBAKER\Local%20Settings\Temporary%20Internet%20Files\Content.Outlook\7DP69NLO\Copy%20of%20219981_1_Settlement%20NPC_BCC_12CP.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SHR02\PD\SLREG1\ARCHIVE\2006\0306%20SEMI\Tab%20%238%20-%20Rate%20Base\Major%20Plant%20Additions\Major%20Plant%20Addition%20Adjust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WD_WE_Aggreg end 0608"/>
      <sheetName val="Aggregate 48 Mos end 0608"/>
      <sheetName val="Year Blocks 48 Mos end 0608"/>
      <sheetName val="WD_WE Year Blocks end 0608"/>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Main"/>
      <sheetName val="Data"/>
      <sheetName val="Master Data"/>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FuelAllocation"/>
      <sheetName val="EIM"/>
      <sheetName val="STF DA-RT"/>
      <sheetName val="Hermiston"/>
      <sheetName val="Generation Adj"/>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Thermal Gen by Unit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GRID Ready Reserve (MWH)"/>
      <sheetName val="GRID Spinning Reserve (MWH)"/>
      <sheetName val="Integration"/>
      <sheetName val="on off peak hours"/>
      <sheetName val="MacroBuild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Summary Table Target"/>
      <sheetName val="Unit Costs-earned"/>
      <sheetName val="Unit Costs-target"/>
      <sheetName val="Function Summary"/>
      <sheetName val="Class Summary"/>
      <sheetName val="Production Summary"/>
      <sheetName val="Transmission Summary"/>
      <sheetName val="Distribution Summary"/>
      <sheetName val="Retail Summary"/>
      <sheetName val="Misc Summary"/>
      <sheetName val="P+T+D+R+M"/>
      <sheetName val="Production"/>
      <sheetName val="Transmission"/>
      <sheetName val="Distribution"/>
      <sheetName val="Retail"/>
      <sheetName val="Misc"/>
      <sheetName val="Production-Non-NPC-Demand"/>
      <sheetName val="Production-Non-NPC-Energy"/>
      <sheetName val="Production-NPC-Demand"/>
      <sheetName val="Production-NPC-Energy"/>
      <sheetName val="Transmission-Non-NPC-Demand"/>
      <sheetName val="Transmission-Non-NPC-Energy"/>
      <sheetName val="Transmission-NPC-Demand"/>
      <sheetName val="Transmission-NPC-Energy"/>
      <sheetName val="Dist-Subs"/>
      <sheetName val="Dist-P&amp;C"/>
      <sheetName val="Dist-Xfmr"/>
      <sheetName val="Dist-Service"/>
      <sheetName val="Dist-Meter"/>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A Yr 2003 Change"/>
      <sheetName val="Blocking Yr 2003"/>
      <sheetName val="Sch16 Yr 2003 Net"/>
      <sheetName val="Sch24 Yr 2003 Net"/>
      <sheetName val="Sch36 Yr 2003 Net"/>
      <sheetName val="Sch40 Yr 2003 Net"/>
      <sheetName val="Sch48 Yr 2003 Net"/>
      <sheetName val="Tab A Yr 2003 incl SBC change"/>
      <sheetName val="Sheet1"/>
      <sheetName val="Tab A Yr 2002 Change revised"/>
      <sheetName val="Tab A Yr 2002 Change"/>
      <sheetName val="Tab A Yr 2002 All Filings cr=-"/>
      <sheetName val="Stip Table A w defer separate"/>
      <sheetName val="Blocking Yr 2002"/>
      <sheetName val="BPA qualifying kWh summary"/>
      <sheetName val="BPA qualifying kWh detail sent"/>
      <sheetName val="Sch16 Yr 2002 BPA"/>
      <sheetName val="Sch24 Yr 2002 (2)"/>
      <sheetName val="Sch36 Yr 2002 (2)"/>
      <sheetName val="Sch40 Yr 2002 (2)"/>
      <sheetName val="Sch48 Yr 2002 (2)"/>
      <sheetName val="BPA qualifying kWh detail"/>
      <sheetName val="merger credit 2001"/>
      <sheetName val="Tab A Yr 2001 All Filings cr=-"/>
      <sheetName val="RevReq"/>
      <sheetName val="Inputs"/>
      <sheetName val="Actual"/>
      <sheetName val="Table A yr 2001"/>
      <sheetName val="Table A yr 2002"/>
      <sheetName val="Table A yr 2003"/>
      <sheetName val="Table A summary"/>
      <sheetName val="Centralia Mining"/>
      <sheetName val="Spec Conts"/>
      <sheetName val="BPA Present"/>
      <sheetName val="Unbilled"/>
      <sheetName val="Weather"/>
      <sheetName val="Weather revised"/>
      <sheetName val="Weather Present"/>
      <sheetName val="Table 1"/>
      <sheetName val="Table 2"/>
      <sheetName val="Table 3"/>
      <sheetName val="New 24v36 yr 2001"/>
      <sheetName val="New 24v36 yr 2002"/>
      <sheetName val="New 24v36 yr 2003"/>
      <sheetName val="48 vs 36"/>
      <sheetName val="48 vs 36 Proposed"/>
      <sheetName val="Lighting SBC"/>
      <sheetName val="SBC"/>
      <sheetName val="SBC Stipulation P"/>
      <sheetName val="Stipulation Table A calculated"/>
      <sheetName val="Stipulation Blocking sch 16,18"/>
      <sheetName val="Sch16 Yr 2002"/>
      <sheetName val="Sch16 Yr 2003"/>
      <sheetName val="Stipulation Blocking sch 48T"/>
      <sheetName val="Stipulated Propose tariff rates"/>
      <sheetName val="Blocking Yr 2001"/>
      <sheetName val="Deferral"/>
      <sheetName val="Deferral (2)"/>
      <sheetName val="Merger Credit"/>
      <sheetName val="Centralia Credit"/>
      <sheetName val="Centralia Credit lighting avg"/>
      <sheetName val="SBC Stipulation revised"/>
      <sheetName val="Table A Year 2001 All Filings"/>
      <sheetName val="Tab A Yr 01 All Filings cr rev"/>
      <sheetName val="Table A Year 2001 base rates"/>
      <sheetName val="Sch16 Yr 2001"/>
      <sheetName val="Sch24 Yr 2001"/>
      <sheetName val="Sch36 Yr 2001"/>
      <sheetName val="Sch40 Yr 2001"/>
      <sheetName val="Sch48 Yr 2001"/>
      <sheetName val="Order to apply tariffs"/>
      <sheetName val="cover"/>
      <sheetName val="rate filings"/>
      <sheetName val="Sch38 to 24 Yr 2001 "/>
      <sheetName val="Sch42 to 24 Yr 20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 val="ExR-Monthly"/>
      <sheetName val="K-WY-ID Monthly"/>
      <sheetName val="Monthly Def - All States"/>
      <sheetName val="Monthly - Carbon Plant"/>
      <sheetName val="New Accou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ran Cap Recovery"/>
      <sheetName val="Summary Trans O&amp;M"/>
      <sheetName val="GW Inserve Dates"/>
      <sheetName val="Transmission EG S1"/>
      <sheetName val="Transmission EG S2"/>
      <sheetName val="Transmission EG S3"/>
      <sheetName val="Transmission EG4"/>
      <sheetName val="Transmission EG S4"/>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paper Index"/>
      <sheetName val="Table 1"/>
      <sheetName val="Table X"/>
      <sheetName val="Attachment 1 - PCAM Calculation"/>
      <sheetName val="(2.1) Adj Actual NPC"/>
      <sheetName val="(2.2) Adjustments"/>
      <sheetName val="(2.3) Actual NPC"/>
      <sheetName val="(3.1) Base NPC UE264 ORTAM2014"/>
      <sheetName val="(4.1) Retail Load"/>
      <sheetName val="(5.1) Earned Retur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Generation Costs"/>
      <sheetName val="Inputs"/>
      <sheetName val="JAM Download"/>
      <sheetName val="FuncStudy"/>
      <sheetName val="Func Factors"/>
      <sheetName val="ACCUMDIT"/>
      <sheetName val="STEP_UP"/>
      <sheetName val="NPC"/>
    </sheetNames>
    <sheetDataSet>
      <sheetData sheetId="0" refreshError="1"/>
      <sheetData sheetId="1" refreshError="1"/>
      <sheetData sheetId="2"/>
      <sheetData sheetId="3" refreshError="1"/>
      <sheetData sheetId="4"/>
      <sheetData sheetId="5" refreshError="1"/>
      <sheetData sheetId="6" refreshError="1"/>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GRID En Chg IRP"/>
      <sheetName val="PriceForecast"/>
      <sheetName val="GRID Demand IRP (Displaced)"/>
      <sheetName val="Resource verification"/>
      <sheetName val="GRID Heat Rate IRP"/>
      <sheetName val="GRID EOR IRP"/>
      <sheetName val="GRID Planned Outage IRP"/>
      <sheetName val="GRID Del Pt IR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ummary"/>
      <sheetName val="Data"/>
      <sheetName val="Exports"/>
      <sheetName val="Imports"/>
      <sheetName val="Hourly Summary"/>
      <sheetName val="Transfers by Resource Pivot"/>
      <sheetName val="REX Data"/>
      <sheetName val="Plant Data"/>
      <sheetName val="20141101_20141201_ENE_EIM_TRANS"/>
      <sheetName val="Transfer Limit Piv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ple Summary"/>
      <sheetName val="Power Purchase Overview"/>
      <sheetName val="Log"/>
      <sheetName val="Form 1 Inputs APSA"/>
      <sheetName val="GE_8760"/>
      <sheetName val="SWT_8760"/>
      <sheetName val="Vestas_8760"/>
      <sheetName val="Total_8760"/>
      <sheetName val="245 - WY - Wind"/>
      <sheetName val="246 - WY - Wind"/>
      <sheetName val="247 - WY - Wind"/>
      <sheetName val="Average Hour by Month"/>
      <sheetName val="Boswell Springs I"/>
      <sheetName val="Summary"/>
      <sheetName val="Wind Farm Annual (esc)"/>
      <sheetName val="Wind Farm Annual"/>
      <sheetName val="Detail"/>
      <sheetName val="Capital-O&amp;MCosts"/>
      <sheetName val="TransmissionCostInformation"/>
      <sheetName val="Main"/>
      <sheetName val="IRP Integration Cost Summary"/>
      <sheetName val="Production Costs"/>
      <sheetName val="Wholesale Valuation"/>
      <sheetName val="Initial Capital + AFUDC"/>
      <sheetName val="Generic (Purchase)"/>
      <sheetName val="Chart1"/>
      <sheetName val="Chart2"/>
      <sheetName val="Chart3"/>
      <sheetName val="Chart Data"/>
      <sheetName val="Curve Chart"/>
      <sheetName val="Tracking"/>
      <sheetName val="RPS Inputs"/>
      <sheetName val="Wind &amp; Solar Costs"/>
      <sheetName val="Wind Backup Data"/>
      <sheetName val="Solar Backup Data"/>
      <sheetName val="Market Value Adjustment"/>
      <sheetName val="Transmission Impact Adders"/>
      <sheetName val="Impact of Mass-Cap"/>
      <sheetName val="Initial Capital + AFUDC (Lease)"/>
      <sheetName val="Generic (Lease)"/>
      <sheetName val="Terminal Value Calculation"/>
      <sheetName val="Butchering for Slides"/>
      <sheetName val="Proj_Summary (unused)"/>
      <sheetName val="CashFlow_NI_Earnings"/>
      <sheetName val="Graphs (unused)"/>
      <sheetName val="Butchering Chart 1"/>
      <sheetName val="Butchering Chart 2"/>
      <sheetName val="Schedule 37"/>
      <sheetName val="Schedule 38"/>
      <sheetName val="Exhibit 1- Std Base Load QF"/>
      <sheetName val="Exhibit 2- Std Wind QF"/>
      <sheetName val="Exhibit 3- Std FixedSolar QF"/>
      <sheetName val="Exhibit 4- Std TrackingSolar"/>
      <sheetName val="Exhibit 5- Renewable BaseLoad"/>
      <sheetName val="Exhibit 6- Renewable Wind"/>
      <sheetName val="Exhibit 7- Renewable FixedS"/>
      <sheetName val="Exhibit 8- Renewable TrackingS"/>
      <sheetName val="Dispatch Optimization"/>
      <sheetName val="Financial Statements"/>
      <sheetName val="Wind_Input"/>
      <sheetName val="Multipliers Input"/>
      <sheetName val="Monthly-v3 GrossNPC"/>
      <sheetName val="Delta-1P2"/>
      <sheetName val="Delta-2P2"/>
      <sheetName val="Monthly"/>
      <sheetName val="Delta-1"/>
      <sheetName val="Delta-2"/>
      <sheetName val="Capacity Value"/>
      <sheetName val="IRP Avoided Prices"/>
      <sheetName val="Summary for APR"/>
      <sheetName val="Rev Req"/>
      <sheetName val="Emissions Input"/>
      <sheetName val="Curves"/>
      <sheetName val="Discount Factors"/>
      <sheetName val="Corr Curves"/>
      <sheetName val="On-Going Capital"/>
      <sheetName val="Lookups"/>
      <sheetName val="Docum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Sheet3"/>
      <sheetName val="Actuals"/>
      <sheetName val="Plan"/>
      <sheetName val="Variance"/>
      <sheetName val="Master Data"/>
      <sheetName val="Jun09 CA"/>
      <sheetName val="Jun 09 OR"/>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Apr 05 - Mar 06 Adds"/>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Forward Price Curve"/>
      <sheetName val="Inflation Forecast"/>
      <sheetName val="Internal Verification (2)"/>
      <sheetName val="Internal Verification (3)"/>
      <sheetName val="GNw_Market Price Index (1206)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GRID_Planned Outages"/>
      <sheetName val="GRID_Generic Screen"/>
      <sheetName val="Source - Planned Outages"/>
      <sheetName val="Scheduling 2010"/>
      <sheetName val="Scheduling 2009"/>
      <sheetName val="Scheduling 2008"/>
      <sheetName val="XX Internal Only - Tree"/>
      <sheetName val="DELETE after verification"/>
      <sheetName val="DELETE after verification (2)"/>
      <sheetName val="GN_Planned Outages (In Pro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1 GRID Source - All States"/>
      <sheetName val="2 GRID Wind"/>
      <sheetName val="2 GRID Wind (2014-2021)"/>
      <sheetName val="2 GRID Wind (2022-2029)"/>
      <sheetName val="2 GRID Wind (2030-2037)"/>
      <sheetName val="3 GRID Glenrock Wind (ot OR)"/>
      <sheetName val="4 GRID IRP Resources"/>
      <sheetName val="5 GRID IRP WY SW"/>
      <sheetName val="Source IRP WY SW "/>
      <sheetName val="Source IRP WY SW 12x24"/>
      <sheetName val="Special Cases"/>
      <sheetName val="Gas Turbine EFORd"/>
      <sheetName val="Source - All States"/>
      <sheetName val="X EOR verification"/>
      <sheetName val="X Thermal Attributes"/>
      <sheetName val="X GRID EOR Annual (ot UT)"/>
      <sheetName val="X Source - Annual"/>
      <sheetName val="XA GRID Annual WD WE (Ut Only)"/>
      <sheetName val="X Source - Annual (WD WE)"/>
      <sheetName val="X Source - Ramp Los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0-GRID IRP (Displaced)"/>
      <sheetName val="66 - OR - Solar"/>
      <sheetName val="67 - OR - Solar"/>
      <sheetName val="57 - WY - Wind"/>
      <sheetName val="69 - WY - Wind"/>
      <sheetName val="70 - UT - Wind"/>
      <sheetName val="72 - UT - Solar"/>
      <sheetName val="73 - UT - Wind"/>
      <sheetName val="74 - UT - Wind"/>
      <sheetName val="75 - UT - Wind"/>
      <sheetName val="76 - UT - Wind"/>
      <sheetName val="77 - UT - Wind"/>
      <sheetName val="78 - UT - Solar"/>
      <sheetName val="79 - UT - Solar"/>
      <sheetName val="80 - UT - Solar"/>
      <sheetName val="81 - UT - Solar"/>
      <sheetName val="82 - UT - Wind"/>
      <sheetName val="1-GRID Demand"/>
      <sheetName val="2-GRID (Cal ISO)"/>
      <sheetName val="3-GRID-Lewis Losses"/>
      <sheetName val="B-GRID (ActualLoadOnly)"/>
      <sheetName val="C-GRID (ID Only)"/>
      <sheetName val="D-GRID (BAL-002 Only)"/>
      <sheetName val="Source - Ramp Losses"/>
      <sheetName val="Source - Station Use"/>
      <sheetName val="xxDemand pre 2011"/>
      <sheetName val="GRID (Expired Contr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
      <sheetName val="Existing"/>
      <sheetName val="ExistRepwr"/>
      <sheetName val="Repower"/>
      <sheetName val="Repower Info"/>
      <sheetName val=" WD O&amp;M"/>
      <sheetName val="WD Capital Invest &amp; Run Rate"/>
      <sheetName val="Generation"/>
      <sheetName val="PTC"/>
      <sheetName val="Allocation Note"/>
      <sheetName val="Repower Case LJ"/>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Reports"/>
      <sheetName val="Cost Summary"/>
      <sheetName val="Costs By Sample"/>
      <sheetName val="Generator Pivot"/>
      <sheetName val="GWS Transmission"/>
      <sheetName val="WY Bid Real Costs"/>
      <sheetName val="Other Adjustments Summary"/>
      <sheetName val="Other Adjustments"/>
      <sheetName val="Fixed Cost"/>
      <sheetName val="Data Checks"/>
      <sheetName val="Generator Costs"/>
      <sheetName val="Battery Costs"/>
      <sheetName val="Transmission Costs"/>
      <sheetName val="ENS, Dump Energy, Shortage"/>
      <sheetName val="Market Summary (GWh)"/>
      <sheetName val="Emissions Summary (Tons)"/>
      <sheetName val="LT Generator Costs"/>
      <sheetName val="LT Battery Costs"/>
      <sheetName val="LT Line Costs"/>
      <sheetName val="TBL_Resource Master"/>
      <sheetName val="ST Cost Summary -P02c-MMGR-GWS "/>
    </sheetNames>
    <sheetDataSet>
      <sheetData sheetId="0" refreshError="1"/>
      <sheetData sheetId="1" refreshError="1"/>
      <sheetData sheetId="2" refreshError="1">
        <row r="8">
          <cell r="H8">
            <v>366.34587158203129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sheetName val="NG"/>
      <sheetName val="Holidays"/>
    </sheetNames>
    <sheetDataSet>
      <sheetData sheetId="0"/>
      <sheetData sheetId="1" refreshError="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63 Page 1"/>
      <sheetName val="Exhibit 63 Page 2"/>
      <sheetName val="Exhibit 64"/>
      <sheetName val="Exhibit 64 Page 5"/>
      <sheetName val="Exhibit 65"/>
      <sheetName val="BACKUP====&gt;"/>
      <sheetName val="Exh 64 (Network)"/>
      <sheetName val="Rate Base for Network Upgrades"/>
      <sheetName val="Exh 64 (Trans)"/>
      <sheetName val="NPC and Cost Rollup (Trans)"/>
      <sheetName val="Rate Base for Transmission"/>
      <sheetName val="Exh 64 (Wind)"/>
      <sheetName val="NPC and Cost Rollup (Wind)"/>
      <sheetName val="Rate Base for Wind"/>
      <sheetName val="NPC Saving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GRID Input"/>
      <sheetName val="IRP 2006"/>
      <sheetName val="Official Price"/>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1-SC-CETA"/>
      <sheetName val="PS0-SC"/>
      <sheetName val="Delta"/>
    </sheetNames>
    <sheetDataSet>
      <sheetData sheetId="0">
        <row r="8">
          <cell r="C8">
            <v>305.44813982520537</v>
          </cell>
          <cell r="D8">
            <v>54.196438022866388</v>
          </cell>
          <cell r="E8">
            <v>50.23817378895771</v>
          </cell>
          <cell r="F8">
            <v>60.778899260737255</v>
          </cell>
          <cell r="G8">
            <v>40.158820267445613</v>
          </cell>
          <cell r="H8">
            <v>42.536494756108866</v>
          </cell>
          <cell r="I8">
            <v>41.110460986108755</v>
          </cell>
          <cell r="J8">
            <v>36.132139420094795</v>
          </cell>
          <cell r="K8">
            <v>32.71745410009936</v>
          </cell>
          <cell r="L8">
            <v>34.597719927626876</v>
          </cell>
          <cell r="M8">
            <v>4.8250502747116171</v>
          </cell>
          <cell r="N8">
            <v>2.5344453114283194</v>
          </cell>
          <cell r="O8">
            <v>2.06945158878007</v>
          </cell>
          <cell r="P8">
            <v>2.059731125742021</v>
          </cell>
          <cell r="Q8">
            <v>2.22624877135907</v>
          </cell>
          <cell r="R8">
            <v>2.5577934135409599</v>
          </cell>
          <cell r="S8">
            <v>3.0137420147880789</v>
          </cell>
          <cell r="T8">
            <v>4.5969955262925453</v>
          </cell>
          <cell r="U8">
            <v>0</v>
          </cell>
          <cell r="V8">
            <v>0</v>
          </cell>
          <cell r="W8">
            <v>0</v>
          </cell>
        </row>
        <row r="13">
          <cell r="C13">
            <v>2187.0643251261113</v>
          </cell>
          <cell r="D13">
            <v>289.96706246348947</v>
          </cell>
          <cell r="E13">
            <v>285.11617364131712</v>
          </cell>
          <cell r="F13">
            <v>285.54035775802237</v>
          </cell>
          <cell r="G13">
            <v>314.12440957535853</v>
          </cell>
          <cell r="H13">
            <v>322.86883398197051</v>
          </cell>
          <cell r="I13">
            <v>299.9418468306547</v>
          </cell>
          <cell r="J13">
            <v>281.42838375059426</v>
          </cell>
          <cell r="K13">
            <v>270.65599399437161</v>
          </cell>
          <cell r="L13">
            <v>272.15337343007616</v>
          </cell>
          <cell r="M13">
            <v>90.782709283436887</v>
          </cell>
          <cell r="N13">
            <v>83.215658630981139</v>
          </cell>
          <cell r="O13">
            <v>93.809191498236473</v>
          </cell>
          <cell r="P13">
            <v>84.099718474105956</v>
          </cell>
          <cell r="Q13">
            <v>84.592536729780946</v>
          </cell>
          <cell r="R13">
            <v>70.507270874269167</v>
          </cell>
          <cell r="S13">
            <v>56.91557852054585</v>
          </cell>
          <cell r="T13">
            <v>55.984835506850963</v>
          </cell>
          <cell r="U13">
            <v>0</v>
          </cell>
          <cell r="V13">
            <v>0</v>
          </cell>
          <cell r="W13">
            <v>0</v>
          </cell>
        </row>
        <row r="14">
          <cell r="C14">
            <v>92.970191390745001</v>
          </cell>
          <cell r="D14">
            <v>16.15657538389074</v>
          </cell>
          <cell r="E14">
            <v>20.144527601205432</v>
          </cell>
          <cell r="F14">
            <v>20.144527601205432</v>
          </cell>
          <cell r="G14">
            <v>20.144527601205432</v>
          </cell>
          <cell r="H14">
            <v>20.144527601205432</v>
          </cell>
          <cell r="I14">
            <v>20.144527601205432</v>
          </cell>
          <cell r="J14">
            <v>0</v>
          </cell>
          <cell r="K14">
            <v>0</v>
          </cell>
          <cell r="L14">
            <v>0</v>
          </cell>
          <cell r="M14">
            <v>0</v>
          </cell>
          <cell r="N14">
            <v>0</v>
          </cell>
          <cell r="O14">
            <v>0</v>
          </cell>
          <cell r="P14">
            <v>0</v>
          </cell>
          <cell r="Q14">
            <v>0</v>
          </cell>
          <cell r="R14">
            <v>0</v>
          </cell>
          <cell r="S14">
            <v>0</v>
          </cell>
          <cell r="T14">
            <v>0</v>
          </cell>
          <cell r="U14">
            <v>0</v>
          </cell>
          <cell r="V14">
            <v>0</v>
          </cell>
          <cell r="W14">
            <v>0</v>
          </cell>
        </row>
        <row r="15">
          <cell r="C15">
            <v>652.14435901013348</v>
          </cell>
          <cell r="D15">
            <v>0</v>
          </cell>
          <cell r="E15">
            <v>0</v>
          </cell>
          <cell r="F15">
            <v>0</v>
          </cell>
          <cell r="G15">
            <v>1.2470000000000001</v>
          </cell>
          <cell r="H15">
            <v>0</v>
          </cell>
          <cell r="I15">
            <v>50.503101000000001</v>
          </cell>
          <cell r="J15">
            <v>52.513819000000005</v>
          </cell>
          <cell r="K15">
            <v>13.911</v>
          </cell>
          <cell r="L15">
            <v>0</v>
          </cell>
          <cell r="M15">
            <v>820.75245999999981</v>
          </cell>
          <cell r="N15">
            <v>0</v>
          </cell>
          <cell r="O15">
            <v>0</v>
          </cell>
          <cell r="P15">
            <v>0</v>
          </cell>
          <cell r="Q15">
            <v>0</v>
          </cell>
          <cell r="R15">
            <v>231.41399999999999</v>
          </cell>
          <cell r="S15">
            <v>70.225999999999999</v>
          </cell>
          <cell r="T15">
            <v>0</v>
          </cell>
          <cell r="U15">
            <v>123.905</v>
          </cell>
          <cell r="V15">
            <v>0</v>
          </cell>
          <cell r="W15">
            <v>0</v>
          </cell>
        </row>
        <row r="20">
          <cell r="C20">
            <v>4024.0384319661716</v>
          </cell>
          <cell r="D20">
            <v>657.16879963882388</v>
          </cell>
          <cell r="E20">
            <v>751.38338345849741</v>
          </cell>
          <cell r="F20">
            <v>772.22135064337181</v>
          </cell>
          <cell r="G20">
            <v>528.86201241185313</v>
          </cell>
          <cell r="H20">
            <v>610.28368232774471</v>
          </cell>
          <cell r="I20">
            <v>589.76488525400293</v>
          </cell>
          <cell r="J20">
            <v>479.52676543044868</v>
          </cell>
          <cell r="K20">
            <v>384.52108359005234</v>
          </cell>
          <cell r="L20">
            <v>417.48831967002127</v>
          </cell>
          <cell r="M20">
            <v>110.15808595440413</v>
          </cell>
          <cell r="N20">
            <v>17.971215926220282</v>
          </cell>
          <cell r="O20">
            <v>14.196111641547109</v>
          </cell>
          <cell r="P20">
            <v>14.6574558145702</v>
          </cell>
          <cell r="Q20">
            <v>15.58301981891934</v>
          </cell>
          <cell r="R20">
            <v>18.025304396357281</v>
          </cell>
          <cell r="S20">
            <v>21.137714050665387</v>
          </cell>
          <cell r="T20">
            <v>26.38904341279191</v>
          </cell>
          <cell r="U20">
            <v>0</v>
          </cell>
          <cell r="V20">
            <v>0</v>
          </cell>
          <cell r="W20">
            <v>0</v>
          </cell>
        </row>
        <row r="21">
          <cell r="C21">
            <v>113.30852158940455</v>
          </cell>
          <cell r="D21">
            <v>1.0380147099999999</v>
          </cell>
          <cell r="E21">
            <v>3.3446625332899997</v>
          </cell>
          <cell r="F21">
            <v>7.5599484019999998</v>
          </cell>
          <cell r="G21">
            <v>28.419426640000008</v>
          </cell>
          <cell r="H21">
            <v>23.13626571379999</v>
          </cell>
          <cell r="I21">
            <v>16.312980681999999</v>
          </cell>
          <cell r="J21">
            <v>16.080004592999998</v>
          </cell>
          <cell r="K21">
            <v>13.53400014</v>
          </cell>
          <cell r="L21">
            <v>11.712787313000002</v>
          </cell>
          <cell r="M21">
            <v>10.243978913999999</v>
          </cell>
          <cell r="N21">
            <v>8.469644265000003</v>
          </cell>
          <cell r="O21">
            <v>7.8325343999999948</v>
          </cell>
          <cell r="P21">
            <v>8.3116009769999994</v>
          </cell>
          <cell r="Q21">
            <v>8.0178274060000039</v>
          </cell>
          <cell r="R21">
            <v>8.6088342059999992</v>
          </cell>
          <cell r="S21">
            <v>8.7783783000000035</v>
          </cell>
          <cell r="T21">
            <v>8.8336151800000042</v>
          </cell>
          <cell r="U21">
            <v>0</v>
          </cell>
          <cell r="V21">
            <v>0</v>
          </cell>
          <cell r="W21">
            <v>0</v>
          </cell>
        </row>
        <row r="25">
          <cell r="C25">
            <v>-226.15041479596945</v>
          </cell>
          <cell r="D25">
            <v>-126.87008927171634</v>
          </cell>
          <cell r="E25">
            <v>0</v>
          </cell>
          <cell r="F25">
            <v>93.844267868203801</v>
          </cell>
          <cell r="G25">
            <v>-45.88741769987044</v>
          </cell>
          <cell r="H25">
            <v>-55.604027481499003</v>
          </cell>
          <cell r="I25">
            <v>126.64704196526367</v>
          </cell>
          <cell r="J25">
            <v>-17.080555892229324</v>
          </cell>
          <cell r="K25">
            <v>-29.676538959026093</v>
          </cell>
          <cell r="L25">
            <v>-193.56946561748694</v>
          </cell>
          <cell r="M25">
            <v>-53.015416275971411</v>
          </cell>
          <cell r="N25">
            <v>-33.919140128289541</v>
          </cell>
          <cell r="O25">
            <v>-23.423757146023171</v>
          </cell>
          <cell r="P25">
            <v>-11.53611023313861</v>
          </cell>
          <cell r="Q25">
            <v>-4.1924025811922636</v>
          </cell>
          <cell r="R25">
            <v>-7.3702456982650606</v>
          </cell>
          <cell r="S25">
            <v>-2.1411706980101486</v>
          </cell>
          <cell r="T25">
            <v>17.986584411179404</v>
          </cell>
          <cell r="U25">
            <v>0.14539739860546094</v>
          </cell>
          <cell r="V25">
            <v>0.18500283778341631</v>
          </cell>
          <cell r="W25">
            <v>1.0393762517084114E-2</v>
          </cell>
        </row>
        <row r="26">
          <cell r="C26">
            <v>23284.035469989743</v>
          </cell>
          <cell r="D26">
            <v>3679.3848486053266</v>
          </cell>
          <cell r="E26">
            <v>3469.1895414123155</v>
          </cell>
          <cell r="F26">
            <v>3958.126558513462</v>
          </cell>
          <cell r="G26">
            <v>2925.0526863476134</v>
          </cell>
          <cell r="H26">
            <v>3146.6255198613335</v>
          </cell>
          <cell r="I26">
            <v>3206.1736389592884</v>
          </cell>
          <cell r="J26">
            <v>2676.0621005976759</v>
          </cell>
          <cell r="K26">
            <v>2438.9737550994937</v>
          </cell>
          <cell r="L26">
            <v>2571.7263821177908</v>
          </cell>
          <cell r="M26">
            <v>808.90586818502743</v>
          </cell>
          <cell r="N26">
            <v>523.38983037051003</v>
          </cell>
          <cell r="O26">
            <v>455.82117468803693</v>
          </cell>
          <cell r="P26">
            <v>451.73156249700799</v>
          </cell>
          <cell r="Q26">
            <v>493.04503476849681</v>
          </cell>
          <cell r="R26">
            <v>506.20903603732654</v>
          </cell>
          <cell r="S26">
            <v>557.12905890898503</v>
          </cell>
          <cell r="T26">
            <v>691.22304096009373</v>
          </cell>
          <cell r="U26">
            <v>479.075388727215</v>
          </cell>
          <cell r="V26">
            <v>484.43552190523337</v>
          </cell>
          <cell r="W26">
            <v>470.59339456298744</v>
          </cell>
        </row>
        <row r="31">
          <cell r="C31">
            <v>-4298.5903893008744</v>
          </cell>
          <cell r="D31">
            <v>37.206214785158629</v>
          </cell>
          <cell r="E31">
            <v>48.323301689135917</v>
          </cell>
          <cell r="F31">
            <v>-59.26997770292845</v>
          </cell>
          <cell r="G31">
            <v>-249.82109977890397</v>
          </cell>
          <cell r="H31">
            <v>-254.70438152141597</v>
          </cell>
          <cell r="I31">
            <v>-533.74980974481969</v>
          </cell>
          <cell r="J31">
            <v>-707.65725138286598</v>
          </cell>
          <cell r="K31">
            <v>-718.97157810343276</v>
          </cell>
          <cell r="L31">
            <v>-755.99557263066015</v>
          </cell>
          <cell r="M31">
            <v>-809.67670716325551</v>
          </cell>
          <cell r="N31">
            <v>-725.43859825346624</v>
          </cell>
          <cell r="O31">
            <v>-837.54026979899675</v>
          </cell>
          <cell r="P31">
            <v>-811.89868954765382</v>
          </cell>
          <cell r="Q31">
            <v>-626.14475353434386</v>
          </cell>
          <cell r="R31">
            <v>-660.81361136854241</v>
          </cell>
          <cell r="S31">
            <v>-366.96883885239328</v>
          </cell>
          <cell r="T31">
            <v>-168.74275819138748</v>
          </cell>
          <cell r="U31">
            <v>-161.61550068244273</v>
          </cell>
          <cell r="V31">
            <v>-152.91742323581036</v>
          </cell>
          <cell r="W31">
            <v>-80.536110449316809</v>
          </cell>
        </row>
        <row r="32">
          <cell r="C32">
            <v>-9696.6470251014907</v>
          </cell>
          <cell r="D32">
            <v>-305.80195188141033</v>
          </cell>
          <cell r="E32">
            <v>-316.15778386248195</v>
          </cell>
          <cell r="F32">
            <v>-474.00540084463597</v>
          </cell>
          <cell r="G32">
            <v>-483.36542622123784</v>
          </cell>
          <cell r="H32">
            <v>-500.0593898002042</v>
          </cell>
          <cell r="I32">
            <v>-556.86913506365897</v>
          </cell>
          <cell r="J32">
            <v>-661.5305443817947</v>
          </cell>
          <cell r="K32">
            <v>-693.16562139133646</v>
          </cell>
          <cell r="L32">
            <v>-327.59292590660078</v>
          </cell>
          <cell r="M32">
            <v>-1249.6816043805391</v>
          </cell>
          <cell r="N32">
            <v>-1626.0625520734588</v>
          </cell>
          <cell r="O32">
            <v>-1657.9889965622322</v>
          </cell>
          <cell r="P32">
            <v>-1599.0094228903567</v>
          </cell>
          <cell r="Q32">
            <v>-1654.8153048324752</v>
          </cell>
          <cell r="R32">
            <v>-1784.5031371369816</v>
          </cell>
          <cell r="S32">
            <v>-1733.4887105257715</v>
          </cell>
          <cell r="T32">
            <v>-1721.533672224431</v>
          </cell>
          <cell r="U32">
            <v>-1754.9563896725074</v>
          </cell>
          <cell r="V32">
            <v>-1806.5123967035302</v>
          </cell>
          <cell r="W32">
            <v>-683.70004155480638</v>
          </cell>
        </row>
        <row r="33">
          <cell r="C33">
            <v>99.231883873918008</v>
          </cell>
          <cell r="D33">
            <v>10.81103467622189</v>
          </cell>
          <cell r="E33">
            <v>11.030514490969619</v>
          </cell>
          <cell r="F33">
            <v>10.6901087293532</v>
          </cell>
          <cell r="G33">
            <v>10.64221033584583</v>
          </cell>
          <cell r="H33">
            <v>11.38233543534542</v>
          </cell>
          <cell r="I33">
            <v>13.52150417932137</v>
          </cell>
          <cell r="J33">
            <v>11.24932210209424</v>
          </cell>
          <cell r="K33">
            <v>10.457568684547971</v>
          </cell>
          <cell r="L33">
            <v>10.998863133558979</v>
          </cell>
          <cell r="M33">
            <v>7.9219762751923612</v>
          </cell>
          <cell r="N33">
            <v>5.6084416540350661</v>
          </cell>
          <cell r="O33">
            <v>4.9515324528515796</v>
          </cell>
          <cell r="P33">
            <v>5.0247004676775884</v>
          </cell>
          <cell r="Q33">
            <v>5.007916955394399</v>
          </cell>
          <cell r="R33">
            <v>5.4603326229550344</v>
          </cell>
          <cell r="S33">
            <v>5.9093272334161764</v>
          </cell>
          <cell r="T33">
            <v>6.4116201702421982</v>
          </cell>
          <cell r="U33">
            <v>7.3299430287903959</v>
          </cell>
          <cell r="V33">
            <v>7.4022678124169108</v>
          </cell>
          <cell r="W33">
            <v>6.9387647438063738</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C35">
            <v>36.960711997939164</v>
          </cell>
          <cell r="D35">
            <v>24.453512099047593</v>
          </cell>
          <cell r="E35">
            <v>16.025579196000059</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C36">
            <v>2458.9887825246678</v>
          </cell>
          <cell r="D36">
            <v>263.78231224598852</v>
          </cell>
          <cell r="E36">
            <v>258.20244419015665</v>
          </cell>
          <cell r="F36">
            <v>257.50144849295015</v>
          </cell>
          <cell r="G36">
            <v>255.20833223090759</v>
          </cell>
          <cell r="H36">
            <v>249.42985301121763</v>
          </cell>
          <cell r="I36">
            <v>248.01249102527444</v>
          </cell>
          <cell r="J36">
            <v>242.84160699420445</v>
          </cell>
          <cell r="K36">
            <v>241.95759312097917</v>
          </cell>
          <cell r="L36">
            <v>219.04291409425991</v>
          </cell>
          <cell r="M36">
            <v>215.51048006602727</v>
          </cell>
          <cell r="N36">
            <v>210.29840023959619</v>
          </cell>
          <cell r="O36">
            <v>208.4498745483227</v>
          </cell>
          <cell r="P36">
            <v>206.98120156178555</v>
          </cell>
          <cell r="Q36">
            <v>197.37694092801976</v>
          </cell>
          <cell r="R36">
            <v>180.89277802653072</v>
          </cell>
          <cell r="S36">
            <v>177.13393458954374</v>
          </cell>
          <cell r="T36">
            <v>173.68308738742786</v>
          </cell>
          <cell r="U36">
            <v>172.45681183138555</v>
          </cell>
          <cell r="V36">
            <v>172.02345618669602</v>
          </cell>
          <cell r="W36">
            <v>171.19803167098655</v>
          </cell>
        </row>
        <row r="37">
          <cell r="C37">
            <v>-1281.1072884885498</v>
          </cell>
          <cell r="D37">
            <v>8.7623800454736607</v>
          </cell>
          <cell r="E37">
            <v>8.773451212695587</v>
          </cell>
          <cell r="F37">
            <v>8.7848537456534999</v>
          </cell>
          <cell r="G37">
            <v>8.7963061705556314</v>
          </cell>
          <cell r="H37">
            <v>8.7582820305488092</v>
          </cell>
          <cell r="I37">
            <v>8.815584224149962</v>
          </cell>
          <cell r="J37">
            <v>8.8088512492625597</v>
          </cell>
          <cell r="K37">
            <v>-149.42345445001217</v>
          </cell>
          <cell r="L37">
            <v>-153.08835291891003</v>
          </cell>
          <cell r="M37">
            <v>-156.91178063390643</v>
          </cell>
          <cell r="N37">
            <v>-311.53041764887848</v>
          </cell>
          <cell r="O37">
            <v>-270.92671549525471</v>
          </cell>
          <cell r="P37">
            <v>-285.34787635104647</v>
          </cell>
          <cell r="Q37">
            <v>-296.42673705010549</v>
          </cell>
          <cell r="R37">
            <v>-306.17358385915793</v>
          </cell>
          <cell r="S37">
            <v>-353.16436119514026</v>
          </cell>
          <cell r="T37">
            <v>-364.29115949508594</v>
          </cell>
          <cell r="U37">
            <v>-227.25672870041305</v>
          </cell>
          <cell r="V37">
            <v>-234.4253111038029</v>
          </cell>
          <cell r="W37">
            <v>-234.42936807005094</v>
          </cell>
        </row>
        <row r="38">
          <cell r="C38">
            <v>4941.4771520156501</v>
          </cell>
          <cell r="D38">
            <v>676.82144769626018</v>
          </cell>
          <cell r="E38">
            <v>576.51216381381596</v>
          </cell>
          <cell r="F38">
            <v>558.61821833087458</v>
          </cell>
          <cell r="G38">
            <v>567.63810016722061</v>
          </cell>
          <cell r="H38">
            <v>555.78790081737168</v>
          </cell>
          <cell r="I38">
            <v>588.60954399640298</v>
          </cell>
          <cell r="J38">
            <v>542.09845770115066</v>
          </cell>
          <cell r="K38">
            <v>492.70638837033869</v>
          </cell>
          <cell r="L38">
            <v>487.245813210763</v>
          </cell>
          <cell r="M38">
            <v>381.48826570143814</v>
          </cell>
          <cell r="N38">
            <v>271.49733250273169</v>
          </cell>
          <cell r="O38">
            <v>234.92589527506766</v>
          </cell>
          <cell r="P38">
            <v>234.37949458923936</v>
          </cell>
          <cell r="Q38">
            <v>246.13055992954958</v>
          </cell>
          <cell r="R38">
            <v>244.78361422518179</v>
          </cell>
          <cell r="S38">
            <v>261.39229024994489</v>
          </cell>
          <cell r="T38">
            <v>288.48059499027983</v>
          </cell>
          <cell r="U38">
            <v>332.67932621567616</v>
          </cell>
          <cell r="V38">
            <v>340.18044956045145</v>
          </cell>
          <cell r="W38">
            <v>332.16602982914316</v>
          </cell>
        </row>
        <row r="39">
          <cell r="C39">
            <v>65.701397175677783</v>
          </cell>
          <cell r="D39">
            <v>4.3793014109700001</v>
          </cell>
          <cell r="E39">
            <v>1.92474114213</v>
          </cell>
          <cell r="F39">
            <v>7.0811542929399982</v>
          </cell>
          <cell r="G39">
            <v>5.7571449687599996</v>
          </cell>
          <cell r="H39">
            <v>6.2697351679599986</v>
          </cell>
          <cell r="I39">
            <v>5.8523536385899941</v>
          </cell>
          <cell r="J39">
            <v>5.0051792780599973</v>
          </cell>
          <cell r="K39">
            <v>6.0043385323799976</v>
          </cell>
          <cell r="L39">
            <v>7.2058600942599904</v>
          </cell>
          <cell r="M39">
            <v>8.6405017487900011</v>
          </cell>
          <cell r="N39">
            <v>8.0182059923999951</v>
          </cell>
          <cell r="O39">
            <v>6.845278540699999</v>
          </cell>
          <cell r="P39">
            <v>7.7130927110400016</v>
          </cell>
          <cell r="Q39">
            <v>7.7546711788999945</v>
          </cell>
          <cell r="R39">
            <v>5.5706008921000008</v>
          </cell>
          <cell r="S39">
            <v>5.8583222280999996</v>
          </cell>
          <cell r="T39">
            <v>6.8658819055000011</v>
          </cell>
          <cell r="U39">
            <v>6.986307973549998</v>
          </cell>
          <cell r="V39">
            <v>7.3050629083299956</v>
          </cell>
          <cell r="W39">
            <v>7.1688408770600018</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C42">
            <v>50.050722442168045</v>
          </cell>
          <cell r="D42">
            <v>0</v>
          </cell>
          <cell r="E42">
            <v>56.020682965594816</v>
          </cell>
          <cell r="F42">
            <v>0.92055629091688007</v>
          </cell>
          <cell r="G42">
            <v>5.4428373083709999E-2</v>
          </cell>
          <cell r="H42">
            <v>0.14150116746381999</v>
          </cell>
          <cell r="I42">
            <v>0</v>
          </cell>
          <cell r="J42">
            <v>0</v>
          </cell>
          <cell r="K42">
            <v>0</v>
          </cell>
          <cell r="L42">
            <v>1.600428716499E-2</v>
          </cell>
          <cell r="M42">
            <v>0</v>
          </cell>
          <cell r="N42">
            <v>0</v>
          </cell>
          <cell r="O42">
            <v>0</v>
          </cell>
          <cell r="P42">
            <v>0</v>
          </cell>
          <cell r="Q42">
            <v>0</v>
          </cell>
          <cell r="R42">
            <v>0</v>
          </cell>
          <cell r="S42">
            <v>0</v>
          </cell>
          <cell r="T42">
            <v>0</v>
          </cell>
          <cell r="U42">
            <v>0</v>
          </cell>
          <cell r="V42">
            <v>0</v>
          </cell>
          <cell r="W42">
            <v>0</v>
          </cell>
        </row>
        <row r="47">
          <cell r="C47">
            <v>15151.465952480927</v>
          </cell>
          <cell r="D47">
            <v>0.46241606989934608</v>
          </cell>
          <cell r="E47">
            <v>7.8672892717871648</v>
          </cell>
          <cell r="F47">
            <v>171.13494456046766</v>
          </cell>
          <cell r="G47">
            <v>393.76874932184398</v>
          </cell>
          <cell r="H47">
            <v>394.68215608536519</v>
          </cell>
          <cell r="I47">
            <v>831.92914059500049</v>
          </cell>
          <cell r="J47">
            <v>1041.0519548204177</v>
          </cell>
          <cell r="K47">
            <v>1197.7858974700725</v>
          </cell>
          <cell r="L47">
            <v>1210.3782823304064</v>
          </cell>
          <cell r="M47">
            <v>2128.3405424074886</v>
          </cell>
          <cell r="N47">
            <v>2690.1643000939848</v>
          </cell>
          <cell r="O47">
            <v>2907.2460393553465</v>
          </cell>
          <cell r="P47">
            <v>2907.2460393553465</v>
          </cell>
          <cell r="Q47">
            <v>2907.2460393553588</v>
          </cell>
          <cell r="R47">
            <v>2969.0702919142905</v>
          </cell>
          <cell r="S47">
            <v>2969.8650134234776</v>
          </cell>
          <cell r="T47">
            <v>2969.8650134234776</v>
          </cell>
          <cell r="U47">
            <v>2942.8172732509006</v>
          </cell>
          <cell r="V47">
            <v>2942.8172732508933</v>
          </cell>
          <cell r="W47">
            <v>2942.8172732508938</v>
          </cell>
        </row>
        <row r="48">
          <cell r="C48">
            <v>6162.3904866943803</v>
          </cell>
          <cell r="D48">
            <v>0</v>
          </cell>
          <cell r="E48">
            <v>0</v>
          </cell>
          <cell r="F48">
            <v>90.165123046987745</v>
          </cell>
          <cell r="G48">
            <v>252.90944583474797</v>
          </cell>
          <cell r="H48">
            <v>253.59164051805197</v>
          </cell>
          <cell r="I48">
            <v>581.10460306389621</v>
          </cell>
          <cell r="J48">
            <v>749.71547336909362</v>
          </cell>
          <cell r="K48">
            <v>749.71547336909362</v>
          </cell>
          <cell r="L48">
            <v>749.71547336909362</v>
          </cell>
          <cell r="M48">
            <v>811.62130874214927</v>
          </cell>
          <cell r="N48">
            <v>811.621308742113</v>
          </cell>
          <cell r="O48">
            <v>811.621308742113</v>
          </cell>
          <cell r="P48">
            <v>811.621308742113</v>
          </cell>
          <cell r="Q48">
            <v>811.62130874214927</v>
          </cell>
          <cell r="R48">
            <v>1108.3508607000099</v>
          </cell>
          <cell r="S48">
            <v>1109.3422276597678</v>
          </cell>
          <cell r="T48">
            <v>1109.3422276597678</v>
          </cell>
          <cell r="U48">
            <v>1109.3422276598578</v>
          </cell>
          <cell r="V48">
            <v>1109.3422276597678</v>
          </cell>
          <cell r="W48">
            <v>1109.3422276597678</v>
          </cell>
        </row>
        <row r="49">
          <cell r="C49">
            <v>2546.1823461267609</v>
          </cell>
          <cell r="D49">
            <v>0</v>
          </cell>
          <cell r="E49">
            <v>0</v>
          </cell>
          <cell r="F49">
            <v>60.342937401701626</v>
          </cell>
          <cell r="G49">
            <v>180.71333612890419</v>
          </cell>
          <cell r="H49">
            <v>183.69649097498237</v>
          </cell>
          <cell r="I49">
            <v>251.75410171211288</v>
          </cell>
          <cell r="J49">
            <v>287.99250787568781</v>
          </cell>
          <cell r="K49">
            <v>297.4754205925679</v>
          </cell>
          <cell r="L49">
            <v>307.00697115026475</v>
          </cell>
          <cell r="M49">
            <v>328.80028828110778</v>
          </cell>
          <cell r="N49">
            <v>335.14105348158711</v>
          </cell>
          <cell r="O49">
            <v>366.04922132438503</v>
          </cell>
          <cell r="P49">
            <v>369.4161638143388</v>
          </cell>
          <cell r="Q49">
            <v>352.3380536484139</v>
          </cell>
          <cell r="R49">
            <v>360.19046322152673</v>
          </cell>
          <cell r="S49">
            <v>368.21716721881631</v>
          </cell>
          <cell r="T49">
            <v>376.42352406460992</v>
          </cell>
          <cell r="U49">
            <v>384.81203216261639</v>
          </cell>
          <cell r="V49">
            <v>393.38907859304476</v>
          </cell>
          <cell r="W49">
            <v>402.15576741814635</v>
          </cell>
        </row>
        <row r="50">
          <cell r="C50">
            <v>8303.4117934675705</v>
          </cell>
          <cell r="D50">
            <v>226.60810194241449</v>
          </cell>
          <cell r="E50">
            <v>247.2661390083</v>
          </cell>
          <cell r="F50">
            <v>523.83576084231504</v>
          </cell>
          <cell r="G50">
            <v>558.49103365916017</v>
          </cell>
          <cell r="H50">
            <v>570.56835880728715</v>
          </cell>
          <cell r="I50">
            <v>603.17135890205964</v>
          </cell>
          <cell r="J50">
            <v>628.91145101322672</v>
          </cell>
          <cell r="K50">
            <v>620.13670539170334</v>
          </cell>
          <cell r="L50">
            <v>601.26177270739595</v>
          </cell>
          <cell r="M50">
            <v>975.74332382499688</v>
          </cell>
          <cell r="N50">
            <v>1205.0975412349871</v>
          </cell>
          <cell r="O50">
            <v>1232.8814443894739</v>
          </cell>
          <cell r="P50">
            <v>1157.0015595581126</v>
          </cell>
          <cell r="Q50">
            <v>1182.9407175770718</v>
          </cell>
          <cell r="R50">
            <v>1213.0628709554906</v>
          </cell>
          <cell r="S50">
            <v>1244.8049657953186</v>
          </cell>
          <cell r="T50">
            <v>1278.7510783032108</v>
          </cell>
          <cell r="U50">
            <v>1307.424771222584</v>
          </cell>
          <cell r="V50">
            <v>1347.4987914385786</v>
          </cell>
          <cell r="W50">
            <v>1392.1331107967251</v>
          </cell>
        </row>
        <row r="51">
          <cell r="C51">
            <v>1013.7433353377278</v>
          </cell>
          <cell r="D51">
            <v>76.270282257540501</v>
          </cell>
          <cell r="E51">
            <v>77.467016526030079</v>
          </cell>
          <cell r="F51">
            <v>84.063119364387589</v>
          </cell>
          <cell r="G51">
            <v>91.370087276711729</v>
          </cell>
          <cell r="H51">
            <v>89.912806794519895</v>
          </cell>
          <cell r="I51">
            <v>102.0661564712354</v>
          </cell>
          <cell r="J51">
            <v>97.409840547943304</v>
          </cell>
          <cell r="K51">
            <v>101.3493487232914</v>
          </cell>
          <cell r="L51">
            <v>108.57391301917849</v>
          </cell>
          <cell r="M51">
            <v>101.2865871452087</v>
          </cell>
          <cell r="N51">
            <v>95.827787846575916</v>
          </cell>
          <cell r="O51">
            <v>102.5545048547947</v>
          </cell>
          <cell r="P51">
            <v>98.916934180824839</v>
          </cell>
          <cell r="Q51">
            <v>103.171027112332</v>
          </cell>
          <cell r="R51">
            <v>87.524053304108961</v>
          </cell>
          <cell r="S51">
            <v>101.2096894027421</v>
          </cell>
          <cell r="T51">
            <v>100.58453984657619</v>
          </cell>
          <cell r="U51">
            <v>106.0395106630136</v>
          </cell>
          <cell r="V51">
            <v>104.1770832219174</v>
          </cell>
          <cell r="W51">
            <v>97.059437194519745</v>
          </cell>
        </row>
        <row r="52">
          <cell r="C52">
            <v>3493.8806400714125</v>
          </cell>
          <cell r="D52">
            <v>9.3161661356400329E-3</v>
          </cell>
          <cell r="E52">
            <v>9.5287022448800069E-3</v>
          </cell>
          <cell r="F52">
            <v>48.763223899178747</v>
          </cell>
          <cell r="G52">
            <v>150.62077218980806</v>
          </cell>
          <cell r="H52">
            <v>154.03725676317868</v>
          </cell>
          <cell r="I52">
            <v>288.05239099368765</v>
          </cell>
          <cell r="J52">
            <v>377.82544456155409</v>
          </cell>
          <cell r="K52">
            <v>386.40322115740065</v>
          </cell>
          <cell r="L52">
            <v>395.19459901684644</v>
          </cell>
          <cell r="M52">
            <v>434.94194737479177</v>
          </cell>
          <cell r="N52">
            <v>444.8134267361587</v>
          </cell>
          <cell r="O52">
            <v>454.91315607738284</v>
          </cell>
          <cell r="P52">
            <v>465.25042463858756</v>
          </cell>
          <cell r="Q52">
            <v>475.77539917752904</v>
          </cell>
          <cell r="R52">
            <v>646.47279985109776</v>
          </cell>
          <cell r="S52">
            <v>661.16647740587382</v>
          </cell>
          <cell r="T52">
            <v>676.1811929044635</v>
          </cell>
          <cell r="U52">
            <v>691.52993404273377</v>
          </cell>
          <cell r="V52">
            <v>707.20919146178869</v>
          </cell>
          <cell r="W52">
            <v>723.28915247626617</v>
          </cell>
        </row>
        <row r="53">
          <cell r="C53">
            <v>2064.839671887943</v>
          </cell>
          <cell r="D53">
            <v>0</v>
          </cell>
          <cell r="E53">
            <v>0</v>
          </cell>
          <cell r="F53">
            <v>0</v>
          </cell>
          <cell r="G53">
            <v>4.2681775030513176</v>
          </cell>
          <cell r="H53">
            <v>6.2611384746018848</v>
          </cell>
          <cell r="I53">
            <v>6.4862197306378899</v>
          </cell>
          <cell r="J53">
            <v>6.720081815923864</v>
          </cell>
          <cell r="K53">
            <v>99.15441046607863</v>
          </cell>
          <cell r="L53">
            <v>101.28551331130589</v>
          </cell>
          <cell r="M53">
            <v>206.07977024782508</v>
          </cell>
          <cell r="N53">
            <v>308.57330453815416</v>
          </cell>
          <cell r="O53">
            <v>415.17293621686105</v>
          </cell>
          <cell r="P53">
            <v>424.01071898360146</v>
          </cell>
          <cell r="Q53">
            <v>433.04183989029445</v>
          </cell>
          <cell r="R53">
            <v>561.85605713071959</v>
          </cell>
          <cell r="S53">
            <v>574.00407127982623</v>
          </cell>
          <cell r="T53">
            <v>586.4077538617596</v>
          </cell>
          <cell r="U53">
            <v>599.08997469857218</v>
          </cell>
          <cell r="V53">
            <v>611.85135229823709</v>
          </cell>
          <cell r="W53">
            <v>624.88258215473934</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C55">
            <v>-11.05058818130151</v>
          </cell>
          <cell r="D55">
            <v>0</v>
          </cell>
          <cell r="E55">
            <v>-2.195853986892999E-2</v>
          </cell>
          <cell r="F55">
            <v>-0.17017662699722</v>
          </cell>
          <cell r="G55">
            <v>-0.34521656372300019</v>
          </cell>
          <cell r="H55">
            <v>-1.0020275393201701</v>
          </cell>
          <cell r="I55">
            <v>-3.1889841873858993</v>
          </cell>
          <cell r="J55">
            <v>-0.44072411275658985</v>
          </cell>
          <cell r="K55">
            <v>-0.4299771099716399</v>
          </cell>
          <cell r="L55">
            <v>-0.53520816074847033</v>
          </cell>
          <cell r="M55">
            <v>-0.73039483684795914</v>
          </cell>
          <cell r="N55">
            <v>-3.9072795085314103</v>
          </cell>
          <cell r="O55">
            <v>-0.54404518897115006</v>
          </cell>
          <cell r="P55">
            <v>-0.49357175318803032</v>
          </cell>
          <cell r="Q55">
            <v>-0.48115189115590024</v>
          </cell>
          <cell r="R55">
            <v>-0.74219137953811021</v>
          </cell>
          <cell r="S55">
            <v>-2.7254182296083189</v>
          </cell>
          <cell r="T55">
            <v>-6.0116040023473598</v>
          </cell>
          <cell r="U55">
            <v>-0.94492341976013972</v>
          </cell>
          <cell r="V55">
            <v>-0.83412351912972071</v>
          </cell>
          <cell r="W55">
            <v>-0.93362062541660984</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C60">
            <v>243.42486228916189</v>
          </cell>
          <cell r="D60">
            <v>0</v>
          </cell>
          <cell r="E60">
            <v>1.328062542934404</v>
          </cell>
          <cell r="F60">
            <v>12.06920039130623</v>
          </cell>
          <cell r="G60">
            <v>15.25658010470047</v>
          </cell>
          <cell r="H60">
            <v>20.390260715915989</v>
          </cell>
          <cell r="I60">
            <v>23.167014722953912</v>
          </cell>
          <cell r="J60">
            <v>24.128769654666019</v>
          </cell>
          <cell r="K60">
            <v>24.128769654666019</v>
          </cell>
          <cell r="L60">
            <v>25.661984937210388</v>
          </cell>
          <cell r="M60">
            <v>25.661984937210388</v>
          </cell>
          <cell r="N60">
            <v>25.661984937210388</v>
          </cell>
          <cell r="O60">
            <v>25.661984937210388</v>
          </cell>
          <cell r="P60">
            <v>25.70183597712272</v>
          </cell>
          <cell r="Q60">
            <v>25.70183597712272</v>
          </cell>
          <cell r="R60">
            <v>25.70183597712272</v>
          </cell>
          <cell r="S60">
            <v>48.891669356067702</v>
          </cell>
          <cell r="T60">
            <v>50.2075444643936</v>
          </cell>
          <cell r="U60">
            <v>51.427034660415949</v>
          </cell>
          <cell r="V60">
            <v>51.427034660415949</v>
          </cell>
          <cell r="W60">
            <v>51.427034660415949</v>
          </cell>
        </row>
        <row r="61">
          <cell r="C61">
            <v>1122.2401023560788</v>
          </cell>
          <cell r="D61">
            <v>9.2050151849274595</v>
          </cell>
          <cell r="E61">
            <v>11.244890712297225</v>
          </cell>
          <cell r="F61">
            <v>18.226909861978996</v>
          </cell>
          <cell r="G61">
            <v>25.332987063031446</v>
          </cell>
          <cell r="H61">
            <v>35.465321547426377</v>
          </cell>
          <cell r="I61">
            <v>52.805661938579767</v>
          </cell>
          <cell r="J61">
            <v>69.459337885697963</v>
          </cell>
          <cell r="K61">
            <v>87.18290768224162</v>
          </cell>
          <cell r="L61">
            <v>103.35097347873686</v>
          </cell>
          <cell r="M61">
            <v>122.88910862117675</v>
          </cell>
          <cell r="N61">
            <v>142.51879250073915</v>
          </cell>
          <cell r="O61">
            <v>162.63358505980028</v>
          </cell>
          <cell r="P61">
            <v>179.85670504575316</v>
          </cell>
          <cell r="Q61">
            <v>195.19379586506062</v>
          </cell>
          <cell r="R61">
            <v>221.08718533699115</v>
          </cell>
          <cell r="S61">
            <v>240.63701888627548</v>
          </cell>
          <cell r="T61">
            <v>259.09442640599826</v>
          </cell>
          <cell r="U61">
            <v>279.61437037726023</v>
          </cell>
          <cell r="V61">
            <v>285.34460096507638</v>
          </cell>
          <cell r="W61">
            <v>269.88510785445561</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6">
          <cell r="C66">
            <v>-11364.009795490329</v>
          </cell>
          <cell r="D66">
            <v>-1309.2281460612005</v>
          </cell>
          <cell r="E66">
            <v>-907.16873505181786</v>
          </cell>
          <cell r="F66">
            <v>-1473.2052518198923</v>
          </cell>
          <cell r="G66">
            <v>-1187.7223527291439</v>
          </cell>
          <cell r="H66">
            <v>-1117.8156361799595</v>
          </cell>
          <cell r="I66">
            <v>-1230.1100579285317</v>
          </cell>
          <cell r="J66">
            <v>-980.87244203703597</v>
          </cell>
          <cell r="K66">
            <v>-826.19548238363143</v>
          </cell>
          <cell r="L66">
            <v>-778.73703135253265</v>
          </cell>
          <cell r="M66">
            <v>-883.94100462269</v>
          </cell>
          <cell r="N66">
            <v>-909.64665046440894</v>
          </cell>
          <cell r="O66">
            <v>-875.17181068663604</v>
          </cell>
          <cell r="P66">
            <v>-889.25558531571346</v>
          </cell>
          <cell r="Q66">
            <v>-921.23151714720586</v>
          </cell>
          <cell r="R66">
            <v>-1032.4535228680134</v>
          </cell>
          <cell r="S66">
            <v>-1067.8033651867115</v>
          </cell>
          <cell r="T66">
            <v>-1135.060703992767</v>
          </cell>
          <cell r="U66">
            <v>-1028.2768032508977</v>
          </cell>
          <cell r="V66">
            <v>-985.14352998015681</v>
          </cell>
          <cell r="W66">
            <v>-959.84924209483427</v>
          </cell>
        </row>
        <row r="67">
          <cell r="C67">
            <v>2023.9074410318412</v>
          </cell>
          <cell r="D67">
            <v>392.56664852912257</v>
          </cell>
          <cell r="E67">
            <v>543.37334090725369</v>
          </cell>
          <cell r="F67">
            <v>125.62493099568587</v>
          </cell>
          <cell r="G67">
            <v>400.74479953928665</v>
          </cell>
          <cell r="H67">
            <v>359.41016245313693</v>
          </cell>
          <cell r="I67">
            <v>80.83162914176215</v>
          </cell>
          <cell r="J67">
            <v>108.04893180946334</v>
          </cell>
          <cell r="K67">
            <v>109.20472518889632</v>
          </cell>
          <cell r="L67">
            <v>114.35022607858188</v>
          </cell>
          <cell r="M67">
            <v>80.620524310694179</v>
          </cell>
          <cell r="N67">
            <v>48.01441757766883</v>
          </cell>
          <cell r="O67">
            <v>47.414736256946561</v>
          </cell>
          <cell r="P67">
            <v>45.102627059863792</v>
          </cell>
          <cell r="Q67">
            <v>50.596554774013299</v>
          </cell>
          <cell r="R67">
            <v>32.628514332639575</v>
          </cell>
          <cell r="S67">
            <v>44.486536583039218</v>
          </cell>
          <cell r="T67">
            <v>43.959503202075169</v>
          </cell>
          <cell r="U67">
            <v>83.538573781468386</v>
          </cell>
          <cell r="V67">
            <v>106.73397929965877</v>
          </cell>
          <cell r="W67">
            <v>122.46871858601591</v>
          </cell>
        </row>
        <row r="71">
          <cell r="C71">
            <v>4374.7098237207747</v>
          </cell>
          <cell r="D71">
            <v>0</v>
          </cell>
          <cell r="E71">
            <v>25.743510257490392</v>
          </cell>
          <cell r="F71">
            <v>149.33751246121307</v>
          </cell>
          <cell r="G71">
            <v>168.71413929247382</v>
          </cell>
          <cell r="H71">
            <v>220.64314788163327</v>
          </cell>
          <cell r="I71">
            <v>236.20972246935287</v>
          </cell>
          <cell r="J71">
            <v>344.63763341736529</v>
          </cell>
          <cell r="K71">
            <v>358.00675782143969</v>
          </cell>
          <cell r="L71">
            <v>366.13348642052858</v>
          </cell>
          <cell r="M71">
            <v>385.87343518879049</v>
          </cell>
          <cell r="N71">
            <v>727.3105240149456</v>
          </cell>
          <cell r="O71">
            <v>743.82046601488275</v>
          </cell>
          <cell r="P71">
            <v>760.70517369408901</v>
          </cell>
          <cell r="Q71">
            <v>777.97318138753781</v>
          </cell>
          <cell r="R71">
            <v>799.29141369225806</v>
          </cell>
          <cell r="S71">
            <v>819.21995196771661</v>
          </cell>
          <cell r="T71">
            <v>837.92691191207655</v>
          </cell>
          <cell r="U71">
            <v>857.09302897961106</v>
          </cell>
          <cell r="V71">
            <v>876.60769664604754</v>
          </cell>
          <cell r="W71">
            <v>896.50666055270051</v>
          </cell>
        </row>
        <row r="75">
          <cell r="D75">
            <v>4687.3495347192302</v>
          </cell>
          <cell r="E75">
            <v>5247.1806416102509</v>
          </cell>
          <cell r="F75">
            <v>5318.7251057604599</v>
          </cell>
          <cell r="G75">
            <v>4981.1540000106897</v>
          </cell>
          <cell r="H75">
            <v>5356.8382103657714</v>
          </cell>
          <cell r="I75">
            <v>5949.069973159144</v>
          </cell>
          <cell r="J75">
            <v>5720.0665390809427</v>
          </cell>
          <cell r="K75">
            <v>5518.1201607523044</v>
          </cell>
          <cell r="L75">
            <v>5905.5826765111324</v>
          </cell>
          <cell r="M75">
            <v>4907.1312895712563</v>
          </cell>
          <cell r="N75">
            <v>4355.2429785199929</v>
          </cell>
          <cell r="O75">
            <v>4633.2748329846254</v>
          </cell>
          <cell r="P75">
            <v>4662.2467931768251</v>
          </cell>
          <cell r="Q75">
            <v>4872.0426429568251</v>
          </cell>
          <cell r="R75">
            <v>5507.2096188000178</v>
          </cell>
          <cell r="S75">
            <v>5823.0472703872747</v>
          </cell>
          <cell r="T75">
            <v>6173.5591175930476</v>
          </cell>
          <cell r="U75">
            <v>6362.2565609482353</v>
          </cell>
          <cell r="V75">
            <v>6368.0972861639075</v>
          </cell>
          <cell r="W75">
            <v>7660.594145256724</v>
          </cell>
        </row>
        <row r="76">
          <cell r="C76">
            <v>46286.227787603646</v>
          </cell>
          <cell r="D76">
            <v>609.47375428337023</v>
          </cell>
          <cell r="E76">
            <v>664.94224755130949</v>
          </cell>
          <cell r="F76">
            <v>1445.3967073267854</v>
          </cell>
          <cell r="G76">
            <v>2151.6282584879655</v>
          </cell>
          <cell r="H76">
            <v>2236.7966185987125</v>
          </cell>
          <cell r="I76">
            <v>3294.5301840927973</v>
          </cell>
          <cell r="J76">
            <v>3892.335359826473</v>
          </cell>
          <cell r="K76">
            <v>4118.7229986406855</v>
          </cell>
          <cell r="L76">
            <v>4137.3653696923066</v>
          </cell>
          <cell r="M76">
            <v>6309.8843574330049</v>
          </cell>
          <cell r="N76">
            <v>6727.4268902566964</v>
          </cell>
          <cell r="O76">
            <v>7153.7302534106857</v>
          </cell>
          <cell r="P76">
            <v>7103.9698774182434</v>
          </cell>
          <cell r="Q76">
            <v>7154.4019395975911</v>
          </cell>
          <cell r="R76">
            <v>8073.4419176208939</v>
          </cell>
          <cell r="S76">
            <v>8023.8628120301519</v>
          </cell>
          <cell r="T76">
            <v>8041.6746219471861</v>
          </cell>
          <cell r="U76">
            <v>8173.4807873403061</v>
          </cell>
          <cell r="V76">
            <v>8144.3197292306913</v>
          </cell>
          <cell r="W76">
            <v>8239.6132461641755</v>
          </cell>
        </row>
        <row r="77">
          <cell r="C77">
            <v>11647.83325542995</v>
          </cell>
          <cell r="D77">
            <v>4077.8757804358597</v>
          </cell>
          <cell r="E77">
            <v>4582.2383940589407</v>
          </cell>
          <cell r="F77">
            <v>3873.3283984336736</v>
          </cell>
          <cell r="G77">
            <v>2829.5257415227243</v>
          </cell>
          <cell r="H77">
            <v>3120.0415917670584</v>
          </cell>
          <cell r="I77">
            <v>2654.5397890663485</v>
          </cell>
          <cell r="J77">
            <v>1827.7311792544699</v>
          </cell>
          <cell r="K77">
            <v>1399.3971621116189</v>
          </cell>
          <cell r="L77">
            <v>1768.2173068188256</v>
          </cell>
          <cell r="M77">
            <v>-1402.7530678617488</v>
          </cell>
          <cell r="N77">
            <v>-2372.183911736704</v>
          </cell>
          <cell r="O77">
            <v>-2520.4554204260612</v>
          </cell>
          <cell r="P77">
            <v>-2441.7230842414174</v>
          </cell>
          <cell r="Q77">
            <v>-2282.3592966407659</v>
          </cell>
          <cell r="R77">
            <v>-2566.2322988208757</v>
          </cell>
          <cell r="S77">
            <v>-2200.8155416428772</v>
          </cell>
          <cell r="T77">
            <v>-1868.115504354138</v>
          </cell>
          <cell r="U77">
            <v>-1811.2242263920698</v>
          </cell>
          <cell r="V77">
            <v>-1776.2224430667836</v>
          </cell>
          <cell r="W77">
            <v>-579.01910090745298</v>
          </cell>
        </row>
        <row r="80">
          <cell r="C80">
            <v>57934.061043033602</v>
          </cell>
        </row>
        <row r="84">
          <cell r="C84">
            <v>206247.51115624807</v>
          </cell>
          <cell r="D84">
            <v>30220.930635612509</v>
          </cell>
          <cell r="E84">
            <v>27524.93691026044</v>
          </cell>
          <cell r="F84">
            <v>31826.545020650468</v>
          </cell>
          <cell r="G84">
            <v>20694.871092404821</v>
          </cell>
          <cell r="H84">
            <v>22408.61655962668</v>
          </cell>
          <cell r="I84">
            <v>21479.47642981436</v>
          </cell>
          <cell r="J84">
            <v>15937.096999136371</v>
          </cell>
          <cell r="K84">
            <v>13689.477545541209</v>
          </cell>
          <cell r="L84">
            <v>14433.209787823829</v>
          </cell>
          <cell r="M84">
            <v>1922.175017042779</v>
          </cell>
          <cell r="N84">
            <v>876.74427620440997</v>
          </cell>
          <cell r="O84">
            <v>671.43442112879029</v>
          </cell>
          <cell r="P84">
            <v>667.83714471544022</v>
          </cell>
          <cell r="Q84">
            <v>708.63268998342005</v>
          </cell>
          <cell r="R84">
            <v>802.85966217793987</v>
          </cell>
          <cell r="S84">
            <v>930.33733114098959</v>
          </cell>
          <cell r="T84">
            <v>1452.3296329835789</v>
          </cell>
          <cell r="U84">
            <v>0</v>
          </cell>
          <cell r="V84">
            <v>0</v>
          </cell>
          <cell r="W84">
            <v>0</v>
          </cell>
        </row>
        <row r="85">
          <cell r="C85">
            <v>4101.7086631772754</v>
          </cell>
          <cell r="D85">
            <v>122.2593482121097</v>
          </cell>
          <cell r="E85">
            <v>117.13719174178979</v>
          </cell>
          <cell r="F85">
            <v>138.9156097536497</v>
          </cell>
          <cell r="G85">
            <v>158.34312671834971</v>
          </cell>
          <cell r="H85">
            <v>218.1548505287796</v>
          </cell>
          <cell r="I85">
            <v>356.29942501434959</v>
          </cell>
          <cell r="J85">
            <v>146.7837232367296</v>
          </cell>
          <cell r="K85">
            <v>147.1422890474397</v>
          </cell>
          <cell r="L85">
            <v>159.55056210824961</v>
          </cell>
          <cell r="M85">
            <v>170.88030395322988</v>
          </cell>
          <cell r="N85">
            <v>400.70059032111999</v>
          </cell>
          <cell r="O85">
            <v>131.54092674794015</v>
          </cell>
          <cell r="P85">
            <v>129.00426263600008</v>
          </cell>
          <cell r="Q85">
            <v>138.30707974702977</v>
          </cell>
          <cell r="R85">
            <v>176.84325338248982</v>
          </cell>
          <cell r="S85">
            <v>321.1152264397997</v>
          </cell>
          <cell r="T85">
            <v>539.77947039841979</v>
          </cell>
          <cell r="U85">
            <v>177.07299614256971</v>
          </cell>
          <cell r="V85">
            <v>169.6660599748497</v>
          </cell>
          <cell r="W85">
            <v>182.21236707237955</v>
          </cell>
        </row>
        <row r="86">
          <cell r="C86">
            <v>147159.56243025901</v>
          </cell>
          <cell r="D86">
            <v>1034.7270497155598</v>
          </cell>
          <cell r="E86">
            <v>1581.6848554010899</v>
          </cell>
          <cell r="F86">
            <v>2155.3381809939892</v>
          </cell>
          <cell r="G86">
            <v>2771.4833906103809</v>
          </cell>
          <cell r="H86">
            <v>3444.6490355635319</v>
          </cell>
          <cell r="I86">
            <v>4158.4123422704242</v>
          </cell>
          <cell r="J86">
            <v>4906.4745543834906</v>
          </cell>
          <cell r="K86">
            <v>5649.0230360103869</v>
          </cell>
          <cell r="L86">
            <v>6408.2691689924613</v>
          </cell>
          <cell r="M86">
            <v>7130.2499977103062</v>
          </cell>
          <cell r="N86">
            <v>7846.3573760683275</v>
          </cell>
          <cell r="O86">
            <v>8557.7369573573269</v>
          </cell>
          <cell r="P86">
            <v>9238.7162303074037</v>
          </cell>
          <cell r="Q86">
            <v>9924.501601358239</v>
          </cell>
          <cell r="R86">
            <v>10662.140345556836</v>
          </cell>
          <cell r="S86">
            <v>11282.84738088954</v>
          </cell>
          <cell r="T86">
            <v>11865.98535255207</v>
          </cell>
          <cell r="U86">
            <v>12467.029871492399</v>
          </cell>
          <cell r="V86">
            <v>12955.511573877509</v>
          </cell>
          <cell r="W86">
            <v>13118.424129147748</v>
          </cell>
        </row>
        <row r="87">
          <cell r="C87">
            <v>-6416.7012174870042</v>
          </cell>
          <cell r="D87">
            <v>78.704390512955115</v>
          </cell>
          <cell r="E87">
            <v>230.18576800000415</v>
          </cell>
          <cell r="F87">
            <v>-373.64563199999799</v>
          </cell>
          <cell r="G87">
            <v>-373.64163199999797</v>
          </cell>
          <cell r="H87">
            <v>-373.64563199999799</v>
          </cell>
          <cell r="I87">
            <v>-373.64563199999799</v>
          </cell>
          <cell r="J87">
            <v>-373.64163199999797</v>
          </cell>
          <cell r="K87">
            <v>-373.64163199999797</v>
          </cell>
          <cell r="L87">
            <v>-373.64163199999797</v>
          </cell>
          <cell r="M87">
            <v>-373.64163199999797</v>
          </cell>
          <cell r="N87">
            <v>-373.64563199999799</v>
          </cell>
          <cell r="O87">
            <v>-373.64363199999798</v>
          </cell>
          <cell r="P87">
            <v>-373.64563199999799</v>
          </cell>
          <cell r="Q87">
            <v>-373.64163199999797</v>
          </cell>
          <cell r="R87">
            <v>-373.64563199999799</v>
          </cell>
          <cell r="S87">
            <v>-373.64563199999799</v>
          </cell>
          <cell r="T87">
            <v>-373.64563199999799</v>
          </cell>
          <cell r="U87">
            <v>-373.64563199999799</v>
          </cell>
          <cell r="V87">
            <v>-373.64563199999799</v>
          </cell>
          <cell r="W87">
            <v>-373.64163199999797</v>
          </cell>
        </row>
        <row r="88">
          <cell r="C88">
            <v>102821.37846794835</v>
          </cell>
          <cell r="D88">
            <v>5749.8800639358114</v>
          </cell>
          <cell r="E88">
            <v>5681.3146241492595</v>
          </cell>
          <cell r="F88">
            <v>5654.20811609062</v>
          </cell>
          <cell r="G88">
            <v>5630.2419654754303</v>
          </cell>
          <cell r="H88">
            <v>5565.3647321566086</v>
          </cell>
          <cell r="I88">
            <v>5539.4643281172575</v>
          </cell>
          <cell r="J88">
            <v>5474.9521934719387</v>
          </cell>
          <cell r="K88">
            <v>5450.592862191108</v>
          </cell>
          <cell r="L88">
            <v>5430.2959024690481</v>
          </cell>
          <cell r="M88">
            <v>5371.4394664120573</v>
          </cell>
          <cell r="N88">
            <v>5252.9107129974682</v>
          </cell>
          <cell r="O88">
            <v>5178.0181547325874</v>
          </cell>
          <cell r="P88">
            <v>5155.7232026567972</v>
          </cell>
          <cell r="Q88">
            <v>4969.2686002396276</v>
          </cell>
          <cell r="R88">
            <v>4564.1750876551368</v>
          </cell>
          <cell r="S88">
            <v>4529.2418061661083</v>
          </cell>
          <cell r="T88">
            <v>4452.9891295765092</v>
          </cell>
          <cell r="U88">
            <v>4407.7281674323376</v>
          </cell>
          <cell r="V88">
            <v>4393.4780648793385</v>
          </cell>
          <cell r="W88">
            <v>4370.0912871433266</v>
          </cell>
        </row>
        <row r="89">
          <cell r="C89">
            <v>207820.27687349508</v>
          </cell>
          <cell r="D89">
            <v>17501.959641379392</v>
          </cell>
          <cell r="E89">
            <v>16985.771177658378</v>
          </cell>
          <cell r="F89">
            <v>16503.599143440151</v>
          </cell>
          <cell r="G89">
            <v>15638.136556419169</v>
          </cell>
          <cell r="H89">
            <v>15555.88944190604</v>
          </cell>
          <cell r="I89">
            <v>16386.959000174851</v>
          </cell>
          <cell r="J89">
            <v>14961.283950279751</v>
          </cell>
          <cell r="K89">
            <v>13252.34924528243</v>
          </cell>
          <cell r="L89">
            <v>12847.213788203961</v>
          </cell>
          <cell r="M89">
            <v>9251.8724383085555</v>
          </cell>
          <cell r="N89">
            <v>6322.3813752288843</v>
          </cell>
          <cell r="O89">
            <v>5445.6251158561727</v>
          </cell>
          <cell r="P89">
            <v>5369.681335417733</v>
          </cell>
          <cell r="Q89">
            <v>5628.2713047632624</v>
          </cell>
          <cell r="R89">
            <v>5463.0922262821414</v>
          </cell>
          <cell r="S89">
            <v>5566.0785208944626</v>
          </cell>
          <cell r="T89">
            <v>5900.683123513053</v>
          </cell>
          <cell r="U89">
            <v>6649.8393033551047</v>
          </cell>
          <cell r="V89">
            <v>6498.6238672773152</v>
          </cell>
          <cell r="W89">
            <v>6090.9663178542542</v>
          </cell>
        </row>
        <row r="90">
          <cell r="C90">
            <v>376870.73951245123</v>
          </cell>
          <cell r="D90">
            <v>2567.6020040589988</v>
          </cell>
          <cell r="E90">
            <v>3007.8520673669495</v>
          </cell>
          <cell r="F90">
            <v>6688.734261569778</v>
          </cell>
          <cell r="G90">
            <v>12165.95480609812</v>
          </cell>
          <cell r="H90">
            <v>12179.242410163592</v>
          </cell>
          <cell r="I90">
            <v>19238.640164048749</v>
          </cell>
          <cell r="J90">
            <v>22713.577075063713</v>
          </cell>
          <cell r="K90">
            <v>22908.542314548904</v>
          </cell>
          <cell r="L90">
            <v>23190.036232262741</v>
          </cell>
          <cell r="M90">
            <v>23529.23765175866</v>
          </cell>
          <cell r="N90">
            <v>21891.783217072589</v>
          </cell>
          <cell r="O90">
            <v>23122.813511526259</v>
          </cell>
          <cell r="P90">
            <v>23444.34114635727</v>
          </cell>
          <cell r="Q90">
            <v>22525.211015176032</v>
          </cell>
          <cell r="R90">
            <v>23489.055264124479</v>
          </cell>
          <cell r="S90">
            <v>22096.449099178411</v>
          </cell>
          <cell r="T90">
            <v>22271.469046489212</v>
          </cell>
          <cell r="U90">
            <v>22931.048692894648</v>
          </cell>
          <cell r="V90">
            <v>23025.558777612001</v>
          </cell>
          <cell r="W90">
            <v>23883.59075508008</v>
          </cell>
        </row>
        <row r="91">
          <cell r="C91">
            <v>669909.39117899479</v>
          </cell>
          <cell r="D91">
            <v>10303.388528898349</v>
          </cell>
          <cell r="E91">
            <v>10627.03213112694</v>
          </cell>
          <cell r="F91">
            <v>17035.371779836678</v>
          </cell>
          <cell r="G91">
            <v>16897.952867872809</v>
          </cell>
          <cell r="H91">
            <v>16889.677209421789</v>
          </cell>
          <cell r="I91">
            <v>18463.235689824731</v>
          </cell>
          <cell r="J91">
            <v>20423.899712524817</v>
          </cell>
          <cell r="K91">
            <v>20338.359857371201</v>
          </cell>
          <cell r="L91">
            <v>19867.612611896737</v>
          </cell>
          <cell r="M91">
            <v>40589.782759271642</v>
          </cell>
          <cell r="N91">
            <v>46430.808401737428</v>
          </cell>
          <cell r="O91">
            <v>46022.170090151521</v>
          </cell>
          <cell r="P91">
            <v>46036.323139047796</v>
          </cell>
          <cell r="Q91">
            <v>46640.963760850551</v>
          </cell>
          <cell r="R91">
            <v>48849.468621202817</v>
          </cell>
          <cell r="S91">
            <v>49271.831728522389</v>
          </cell>
          <cell r="T91">
            <v>49136.845406961547</v>
          </cell>
          <cell r="U91">
            <v>49236.244956643764</v>
          </cell>
          <cell r="V91">
            <v>48953.202599476826</v>
          </cell>
          <cell r="W91">
            <v>47895.219326354607</v>
          </cell>
        </row>
        <row r="92">
          <cell r="C92">
            <v>174210.79286338636</v>
          </cell>
          <cell r="D92">
            <v>4638.6159069341511</v>
          </cell>
          <cell r="E92">
            <v>4575.0026903569615</v>
          </cell>
          <cell r="F92">
            <v>4711.1959346217536</v>
          </cell>
          <cell r="G92">
            <v>4722.6071578434321</v>
          </cell>
          <cell r="H92">
            <v>4695.1390799947294</v>
          </cell>
          <cell r="I92">
            <v>4575.893662773914</v>
          </cell>
          <cell r="J92">
            <v>4678.3173219988212</v>
          </cell>
          <cell r="K92">
            <v>7548.1939357991132</v>
          </cell>
          <cell r="L92">
            <v>7581.5799353546736</v>
          </cell>
          <cell r="M92">
            <v>7427.6625256758116</v>
          </cell>
          <cell r="N92">
            <v>9892.2884061446675</v>
          </cell>
          <cell r="O92">
            <v>11090.699541875929</v>
          </cell>
          <cell r="P92">
            <v>11584.191508889737</v>
          </cell>
          <cell r="Q92">
            <v>11860.880045986889</v>
          </cell>
          <cell r="R92">
            <v>11903.354523741669</v>
          </cell>
          <cell r="S92">
            <v>12695.678699618842</v>
          </cell>
          <cell r="T92">
            <v>12605.777756132633</v>
          </cell>
          <cell r="U92">
            <v>11783.504387785542</v>
          </cell>
          <cell r="V92">
            <v>12156.832807294744</v>
          </cell>
          <cell r="W92">
            <v>13483.377034562356</v>
          </cell>
        </row>
        <row r="101">
          <cell r="C101">
            <v>-226.15041479596945</v>
          </cell>
          <cell r="D101">
            <v>-126.87008927171634</v>
          </cell>
          <cell r="E101">
            <v>0</v>
          </cell>
          <cell r="F101">
            <v>93.844267868203801</v>
          </cell>
          <cell r="G101">
            <v>-45.88741769987044</v>
          </cell>
          <cell r="H101">
            <v>-55.604027481499003</v>
          </cell>
          <cell r="I101">
            <v>126.64704196526367</v>
          </cell>
          <cell r="J101">
            <v>-17.080555892229324</v>
          </cell>
          <cell r="K101">
            <v>-29.676538959026093</v>
          </cell>
          <cell r="L101">
            <v>-193.56946561748694</v>
          </cell>
          <cell r="M101">
            <v>-53.015416275971411</v>
          </cell>
          <cell r="N101">
            <v>-33.919140128289541</v>
          </cell>
          <cell r="O101">
            <v>-23.423757146023171</v>
          </cell>
          <cell r="P101">
            <v>-11.53611023313861</v>
          </cell>
          <cell r="Q101">
            <v>-4.1924025811922636</v>
          </cell>
          <cell r="R101">
            <v>-7.3702456982650606</v>
          </cell>
          <cell r="S101">
            <v>-2.1411706980101486</v>
          </cell>
          <cell r="T101">
            <v>17.986584411179404</v>
          </cell>
          <cell r="U101">
            <v>0.14539739860546094</v>
          </cell>
          <cell r="V101">
            <v>0.18500283778341631</v>
          </cell>
          <cell r="W101">
            <v>1.0393762517084114E-2</v>
          </cell>
        </row>
        <row r="103">
          <cell r="C103">
            <v>-0.21646949084697167</v>
          </cell>
          <cell r="D103">
            <v>0</v>
          </cell>
          <cell r="E103">
            <v>0</v>
          </cell>
          <cell r="F103">
            <v>0</v>
          </cell>
          <cell r="G103">
            <v>0</v>
          </cell>
          <cell r="H103">
            <v>0</v>
          </cell>
          <cell r="I103">
            <v>-6.6562775683030026E-2</v>
          </cell>
          <cell r="J103">
            <v>-5.1317377998159948E-2</v>
          </cell>
          <cell r="K103">
            <v>-4.377136548145999E-2</v>
          </cell>
          <cell r="L103">
            <v>-4.5171973189920001E-2</v>
          </cell>
          <cell r="M103">
            <v>-4.7191145799589995E-2</v>
          </cell>
          <cell r="N103">
            <v>-2.7043207267220003E-2</v>
          </cell>
          <cell r="O103">
            <v>-1.8354283205310011E-2</v>
          </cell>
          <cell r="P103">
            <v>-1.700611269285001E-2</v>
          </cell>
          <cell r="Q103">
            <v>-2.025361585527E-2</v>
          </cell>
          <cell r="R103">
            <v>-1.3615168020640001E-2</v>
          </cell>
          <cell r="S103">
            <v>-2.651991252406E-2</v>
          </cell>
          <cell r="T103">
            <v>-3.7614432029920014E-2</v>
          </cell>
          <cell r="U103">
            <v>0</v>
          </cell>
          <cell r="V103">
            <v>0</v>
          </cell>
          <cell r="W103">
            <v>0</v>
          </cell>
        </row>
        <row r="104">
          <cell r="C104">
            <v>22405.584057638556</v>
          </cell>
          <cell r="D104">
            <v>3584.1516309267572</v>
          </cell>
          <cell r="E104">
            <v>3377.4369004158752</v>
          </cell>
          <cell r="F104">
            <v>3860.893140886159</v>
          </cell>
          <cell r="G104">
            <v>2815.3777932906683</v>
          </cell>
          <cell r="H104">
            <v>3036.0115245561069</v>
          </cell>
          <cell r="I104">
            <v>3068.4179395927113</v>
          </cell>
          <cell r="J104">
            <v>2534.2670013801312</v>
          </cell>
          <cell r="K104">
            <v>2312.4444699982837</v>
          </cell>
          <cell r="L104">
            <v>2467.6151576004499</v>
          </cell>
          <cell r="M104">
            <v>746.10826905121189</v>
          </cell>
          <cell r="N104">
            <v>476.42551911141823</v>
          </cell>
          <cell r="O104">
            <v>411.32271259208051</v>
          </cell>
          <cell r="P104">
            <v>422.40307887536488</v>
          </cell>
          <cell r="Q104">
            <v>462.53457334074568</v>
          </cell>
          <cell r="R104">
            <v>480.34444235042429</v>
          </cell>
          <cell r="S104">
            <v>528.53541950008798</v>
          </cell>
          <cell r="T104">
            <v>669.48348459153817</v>
          </cell>
          <cell r="U104">
            <v>454.14051844325201</v>
          </cell>
          <cell r="V104">
            <v>458.96049777604696</v>
          </cell>
          <cell r="W104">
            <v>443.95826663687001</v>
          </cell>
        </row>
        <row r="105">
          <cell r="C105">
            <v>878.45141235119092</v>
          </cell>
          <cell r="D105">
            <v>95.233217678569389</v>
          </cell>
          <cell r="E105">
            <v>91.752640996440263</v>
          </cell>
          <cell r="F105">
            <v>97.233417627303041</v>
          </cell>
          <cell r="G105">
            <v>109.67489305694511</v>
          </cell>
          <cell r="H105">
            <v>110.6139953052264</v>
          </cell>
          <cell r="I105">
            <v>137.75569936657692</v>
          </cell>
          <cell r="J105">
            <v>141.79509921754482</v>
          </cell>
          <cell r="K105">
            <v>126.52928510120979</v>
          </cell>
          <cell r="L105">
            <v>104.1112245173408</v>
          </cell>
          <cell r="M105">
            <v>62.797599133815588</v>
          </cell>
          <cell r="N105">
            <v>46.964311259091787</v>
          </cell>
          <cell r="O105">
            <v>44.49846209595642</v>
          </cell>
          <cell r="P105">
            <v>29.328483621643109</v>
          </cell>
          <cell r="Q105">
            <v>30.5104614277511</v>
          </cell>
          <cell r="R105">
            <v>25.864593686902239</v>
          </cell>
          <cell r="S105">
            <v>28.593639408897069</v>
          </cell>
          <cell r="T105">
            <v>21.739556368555533</v>
          </cell>
          <cell r="U105">
            <v>24.934870283962979</v>
          </cell>
          <cell r="V105">
            <v>25.475024129186419</v>
          </cell>
          <cell r="W105">
            <v>26.635127926117438</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sheetData>
      <sheetData sheetId="1">
        <row r="8">
          <cell r="C8">
            <v>305.46319989173645</v>
          </cell>
          <cell r="D8">
            <v>54.19219147198929</v>
          </cell>
          <cell r="E8">
            <v>50.224317165589603</v>
          </cell>
          <cell r="F8">
            <v>60.711924552894921</v>
          </cell>
          <cell r="G8">
            <v>40.13534046969334</v>
          </cell>
          <cell r="H8">
            <v>43.050802026187476</v>
          </cell>
          <cell r="I8">
            <v>40.254843558430053</v>
          </cell>
          <cell r="J8">
            <v>36.141315214346101</v>
          </cell>
          <cell r="K8">
            <v>32.74037416901114</v>
          </cell>
          <cell r="L8">
            <v>34.652860704628743</v>
          </cell>
          <cell r="M8">
            <v>4.8808589789632499</v>
          </cell>
          <cell r="N8">
            <v>2.6210744245353288</v>
          </cell>
          <cell r="O8">
            <v>2.0613994645795599</v>
          </cell>
          <cell r="P8">
            <v>2.06824156221065</v>
          </cell>
          <cell r="Q8">
            <v>2.2022857296143603</v>
          </cell>
          <cell r="R8">
            <v>2.6955171906216999</v>
          </cell>
          <cell r="S8">
            <v>2.9987611786422699</v>
          </cell>
          <cell r="T8">
            <v>5.0641447334227667</v>
          </cell>
          <cell r="U8">
            <v>0</v>
          </cell>
          <cell r="V8">
            <v>0</v>
          </cell>
          <cell r="W8">
            <v>0</v>
          </cell>
        </row>
        <row r="13">
          <cell r="C13">
            <v>2187.0643251261113</v>
          </cell>
          <cell r="D13">
            <v>289.96706246348947</v>
          </cell>
          <cell r="E13">
            <v>285.11617364131712</v>
          </cell>
          <cell r="F13">
            <v>285.54035775802237</v>
          </cell>
          <cell r="G13">
            <v>314.12440957535853</v>
          </cell>
          <cell r="H13">
            <v>322.86883398197051</v>
          </cell>
          <cell r="I13">
            <v>299.9418468306547</v>
          </cell>
          <cell r="J13">
            <v>281.42838375059426</v>
          </cell>
          <cell r="K13">
            <v>270.65599399437161</v>
          </cell>
          <cell r="L13">
            <v>272.15337343007616</v>
          </cell>
          <cell r="M13">
            <v>90.782709283436887</v>
          </cell>
          <cell r="N13">
            <v>83.215658630981139</v>
          </cell>
          <cell r="O13">
            <v>93.809191498236473</v>
          </cell>
          <cell r="P13">
            <v>84.099718474105956</v>
          </cell>
          <cell r="Q13">
            <v>84.592536729780946</v>
          </cell>
          <cell r="R13">
            <v>70.507270874269167</v>
          </cell>
          <cell r="S13">
            <v>56.91557852054585</v>
          </cell>
          <cell r="T13">
            <v>55.984835506850963</v>
          </cell>
          <cell r="U13">
            <v>0</v>
          </cell>
          <cell r="V13">
            <v>0</v>
          </cell>
          <cell r="W13">
            <v>0</v>
          </cell>
        </row>
        <row r="14">
          <cell r="C14">
            <v>92.970191390745001</v>
          </cell>
          <cell r="D14">
            <v>16.15657538389074</v>
          </cell>
          <cell r="E14">
            <v>20.144527601205432</v>
          </cell>
          <cell r="F14">
            <v>20.144527601205432</v>
          </cell>
          <cell r="G14">
            <v>20.144527601205432</v>
          </cell>
          <cell r="H14">
            <v>20.144527601205432</v>
          </cell>
          <cell r="I14">
            <v>20.144527601205432</v>
          </cell>
          <cell r="J14">
            <v>0</v>
          </cell>
          <cell r="K14">
            <v>0</v>
          </cell>
          <cell r="L14">
            <v>0</v>
          </cell>
          <cell r="M14">
            <v>0</v>
          </cell>
          <cell r="N14">
            <v>0</v>
          </cell>
          <cell r="O14">
            <v>0</v>
          </cell>
          <cell r="P14">
            <v>0</v>
          </cell>
          <cell r="Q14">
            <v>0</v>
          </cell>
          <cell r="R14">
            <v>0</v>
          </cell>
          <cell r="S14">
            <v>0</v>
          </cell>
          <cell r="T14">
            <v>0</v>
          </cell>
          <cell r="U14">
            <v>0</v>
          </cell>
          <cell r="V14">
            <v>0</v>
          </cell>
          <cell r="W14">
            <v>0</v>
          </cell>
        </row>
        <row r="15">
          <cell r="C15">
            <v>652.14435901013348</v>
          </cell>
          <cell r="D15">
            <v>0</v>
          </cell>
          <cell r="E15">
            <v>0</v>
          </cell>
          <cell r="F15">
            <v>0</v>
          </cell>
          <cell r="G15">
            <v>1.2470000000000001</v>
          </cell>
          <cell r="H15">
            <v>0</v>
          </cell>
          <cell r="I15">
            <v>50.503101000000001</v>
          </cell>
          <cell r="J15">
            <v>52.513819000000005</v>
          </cell>
          <cell r="K15">
            <v>13.911</v>
          </cell>
          <cell r="L15">
            <v>0</v>
          </cell>
          <cell r="M15">
            <v>820.75245999999981</v>
          </cell>
          <cell r="N15">
            <v>0</v>
          </cell>
          <cell r="O15">
            <v>0</v>
          </cell>
          <cell r="P15">
            <v>0</v>
          </cell>
          <cell r="Q15">
            <v>0</v>
          </cell>
          <cell r="R15">
            <v>231.41399999999999</v>
          </cell>
          <cell r="S15">
            <v>70.225999999999999</v>
          </cell>
          <cell r="T15">
            <v>0</v>
          </cell>
          <cell r="U15">
            <v>123.905</v>
          </cell>
          <cell r="V15">
            <v>0</v>
          </cell>
          <cell r="W15">
            <v>0</v>
          </cell>
        </row>
        <row r="20">
          <cell r="C20">
            <v>4036.6581652467939</v>
          </cell>
          <cell r="D20">
            <v>657.13656730673449</v>
          </cell>
          <cell r="E20">
            <v>751.32112223720651</v>
          </cell>
          <cell r="F20">
            <v>773.88232296684919</v>
          </cell>
          <cell r="G20">
            <v>527.14137046726751</v>
          </cell>
          <cell r="H20">
            <v>626.92385955309192</v>
          </cell>
          <cell r="I20">
            <v>583.22996451551955</v>
          </cell>
          <cell r="J20">
            <v>479.60652648659374</v>
          </cell>
          <cell r="K20">
            <v>385.67908256040579</v>
          </cell>
          <cell r="L20">
            <v>421.96121630350336</v>
          </cell>
          <cell r="M20">
            <v>110.89636058278532</v>
          </cell>
          <cell r="N20">
            <v>18.637130372438019</v>
          </cell>
          <cell r="O20">
            <v>14.16329635934213</v>
          </cell>
          <cell r="P20">
            <v>14.716655734895991</v>
          </cell>
          <cell r="Q20">
            <v>15.45730365314869</v>
          </cell>
          <cell r="R20">
            <v>18.973260591327509</v>
          </cell>
          <cell r="S20">
            <v>21.048088484338567</v>
          </cell>
          <cell r="T20">
            <v>29.053445885642827</v>
          </cell>
          <cell r="U20">
            <v>0</v>
          </cell>
          <cell r="V20">
            <v>0</v>
          </cell>
          <cell r="W20">
            <v>0</v>
          </cell>
        </row>
        <row r="21">
          <cell r="C21">
            <v>112.3578486185379</v>
          </cell>
          <cell r="D21">
            <v>1.0750528770799999</v>
          </cell>
          <cell r="E21">
            <v>3.3220597147100004</v>
          </cell>
          <cell r="F21">
            <v>7.0175015236</v>
          </cell>
          <cell r="G21">
            <v>28.81018236400001</v>
          </cell>
          <cell r="H21">
            <v>22.46768862099999</v>
          </cell>
          <cell r="I21">
            <v>16.369455448</v>
          </cell>
          <cell r="J21">
            <v>15.905943735000001</v>
          </cell>
          <cell r="K21">
            <v>13.186440885</v>
          </cell>
          <cell r="L21">
            <v>11.361050218000001</v>
          </cell>
          <cell r="M21">
            <v>9.8228468639999988</v>
          </cell>
          <cell r="N21">
            <v>9.0422467650000034</v>
          </cell>
          <cell r="O21">
            <v>7.6400943999999953</v>
          </cell>
          <cell r="P21">
            <v>8.3116009769999994</v>
          </cell>
          <cell r="Q21">
            <v>8.0178274060000039</v>
          </cell>
          <cell r="R21">
            <v>8.9430612459999992</v>
          </cell>
          <cell r="S21">
            <v>8.5707638200000034</v>
          </cell>
          <cell r="T21">
            <v>9.1674173600000053</v>
          </cell>
          <cell r="U21">
            <v>0</v>
          </cell>
          <cell r="V21">
            <v>0</v>
          </cell>
          <cell r="W21">
            <v>0</v>
          </cell>
        </row>
        <row r="25">
          <cell r="C25">
            <v>-247.46660144012196</v>
          </cell>
          <cell r="D25">
            <v>-127.14042359252605</v>
          </cell>
          <cell r="E25">
            <v>0</v>
          </cell>
          <cell r="F25">
            <v>93.901086423467419</v>
          </cell>
          <cell r="G25">
            <v>-45.869756175800191</v>
          </cell>
          <cell r="H25">
            <v>-44.262077936314654</v>
          </cell>
          <cell r="I25">
            <v>79.821696703376347</v>
          </cell>
          <cell r="J25">
            <v>-18.438198256008466</v>
          </cell>
          <cell r="K25">
            <v>-26.879478932011473</v>
          </cell>
          <cell r="L25">
            <v>-192.40275316145249</v>
          </cell>
          <cell r="M25">
            <v>-54.339846031739221</v>
          </cell>
          <cell r="N25">
            <v>-34.73061492141639</v>
          </cell>
          <cell r="O25">
            <v>-24.234843620347615</v>
          </cell>
          <cell r="P25">
            <v>-11.570153359356629</v>
          </cell>
          <cell r="Q25">
            <v>-3.9874723896372846</v>
          </cell>
          <cell r="R25">
            <v>-7.4289929510757124</v>
          </cell>
          <cell r="S25">
            <v>-2.5864963259106672</v>
          </cell>
          <cell r="T25">
            <v>25.393542138600505</v>
          </cell>
          <cell r="U25">
            <v>0.1316134429652345</v>
          </cell>
          <cell r="V25">
            <v>0.18371616704748986</v>
          </cell>
          <cell r="W25">
            <v>1.1254206057741401E-2</v>
          </cell>
        </row>
        <row r="26">
          <cell r="C26">
            <v>23358.160819130262</v>
          </cell>
          <cell r="D26">
            <v>3679.1143622656496</v>
          </cell>
          <cell r="E26">
            <v>3469.0899880474967</v>
          </cell>
          <cell r="F26">
            <v>3955.9110454480551</v>
          </cell>
          <cell r="G26">
            <v>2924.1788330195927</v>
          </cell>
          <cell r="H26">
            <v>3189.8867600943017</v>
          </cell>
          <cell r="I26">
            <v>3174.8271911777006</v>
          </cell>
          <cell r="J26">
            <v>2676.4481908798684</v>
          </cell>
          <cell r="K26">
            <v>2458.6127441385061</v>
          </cell>
          <cell r="L26">
            <v>2583.5337760970037</v>
          </cell>
          <cell r="M26">
            <v>823.03528167973741</v>
          </cell>
          <cell r="N26">
            <v>542.65523108533557</v>
          </cell>
          <cell r="O26">
            <v>463.74343148131453</v>
          </cell>
          <cell r="P26">
            <v>461.91143126924334</v>
          </cell>
          <cell r="Q26">
            <v>499.41919901142757</v>
          </cell>
          <cell r="R26">
            <v>521.97176180982842</v>
          </cell>
          <cell r="S26">
            <v>566.63573427524591</v>
          </cell>
          <cell r="T26">
            <v>718.96268114331122</v>
          </cell>
          <cell r="U26">
            <v>482.20395300574086</v>
          </cell>
          <cell r="V26">
            <v>488.25422641715244</v>
          </cell>
          <cell r="W26">
            <v>473.93549152287079</v>
          </cell>
        </row>
        <row r="31">
          <cell r="C31">
            <v>-4250.3044918917039</v>
          </cell>
          <cell r="D31">
            <v>37.206214785158629</v>
          </cell>
          <cell r="E31">
            <v>48.323301689135917</v>
          </cell>
          <cell r="F31">
            <v>-59.26997770292845</v>
          </cell>
          <cell r="G31">
            <v>-249.81713203559426</v>
          </cell>
          <cell r="H31">
            <v>-254.70369509668438</v>
          </cell>
          <cell r="I31">
            <v>-533.74927804777838</v>
          </cell>
          <cell r="J31">
            <v>-707.65785969804256</v>
          </cell>
          <cell r="K31">
            <v>-708.60914007608437</v>
          </cell>
          <cell r="L31">
            <v>-745.31904327018697</v>
          </cell>
          <cell r="M31">
            <v>-799.96047425272252</v>
          </cell>
          <cell r="N31">
            <v>-715.30001563327937</v>
          </cell>
          <cell r="O31">
            <v>-827.10993900427832</v>
          </cell>
          <cell r="P31">
            <v>-802.84284224114333</v>
          </cell>
          <cell r="Q31">
            <v>-614.34173754855578</v>
          </cell>
          <cell r="R31">
            <v>-649.04227386133823</v>
          </cell>
          <cell r="S31">
            <v>-354.53444569287666</v>
          </cell>
          <cell r="T31">
            <v>-156.38611944173701</v>
          </cell>
          <cell r="U31">
            <v>-161.45035534347488</v>
          </cell>
          <cell r="V31">
            <v>-152.79114667233179</v>
          </cell>
          <cell r="W31">
            <v>-80.528458239577532</v>
          </cell>
        </row>
        <row r="32">
          <cell r="C32">
            <v>-9624.6638359665121</v>
          </cell>
          <cell r="D32">
            <v>-305.80195806349752</v>
          </cell>
          <cell r="E32">
            <v>-316.15816779314224</v>
          </cell>
          <cell r="F32">
            <v>-473.97241451729008</v>
          </cell>
          <cell r="G32">
            <v>-483.36541950159312</v>
          </cell>
          <cell r="H32">
            <v>-500.07585700726651</v>
          </cell>
          <cell r="I32">
            <v>-556.88016139431136</v>
          </cell>
          <cell r="J32">
            <v>-661.52903865300789</v>
          </cell>
          <cell r="K32">
            <v>-677.68017314456597</v>
          </cell>
          <cell r="L32">
            <v>-311.60708584543084</v>
          </cell>
          <cell r="M32">
            <v>-1234.7602402188345</v>
          </cell>
          <cell r="N32">
            <v>-1612.2103042526535</v>
          </cell>
          <cell r="O32">
            <v>-1642.7514175470078</v>
          </cell>
          <cell r="P32">
            <v>-1582.7376358391746</v>
          </cell>
          <cell r="Q32">
            <v>-1638.2312878204455</v>
          </cell>
          <cell r="R32">
            <v>-1766.8569850654474</v>
          </cell>
          <cell r="S32">
            <v>-1715.6383302551715</v>
          </cell>
          <cell r="T32">
            <v>-1702.8300056344692</v>
          </cell>
          <cell r="U32">
            <v>-1755.0992786427009</v>
          </cell>
          <cell r="V32">
            <v>-1806.6164209794285</v>
          </cell>
          <cell r="W32">
            <v>-683.68179141780251</v>
          </cell>
        </row>
        <row r="33">
          <cell r="C33">
            <v>99.724804181698303</v>
          </cell>
          <cell r="D33">
            <v>10.814548752400661</v>
          </cell>
          <cell r="E33">
            <v>11.031256436467649</v>
          </cell>
          <cell r="F33">
            <v>10.67981673659949</v>
          </cell>
          <cell r="G33">
            <v>10.66090008426294</v>
          </cell>
          <cell r="H33">
            <v>11.38662237898653</v>
          </cell>
          <cell r="I33">
            <v>13.601887486828801</v>
          </cell>
          <cell r="J33">
            <v>11.24861594424365</v>
          </cell>
          <cell r="K33">
            <v>10.43353790009574</v>
          </cell>
          <cell r="L33">
            <v>11.046973829303649</v>
          </cell>
          <cell r="M33">
            <v>8.0376920865202184</v>
          </cell>
          <cell r="N33">
            <v>5.7048693871472178</v>
          </cell>
          <cell r="O33">
            <v>5.0865885601284289</v>
          </cell>
          <cell r="P33">
            <v>5.0954099246738922</v>
          </cell>
          <cell r="Q33">
            <v>5.1260406319059584</v>
          </cell>
          <cell r="R33">
            <v>5.5946686081767751</v>
          </cell>
          <cell r="S33">
            <v>6.0594594765873806</v>
          </cell>
          <cell r="T33">
            <v>6.5089114212721499</v>
          </cell>
          <cell r="U33">
            <v>7.3633597049954469</v>
          </cell>
          <cell r="V33">
            <v>7.4158740173500011</v>
          </cell>
          <cell r="W33">
            <v>7.0080704157921936</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C35">
            <v>36.960711997939121</v>
          </cell>
          <cell r="D35">
            <v>24.45351209904754</v>
          </cell>
          <cell r="E35">
            <v>16.025579196000059</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C36">
            <v>2458.9887825246678</v>
          </cell>
          <cell r="D36">
            <v>263.78231224598852</v>
          </cell>
          <cell r="E36">
            <v>258.20244419015665</v>
          </cell>
          <cell r="F36">
            <v>257.50144849295015</v>
          </cell>
          <cell r="G36">
            <v>255.20833223090759</v>
          </cell>
          <cell r="H36">
            <v>249.42985301121763</v>
          </cell>
          <cell r="I36">
            <v>248.01249102527444</v>
          </cell>
          <cell r="J36">
            <v>242.84160699420445</v>
          </cell>
          <cell r="K36">
            <v>241.95759312097917</v>
          </cell>
          <cell r="L36">
            <v>219.04291409425991</v>
          </cell>
          <cell r="M36">
            <v>215.51048006602727</v>
          </cell>
          <cell r="N36">
            <v>210.29840023959619</v>
          </cell>
          <cell r="O36">
            <v>208.4498745483227</v>
          </cell>
          <cell r="P36">
            <v>206.98120156178555</v>
          </cell>
          <cell r="Q36">
            <v>197.37694092801976</v>
          </cell>
          <cell r="R36">
            <v>180.89277802653072</v>
          </cell>
          <cell r="S36">
            <v>177.13393458954374</v>
          </cell>
          <cell r="T36">
            <v>173.68308738742786</v>
          </cell>
          <cell r="U36">
            <v>172.45681183138555</v>
          </cell>
          <cell r="V36">
            <v>172.02345618669602</v>
          </cell>
          <cell r="W36">
            <v>171.19803167098655</v>
          </cell>
        </row>
        <row r="37">
          <cell r="C37">
            <v>-1282.8409850989933</v>
          </cell>
          <cell r="D37">
            <v>8.7623800454736607</v>
          </cell>
          <cell r="E37">
            <v>8.773451212695587</v>
          </cell>
          <cell r="F37">
            <v>8.7848537456534999</v>
          </cell>
          <cell r="G37">
            <v>8.7965818498748298</v>
          </cell>
          <cell r="H37">
            <v>8.7582820305488092</v>
          </cell>
          <cell r="I37">
            <v>8.817608880739721</v>
          </cell>
          <cell r="J37">
            <v>8.8086575907588305</v>
          </cell>
          <cell r="K37">
            <v>-149.4243506141591</v>
          </cell>
          <cell r="L37">
            <v>-153.08907162165892</v>
          </cell>
          <cell r="M37">
            <v>-156.9061572959865</v>
          </cell>
          <cell r="N37">
            <v>-311.51709439629815</v>
          </cell>
          <cell r="O37">
            <v>-272.47964439960202</v>
          </cell>
          <cell r="P37">
            <v>-286.10740313679423</v>
          </cell>
          <cell r="Q37">
            <v>-297.22380600232265</v>
          </cell>
          <cell r="R37">
            <v>-307.31609097470948</v>
          </cell>
          <cell r="S37">
            <v>-353.16498124062292</v>
          </cell>
          <cell r="T37">
            <v>-364.29092566851398</v>
          </cell>
          <cell r="U37">
            <v>-227.21792487564116</v>
          </cell>
          <cell r="V37">
            <v>-234.38405537225245</v>
          </cell>
          <cell r="W37">
            <v>-234.38999179048346</v>
          </cell>
        </row>
        <row r="38">
          <cell r="C38">
            <v>4969.3039213661232</v>
          </cell>
          <cell r="D38">
            <v>676.92139060747206</v>
          </cell>
          <cell r="E38">
            <v>576.56650724249835</v>
          </cell>
          <cell r="F38">
            <v>558.0940570007034</v>
          </cell>
          <cell r="G38">
            <v>568.27168912545699</v>
          </cell>
          <cell r="H38">
            <v>556.5977879183929</v>
          </cell>
          <cell r="I38">
            <v>587.88889900031722</v>
          </cell>
          <cell r="J38">
            <v>541.72586464712629</v>
          </cell>
          <cell r="K38">
            <v>498.93543892855126</v>
          </cell>
          <cell r="L38">
            <v>489.75051114199994</v>
          </cell>
          <cell r="M38">
            <v>387.86588846204302</v>
          </cell>
          <cell r="N38">
            <v>279.54361900668516</v>
          </cell>
          <cell r="O38">
            <v>241.10569059167818</v>
          </cell>
          <cell r="P38">
            <v>241.16150087619718</v>
          </cell>
          <cell r="Q38">
            <v>251.18000361827603</v>
          </cell>
          <cell r="R38">
            <v>250.54954326622476</v>
          </cell>
          <cell r="S38">
            <v>268.44682022335525</v>
          </cell>
          <cell r="T38">
            <v>291.53777794725193</v>
          </cell>
          <cell r="U38">
            <v>334.95592643305469</v>
          </cell>
          <cell r="V38">
            <v>342.80389450169019</v>
          </cell>
          <cell r="W38">
            <v>334.55043899069182</v>
          </cell>
        </row>
        <row r="39">
          <cell r="C39">
            <v>65.66523873845631</v>
          </cell>
          <cell r="D39">
            <v>4.3093527609199995</v>
          </cell>
          <cell r="E39">
            <v>1.9282107369499999</v>
          </cell>
          <cell r="F39">
            <v>7.1672783298899994</v>
          </cell>
          <cell r="G39">
            <v>5.833695592169998</v>
          </cell>
          <cell r="H39">
            <v>6.2368961937499989</v>
          </cell>
          <cell r="I39">
            <v>5.7846764748499933</v>
          </cell>
          <cell r="J39">
            <v>5.0209828056699974</v>
          </cell>
          <cell r="K39">
            <v>5.8945085178699959</v>
          </cell>
          <cell r="L39">
            <v>7.0928749120899903</v>
          </cell>
          <cell r="M39">
            <v>8.7344621488399987</v>
          </cell>
          <cell r="N39">
            <v>8.0340924605699975</v>
          </cell>
          <cell r="O39">
            <v>6.8628228666699993</v>
          </cell>
          <cell r="P39">
            <v>7.7479984084200009</v>
          </cell>
          <cell r="Q39">
            <v>7.878950662099995</v>
          </cell>
          <cell r="R39">
            <v>5.4917484858100014</v>
          </cell>
          <cell r="S39">
            <v>5.9137419049099993</v>
          </cell>
          <cell r="T39">
            <v>6.9746471050700007</v>
          </cell>
          <cell r="U39">
            <v>6.9236301166399965</v>
          </cell>
          <cell r="V39">
            <v>7.1785652255999963</v>
          </cell>
          <cell r="W39">
            <v>7.1120897499300018</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C42">
            <v>50.164082356190619</v>
          </cell>
          <cell r="D42">
            <v>0</v>
          </cell>
          <cell r="E42">
            <v>56.085849897368</v>
          </cell>
          <cell r="F42">
            <v>0.98127629091686996</v>
          </cell>
          <cell r="G42">
            <v>5.4428373083709999E-2</v>
          </cell>
          <cell r="H42">
            <v>0.16256959866859</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7">
          <cell r="C47">
            <v>14936.934453085252</v>
          </cell>
          <cell r="D47">
            <v>0.46241606989934608</v>
          </cell>
          <cell r="E47">
            <v>7.8672892717871648</v>
          </cell>
          <cell r="F47">
            <v>171.13494456046766</v>
          </cell>
          <cell r="G47">
            <v>393.76874932184398</v>
          </cell>
          <cell r="H47">
            <v>394.68215608536519</v>
          </cell>
          <cell r="I47">
            <v>831.92914059500049</v>
          </cell>
          <cell r="J47">
            <v>1041.0519548204177</v>
          </cell>
          <cell r="K47">
            <v>1153.3182979554024</v>
          </cell>
          <cell r="L47">
            <v>1165.9106828157364</v>
          </cell>
          <cell r="M47">
            <v>2083.8729428928145</v>
          </cell>
          <cell r="N47">
            <v>2645.6967005793144</v>
          </cell>
          <cell r="O47">
            <v>2862.7784398406761</v>
          </cell>
          <cell r="P47">
            <v>2862.7784398406761</v>
          </cell>
          <cell r="Q47">
            <v>2862.7784398406848</v>
          </cell>
          <cell r="R47">
            <v>2924.6026923996201</v>
          </cell>
          <cell r="S47">
            <v>2925.3974139088082</v>
          </cell>
          <cell r="T47">
            <v>2925.3974139088082</v>
          </cell>
          <cell r="U47">
            <v>2925.5244759076081</v>
          </cell>
          <cell r="V47">
            <v>2925.5244759076022</v>
          </cell>
          <cell r="W47">
            <v>2925.5244759076027</v>
          </cell>
        </row>
        <row r="48">
          <cell r="C48">
            <v>6162.3904866943803</v>
          </cell>
          <cell r="D48">
            <v>0</v>
          </cell>
          <cell r="E48">
            <v>0</v>
          </cell>
          <cell r="F48">
            <v>90.165123046987745</v>
          </cell>
          <cell r="G48">
            <v>252.90944583474797</v>
          </cell>
          <cell r="H48">
            <v>253.59164051805197</v>
          </cell>
          <cell r="I48">
            <v>581.10460306389621</v>
          </cell>
          <cell r="J48">
            <v>749.71547336909362</v>
          </cell>
          <cell r="K48">
            <v>749.71547336909362</v>
          </cell>
          <cell r="L48">
            <v>749.71547336909362</v>
          </cell>
          <cell r="M48">
            <v>811.62130874214927</v>
          </cell>
          <cell r="N48">
            <v>811.621308742113</v>
          </cell>
          <cell r="O48">
            <v>811.621308742113</v>
          </cell>
          <cell r="P48">
            <v>811.621308742113</v>
          </cell>
          <cell r="Q48">
            <v>811.62130874214927</v>
          </cell>
          <cell r="R48">
            <v>1108.3508607000099</v>
          </cell>
          <cell r="S48">
            <v>1109.3422276597678</v>
          </cell>
          <cell r="T48">
            <v>1109.3422276597678</v>
          </cell>
          <cell r="U48">
            <v>1109.3422276598578</v>
          </cell>
          <cell r="V48">
            <v>1109.3422276597678</v>
          </cell>
          <cell r="W48">
            <v>1109.3422276597678</v>
          </cell>
        </row>
        <row r="49">
          <cell r="C49">
            <v>2527.936105383968</v>
          </cell>
          <cell r="D49">
            <v>0</v>
          </cell>
          <cell r="E49">
            <v>0</v>
          </cell>
          <cell r="F49">
            <v>60.342937401701626</v>
          </cell>
          <cell r="G49">
            <v>180.71333612890419</v>
          </cell>
          <cell r="H49">
            <v>183.69649097498237</v>
          </cell>
          <cell r="I49">
            <v>251.75410171211288</v>
          </cell>
          <cell r="J49">
            <v>287.99250787568781</v>
          </cell>
          <cell r="K49">
            <v>294.4456641183981</v>
          </cell>
          <cell r="L49">
            <v>303.90843941404114</v>
          </cell>
          <cell r="M49">
            <v>325.63141972459232</v>
          </cell>
          <cell r="N49">
            <v>331.90025153673747</v>
          </cell>
          <cell r="O49">
            <v>362.73485320610922</v>
          </cell>
          <cell r="P49">
            <v>366.02655961508106</v>
          </cell>
          <cell r="Q49">
            <v>348.87150543271611</v>
          </cell>
          <cell r="R49">
            <v>356.64522442241741</v>
          </cell>
          <cell r="S49">
            <v>364.59145143057998</v>
          </cell>
          <cell r="T49">
            <v>372.715504439158</v>
          </cell>
          <cell r="U49">
            <v>381.01984050407026</v>
          </cell>
          <cell r="V49">
            <v>389.51080415050052</v>
          </cell>
          <cell r="W49">
            <v>398.18945628205358</v>
          </cell>
        </row>
        <row r="50">
          <cell r="C50">
            <v>8271.8129359912018</v>
          </cell>
          <cell r="D50">
            <v>226.60810194241449</v>
          </cell>
          <cell r="E50">
            <v>247.2661390083</v>
          </cell>
          <cell r="F50">
            <v>523.83576084231504</v>
          </cell>
          <cell r="G50">
            <v>558.49103365916017</v>
          </cell>
          <cell r="H50">
            <v>570.56835880728715</v>
          </cell>
          <cell r="I50">
            <v>603.17135890205964</v>
          </cell>
          <cell r="J50">
            <v>628.91145101322672</v>
          </cell>
          <cell r="K50">
            <v>613.70830113823945</v>
          </cell>
          <cell r="L50">
            <v>594.68744412275043</v>
          </cell>
          <cell r="M50">
            <v>969.01975766347346</v>
          </cell>
          <cell r="N50">
            <v>1198.2213500029927</v>
          </cell>
          <cell r="O50">
            <v>1225.849163681703</v>
          </cell>
          <cell r="P50">
            <v>1149.8096462380472</v>
          </cell>
          <cell r="Q50">
            <v>1175.585547822277</v>
          </cell>
          <cell r="R50">
            <v>1205.5407389768693</v>
          </cell>
          <cell r="S50">
            <v>1237.112081275671</v>
          </cell>
          <cell r="T50">
            <v>1270.8835651165098</v>
          </cell>
          <cell r="U50">
            <v>1307.4247712628187</v>
          </cell>
          <cell r="V50">
            <v>1347.4987914797182</v>
          </cell>
          <cell r="W50">
            <v>1392.1331108387988</v>
          </cell>
        </row>
        <row r="51">
          <cell r="C51">
            <v>1013.7433353377278</v>
          </cell>
          <cell r="D51">
            <v>76.270282257540501</v>
          </cell>
          <cell r="E51">
            <v>77.467016526030079</v>
          </cell>
          <cell r="F51">
            <v>84.063119364387589</v>
          </cell>
          <cell r="G51">
            <v>91.370087276711729</v>
          </cell>
          <cell r="H51">
            <v>89.912806794519895</v>
          </cell>
          <cell r="I51">
            <v>102.0661564712354</v>
          </cell>
          <cell r="J51">
            <v>97.409840547943304</v>
          </cell>
          <cell r="K51">
            <v>101.3493487232914</v>
          </cell>
          <cell r="L51">
            <v>108.57391301917849</v>
          </cell>
          <cell r="M51">
            <v>101.2865871452087</v>
          </cell>
          <cell r="N51">
            <v>95.827787846575916</v>
          </cell>
          <cell r="O51">
            <v>102.5545048547947</v>
          </cell>
          <cell r="P51">
            <v>98.916934180824839</v>
          </cell>
          <cell r="Q51">
            <v>103.171027112332</v>
          </cell>
          <cell r="R51">
            <v>87.524053304108961</v>
          </cell>
          <cell r="S51">
            <v>101.2096894027421</v>
          </cell>
          <cell r="T51">
            <v>100.58453984657619</v>
          </cell>
          <cell r="U51">
            <v>106.0395106630136</v>
          </cell>
          <cell r="V51">
            <v>104.1770832219174</v>
          </cell>
          <cell r="W51">
            <v>97.059437194519745</v>
          </cell>
        </row>
        <row r="52">
          <cell r="C52">
            <v>3493.8806400714125</v>
          </cell>
          <cell r="D52">
            <v>9.3161661356400329E-3</v>
          </cell>
          <cell r="E52">
            <v>9.5287022448800069E-3</v>
          </cell>
          <cell r="F52">
            <v>48.763223899178747</v>
          </cell>
          <cell r="G52">
            <v>150.62077218980806</v>
          </cell>
          <cell r="H52">
            <v>154.03725676317868</v>
          </cell>
          <cell r="I52">
            <v>288.05239099368765</v>
          </cell>
          <cell r="J52">
            <v>377.82544456155409</v>
          </cell>
          <cell r="K52">
            <v>386.40322115740065</v>
          </cell>
          <cell r="L52">
            <v>395.19459901684644</v>
          </cell>
          <cell r="M52">
            <v>434.94194737479177</v>
          </cell>
          <cell r="N52">
            <v>444.8134267361587</v>
          </cell>
          <cell r="O52">
            <v>454.91315607738284</v>
          </cell>
          <cell r="P52">
            <v>465.25042463858756</v>
          </cell>
          <cell r="Q52">
            <v>475.77539917752904</v>
          </cell>
          <cell r="R52">
            <v>646.47279985109776</v>
          </cell>
          <cell r="S52">
            <v>661.16647740587382</v>
          </cell>
          <cell r="T52">
            <v>676.1811929044635</v>
          </cell>
          <cell r="U52">
            <v>691.52993404273377</v>
          </cell>
          <cell r="V52">
            <v>707.20919146178869</v>
          </cell>
          <cell r="W52">
            <v>723.28915247626617</v>
          </cell>
        </row>
        <row r="53">
          <cell r="C53">
            <v>2064.839671887943</v>
          </cell>
          <cell r="D53">
            <v>0</v>
          </cell>
          <cell r="E53">
            <v>0</v>
          </cell>
          <cell r="F53">
            <v>0</v>
          </cell>
          <cell r="G53">
            <v>4.2681775030513176</v>
          </cell>
          <cell r="H53">
            <v>6.2611384746018848</v>
          </cell>
          <cell r="I53">
            <v>6.4862197306378899</v>
          </cell>
          <cell r="J53">
            <v>6.720081815923864</v>
          </cell>
          <cell r="K53">
            <v>99.15441046607863</v>
          </cell>
          <cell r="L53">
            <v>101.28551331130589</v>
          </cell>
          <cell r="M53">
            <v>206.07977024782508</v>
          </cell>
          <cell r="N53">
            <v>308.57330453815416</v>
          </cell>
          <cell r="O53">
            <v>415.17293621686105</v>
          </cell>
          <cell r="P53">
            <v>424.01071898360146</v>
          </cell>
          <cell r="Q53">
            <v>433.04183989029445</v>
          </cell>
          <cell r="R53">
            <v>561.85605713071959</v>
          </cell>
          <cell r="S53">
            <v>574.00407127982623</v>
          </cell>
          <cell r="T53">
            <v>586.4077538617596</v>
          </cell>
          <cell r="U53">
            <v>599.08997469857218</v>
          </cell>
          <cell r="V53">
            <v>611.85135229823709</v>
          </cell>
          <cell r="W53">
            <v>624.88258215473934</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C55">
            <v>-10.838697807518285</v>
          </cell>
          <cell r="D55">
            <v>0</v>
          </cell>
          <cell r="E55">
            <v>-2.1955213726799989E-2</v>
          </cell>
          <cell r="F55">
            <v>-0.17017929959387998</v>
          </cell>
          <cell r="G55">
            <v>-0.34530699404894022</v>
          </cell>
          <cell r="H55">
            <v>-0.99250091225910031</v>
          </cell>
          <cell r="I55">
            <v>-3.0417607665234909</v>
          </cell>
          <cell r="J55">
            <v>-0.4407239579235499</v>
          </cell>
          <cell r="K55">
            <v>-0.43034602423643009</v>
          </cell>
          <cell r="L55">
            <v>-0.53490641383096982</v>
          </cell>
          <cell r="M55">
            <v>-0.73034201566538981</v>
          </cell>
          <cell r="N55">
            <v>-3.6802906301711267</v>
          </cell>
          <cell r="O55">
            <v>-0.54404518898803034</v>
          </cell>
          <cell r="P55">
            <v>-0.49357449075574039</v>
          </cell>
          <cell r="Q55">
            <v>-0.48129804614358013</v>
          </cell>
          <cell r="R55">
            <v>-0.73031513393600023</v>
          </cell>
          <cell r="S55">
            <v>-2.726714915377729</v>
          </cell>
          <cell r="T55">
            <v>-6.0381951613383329</v>
          </cell>
          <cell r="U55">
            <v>-0.94492341976011984</v>
          </cell>
          <cell r="V55">
            <v>-0.83396619457942089</v>
          </cell>
          <cell r="W55">
            <v>-0.93335359391336004</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C60">
            <v>243.42486228916189</v>
          </cell>
          <cell r="D60">
            <v>0</v>
          </cell>
          <cell r="E60">
            <v>1.328062542934404</v>
          </cell>
          <cell r="F60">
            <v>12.06920039130623</v>
          </cell>
          <cell r="G60">
            <v>15.25658010470047</v>
          </cell>
          <cell r="H60">
            <v>20.390260715915989</v>
          </cell>
          <cell r="I60">
            <v>23.167014722953912</v>
          </cell>
          <cell r="J60">
            <v>24.128769654666019</v>
          </cell>
          <cell r="K60">
            <v>24.128769654666019</v>
          </cell>
          <cell r="L60">
            <v>25.661984937210388</v>
          </cell>
          <cell r="M60">
            <v>25.661984937210388</v>
          </cell>
          <cell r="N60">
            <v>25.661984937210388</v>
          </cell>
          <cell r="O60">
            <v>25.661984937210388</v>
          </cell>
          <cell r="P60">
            <v>25.70183597712272</v>
          </cell>
          <cell r="Q60">
            <v>25.70183597712272</v>
          </cell>
          <cell r="R60">
            <v>25.70183597712272</v>
          </cell>
          <cell r="S60">
            <v>48.891669356067702</v>
          </cell>
          <cell r="T60">
            <v>50.2075444643936</v>
          </cell>
          <cell r="U60">
            <v>51.427034660415949</v>
          </cell>
          <cell r="V60">
            <v>51.427034660415949</v>
          </cell>
          <cell r="W60">
            <v>51.427034660415949</v>
          </cell>
        </row>
        <row r="61">
          <cell r="C61">
            <v>1122.2400993239676</v>
          </cell>
          <cell r="D61">
            <v>9.2050151849274595</v>
          </cell>
          <cell r="E61">
            <v>11.244887255741167</v>
          </cell>
          <cell r="F61">
            <v>18.226909861978996</v>
          </cell>
          <cell r="G61">
            <v>25.332987063031446</v>
          </cell>
          <cell r="H61">
            <v>35.465321547426377</v>
          </cell>
          <cell r="I61">
            <v>52.805661938579796</v>
          </cell>
          <cell r="J61">
            <v>69.459337885697948</v>
          </cell>
          <cell r="K61">
            <v>87.18290768224162</v>
          </cell>
          <cell r="L61">
            <v>103.35097347873686</v>
          </cell>
          <cell r="M61">
            <v>122.88910862117675</v>
          </cell>
          <cell r="N61">
            <v>142.51879250073915</v>
          </cell>
          <cell r="O61">
            <v>162.63358505980028</v>
          </cell>
          <cell r="P61">
            <v>179.85670504575316</v>
          </cell>
          <cell r="Q61">
            <v>195.19379586506062</v>
          </cell>
          <cell r="R61">
            <v>221.08718533699115</v>
          </cell>
          <cell r="S61">
            <v>240.63701888627548</v>
          </cell>
          <cell r="T61">
            <v>259.09442640599838</v>
          </cell>
          <cell r="U61">
            <v>279.61437037726023</v>
          </cell>
          <cell r="V61">
            <v>285.34460096507638</v>
          </cell>
          <cell r="W61">
            <v>269.88510785445561</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6">
          <cell r="C66">
            <v>-11305.597038715905</v>
          </cell>
          <cell r="D66">
            <v>-1309.0884296589459</v>
          </cell>
          <cell r="E66">
            <v>-907.06330272642833</v>
          </cell>
          <cell r="F66">
            <v>-1471.5029370745331</v>
          </cell>
          <cell r="G66">
            <v>-1187.3132813657714</v>
          </cell>
          <cell r="H66">
            <v>-1138.4364340899701</v>
          </cell>
          <cell r="I66">
            <v>-1205.4939541030549</v>
          </cell>
          <cell r="J66">
            <v>-979.52070024797854</v>
          </cell>
          <cell r="K66">
            <v>-801.91129959035027</v>
          </cell>
          <cell r="L66">
            <v>-756.3079078541906</v>
          </cell>
          <cell r="M66">
            <v>-874.12769230477045</v>
          </cell>
          <cell r="N66">
            <v>-903.94212145025608</v>
          </cell>
          <cell r="O66">
            <v>-868.61355005734663</v>
          </cell>
          <cell r="P66">
            <v>-883.19432586337132</v>
          </cell>
          <cell r="Q66">
            <v>-913.2477003695783</v>
          </cell>
          <cell r="R66">
            <v>-1026.3741289847494</v>
          </cell>
          <cell r="S66">
            <v>-1060.1233273914031</v>
          </cell>
          <cell r="T66">
            <v>-1127.888168319977</v>
          </cell>
          <cell r="U66">
            <v>-1024.6624085566875</v>
          </cell>
          <cell r="V66">
            <v>-981.73802704869968</v>
          </cell>
          <cell r="W66">
            <v>-956.15957970645195</v>
          </cell>
        </row>
        <row r="67">
          <cell r="C67">
            <v>2026.930436525909</v>
          </cell>
          <cell r="D67">
            <v>392.46853698648357</v>
          </cell>
          <cell r="E67">
            <v>543.3865802249843</v>
          </cell>
          <cell r="F67">
            <v>127.02810457702979</v>
          </cell>
          <cell r="G67">
            <v>400.92060302444895</v>
          </cell>
          <cell r="H67">
            <v>334.92367918426868</v>
          </cell>
          <cell r="I67">
            <v>87.118797822487309</v>
          </cell>
          <cell r="J67">
            <v>108.21412337902758</v>
          </cell>
          <cell r="K67">
            <v>112.55595151803479</v>
          </cell>
          <cell r="L67">
            <v>117.91968589540402</v>
          </cell>
          <cell r="M67">
            <v>85.041032102117185</v>
          </cell>
          <cell r="N67">
            <v>50.481033445272395</v>
          </cell>
          <cell r="O67">
            <v>50.070830570606269</v>
          </cell>
          <cell r="P67">
            <v>47.399110867088275</v>
          </cell>
          <cell r="Q67">
            <v>53.967172480196531</v>
          </cell>
          <cell r="R67">
            <v>34.774860235863358</v>
          </cell>
          <cell r="S67">
            <v>47.659641458243065</v>
          </cell>
          <cell r="T67">
            <v>46.993571664558878</v>
          </cell>
          <cell r="U67">
            <v>84.740801557677884</v>
          </cell>
          <cell r="V67">
            <v>108.27752282712355</v>
          </cell>
          <cell r="W67">
            <v>123.91622215282234</v>
          </cell>
        </row>
        <row r="71">
          <cell r="C71">
            <v>4375.5868307878554</v>
          </cell>
          <cell r="D71">
            <v>0</v>
          </cell>
          <cell r="E71">
            <v>25.743510257490392</v>
          </cell>
          <cell r="F71">
            <v>149.33751246121307</v>
          </cell>
          <cell r="G71">
            <v>168.71413929247382</v>
          </cell>
          <cell r="H71">
            <v>220.64314788163327</v>
          </cell>
          <cell r="I71">
            <v>236.20972246935287</v>
          </cell>
          <cell r="J71">
            <v>344.63763341736529</v>
          </cell>
          <cell r="K71">
            <v>358.00675782143969</v>
          </cell>
          <cell r="L71">
            <v>366.13348642052858</v>
          </cell>
          <cell r="M71">
            <v>385.87343518879049</v>
          </cell>
          <cell r="N71">
            <v>727.3105240149456</v>
          </cell>
          <cell r="O71">
            <v>743.82046601488275</v>
          </cell>
          <cell r="P71">
            <v>760.70517369408901</v>
          </cell>
          <cell r="Q71">
            <v>777.97318138753781</v>
          </cell>
          <cell r="R71">
            <v>800.18503665976073</v>
          </cell>
          <cell r="S71">
            <v>819.74147661737709</v>
          </cell>
          <cell r="T71">
            <v>838.34962821850718</v>
          </cell>
          <cell r="U71">
            <v>857.38016197455272</v>
          </cell>
          <cell r="V71">
            <v>876.84269919147596</v>
          </cell>
          <cell r="W71">
            <v>896.74699764765126</v>
          </cell>
        </row>
        <row r="75">
          <cell r="D75">
            <v>4686.8843803577256</v>
          </cell>
          <cell r="E75">
            <v>5247.224377065013</v>
          </cell>
          <cell r="F75">
            <v>5320.3688246830288</v>
          </cell>
          <cell r="G75">
            <v>4980.2623060789474</v>
          </cell>
          <cell r="H75">
            <v>5383.6161757140571</v>
          </cell>
          <cell r="I75">
            <v>5893.8982038132335</v>
          </cell>
          <cell r="J75">
            <v>5720.1700045760499</v>
          </cell>
          <cell r="K75">
            <v>5547.0410294376688</v>
          </cell>
          <cell r="L75">
            <v>5923.6769783649479</v>
          </cell>
          <cell r="M75">
            <v>4911.4135826727843</v>
          </cell>
          <cell r="N75">
            <v>4360.9983459684272</v>
          </cell>
          <cell r="O75">
            <v>4625.0001791548402</v>
          </cell>
          <cell r="P75">
            <v>4657.2246816809202</v>
          </cell>
          <cell r="Q75">
            <v>4867.41883992149</v>
          </cell>
          <cell r="R75">
            <v>5512.0261681221145</v>
          </cell>
          <cell r="S75">
            <v>5824.9278053330381</v>
          </cell>
          <cell r="T75">
            <v>6201.0544448933169</v>
          </cell>
          <cell r="U75">
            <v>6351.6985070050978</v>
          </cell>
          <cell r="V75">
            <v>6358.5019000718685</v>
          </cell>
          <cell r="W75">
            <v>7650.518006637195</v>
          </cell>
        </row>
        <row r="76">
          <cell r="C76">
            <v>46022.728197055891</v>
          </cell>
          <cell r="D76">
            <v>609.47375428337023</v>
          </cell>
          <cell r="E76">
            <v>664.94224755130949</v>
          </cell>
          <cell r="F76">
            <v>1445.3967073267854</v>
          </cell>
          <cell r="G76">
            <v>2151.6282584879655</v>
          </cell>
          <cell r="H76">
            <v>2236.7966185987125</v>
          </cell>
          <cell r="I76">
            <v>3294.5301840927973</v>
          </cell>
          <cell r="J76">
            <v>3892.335359826473</v>
          </cell>
          <cell r="K76">
            <v>4064.797238398382</v>
          </cell>
          <cell r="L76">
            <v>4083.2249098567681</v>
          </cell>
          <cell r="M76">
            <v>6255.5243232002922</v>
          </cell>
          <cell r="N76">
            <v>6672.842297565182</v>
          </cell>
          <cell r="O76">
            <v>7098.9160050699684</v>
          </cell>
          <cell r="P76">
            <v>7048.9207603842497</v>
          </cell>
          <cell r="Q76">
            <v>7099.112622112425</v>
          </cell>
          <cell r="R76">
            <v>8018.8005702959963</v>
          </cell>
          <cell r="S76">
            <v>7968.5981368572584</v>
          </cell>
          <cell r="T76">
            <v>7986.0542059267946</v>
          </cell>
          <cell r="U76">
            <v>8152.6829313736434</v>
          </cell>
          <cell r="V76">
            <v>8123.3836600314244</v>
          </cell>
          <cell r="W76">
            <v>8218.5944748218153</v>
          </cell>
        </row>
        <row r="77">
          <cell r="C77">
            <v>11920.906458981533</v>
          </cell>
          <cell r="D77">
            <v>4077.4106260743565</v>
          </cell>
          <cell r="E77">
            <v>4582.2821295137037</v>
          </cell>
          <cell r="F77">
            <v>3874.972117356243</v>
          </cell>
          <cell r="G77">
            <v>2828.6340475909815</v>
          </cell>
          <cell r="H77">
            <v>3146.8195571153456</v>
          </cell>
          <cell r="I77">
            <v>2599.3680197204353</v>
          </cell>
          <cell r="J77">
            <v>1827.8346447495762</v>
          </cell>
          <cell r="K77">
            <v>1482.2437910392878</v>
          </cell>
          <cell r="L77">
            <v>1840.4520685081791</v>
          </cell>
          <cell r="M77">
            <v>-1344.1107405275084</v>
          </cell>
          <cell r="N77">
            <v>-2311.8439515967557</v>
          </cell>
          <cell r="O77">
            <v>-2473.9158259151286</v>
          </cell>
          <cell r="P77">
            <v>-2391.6960787033281</v>
          </cell>
          <cell r="Q77">
            <v>-2231.6937821909337</v>
          </cell>
          <cell r="R77">
            <v>-2506.7744021738818</v>
          </cell>
          <cell r="S77">
            <v>-2143.6703315242203</v>
          </cell>
          <cell r="T77">
            <v>-1784.999761033479</v>
          </cell>
          <cell r="U77">
            <v>-1800.984424368545</v>
          </cell>
          <cell r="V77">
            <v>-1764.8817599595559</v>
          </cell>
          <cell r="W77">
            <v>-568.07646818462172</v>
          </cell>
        </row>
        <row r="80">
          <cell r="C80">
            <v>57943.63465603743</v>
          </cell>
        </row>
        <row r="84">
          <cell r="C84">
            <v>206663.53629697513</v>
          </cell>
          <cell r="D84">
            <v>30219.414083386611</v>
          </cell>
          <cell r="E84">
            <v>27522.44919763791</v>
          </cell>
          <cell r="F84">
            <v>31760.236495164641</v>
          </cell>
          <cell r="G84">
            <v>20672.5987861043</v>
          </cell>
          <cell r="H84">
            <v>22900.15036373369</v>
          </cell>
          <cell r="I84">
            <v>21144.55021077791</v>
          </cell>
          <cell r="J84">
            <v>15936.47383193239</v>
          </cell>
          <cell r="K84">
            <v>13734.92674116978</v>
          </cell>
          <cell r="L84">
            <v>14518.522106023311</v>
          </cell>
          <cell r="M84">
            <v>1953.30659014554</v>
          </cell>
          <cell r="N84">
            <v>911.07888694236954</v>
          </cell>
          <cell r="O84">
            <v>670.94389334687014</v>
          </cell>
          <cell r="P84">
            <v>671.53710384917019</v>
          </cell>
          <cell r="Q84">
            <v>704.35888881293022</v>
          </cell>
          <cell r="R84">
            <v>845.95133653456969</v>
          </cell>
          <cell r="S84">
            <v>924.64453057740968</v>
          </cell>
          <cell r="T84">
            <v>1572.3932508357791</v>
          </cell>
          <cell r="U84">
            <v>0</v>
          </cell>
          <cell r="V84">
            <v>0</v>
          </cell>
          <cell r="W84">
            <v>0</v>
          </cell>
        </row>
        <row r="85">
          <cell r="C85">
            <v>4091.7821019438852</v>
          </cell>
          <cell r="D85">
            <v>122.2593482121197</v>
          </cell>
          <cell r="E85">
            <v>117.09452119248981</v>
          </cell>
          <cell r="F85">
            <v>138.91477913503962</v>
          </cell>
          <cell r="G85">
            <v>158.35155707948971</v>
          </cell>
          <cell r="H85">
            <v>217.45789597442962</v>
          </cell>
          <cell r="I85">
            <v>348.28881311251973</v>
          </cell>
          <cell r="J85">
            <v>146.75267099184958</v>
          </cell>
          <cell r="K85">
            <v>147.07305824631959</v>
          </cell>
          <cell r="L85">
            <v>159.70519383153959</v>
          </cell>
          <cell r="M85">
            <v>171.7063542371198</v>
          </cell>
          <cell r="N85">
            <v>387.52603521486009</v>
          </cell>
          <cell r="O85">
            <v>132.54762093446016</v>
          </cell>
          <cell r="P85">
            <v>129.54587249482009</v>
          </cell>
          <cell r="Q85">
            <v>138.59561195099977</v>
          </cell>
          <cell r="R85">
            <v>176.2384203932599</v>
          </cell>
          <cell r="S85">
            <v>326.95618922589972</v>
          </cell>
          <cell r="T85">
            <v>544.18785449005975</v>
          </cell>
          <cell r="U85">
            <v>176.40758729925969</v>
          </cell>
          <cell r="V85">
            <v>169.94274882404972</v>
          </cell>
          <cell r="W85">
            <v>182.22996910329968</v>
          </cell>
        </row>
        <row r="86">
          <cell r="C86">
            <v>147159.56238285083</v>
          </cell>
          <cell r="D86">
            <v>1034.7270497155598</v>
          </cell>
          <cell r="E86">
            <v>1581.68480799288</v>
          </cell>
          <cell r="F86">
            <v>2155.3381809939892</v>
          </cell>
          <cell r="G86">
            <v>2771.4833906103809</v>
          </cell>
          <cell r="H86">
            <v>3444.6490355635419</v>
          </cell>
          <cell r="I86">
            <v>4158.4123422704242</v>
          </cell>
          <cell r="J86">
            <v>4906.4745543835015</v>
          </cell>
          <cell r="K86">
            <v>5649.0230360103869</v>
          </cell>
          <cell r="L86">
            <v>6408.2691689924613</v>
          </cell>
          <cell r="M86">
            <v>7130.2499977103062</v>
          </cell>
          <cell r="N86">
            <v>7846.3573760683275</v>
          </cell>
          <cell r="O86">
            <v>8557.7369573573269</v>
          </cell>
          <cell r="P86">
            <v>9238.7162303074037</v>
          </cell>
          <cell r="Q86">
            <v>9924.501601358239</v>
          </cell>
          <cell r="R86">
            <v>10662.140345556865</v>
          </cell>
          <cell r="S86">
            <v>11282.84738088954</v>
          </cell>
          <cell r="T86">
            <v>11865.98535255207</v>
          </cell>
          <cell r="U86">
            <v>12467.029871492399</v>
          </cell>
          <cell r="V86">
            <v>12955.511573877491</v>
          </cell>
          <cell r="W86">
            <v>13118.424129147748</v>
          </cell>
        </row>
        <row r="87">
          <cell r="C87">
            <v>-6416.7048174870042</v>
          </cell>
          <cell r="D87">
            <v>78.704390512955115</v>
          </cell>
          <cell r="E87">
            <v>230.18576800000415</v>
          </cell>
          <cell r="F87">
            <v>-373.64563199999799</v>
          </cell>
          <cell r="G87">
            <v>-373.64163199999797</v>
          </cell>
          <cell r="H87">
            <v>-373.64563199999799</v>
          </cell>
          <cell r="I87">
            <v>-373.64563199999799</v>
          </cell>
          <cell r="J87">
            <v>-373.64163199999797</v>
          </cell>
          <cell r="K87">
            <v>-373.64163199999797</v>
          </cell>
          <cell r="L87">
            <v>-373.64163199999797</v>
          </cell>
          <cell r="M87">
            <v>-373.64163199999797</v>
          </cell>
          <cell r="N87">
            <v>-373.64563199999799</v>
          </cell>
          <cell r="O87">
            <v>-373.64363199999798</v>
          </cell>
          <cell r="P87">
            <v>-373.64563199999799</v>
          </cell>
          <cell r="Q87">
            <v>-373.64163199999797</v>
          </cell>
          <cell r="R87">
            <v>-373.64523199999797</v>
          </cell>
          <cell r="S87">
            <v>-373.64563199999799</v>
          </cell>
          <cell r="T87">
            <v>-373.64563199999799</v>
          </cell>
          <cell r="U87">
            <v>-373.64563199999799</v>
          </cell>
          <cell r="V87">
            <v>-373.64563199999799</v>
          </cell>
          <cell r="W87">
            <v>-373.64563199999799</v>
          </cell>
        </row>
        <row r="88">
          <cell r="C88">
            <v>102821.37846794835</v>
          </cell>
          <cell r="D88">
            <v>5749.8800639358114</v>
          </cell>
          <cell r="E88">
            <v>5681.3146241492595</v>
          </cell>
          <cell r="F88">
            <v>5654.20811609062</v>
          </cell>
          <cell r="G88">
            <v>5630.2419654754303</v>
          </cell>
          <cell r="H88">
            <v>5565.3647321566086</v>
          </cell>
          <cell r="I88">
            <v>5539.4643281172575</v>
          </cell>
          <cell r="J88">
            <v>5474.9521934719387</v>
          </cell>
          <cell r="K88">
            <v>5450.592862191108</v>
          </cell>
          <cell r="L88">
            <v>5430.2959024690481</v>
          </cell>
          <cell r="M88">
            <v>5371.4394664120573</v>
          </cell>
          <cell r="N88">
            <v>5252.9107129974682</v>
          </cell>
          <cell r="O88">
            <v>5178.0181547325874</v>
          </cell>
          <cell r="P88">
            <v>5155.7232026567972</v>
          </cell>
          <cell r="Q88">
            <v>4969.2686002396276</v>
          </cell>
          <cell r="R88">
            <v>4564.1750876551368</v>
          </cell>
          <cell r="S88">
            <v>4529.2418061661083</v>
          </cell>
          <cell r="T88">
            <v>4452.9891295765092</v>
          </cell>
          <cell r="U88">
            <v>4407.7281674323376</v>
          </cell>
          <cell r="V88">
            <v>4393.4780648793385</v>
          </cell>
          <cell r="W88">
            <v>4370.0912871433266</v>
          </cell>
        </row>
        <row r="89">
          <cell r="C89">
            <v>209278.68286138983</v>
          </cell>
          <cell r="D89">
            <v>17502.041998135279</v>
          </cell>
          <cell r="E89">
            <v>16987.559540629361</v>
          </cell>
          <cell r="F89">
            <v>16496.31032285083</v>
          </cell>
          <cell r="G89">
            <v>15653.06882294629</v>
          </cell>
          <cell r="H89">
            <v>15566.3350075239</v>
          </cell>
          <cell r="I89">
            <v>16381.4819988975</v>
          </cell>
          <cell r="J89">
            <v>14950.442626392811</v>
          </cell>
          <cell r="K89">
            <v>13397.137763373819</v>
          </cell>
          <cell r="L89">
            <v>12911.47661984331</v>
          </cell>
          <cell r="M89">
            <v>9408.1786651737166</v>
          </cell>
          <cell r="N89">
            <v>6503.3115664806137</v>
          </cell>
          <cell r="O89">
            <v>5591.098805396955</v>
          </cell>
          <cell r="P89">
            <v>5524.8049471336244</v>
          </cell>
          <cell r="Q89">
            <v>5746.4348723131016</v>
          </cell>
          <cell r="R89">
            <v>5595.6259014043826</v>
          </cell>
          <cell r="S89">
            <v>5718.9308913931636</v>
          </cell>
          <cell r="T89">
            <v>5958.456736369063</v>
          </cell>
          <cell r="U89">
            <v>6698.3150610490657</v>
          </cell>
          <cell r="V89">
            <v>6550.2765169465038</v>
          </cell>
          <cell r="W89">
            <v>6137.3941971365521</v>
          </cell>
        </row>
        <row r="90">
          <cell r="C90">
            <v>374367.50953847612</v>
          </cell>
          <cell r="D90">
            <v>2567.6020040589988</v>
          </cell>
          <cell r="E90">
            <v>3007.8520673669495</v>
          </cell>
          <cell r="F90">
            <v>6688.734261569778</v>
          </cell>
          <cell r="G90">
            <v>12164.14397766102</v>
          </cell>
          <cell r="H90">
            <v>12179.224697329661</v>
          </cell>
          <cell r="I90">
            <v>19239.340815503107</v>
          </cell>
          <cell r="J90">
            <v>22713.063164558662</v>
          </cell>
          <cell r="K90">
            <v>22647.097940047541</v>
          </cell>
          <cell r="L90">
            <v>22931.631955639168</v>
          </cell>
          <cell r="M90">
            <v>23311.865003347029</v>
          </cell>
          <cell r="N90">
            <v>21685.464484019016</v>
          </cell>
          <cell r="O90">
            <v>22922.47495617385</v>
          </cell>
          <cell r="P90">
            <v>23288.018049578972</v>
          </cell>
          <cell r="Q90">
            <v>22358.470725647367</v>
          </cell>
          <cell r="R90">
            <v>23369.333104054225</v>
          </cell>
          <cell r="S90">
            <v>21993.100744439402</v>
          </cell>
          <cell r="T90">
            <v>22148.972884562812</v>
          </cell>
          <cell r="U90">
            <v>22710.742615511619</v>
          </cell>
          <cell r="V90">
            <v>22812.116738723449</v>
          </cell>
          <cell r="W90">
            <v>23628.25934868347</v>
          </cell>
        </row>
        <row r="91">
          <cell r="C91">
            <v>666795.42431039317</v>
          </cell>
          <cell r="D91">
            <v>10303.394310322939</v>
          </cell>
          <cell r="E91">
            <v>10627.048614772099</v>
          </cell>
          <cell r="F91">
            <v>17032.134955456899</v>
          </cell>
          <cell r="G91">
            <v>16896.950417609791</v>
          </cell>
          <cell r="H91">
            <v>16891.73818393375</v>
          </cell>
          <cell r="I91">
            <v>18465.334516335199</v>
          </cell>
          <cell r="J91">
            <v>20423.825044925674</v>
          </cell>
          <cell r="K91">
            <v>19948.526668969767</v>
          </cell>
          <cell r="L91">
            <v>19479.768026460977</v>
          </cell>
          <cell r="M91">
            <v>40278.658566776896</v>
          </cell>
          <cell r="N91">
            <v>46151.549486028707</v>
          </cell>
          <cell r="O91">
            <v>45723.179892513675</v>
          </cell>
          <cell r="P91">
            <v>45734.592958362817</v>
          </cell>
          <cell r="Q91">
            <v>46323.545389032239</v>
          </cell>
          <cell r="R91">
            <v>48514.808582530284</v>
          </cell>
          <cell r="S91">
            <v>48958.339217931913</v>
          </cell>
          <cell r="T91">
            <v>48830.893791996146</v>
          </cell>
          <cell r="U91">
            <v>49266.971992358012</v>
          </cell>
          <cell r="V91">
            <v>48986.491679838728</v>
          </cell>
          <cell r="W91">
            <v>47957.672014236632</v>
          </cell>
        </row>
        <row r="92">
          <cell r="C92">
            <v>174473.12020075336</v>
          </cell>
          <cell r="D92">
            <v>4638.1917158679316</v>
          </cell>
          <cell r="E92">
            <v>4574.6027072795805</v>
          </cell>
          <cell r="F92">
            <v>4711.3073591775028</v>
          </cell>
          <cell r="G92">
            <v>4722.871897741381</v>
          </cell>
          <cell r="H92">
            <v>4696.0353172753003</v>
          </cell>
          <cell r="I92">
            <v>4577.349573871873</v>
          </cell>
          <cell r="J92">
            <v>4678.4246395193131</v>
          </cell>
          <cell r="K92">
            <v>7545.9765622756431</v>
          </cell>
          <cell r="L92">
            <v>7583.3426873897151</v>
          </cell>
          <cell r="M92">
            <v>7440.5945732195732</v>
          </cell>
          <cell r="N92">
            <v>9914.0442592205272</v>
          </cell>
          <cell r="O92">
            <v>11156.652784369708</v>
          </cell>
          <cell r="P92">
            <v>11625.710879014649</v>
          </cell>
          <cell r="Q92">
            <v>11896.407622738599</v>
          </cell>
          <cell r="R92">
            <v>11940.399069764588</v>
          </cell>
          <cell r="S92">
            <v>12704.839445119909</v>
          </cell>
          <cell r="T92">
            <v>12615.482932882991</v>
          </cell>
          <cell r="U92">
            <v>11795.369954911543</v>
          </cell>
          <cell r="V92">
            <v>12164.436125722681</v>
          </cell>
          <cell r="W92">
            <v>13491.080093390305</v>
          </cell>
        </row>
        <row r="101">
          <cell r="C101">
            <v>-247.46660144012196</v>
          </cell>
          <cell r="D101">
            <v>-127.14042359252605</v>
          </cell>
          <cell r="E101">
            <v>0</v>
          </cell>
          <cell r="F101">
            <v>93.901086423467419</v>
          </cell>
          <cell r="G101">
            <v>-45.869756175800191</v>
          </cell>
          <cell r="H101">
            <v>-44.262077936314654</v>
          </cell>
          <cell r="I101">
            <v>79.821696703376347</v>
          </cell>
          <cell r="J101">
            <v>-18.438198256008466</v>
          </cell>
          <cell r="K101">
            <v>-26.879478932011473</v>
          </cell>
          <cell r="L101">
            <v>-192.40275316145249</v>
          </cell>
          <cell r="M101">
            <v>-54.339846031739221</v>
          </cell>
          <cell r="N101">
            <v>-34.73061492141639</v>
          </cell>
          <cell r="O101">
            <v>-24.234843620347615</v>
          </cell>
          <cell r="P101">
            <v>-11.570153359356629</v>
          </cell>
          <cell r="Q101">
            <v>-3.9874723896372846</v>
          </cell>
          <cell r="R101">
            <v>-7.4289929510757124</v>
          </cell>
          <cell r="S101">
            <v>-2.5864963259106672</v>
          </cell>
          <cell r="T101">
            <v>25.393542138600505</v>
          </cell>
          <cell r="U101">
            <v>0.1316134429652345</v>
          </cell>
          <cell r="V101">
            <v>0.18371616704748986</v>
          </cell>
          <cell r="W101">
            <v>1.1254206057741401E-2</v>
          </cell>
        </row>
        <row r="103">
          <cell r="C103">
            <v>-0.22098078290197884</v>
          </cell>
          <cell r="D103">
            <v>0</v>
          </cell>
          <cell r="E103">
            <v>0</v>
          </cell>
          <cell r="F103">
            <v>0</v>
          </cell>
          <cell r="G103">
            <v>0</v>
          </cell>
          <cell r="H103">
            <v>0</v>
          </cell>
          <cell r="I103">
            <v>-6.850507939713997E-2</v>
          </cell>
          <cell r="J103">
            <v>-5.1368608706669955E-2</v>
          </cell>
          <cell r="K103">
            <v>-4.4733092271349979E-2</v>
          </cell>
          <cell r="L103">
            <v>-4.4386951299389979E-2</v>
          </cell>
          <cell r="M103">
            <v>-4.8453030746440008E-2</v>
          </cell>
          <cell r="N103">
            <v>-2.6791667456039999E-2</v>
          </cell>
          <cell r="O103">
            <v>-1.8864911596630007E-2</v>
          </cell>
          <cell r="P103">
            <v>-1.8337975902429998E-2</v>
          </cell>
          <cell r="Q103">
            <v>-2.1055257358399998E-2</v>
          </cell>
          <cell r="R103">
            <v>-1.6230047289900001E-2</v>
          </cell>
          <cell r="S103">
            <v>-2.6793436326790002E-2</v>
          </cell>
          <cell r="T103">
            <v>-3.8541831436080018E-2</v>
          </cell>
          <cell r="U103">
            <v>0</v>
          </cell>
          <cell r="V103">
            <v>0</v>
          </cell>
          <cell r="W103">
            <v>0</v>
          </cell>
        </row>
        <row r="104">
          <cell r="C104">
            <v>22469.311583909846</v>
          </cell>
          <cell r="D104">
            <v>3583.8759033503297</v>
          </cell>
          <cell r="E104">
            <v>3377.3399183170782</v>
          </cell>
          <cell r="F104">
            <v>3859.0263080818472</v>
          </cell>
          <cell r="G104">
            <v>2814.6804381862312</v>
          </cell>
          <cell r="H104">
            <v>3079.2627555984623</v>
          </cell>
          <cell r="I104">
            <v>3036.5801477760779</v>
          </cell>
          <cell r="J104">
            <v>2534.6998274412631</v>
          </cell>
          <cell r="K104">
            <v>2323.3156719758572</v>
          </cell>
          <cell r="L104">
            <v>2477.399309405444</v>
          </cell>
          <cell r="M104">
            <v>758.35158527085161</v>
          </cell>
          <cell r="N104">
            <v>491.65578008810627</v>
          </cell>
          <cell r="O104">
            <v>418.90246350675369</v>
          </cell>
          <cell r="P104">
            <v>431.6401920667451</v>
          </cell>
          <cell r="Q104">
            <v>468.69366264498819</v>
          </cell>
          <cell r="R104">
            <v>495.86761223226557</v>
          </cell>
          <cell r="S104">
            <v>537.1417878477788</v>
          </cell>
          <cell r="T104">
            <v>697.15885606309962</v>
          </cell>
          <cell r="U104">
            <v>457.2319600182181</v>
          </cell>
          <cell r="V104">
            <v>462.37704193744139</v>
          </cell>
          <cell r="W104">
            <v>447.10051751560349</v>
          </cell>
        </row>
        <row r="105">
          <cell r="C105">
            <v>888.84923522041856</v>
          </cell>
          <cell r="D105">
            <v>95.23845891531964</v>
          </cell>
          <cell r="E105">
            <v>91.750069730418389</v>
          </cell>
          <cell r="F105">
            <v>96.88473736620773</v>
          </cell>
          <cell r="G105">
            <v>109.4983948333616</v>
          </cell>
          <cell r="H105">
            <v>110.6240044958393</v>
          </cell>
          <cell r="I105">
            <v>138.24704340162279</v>
          </cell>
          <cell r="J105">
            <v>141.74836343860551</v>
          </cell>
          <cell r="K105">
            <v>135.29707216264902</v>
          </cell>
          <cell r="L105">
            <v>106.13446669155961</v>
          </cell>
          <cell r="M105">
            <v>64.683696408885851</v>
          </cell>
          <cell r="N105">
            <v>50.99945099722926</v>
          </cell>
          <cell r="O105">
            <v>44.840967974560854</v>
          </cell>
          <cell r="P105">
            <v>30.271239202498258</v>
          </cell>
          <cell r="Q105">
            <v>30.725536366439371</v>
          </cell>
          <cell r="R105">
            <v>26.104149577562861</v>
          </cell>
          <cell r="S105">
            <v>29.493946427467119</v>
          </cell>
          <cell r="T105">
            <v>21.803825080211571</v>
          </cell>
          <cell r="U105">
            <v>24.971992987522778</v>
          </cell>
          <cell r="V105">
            <v>25.87718447971104</v>
          </cell>
          <cell r="W105">
            <v>26.834974007267302</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8A9DE-BB68-4C3D-B7B3-D88138F0F4CC}">
  <dimension ref="A1:N43"/>
  <sheetViews>
    <sheetView tabSelected="1" topLeftCell="B7" workbookViewId="0">
      <selection activeCell="I32" sqref="I32"/>
    </sheetView>
  </sheetViews>
  <sheetFormatPr defaultColWidth="9.1796875" defaultRowHeight="15.5"/>
  <cols>
    <col min="1" max="1" width="4" style="1" customWidth="1"/>
    <col min="2" max="2" width="33.54296875" style="329" customWidth="1"/>
    <col min="3" max="6" width="13.453125" style="329" customWidth="1"/>
    <col min="7" max="7" width="11" style="1" customWidth="1"/>
    <col min="8" max="8" width="13.453125" style="1" customWidth="1"/>
    <col min="9" max="9" width="14.453125" style="1" bestFit="1" customWidth="1"/>
    <col min="10" max="10" width="1.7265625" style="1" customWidth="1"/>
    <col min="11" max="14" width="11.453125" style="1" customWidth="1"/>
    <col min="15" max="16384" width="9.1796875" style="1"/>
  </cols>
  <sheetData>
    <row r="1" spans="1:9">
      <c r="B1" s="328" t="s">
        <v>0</v>
      </c>
      <c r="C1" s="328"/>
      <c r="D1" s="328"/>
      <c r="E1" s="328"/>
      <c r="F1" s="328"/>
      <c r="I1" s="3"/>
    </row>
    <row r="2" spans="1:9">
      <c r="B2" s="328" t="s">
        <v>1</v>
      </c>
    </row>
    <row r="3" spans="1:9">
      <c r="B3" s="328" t="s">
        <v>2</v>
      </c>
    </row>
    <row r="4" spans="1:9">
      <c r="B4" s="328" t="s">
        <v>3</v>
      </c>
    </row>
    <row r="5" spans="1:9">
      <c r="B5" s="328"/>
    </row>
    <row r="6" spans="1:9">
      <c r="B6" s="328"/>
      <c r="C6" s="373" t="s">
        <v>4</v>
      </c>
      <c r="D6" s="373"/>
      <c r="E6" s="373"/>
      <c r="F6" s="373"/>
    </row>
    <row r="7" spans="1:9" ht="18.75" customHeight="1">
      <c r="A7" s="5"/>
      <c r="B7" s="330" t="s">
        <v>5</v>
      </c>
      <c r="C7" s="343">
        <v>2022</v>
      </c>
      <c r="D7" s="343">
        <v>2023</v>
      </c>
      <c r="E7" s="343">
        <v>2024</v>
      </c>
      <c r="F7" s="343">
        <v>2025</v>
      </c>
      <c r="G7" s="6"/>
      <c r="H7" s="370" t="s">
        <v>6</v>
      </c>
      <c r="I7" s="370"/>
    </row>
    <row r="8" spans="1:9">
      <c r="B8" s="329" t="s">
        <v>7</v>
      </c>
      <c r="C8" s="368"/>
      <c r="D8" s="368"/>
      <c r="E8" s="368"/>
      <c r="F8" s="331"/>
      <c r="G8" s="7"/>
      <c r="H8" s="4"/>
    </row>
    <row r="9" spans="1:9" ht="5.15" customHeight="1">
      <c r="A9" s="7"/>
      <c r="C9" s="332"/>
      <c r="D9" s="332"/>
      <c r="E9" s="332"/>
      <c r="F9" s="332"/>
      <c r="G9" s="8"/>
      <c r="H9" s="4"/>
      <c r="I9" s="10"/>
    </row>
    <row r="10" spans="1:9">
      <c r="A10" s="7"/>
      <c r="B10" s="329" t="s">
        <v>8</v>
      </c>
      <c r="C10" s="333">
        <f>SUMIFS('IRP Costs '!C:C,'IRP Costs '!$I:$I,'Revenue Requirement'!$I10)</f>
        <v>0</v>
      </c>
      <c r="D10" s="333">
        <f>SUMIFS('IRP Costs '!D:D,'IRP Costs '!$I:$I,'Revenue Requirement'!$I10)</f>
        <v>0</v>
      </c>
      <c r="E10" s="333">
        <f>SUMIFS('IRP Costs '!E:E,'IRP Costs '!$I:$I,'Revenue Requirement'!$I10)</f>
        <v>-3.3261421300001537E-6</v>
      </c>
      <c r="F10" s="333">
        <f>SUMIFS('IRP Costs '!F:F,'IRP Costs '!$I:$I,'Revenue Requirement'!$I10)</f>
        <v>2.6725966599805417E-6</v>
      </c>
      <c r="G10" s="8"/>
      <c r="H10" s="4"/>
      <c r="I10" s="9" t="s">
        <v>8</v>
      </c>
    </row>
    <row r="11" spans="1:9">
      <c r="A11" s="7"/>
      <c r="C11" s="334"/>
      <c r="D11" s="332"/>
      <c r="E11" s="332"/>
      <c r="F11" s="332"/>
      <c r="G11" s="8"/>
      <c r="H11" s="4"/>
      <c r="I11" s="9"/>
    </row>
    <row r="12" spans="1:9">
      <c r="A12" s="7"/>
      <c r="B12" s="329" t="s">
        <v>9</v>
      </c>
      <c r="C12" s="334"/>
      <c r="D12" s="332"/>
      <c r="E12" s="332"/>
      <c r="F12" s="332"/>
      <c r="G12" s="8"/>
      <c r="H12" s="4"/>
      <c r="I12" s="9"/>
    </row>
    <row r="13" spans="1:9">
      <c r="A13" s="7"/>
      <c r="B13" s="329" t="s">
        <v>10</v>
      </c>
      <c r="C13" s="334">
        <f>SUMIFS('IRP Costs '!C:C,'IRP Costs '!$I:$I,'Revenue Requirement'!$I13)</f>
        <v>0</v>
      </c>
      <c r="D13" s="334">
        <f>SUMIFS('IRP Costs '!D:D,'IRP Costs '!$I:$I,'Revenue Requirement'!$I13)</f>
        <v>-3.480009615248969E-2</v>
      </c>
      <c r="E13" s="334">
        <f>SUMIFS('IRP Costs '!E:E,'IRP Costs '!$I:$I,'Revenue Requirement'!$I13)</f>
        <v>2.7051016368508929E-2</v>
      </c>
      <c r="F13" s="334">
        <f>SUMIFS('IRP Costs '!F:F,'IRP Costs '!$I:$I,'Revenue Requirement'!$I13)</f>
        <v>-0.68048815185620004</v>
      </c>
      <c r="G13" s="8"/>
      <c r="H13" s="4"/>
      <c r="I13" s="9" t="s">
        <v>11</v>
      </c>
    </row>
    <row r="14" spans="1:9">
      <c r="A14" s="7"/>
      <c r="B14" s="335" t="s">
        <v>12</v>
      </c>
      <c r="C14" s="334">
        <f>SUMIFS('IRP Costs '!C:C,'IRP Costs '!$I:$I,'Revenue Requirement'!$I14)</f>
        <v>0</v>
      </c>
      <c r="D14" s="334">
        <f>SUMIFS('IRP Costs '!D:D,'IRP Costs '!$I:$I,'Revenue Requirement'!$I14)</f>
        <v>7.3865678557183401E-4</v>
      </c>
      <c r="E14" s="334">
        <f>SUMIFS('IRP Costs '!E:E,'IRP Costs '!$I:$I,'Revenue Requirement'!$I14)</f>
        <v>1.3498608530367662E-2</v>
      </c>
      <c r="F14" s="334">
        <f>SUMIFS('IRP Costs '!F:F,'IRP Costs '!$I:$I,'Revenue Requirement'!$I14)</f>
        <v>4.4280373250149552E-2</v>
      </c>
      <c r="G14" s="8"/>
      <c r="H14" s="4"/>
      <c r="I14" s="9" t="s">
        <v>13</v>
      </c>
    </row>
    <row r="15" spans="1:9">
      <c r="A15" s="7"/>
      <c r="B15" s="335" t="s">
        <v>14</v>
      </c>
      <c r="C15" s="334">
        <f>SUMIFS('IRP Costs '!C:C,'IRP Costs '!$I:$I,'Revenue Requirement'!$I15)</f>
        <v>0</v>
      </c>
      <c r="D15" s="334">
        <f>SUMIFS('IRP Costs '!D:D,'IRP Costs '!$I:$I,'Revenue Requirement'!$I15)</f>
        <v>0</v>
      </c>
      <c r="E15" s="334">
        <f>SUMIFS('IRP Costs '!E:E,'IRP Costs '!$I:$I,'Revenue Requirement'!$I15)</f>
        <v>3.456556058267779E-6</v>
      </c>
      <c r="F15" s="334">
        <f>SUMIFS('IRP Costs '!F:F,'IRP Costs '!$I:$I,'Revenue Requirement'!$I15)</f>
        <v>0</v>
      </c>
      <c r="G15" s="8"/>
      <c r="H15" s="12"/>
      <c r="I15" s="9" t="s">
        <v>15</v>
      </c>
    </row>
    <row r="16" spans="1:9">
      <c r="A16" s="7"/>
      <c r="B16" s="336" t="s">
        <v>16</v>
      </c>
      <c r="C16" s="334">
        <f>SUMIFS('IRP Costs '!C:C,'IRP Costs '!$I:$I,'Revenue Requirement'!$I16)</f>
        <v>0</v>
      </c>
      <c r="D16" s="334">
        <f>SUMIFS('IRP Costs '!D:D,'IRP Costs '!$I:$I,'Revenue Requirement'!$I16)</f>
        <v>-4.160485961563154E-2</v>
      </c>
      <c r="E16" s="334">
        <f>SUMIFS('IRP Costs '!E:E,'IRP Costs '!$I:$I,'Revenue Requirement'!$I16)</f>
        <v>-0.11867164312013756</v>
      </c>
      <c r="F16" s="334">
        <f>SUMIFS('IRP Costs '!F:F,'IRP Costs '!$I:$I,'Revenue Requirement'!$I16)</f>
        <v>-3.1054883267031386</v>
      </c>
      <c r="G16" s="8"/>
      <c r="H16" s="12"/>
      <c r="I16" s="9" t="s">
        <v>17</v>
      </c>
    </row>
    <row r="17" spans="1:14">
      <c r="A17" s="7"/>
      <c r="B17" s="336" t="s">
        <v>18</v>
      </c>
      <c r="C17" s="334">
        <f>SUMIFS('IRP Costs '!C:C,'IRP Costs '!$I:$I,'Revenue Requirement'!$I17)</f>
        <v>0</v>
      </c>
      <c r="D17" s="334">
        <f>SUMIFS('IRP Costs '!D:D,'IRP Costs '!$I:$I,'Revenue Requirement'!$I17)</f>
        <v>0.54082066048677291</v>
      </c>
      <c r="E17" s="334">
        <f>SUMIFS('IRP Costs '!E:E,'IRP Costs '!$I:$I,'Revenue Requirement'!$I17)</f>
        <v>9.9553364818802947E-2</v>
      </c>
      <c r="F17" s="334">
        <f>SUMIFS('IRP Costs '!F:F,'IRP Costs '!$I:$I,'Revenue Requirement'!$I17)</f>
        <v>2.1586945101432491</v>
      </c>
      <c r="G17" s="8"/>
      <c r="H17" s="12"/>
      <c r="I17" s="9" t="s">
        <v>18</v>
      </c>
    </row>
    <row r="18" spans="1:14">
      <c r="A18" s="7"/>
      <c r="B18" s="336" t="s">
        <v>19</v>
      </c>
      <c r="C18" s="334">
        <f>SUMIFS('IRP Costs '!C:C,'IRP Costs '!$I:$I,'Revenue Requirement'!$I18)</f>
        <v>0</v>
      </c>
      <c r="D18" s="334">
        <f>SUMIFS('IRP Costs '!D:D,'IRP Costs '!$I:$I,'Revenue Requirement'!$I18)</f>
        <v>0</v>
      </c>
      <c r="E18" s="334">
        <f>SUMIFS('IRP Costs '!E:E,'IRP Costs '!$I:$I,'Revenue Requirement'!$I18)</f>
        <v>-6.5166931773184444E-2</v>
      </c>
      <c r="F18" s="334">
        <f>SUMIFS('IRP Costs '!F:F,'IRP Costs '!$I:$I,'Revenue Requirement'!$I18)</f>
        <v>-6.0719999999989893E-2</v>
      </c>
      <c r="G18" s="8"/>
      <c r="H18" s="12"/>
      <c r="I18" s="9" t="s">
        <v>19</v>
      </c>
    </row>
    <row r="19" spans="1:14">
      <c r="A19" s="7"/>
      <c r="B19" s="329" t="s">
        <v>20</v>
      </c>
      <c r="C19" s="337">
        <f>SUM(C13:C18)</f>
        <v>0</v>
      </c>
      <c r="D19" s="337">
        <f t="shared" ref="D19:E19" si="0">SUM(D13:D18)</f>
        <v>0.46515436150422351</v>
      </c>
      <c r="E19" s="337">
        <f t="shared" si="0"/>
        <v>-4.3732128619584199E-2</v>
      </c>
      <c r="F19" s="337">
        <f>SUM(F13:F18)</f>
        <v>-1.6437215951659299</v>
      </c>
      <c r="G19" s="8"/>
      <c r="H19" s="12"/>
      <c r="I19" s="9"/>
    </row>
    <row r="20" spans="1:14">
      <c r="A20" s="7"/>
      <c r="B20" s="336"/>
      <c r="C20" s="334"/>
      <c r="D20" s="334"/>
      <c r="E20" s="334"/>
      <c r="F20" s="334"/>
      <c r="G20" s="8"/>
      <c r="H20" s="12"/>
      <c r="I20" s="9"/>
    </row>
    <row r="21" spans="1:14">
      <c r="A21" s="7"/>
      <c r="B21" s="329" t="s">
        <v>21</v>
      </c>
      <c r="C21" s="332"/>
      <c r="D21" s="332"/>
      <c r="E21" s="332"/>
      <c r="F21" s="332"/>
      <c r="G21" s="8"/>
      <c r="H21" s="4"/>
      <c r="I21" s="9"/>
    </row>
    <row r="22" spans="1:14">
      <c r="A22" s="7"/>
      <c r="B22" s="336" t="s">
        <v>22</v>
      </c>
      <c r="C22" s="334">
        <f>+SUMIFS('Non-IRP Costs'!B:B,'Non-IRP Costs'!$I:$I,'Revenue Requirement'!$H22)</f>
        <v>1.2360755000000001</v>
      </c>
      <c r="D22" s="334">
        <f>+SUMIFS('Non-IRP Costs'!C:C,'Non-IRP Costs'!$I:$I,'Revenue Requirement'!$H22)</f>
        <v>1.2627129270249997</v>
      </c>
      <c r="E22" s="334">
        <f>+SUMIFS('Non-IRP Costs'!D:D,'Non-IRP Costs'!$I:$I,'Revenue Requirement'!$H22)</f>
        <v>1.2899243906023887</v>
      </c>
      <c r="F22" s="334">
        <f>+SUMIFS('Non-IRP Costs'!E:E,'Non-IRP Costs'!$I:$I,'Revenue Requirement'!$H22)</f>
        <v>1.31772226121987</v>
      </c>
      <c r="G22" s="8"/>
      <c r="H22" s="1" t="s">
        <v>23</v>
      </c>
      <c r="I22" s="9"/>
    </row>
    <row r="23" spans="1:14">
      <c r="A23" s="7"/>
      <c r="B23" s="336" t="s">
        <v>24</v>
      </c>
      <c r="C23" s="334">
        <f>+SUMIFS('Non-IRP Costs'!B:B,'Non-IRP Costs'!$I:$I,'Revenue Requirement'!$H23)</f>
        <v>0.3984351465</v>
      </c>
      <c r="D23" s="334">
        <f>+SUMIFS('Non-IRP Costs'!C:C,'Non-IRP Costs'!$I:$I,'Revenue Requirement'!$H23)</f>
        <v>0.37310558082582496</v>
      </c>
      <c r="E23" s="334">
        <f>+SUMIFS('Non-IRP Costs'!D:D,'Non-IRP Costs'!$I:$I,'Revenue Requirement'!$H23)</f>
        <v>0.3811460060926215</v>
      </c>
      <c r="F23" s="334">
        <f>+SUMIFS('Non-IRP Costs'!E:E,'Non-IRP Costs'!$I:$I,'Revenue Requirement'!$H23)</f>
        <v>0.38935970252391749</v>
      </c>
      <c r="G23" s="8"/>
      <c r="H23" s="1" t="s">
        <v>25</v>
      </c>
      <c r="I23" s="9"/>
    </row>
    <row r="24" spans="1:14">
      <c r="A24" s="7"/>
      <c r="B24" s="336" t="s">
        <v>26</v>
      </c>
      <c r="C24" s="334">
        <f>+SUMIFS('Non-IRP Costs'!B:B,'Non-IRP Costs'!$I:$I,'Revenue Requirement'!$H24)</f>
        <v>1.321170615E-2</v>
      </c>
      <c r="D24" s="334">
        <f>+SUMIFS('Non-IRP Costs'!C:C,'Non-IRP Costs'!$I:$I,'Revenue Requirement'!$H24)</f>
        <v>1.34964184175325E-2</v>
      </c>
      <c r="E24" s="334">
        <f>+SUMIFS('Non-IRP Costs'!D:D,'Non-IRP Costs'!$I:$I,'Revenue Requirement'!$H24)</f>
        <v>1.3787266234430324E-2</v>
      </c>
      <c r="F24" s="334">
        <f>+SUMIFS('Non-IRP Costs'!E:E,'Non-IRP Costs'!$I:$I,'Revenue Requirement'!$H24)</f>
        <v>1.4084381821782297E-2</v>
      </c>
      <c r="G24" s="8"/>
      <c r="H24" s="1" t="s">
        <v>26</v>
      </c>
      <c r="I24" s="9"/>
    </row>
    <row r="25" spans="1:14">
      <c r="A25" s="7"/>
      <c r="B25" s="336" t="s">
        <v>27</v>
      </c>
      <c r="C25" s="334">
        <f>+SUMIFS('Non-IRP Costs'!B:B,'Non-IRP Costs'!$I:$I,'Revenue Requirement'!$H25)</f>
        <v>0.56176096911999995</v>
      </c>
      <c r="D25" s="334">
        <f>+SUMIFS('Non-IRP Costs'!C:C,'Non-IRP Costs'!$I:$I,'Revenue Requirement'!$H25)</f>
        <v>0.57386691800453593</v>
      </c>
      <c r="E25" s="334">
        <f>+SUMIFS('Non-IRP Costs'!D:D,'Non-IRP Costs'!$I:$I,'Revenue Requirement'!$H25)</f>
        <v>0.58623375008753364</v>
      </c>
      <c r="F25" s="334">
        <f>+SUMIFS('Non-IRP Costs'!E:E,'Non-IRP Costs'!$I:$I,'Revenue Requirement'!$H25)</f>
        <v>0.59886708740191996</v>
      </c>
      <c r="G25" s="8"/>
      <c r="H25" s="12" t="s">
        <v>27</v>
      </c>
      <c r="I25" s="9"/>
    </row>
    <row r="26" spans="1:14">
      <c r="A26" s="7"/>
      <c r="B26" s="336" t="s">
        <v>28</v>
      </c>
      <c r="C26" s="334">
        <f>+SUMIFS('Non-IRP Costs'!B:B,'Non-IRP Costs'!$I:$I,'Revenue Requirement'!$H26)</f>
        <v>0.16979386860000001</v>
      </c>
      <c r="D26" s="334">
        <f>+SUMIFS('Non-IRP Costs'!C:C,'Non-IRP Costs'!$I:$I,'Revenue Requirement'!$H26)</f>
        <v>0.17345292646832999</v>
      </c>
      <c r="E26" s="334">
        <f>+SUMIFS('Non-IRP Costs'!D:D,'Non-IRP Costs'!$I:$I,'Revenue Requirement'!$H26)</f>
        <v>0.17719083703372251</v>
      </c>
      <c r="F26" s="334">
        <f>+SUMIFS('Non-IRP Costs'!E:E,'Non-IRP Costs'!$I:$I,'Revenue Requirement'!$H26)</f>
        <v>0.18100929957179923</v>
      </c>
      <c r="G26" s="8"/>
      <c r="H26" s="13" t="s">
        <v>28</v>
      </c>
      <c r="I26" s="9"/>
    </row>
    <row r="27" spans="1:14">
      <c r="A27" s="7"/>
      <c r="C27" s="332"/>
      <c r="D27" s="332"/>
      <c r="E27" s="332"/>
      <c r="F27" s="332"/>
      <c r="G27" s="8"/>
      <c r="H27" s="4"/>
      <c r="I27" s="9"/>
      <c r="K27" s="1" t="s">
        <v>29</v>
      </c>
    </row>
    <row r="28" spans="1:14" ht="16" thickBot="1">
      <c r="A28" s="7"/>
      <c r="B28" s="328" t="s">
        <v>331</v>
      </c>
      <c r="C28" s="338">
        <f>SUM(C19:C27,C10)</f>
        <v>2.3792771903699999</v>
      </c>
      <c r="D28" s="338">
        <f>SUM(D19:D27,D10)</f>
        <v>2.8617891322454465</v>
      </c>
      <c r="E28" s="338">
        <f>SUM(E19:E27,E10)</f>
        <v>2.4045467952889825</v>
      </c>
      <c r="F28" s="338">
        <f>SUM(F19:F27,F10)</f>
        <v>0.85732380997001911</v>
      </c>
      <c r="G28" s="8"/>
      <c r="H28" s="4"/>
      <c r="I28" s="14"/>
      <c r="K28" s="369">
        <f>C28-'Non-IRP Costs'!B37-'IRP Costs '!C28</f>
        <v>0</v>
      </c>
      <c r="L28" s="369">
        <f>D28-'Non-IRP Costs'!C37-'IRP Costs '!D28</f>
        <v>-4.4408920985006262E-16</v>
      </c>
      <c r="M28" s="369">
        <f>E28-'Non-IRP Costs'!D37-'IRP Costs '!E28</f>
        <v>2.7755575615628914E-16</v>
      </c>
      <c r="N28" s="369">
        <f>F28-'Non-IRP Costs'!E37-'IRP Costs '!F28</f>
        <v>0</v>
      </c>
    </row>
    <row r="29" spans="1:14" ht="16" thickBot="1">
      <c r="A29" s="7"/>
      <c r="B29" s="328" t="s">
        <v>30</v>
      </c>
      <c r="C29" s="338">
        <f>AVERAGE(C28:F28)</f>
        <v>2.1257342319686119</v>
      </c>
      <c r="D29" s="339"/>
      <c r="E29" s="339"/>
      <c r="F29" s="339"/>
      <c r="G29" s="8"/>
      <c r="H29" s="4"/>
      <c r="I29" s="15"/>
    </row>
    <row r="30" spans="1:14">
      <c r="A30" s="7"/>
      <c r="B30" s="328"/>
      <c r="C30" s="339"/>
      <c r="D30" s="339"/>
      <c r="E30" s="339"/>
      <c r="F30" s="339"/>
      <c r="G30" s="8"/>
      <c r="H30" s="4"/>
      <c r="I30" s="15"/>
    </row>
    <row r="31" spans="1:14">
      <c r="A31" s="7"/>
      <c r="B31" s="329" t="s">
        <v>31</v>
      </c>
      <c r="C31" s="340"/>
      <c r="D31" s="341"/>
      <c r="E31" s="341"/>
      <c r="F31" s="341"/>
      <c r="H31" s="4"/>
      <c r="I31" s="11"/>
    </row>
    <row r="32" spans="1:14">
      <c r="A32" s="7"/>
      <c r="B32" s="371" t="s">
        <v>393</v>
      </c>
      <c r="C32" s="371"/>
      <c r="D32" s="371"/>
      <c r="E32" s="371"/>
      <c r="F32" s="371"/>
      <c r="H32" s="4"/>
    </row>
    <row r="33" spans="1:9" ht="35.5" customHeight="1">
      <c r="A33" s="7"/>
      <c r="B33" s="371"/>
      <c r="C33" s="371"/>
      <c r="D33" s="371"/>
      <c r="E33" s="371"/>
      <c r="F33" s="371"/>
      <c r="H33" s="4"/>
    </row>
    <row r="34" spans="1:9">
      <c r="A34" s="7"/>
      <c r="B34" s="372" t="s">
        <v>394</v>
      </c>
      <c r="C34" s="372"/>
      <c r="D34" s="372"/>
      <c r="E34" s="372"/>
      <c r="F34" s="372"/>
      <c r="H34" s="4"/>
      <c r="I34" s="11"/>
    </row>
    <row r="35" spans="1:9">
      <c r="B35" s="372"/>
      <c r="C35" s="372"/>
      <c r="D35" s="372"/>
      <c r="E35" s="372"/>
      <c r="F35" s="372"/>
    </row>
    <row r="36" spans="1:9">
      <c r="B36" s="372"/>
      <c r="C36" s="372"/>
      <c r="D36" s="372"/>
      <c r="E36" s="372"/>
      <c r="F36" s="372"/>
    </row>
    <row r="37" spans="1:9">
      <c r="B37" s="372"/>
      <c r="C37" s="372"/>
      <c r="D37" s="372"/>
      <c r="E37" s="372"/>
      <c r="F37" s="372"/>
    </row>
    <row r="38" spans="1:9" ht="11" customHeight="1">
      <c r="B38" s="372"/>
      <c r="C38" s="372"/>
      <c r="D38" s="372"/>
      <c r="E38" s="372"/>
      <c r="F38" s="372"/>
    </row>
    <row r="40" spans="1:9" ht="29">
      <c r="B40" s="344" t="s">
        <v>32</v>
      </c>
      <c r="C40" s="345">
        <v>338.93379099999999</v>
      </c>
    </row>
    <row r="41" spans="1:9">
      <c r="B41" s="346" t="s">
        <v>33</v>
      </c>
      <c r="C41" s="347">
        <f>C29/C40</f>
        <v>6.2718273846251345E-3</v>
      </c>
    </row>
    <row r="43" spans="1:9">
      <c r="C43" s="342"/>
      <c r="D43" s="342"/>
      <c r="E43" s="342"/>
      <c r="F43" s="342"/>
    </row>
  </sheetData>
  <mergeCells count="4">
    <mergeCell ref="H7:I7"/>
    <mergeCell ref="B32:F33"/>
    <mergeCell ref="B34:F38"/>
    <mergeCell ref="C6:F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F15C7-CCA7-4A40-B737-29252010B2E2}">
  <sheetPr transitionEvaluation="1" transitionEntry="1">
    <pageSetUpPr fitToPage="1"/>
  </sheetPr>
  <dimension ref="A1:R31"/>
  <sheetViews>
    <sheetView workbookViewId="0"/>
  </sheetViews>
  <sheetFormatPr defaultColWidth="11.26953125" defaultRowHeight="15.5"/>
  <cols>
    <col min="1" max="1" width="1.7265625" style="57" customWidth="1"/>
    <col min="2" max="2" width="39.54296875" style="238" customWidth="1"/>
    <col min="3" max="3" width="13.453125" style="60" bestFit="1" customWidth="1"/>
    <col min="4" max="5" width="12.1796875" style="60" customWidth="1"/>
    <col min="6" max="6" width="12.1796875" style="57" customWidth="1"/>
    <col min="7" max="9" width="9.1796875" style="57" customWidth="1"/>
    <col min="10" max="11" width="9.81640625" style="57" bestFit="1" customWidth="1"/>
    <col min="12" max="12" width="9.1796875" style="57" customWidth="1"/>
    <col min="13" max="13" width="17.453125" style="57" customWidth="1"/>
    <col min="14" max="14" width="1.7265625" style="57" customWidth="1"/>
    <col min="15" max="15" width="1.7265625" style="134" customWidth="1"/>
    <col min="16" max="17" width="14.1796875" style="134" customWidth="1"/>
    <col min="18" max="21" width="14.1796875" style="57" customWidth="1"/>
    <col min="22" max="16384" width="11.26953125" style="57"/>
  </cols>
  <sheetData>
    <row r="1" spans="1:18">
      <c r="A1" s="133" t="s">
        <v>253</v>
      </c>
      <c r="B1" s="134"/>
      <c r="C1" s="135"/>
      <c r="D1" s="135"/>
      <c r="E1" s="135"/>
      <c r="F1" s="63"/>
      <c r="G1" s="63"/>
      <c r="H1" s="63"/>
      <c r="I1" s="63"/>
      <c r="J1" s="63"/>
      <c r="K1" s="63"/>
      <c r="L1" s="63"/>
      <c r="M1" s="63"/>
    </row>
    <row r="2" spans="1:18" ht="15.75" customHeight="1">
      <c r="A2" s="136" t="s">
        <v>254</v>
      </c>
      <c r="B2" s="134"/>
      <c r="C2" s="63"/>
      <c r="D2" s="63"/>
      <c r="E2" s="63"/>
      <c r="F2" s="63"/>
      <c r="G2" s="63"/>
      <c r="H2" s="63"/>
      <c r="I2" s="63"/>
      <c r="J2" s="63"/>
      <c r="K2" s="63"/>
      <c r="L2" s="63"/>
      <c r="M2" s="63"/>
      <c r="Q2" s="137" t="s">
        <v>255</v>
      </c>
      <c r="R2" s="138"/>
    </row>
    <row r="3" spans="1:18" ht="15.75" customHeight="1">
      <c r="A3" s="136" t="s">
        <v>256</v>
      </c>
      <c r="B3" s="134"/>
      <c r="C3" s="63"/>
      <c r="D3" s="63"/>
      <c r="E3" s="63"/>
      <c r="F3" s="63"/>
      <c r="G3" s="63"/>
      <c r="H3" s="63"/>
      <c r="I3" s="63"/>
      <c r="J3" s="63"/>
      <c r="K3" s="63"/>
      <c r="L3" s="63"/>
      <c r="M3" s="63"/>
      <c r="Q3" s="139" t="s">
        <v>257</v>
      </c>
      <c r="R3" s="140"/>
    </row>
    <row r="4" spans="1:18" ht="15.75" customHeight="1">
      <c r="B4" s="141"/>
      <c r="F4" s="142"/>
      <c r="N4" s="61"/>
      <c r="Q4" s="143" t="s">
        <v>258</v>
      </c>
      <c r="R4" s="144" t="s">
        <v>259</v>
      </c>
    </row>
    <row r="5" spans="1:18" ht="15.75" customHeight="1">
      <c r="B5" s="141"/>
      <c r="D5" s="145" t="s">
        <v>260</v>
      </c>
      <c r="E5" s="146"/>
      <c r="F5" s="147"/>
      <c r="G5" s="148" t="s">
        <v>261</v>
      </c>
      <c r="H5" s="149"/>
      <c r="I5" s="149"/>
      <c r="J5" s="149"/>
      <c r="K5" s="149"/>
      <c r="L5" s="149"/>
      <c r="M5" s="150"/>
      <c r="N5" s="61"/>
      <c r="Q5" s="151">
        <v>1200</v>
      </c>
      <c r="R5" s="152">
        <f>I12/100*Q5</f>
        <v>-3.6119999999999992</v>
      </c>
    </row>
    <row r="6" spans="1:18" ht="15.75" customHeight="1">
      <c r="B6" s="141"/>
      <c r="C6" s="153"/>
      <c r="D6" s="154" t="s">
        <v>208</v>
      </c>
      <c r="E6" s="155"/>
      <c r="F6" s="156" t="s">
        <v>195</v>
      </c>
      <c r="G6" s="157" t="s">
        <v>262</v>
      </c>
      <c r="H6" s="149"/>
      <c r="I6" s="149"/>
      <c r="J6" s="157" t="s">
        <v>263</v>
      </c>
      <c r="K6" s="149"/>
      <c r="L6" s="149"/>
      <c r="M6" s="158" t="s">
        <v>264</v>
      </c>
      <c r="N6" s="73"/>
      <c r="P6" s="159" t="s">
        <v>265</v>
      </c>
      <c r="Q6" s="57"/>
    </row>
    <row r="7" spans="1:18" ht="15.75" customHeight="1">
      <c r="B7" s="141"/>
      <c r="C7" s="153"/>
      <c r="D7" s="160"/>
      <c r="E7" s="161" t="s">
        <v>266</v>
      </c>
      <c r="F7" s="156" t="s">
        <v>267</v>
      </c>
      <c r="G7" s="162"/>
      <c r="H7" s="163"/>
      <c r="I7" s="164"/>
      <c r="M7" s="158" t="s">
        <v>268</v>
      </c>
      <c r="N7" s="73"/>
      <c r="P7" s="61" t="s">
        <v>269</v>
      </c>
      <c r="Q7" s="57"/>
    </row>
    <row r="8" spans="1:18" ht="15.75" customHeight="1">
      <c r="B8" s="165" t="s">
        <v>270</v>
      </c>
      <c r="C8" s="166" t="s">
        <v>271</v>
      </c>
      <c r="D8" s="167" t="s">
        <v>108</v>
      </c>
      <c r="E8" s="168" t="s">
        <v>261</v>
      </c>
      <c r="F8" s="169" t="s">
        <v>209</v>
      </c>
      <c r="G8" s="170" t="s">
        <v>192</v>
      </c>
      <c r="H8" s="80" t="s">
        <v>272</v>
      </c>
      <c r="I8" s="171" t="s">
        <v>273</v>
      </c>
      <c r="J8" s="61" t="s">
        <v>192</v>
      </c>
      <c r="K8" s="61" t="s">
        <v>272</v>
      </c>
      <c r="L8" s="61" t="s">
        <v>273</v>
      </c>
      <c r="M8" s="158" t="s">
        <v>274</v>
      </c>
      <c r="N8" s="61"/>
      <c r="P8" s="159" t="s">
        <v>275</v>
      </c>
      <c r="Q8" s="57"/>
    </row>
    <row r="9" spans="1:18" ht="15.75" customHeight="1">
      <c r="B9" s="172" t="s">
        <v>276</v>
      </c>
      <c r="C9" s="173" t="s">
        <v>277</v>
      </c>
      <c r="D9" s="173" t="s">
        <v>278</v>
      </c>
      <c r="E9" s="173" t="s">
        <v>279</v>
      </c>
      <c r="F9" s="173" t="s">
        <v>280</v>
      </c>
      <c r="G9" s="174" t="s">
        <v>281</v>
      </c>
      <c r="H9" s="175" t="s">
        <v>282</v>
      </c>
      <c r="I9" s="175" t="s">
        <v>283</v>
      </c>
      <c r="J9" s="176" t="s">
        <v>284</v>
      </c>
      <c r="K9" s="175" t="s">
        <v>285</v>
      </c>
      <c r="L9" s="175" t="s">
        <v>286</v>
      </c>
      <c r="M9" s="173" t="s">
        <v>287</v>
      </c>
      <c r="N9" s="73"/>
      <c r="P9" s="159"/>
      <c r="Q9" s="57"/>
    </row>
    <row r="10" spans="1:18" ht="15.75" customHeight="1">
      <c r="B10" s="177"/>
      <c r="C10" s="178"/>
      <c r="D10" s="178"/>
      <c r="E10" s="178"/>
      <c r="F10" s="178"/>
      <c r="G10" s="179"/>
      <c r="H10" s="84"/>
      <c r="I10" s="84" t="s">
        <v>288</v>
      </c>
      <c r="J10" s="180" t="s">
        <v>289</v>
      </c>
      <c r="K10" s="84" t="s">
        <v>290</v>
      </c>
      <c r="L10" s="84" t="s">
        <v>291</v>
      </c>
      <c r="M10" s="178" t="s">
        <v>292</v>
      </c>
      <c r="N10" s="73"/>
    </row>
    <row r="11" spans="1:18" ht="15.75" customHeight="1">
      <c r="B11" s="181"/>
      <c r="C11" s="182"/>
      <c r="D11" s="182"/>
      <c r="E11" s="182"/>
      <c r="F11" s="183"/>
      <c r="G11" s="184"/>
      <c r="J11" s="184"/>
      <c r="M11" s="185"/>
    </row>
    <row r="12" spans="1:18" ht="15.75" customHeight="1">
      <c r="B12" s="181" t="s">
        <v>228</v>
      </c>
      <c r="C12" s="186" t="s">
        <v>293</v>
      </c>
      <c r="D12" s="186">
        <f>1449651.28445639+75066.9274174953</f>
        <v>1524718.2118738852</v>
      </c>
      <c r="E12" s="187">
        <v>1523312.5829009756</v>
      </c>
      <c r="F12" s="188">
        <f>141146.395160947+7309.43490174003</f>
        <v>148455.83006268702</v>
      </c>
      <c r="G12" s="189">
        <v>-0.72799999999999998</v>
      </c>
      <c r="H12" s="190">
        <f>ROUND($P$30/$E$30/10,3)</f>
        <v>-1.0289999999999999</v>
      </c>
      <c r="I12" s="190">
        <f>H12-G12</f>
        <v>-0.30099999999999993</v>
      </c>
      <c r="J12" s="191">
        <f>$E12*G12/100</f>
        <v>-11089.715603519104</v>
      </c>
      <c r="K12" s="192">
        <f>$E12*H12/100</f>
        <v>-15674.886478051038</v>
      </c>
      <c r="L12" s="192">
        <f>$E12*I12/100</f>
        <v>-4585.1708745319356</v>
      </c>
      <c r="M12" s="193">
        <f>L12/$F12</f>
        <v>-3.0885758225835922E-2</v>
      </c>
      <c r="N12" s="194"/>
      <c r="Q12" s="57"/>
    </row>
    <row r="13" spans="1:18" ht="15.75" customHeight="1">
      <c r="B13" s="195"/>
      <c r="C13" s="182"/>
      <c r="D13" s="182"/>
      <c r="E13" s="182"/>
      <c r="F13" s="196"/>
      <c r="G13" s="197"/>
      <c r="H13" s="190"/>
      <c r="I13" s="190"/>
      <c r="J13" s="191"/>
      <c r="K13" s="192"/>
      <c r="L13" s="192"/>
      <c r="M13" s="193"/>
    </row>
    <row r="14" spans="1:18" ht="15.75" customHeight="1">
      <c r="B14" s="181" t="s">
        <v>232</v>
      </c>
      <c r="C14" s="198">
        <v>24</v>
      </c>
      <c r="D14" s="199">
        <v>554739.13183022395</v>
      </c>
      <c r="E14" s="187">
        <v>50369.581299186655</v>
      </c>
      <c r="F14" s="200">
        <v>52559.234199139384</v>
      </c>
      <c r="G14" s="189">
        <v>-0.72799999999999998</v>
      </c>
      <c r="H14" s="190">
        <f>ROUND($P$30/$E$30/10,3)</f>
        <v>-1.0289999999999999</v>
      </c>
      <c r="I14" s="190">
        <f>H14-G14</f>
        <v>-0.30099999999999993</v>
      </c>
      <c r="J14" s="191">
        <f t="shared" ref="J14:L18" si="0">$E14*G14/100</f>
        <v>-366.69055185807883</v>
      </c>
      <c r="K14" s="192">
        <f t="shared" si="0"/>
        <v>-518.30299156863066</v>
      </c>
      <c r="L14" s="192">
        <f t="shared" si="0"/>
        <v>-151.6124397105518</v>
      </c>
      <c r="M14" s="193">
        <f t="shared" ref="M14:M19" si="1">L14/$F14</f>
        <v>-2.8846013839568907E-3</v>
      </c>
      <c r="N14" s="194"/>
    </row>
    <row r="15" spans="1:18" ht="15.75" customHeight="1">
      <c r="B15" s="181" t="s">
        <v>294</v>
      </c>
      <c r="C15" s="201" t="s">
        <v>295</v>
      </c>
      <c r="D15" s="199">
        <v>950741.26118410239</v>
      </c>
      <c r="E15" s="187">
        <v>57160.897629106345</v>
      </c>
      <c r="F15" s="200">
        <v>76324.918432145074</v>
      </c>
      <c r="G15" s="189">
        <v>-0.72799999999999998</v>
      </c>
      <c r="H15" s="190">
        <f>ROUND($P$30/$E$30/10,3)</f>
        <v>-1.0289999999999999</v>
      </c>
      <c r="I15" s="190">
        <f>H15-G15</f>
        <v>-0.30099999999999993</v>
      </c>
      <c r="J15" s="191">
        <f t="shared" si="0"/>
        <v>-416.13133473989416</v>
      </c>
      <c r="K15" s="192">
        <f t="shared" si="0"/>
        <v>-588.18563660350424</v>
      </c>
      <c r="L15" s="192">
        <f t="shared" si="0"/>
        <v>-172.05430186361005</v>
      </c>
      <c r="M15" s="193">
        <f t="shared" si="1"/>
        <v>-2.2542349916373772E-3</v>
      </c>
      <c r="N15" s="194"/>
    </row>
    <row r="16" spans="1:18" ht="15.75" customHeight="1">
      <c r="B16" s="181" t="s">
        <v>235</v>
      </c>
      <c r="C16" s="198" t="s">
        <v>236</v>
      </c>
      <c r="D16" s="199">
        <v>164795.79784020002</v>
      </c>
      <c r="E16" s="187">
        <v>88709.344366681675</v>
      </c>
      <c r="F16" s="200">
        <v>15181.736999999999</v>
      </c>
      <c r="G16" s="189">
        <v>-0.72799999999999998</v>
      </c>
      <c r="H16" s="190">
        <f>ROUND($P$30/$E$30/10,3)</f>
        <v>-1.0289999999999999</v>
      </c>
      <c r="I16" s="190">
        <f>H16-G16</f>
        <v>-0.30099999999999993</v>
      </c>
      <c r="J16" s="191">
        <f t="shared" si="0"/>
        <v>-645.8040269894426</v>
      </c>
      <c r="K16" s="192">
        <f t="shared" si="0"/>
        <v>-912.81915353315435</v>
      </c>
      <c r="L16" s="192">
        <f t="shared" si="0"/>
        <v>-267.0151265437118</v>
      </c>
      <c r="M16" s="193">
        <f t="shared" si="1"/>
        <v>-1.7587916754434083E-2</v>
      </c>
      <c r="N16" s="194"/>
    </row>
    <row r="17" spans="2:17" ht="15.75" customHeight="1">
      <c r="B17" s="181" t="s">
        <v>238</v>
      </c>
      <c r="C17" s="201" t="s">
        <v>296</v>
      </c>
      <c r="D17" s="186">
        <v>874120.01450708706</v>
      </c>
      <c r="E17" s="187">
        <v>0</v>
      </c>
      <c r="F17" s="200">
        <v>57462.630298562653</v>
      </c>
      <c r="G17" s="189">
        <v>-0.72799999999999998</v>
      </c>
      <c r="H17" s="190">
        <f>ROUND($P$30/$E$30/10,3)</f>
        <v>-1.0289999999999999</v>
      </c>
      <c r="I17" s="190">
        <f>H17-G17</f>
        <v>-0.30099999999999993</v>
      </c>
      <c r="J17" s="191">
        <f t="shared" si="0"/>
        <v>0</v>
      </c>
      <c r="K17" s="192">
        <f t="shared" si="0"/>
        <v>0</v>
      </c>
      <c r="L17" s="192">
        <f t="shared" si="0"/>
        <v>0</v>
      </c>
      <c r="M17" s="193">
        <f t="shared" si="1"/>
        <v>0</v>
      </c>
      <c r="N17" s="194"/>
      <c r="P17" s="202"/>
      <c r="Q17" s="202"/>
    </row>
    <row r="18" spans="2:17" ht="15.75" customHeight="1">
      <c r="B18" s="203" t="s">
        <v>241</v>
      </c>
      <c r="C18" s="168" t="s">
        <v>242</v>
      </c>
      <c r="D18" s="204">
        <v>285.28140758938906</v>
      </c>
      <c r="E18" s="205">
        <v>0</v>
      </c>
      <c r="F18" s="206">
        <v>16.546026350043903</v>
      </c>
      <c r="G18" s="207">
        <v>-0.72799999999999998</v>
      </c>
      <c r="H18" s="208">
        <f>ROUND($P$30/$E$30/10,3)</f>
        <v>-1.0289999999999999</v>
      </c>
      <c r="I18" s="208">
        <f>H18-G18</f>
        <v>-0.30099999999999993</v>
      </c>
      <c r="J18" s="209">
        <f t="shared" si="0"/>
        <v>0</v>
      </c>
      <c r="K18" s="210">
        <f t="shared" si="0"/>
        <v>0</v>
      </c>
      <c r="L18" s="210">
        <f t="shared" si="0"/>
        <v>0</v>
      </c>
      <c r="M18" s="193">
        <f t="shared" si="1"/>
        <v>0</v>
      </c>
      <c r="N18" s="194"/>
    </row>
    <row r="19" spans="2:17" ht="15.75" customHeight="1">
      <c r="B19" s="181" t="s">
        <v>297</v>
      </c>
      <c r="C19" s="182"/>
      <c r="D19" s="211">
        <f>SUM(D14:D18)</f>
        <v>2544681.4867692026</v>
      </c>
      <c r="E19" s="211">
        <f>SUM(E14:E18)</f>
        <v>196239.82329497469</v>
      </c>
      <c r="F19" s="200">
        <f>SUM(F14:F18)</f>
        <v>201545.06595619716</v>
      </c>
      <c r="G19" s="189"/>
      <c r="H19" s="190"/>
      <c r="I19" s="190"/>
      <c r="J19" s="191">
        <f>SUM(J14:J18)</f>
        <v>-1428.6259135874157</v>
      </c>
      <c r="K19" s="192">
        <f>SUM(K14:K18)</f>
        <v>-2019.3077817052892</v>
      </c>
      <c r="L19" s="192">
        <f>SUM(L14:L18)</f>
        <v>-590.68186811787359</v>
      </c>
      <c r="M19" s="212">
        <f t="shared" si="1"/>
        <v>-2.930768189811452E-3</v>
      </c>
      <c r="N19" s="92"/>
    </row>
    <row r="20" spans="2:17" ht="15.75" customHeight="1">
      <c r="B20" s="195"/>
      <c r="C20" s="182"/>
      <c r="D20" s="182"/>
      <c r="E20" s="182"/>
      <c r="F20" s="196"/>
      <c r="G20" s="197"/>
      <c r="H20" s="190"/>
      <c r="I20" s="190"/>
      <c r="J20" s="191"/>
      <c r="K20" s="192"/>
      <c r="L20" s="192"/>
      <c r="M20" s="193"/>
    </row>
    <row r="21" spans="2:17" ht="15.75" customHeight="1">
      <c r="B21" s="181" t="s">
        <v>245</v>
      </c>
      <c r="C21" s="198" t="s">
        <v>246</v>
      </c>
      <c r="D21" s="199">
        <v>3037.7085715346157</v>
      </c>
      <c r="E21" s="187">
        <v>1492.1163154537476</v>
      </c>
      <c r="F21" s="200">
        <v>277.12832601818246</v>
      </c>
      <c r="G21" s="189">
        <v>-0.72799999999999998</v>
      </c>
      <c r="H21" s="190">
        <f>ROUND($P$30/$E$30/10,3)</f>
        <v>-1.0289999999999999</v>
      </c>
      <c r="I21" s="190">
        <f>H21-G21</f>
        <v>-0.30099999999999993</v>
      </c>
      <c r="J21" s="191">
        <f t="shared" ref="J21:L22" si="2">$E21*G21/100</f>
        <v>-10.862606776503283</v>
      </c>
      <c r="K21" s="192">
        <f t="shared" si="2"/>
        <v>-15.35387688601906</v>
      </c>
      <c r="L21" s="192">
        <f t="shared" si="2"/>
        <v>-4.4912701095157788</v>
      </c>
      <c r="M21" s="193">
        <f>L21/$F21</f>
        <v>-1.6206463532786271E-2</v>
      </c>
      <c r="N21" s="194"/>
    </row>
    <row r="22" spans="2:17" ht="15.75" customHeight="1">
      <c r="B22" s="203" t="s">
        <v>247</v>
      </c>
      <c r="C22" s="213" t="s">
        <v>298</v>
      </c>
      <c r="D22" s="204">
        <f>3719.28911790996+144.690140872565+1509.29739798888+3796.13472316969</f>
        <v>9169.4113799410952</v>
      </c>
      <c r="E22" s="205">
        <v>0</v>
      </c>
      <c r="F22" s="206">
        <f>564.784749110823+20.9187149683002+147.556673869535+168.231114802878</f>
        <v>901.49125275153608</v>
      </c>
      <c r="G22" s="207">
        <v>-0.72799999999999998</v>
      </c>
      <c r="H22" s="208">
        <f>ROUND($P$30/$E$30/10,3)</f>
        <v>-1.0289999999999999</v>
      </c>
      <c r="I22" s="208">
        <f>H22-G22</f>
        <v>-0.30099999999999993</v>
      </c>
      <c r="J22" s="209">
        <f t="shared" si="2"/>
        <v>0</v>
      </c>
      <c r="K22" s="210">
        <f t="shared" si="2"/>
        <v>0</v>
      </c>
      <c r="L22" s="210">
        <f t="shared" si="2"/>
        <v>0</v>
      </c>
      <c r="M22" s="214">
        <f>L22/$F22</f>
        <v>0</v>
      </c>
      <c r="N22" s="194"/>
    </row>
    <row r="23" spans="2:17" ht="15.75" customHeight="1">
      <c r="B23" s="181" t="s">
        <v>299</v>
      </c>
      <c r="C23" s="182"/>
      <c r="D23" s="211">
        <f>SUM(D21:D22)</f>
        <v>12207.11995147571</v>
      </c>
      <c r="E23" s="211">
        <f>SUM(E21:E22)</f>
        <v>1492.1163154537476</v>
      </c>
      <c r="F23" s="196">
        <f>SUM(F21:F22)</f>
        <v>1178.6195787697186</v>
      </c>
      <c r="G23" s="191"/>
      <c r="H23" s="192"/>
      <c r="I23" s="192"/>
      <c r="J23" s="191">
        <f>SUM(J21:J22)</f>
        <v>-10.862606776503283</v>
      </c>
      <c r="K23" s="192">
        <f>SUM(K21:K22)</f>
        <v>-15.35387688601906</v>
      </c>
      <c r="L23" s="215">
        <f>SUM(L21:L22)</f>
        <v>-4.4912701095157788</v>
      </c>
      <c r="M23" s="212">
        <f>L23/$F23</f>
        <v>-3.8106189566305291E-3</v>
      </c>
      <c r="N23" s="92"/>
    </row>
    <row r="24" spans="2:17" ht="15.75" customHeight="1">
      <c r="B24" s="195"/>
      <c r="C24" s="182"/>
      <c r="D24" s="182"/>
      <c r="E24" s="182"/>
      <c r="F24" s="196"/>
      <c r="G24" s="191"/>
      <c r="H24" s="192"/>
      <c r="I24" s="192"/>
      <c r="J24" s="191"/>
      <c r="K24" s="192"/>
      <c r="L24" s="215"/>
      <c r="M24" s="193"/>
      <c r="N24" s="100"/>
    </row>
    <row r="25" spans="2:17" ht="15.75" customHeight="1">
      <c r="B25" s="216"/>
      <c r="C25" s="217"/>
      <c r="D25" s="217"/>
      <c r="E25" s="217"/>
      <c r="F25" s="218"/>
      <c r="G25" s="209"/>
      <c r="H25" s="210"/>
      <c r="I25" s="210"/>
      <c r="J25" s="209"/>
      <c r="K25" s="210"/>
      <c r="L25" s="219"/>
      <c r="M25" s="214"/>
      <c r="N25" s="100"/>
    </row>
    <row r="26" spans="2:17" ht="15.75" customHeight="1">
      <c r="B26" s="220" t="s">
        <v>300</v>
      </c>
      <c r="C26" s="221"/>
      <c r="D26" s="222">
        <f>D12+D19+D23</f>
        <v>4081606.8185945638</v>
      </c>
      <c r="E26" s="222">
        <f>E12+E19+E23</f>
        <v>1721044.522511404</v>
      </c>
      <c r="F26" s="223">
        <f>F12+F19+F23</f>
        <v>351179.51559765387</v>
      </c>
      <c r="G26" s="191"/>
      <c r="H26" s="192"/>
      <c r="I26" s="192"/>
      <c r="J26" s="191">
        <f>J12+J19+J23</f>
        <v>-12529.204123883022</v>
      </c>
      <c r="K26" s="192">
        <f>K12+K19+K23</f>
        <v>-17709.548136642348</v>
      </c>
      <c r="L26" s="192">
        <f>L12+L19+L23</f>
        <v>-5180.3440127593249</v>
      </c>
      <c r="M26" s="212">
        <f>L26/$F26</f>
        <v>-1.4751270454779149E-2</v>
      </c>
      <c r="N26" s="92"/>
    </row>
    <row r="27" spans="2:17" ht="15.75" customHeight="1">
      <c r="B27" s="224"/>
      <c r="C27" s="182"/>
      <c r="D27" s="182"/>
      <c r="E27" s="182"/>
      <c r="F27" s="196"/>
      <c r="G27" s="191"/>
      <c r="H27" s="192"/>
      <c r="I27" s="215"/>
      <c r="J27" s="225"/>
      <c r="K27" s="215"/>
      <c r="L27" s="215"/>
      <c r="M27" s="193"/>
      <c r="N27" s="92"/>
    </row>
    <row r="28" spans="2:17" ht="15.75" customHeight="1">
      <c r="B28" s="181" t="s">
        <v>301</v>
      </c>
      <c r="C28" s="182"/>
      <c r="D28" s="182"/>
      <c r="E28" s="182"/>
      <c r="F28" s="226">
        <v>727.80209999999988</v>
      </c>
      <c r="G28" s="191"/>
      <c r="H28" s="192"/>
      <c r="I28" s="227"/>
      <c r="J28" s="228"/>
      <c r="K28" s="227"/>
      <c r="L28" s="215"/>
      <c r="M28" s="193"/>
      <c r="N28" s="118"/>
    </row>
    <row r="29" spans="2:17" ht="15.75" customHeight="1">
      <c r="B29" s="203"/>
      <c r="C29" s="217"/>
      <c r="D29" s="217"/>
      <c r="E29" s="217"/>
      <c r="F29" s="218"/>
      <c r="G29" s="209"/>
      <c r="H29" s="210"/>
      <c r="I29" s="229"/>
      <c r="J29" s="230"/>
      <c r="K29" s="229"/>
      <c r="L29" s="219"/>
      <c r="M29" s="214"/>
      <c r="N29" s="118"/>
    </row>
    <row r="30" spans="2:17" ht="15.75" customHeight="1">
      <c r="B30" s="231" t="s">
        <v>302</v>
      </c>
      <c r="C30" s="232"/>
      <c r="D30" s="231">
        <f>D26+D28</f>
        <v>4081606.8185945638</v>
      </c>
      <c r="E30" s="231">
        <f>E26+E28</f>
        <v>1721044.522511404</v>
      </c>
      <c r="F30" s="231">
        <f>F26+F28</f>
        <v>351907.31769765384</v>
      </c>
      <c r="G30" s="233"/>
      <c r="H30" s="234"/>
      <c r="I30" s="234"/>
      <c r="J30" s="233">
        <f>J26+J28</f>
        <v>-12529.204123883022</v>
      </c>
      <c r="K30" s="234">
        <f>K26+K28</f>
        <v>-17709.548136642348</v>
      </c>
      <c r="L30" s="234">
        <f>L26+L28</f>
        <v>-5180.3440127593249</v>
      </c>
      <c r="M30" s="235">
        <f>L30/$F30</f>
        <v>-1.4720762405998306E-2</v>
      </c>
      <c r="P30" s="236">
        <v>-17717826.798529901</v>
      </c>
      <c r="Q30" s="237"/>
    </row>
    <row r="31" spans="2:17" ht="15.75" customHeight="1"/>
  </sheetData>
  <printOptions horizontalCentered="1"/>
  <pageMargins left="0.25" right="0.25" top="0.5" bottom="0.5" header="0.5" footer="0.25"/>
  <pageSetup scale="6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7FA15-9BA5-475E-B153-C674FBD1A2C6}">
  <sheetPr transitionEvaluation="1" transitionEntry="1">
    <pageSetUpPr fitToPage="1"/>
  </sheetPr>
  <dimension ref="B1:AR58"/>
  <sheetViews>
    <sheetView topLeftCell="B1" workbookViewId="0"/>
  </sheetViews>
  <sheetFormatPr defaultColWidth="11.26953125" defaultRowHeight="15.5"/>
  <cols>
    <col min="1" max="1" width="0" style="57" hidden="1" customWidth="1"/>
    <col min="2" max="2" width="5.1796875" style="57" customWidth="1"/>
    <col min="3" max="3" width="2.26953125" style="57" customWidth="1"/>
    <col min="4" max="4" width="39.81640625" style="60" customWidth="1"/>
    <col min="5" max="5" width="2.26953125" style="60" customWidth="1"/>
    <col min="6" max="6" width="6.26953125" style="60" bestFit="1" customWidth="1"/>
    <col min="7" max="7" width="2.26953125" style="60" customWidth="1"/>
    <col min="8" max="8" width="10.26953125" style="57" hidden="1" customWidth="1"/>
    <col min="9" max="9" width="10.7265625" style="57" bestFit="1" customWidth="1"/>
    <col min="10" max="10" width="2.26953125" style="57" customWidth="1"/>
    <col min="11" max="11" width="12.26953125" style="57" hidden="1" customWidth="1"/>
    <col min="12" max="12" width="13.26953125" style="57" bestFit="1" customWidth="1"/>
    <col min="13" max="13" width="2.26953125" style="57" customWidth="1"/>
    <col min="14" max="14" width="11.26953125" style="57" hidden="1" customWidth="1"/>
    <col min="15" max="15" width="12.7265625" style="57" bestFit="1" customWidth="1"/>
    <col min="16" max="16" width="3" style="57" customWidth="1"/>
    <col min="17" max="17" width="12.7265625" style="57" bestFit="1" customWidth="1"/>
    <col min="18" max="18" width="3" style="57" customWidth="1"/>
    <col min="19" max="19" width="12.26953125" style="57" bestFit="1" customWidth="1"/>
    <col min="20" max="20" width="2.7265625" style="57" customWidth="1"/>
    <col min="21" max="21" width="12.7265625" style="57" customWidth="1"/>
    <col min="22" max="22" width="3" style="57" customWidth="1"/>
    <col min="23" max="23" width="13.26953125" style="57" bestFit="1" customWidth="1"/>
    <col min="24" max="24" width="2.26953125" style="57" hidden="1" customWidth="1"/>
    <col min="25" max="25" width="22.453125" style="57" hidden="1" customWidth="1"/>
    <col min="26" max="26" width="3.26953125" style="57" customWidth="1"/>
    <col min="27" max="27" width="12.26953125" style="57" bestFit="1" customWidth="1"/>
    <col min="28" max="28" width="4" style="57" customWidth="1"/>
    <col min="29" max="29" width="9.54296875" style="57" bestFit="1" customWidth="1"/>
    <col min="30" max="30" width="2.26953125" style="57" customWidth="1"/>
    <col min="31" max="31" width="9.453125" style="57" bestFit="1" customWidth="1"/>
    <col min="32" max="32" width="15.7265625" style="57" hidden="1" customWidth="1"/>
    <col min="33" max="33" width="13.54296875" style="57" hidden="1" customWidth="1"/>
    <col min="34" max="34" width="16.1796875" style="57" hidden="1" customWidth="1"/>
    <col min="35" max="35" width="16.81640625" style="57" hidden="1" customWidth="1"/>
    <col min="36" max="36" width="7.453125" style="57" hidden="1" customWidth="1"/>
    <col min="37" max="37" width="23" style="57" hidden="1" customWidth="1"/>
    <col min="38" max="38" width="3.453125" style="57" customWidth="1"/>
    <col min="39" max="39" width="9.1796875" style="57" customWidth="1"/>
    <col min="40" max="40" width="0.1796875" style="57" customWidth="1"/>
    <col min="41" max="41" width="2.7265625" style="57" customWidth="1"/>
    <col min="42" max="42" width="12.1796875" style="57" bestFit="1" customWidth="1"/>
    <col min="43" max="16384" width="11.26953125" style="57"/>
  </cols>
  <sheetData>
    <row r="1" spans="2:44">
      <c r="W1" s="57" t="s">
        <v>181</v>
      </c>
    </row>
    <row r="2" spans="2:44">
      <c r="B2" s="62" t="s">
        <v>182</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7" t="s">
        <v>183</v>
      </c>
    </row>
    <row r="3" spans="2:44">
      <c r="B3" s="64" t="s">
        <v>184</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7" t="s">
        <v>303</v>
      </c>
    </row>
    <row r="4" spans="2:44">
      <c r="B4" s="64" t="s">
        <v>304</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7" t="s">
        <v>185</v>
      </c>
    </row>
    <row r="5" spans="2:44">
      <c r="B5" s="64" t="s">
        <v>187</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7" t="s">
        <v>305</v>
      </c>
    </row>
    <row r="6" spans="2:44">
      <c r="B6" s="64" t="s">
        <v>189</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5"/>
    </row>
    <row r="7" spans="2:44">
      <c r="B7" s="62" t="s">
        <v>306</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8"/>
    </row>
    <row r="8" spans="2:44">
      <c r="N8" s="66"/>
      <c r="O8" s="66"/>
      <c r="P8" s="70"/>
      <c r="Q8" s="70"/>
      <c r="R8" s="70"/>
      <c r="S8" s="70"/>
      <c r="T8" s="70"/>
      <c r="U8" s="70"/>
      <c r="V8" s="70"/>
      <c r="W8" s="70"/>
      <c r="X8" s="66"/>
      <c r="Y8" s="66"/>
      <c r="Z8" s="66"/>
      <c r="AA8" s="66"/>
      <c r="AB8" s="66"/>
      <c r="AC8" s="70"/>
      <c r="AD8" s="70"/>
      <c r="AE8" s="70"/>
      <c r="AF8" s="70"/>
      <c r="AG8" s="70"/>
      <c r="AH8" s="70"/>
      <c r="AI8" s="70"/>
      <c r="AJ8" s="70"/>
      <c r="AK8" s="61" t="s">
        <v>307</v>
      </c>
      <c r="AL8" s="70"/>
      <c r="AM8" s="70"/>
      <c r="AN8" s="70"/>
    </row>
    <row r="9" spans="2:44">
      <c r="N9" s="61" t="s">
        <v>308</v>
      </c>
      <c r="O9" s="384" t="s">
        <v>192</v>
      </c>
      <c r="P9" s="384"/>
      <c r="Q9" s="384"/>
      <c r="R9" s="384"/>
      <c r="S9" s="384"/>
      <c r="T9" s="61"/>
      <c r="U9" s="384" t="s">
        <v>272</v>
      </c>
      <c r="V9" s="384"/>
      <c r="W9" s="384"/>
      <c r="X9" s="384"/>
      <c r="Y9" s="384"/>
      <c r="Z9" s="384"/>
      <c r="AA9" s="384"/>
      <c r="AJ9" s="71"/>
      <c r="AK9" s="80" t="s">
        <v>309</v>
      </c>
      <c r="AL9" s="71"/>
      <c r="AM9" s="71"/>
      <c r="AN9" s="71"/>
    </row>
    <row r="10" spans="2:44">
      <c r="F10" s="72" t="s">
        <v>193</v>
      </c>
      <c r="G10" s="72"/>
      <c r="H10" s="61" t="s">
        <v>200</v>
      </c>
      <c r="N10" s="61" t="s">
        <v>195</v>
      </c>
      <c r="O10" s="61" t="s">
        <v>195</v>
      </c>
      <c r="P10" s="73"/>
      <c r="Q10" s="61" t="s">
        <v>310</v>
      </c>
      <c r="R10" s="73"/>
      <c r="S10" s="61" t="s">
        <v>311</v>
      </c>
      <c r="T10" s="61"/>
      <c r="U10" s="61" t="s">
        <v>195</v>
      </c>
      <c r="V10" s="73"/>
      <c r="W10" s="61" t="s">
        <v>310</v>
      </c>
      <c r="X10" s="61"/>
      <c r="Y10" s="61" t="s">
        <v>311</v>
      </c>
      <c r="Z10" s="61"/>
      <c r="AA10" s="61" t="s">
        <v>311</v>
      </c>
      <c r="AB10" s="61"/>
      <c r="AC10" s="384" t="s">
        <v>312</v>
      </c>
      <c r="AD10" s="384"/>
      <c r="AE10" s="384"/>
      <c r="AF10" s="384"/>
      <c r="AG10" s="384"/>
      <c r="AH10" s="384"/>
      <c r="AI10" s="384"/>
      <c r="AL10" s="61"/>
      <c r="AN10" s="61"/>
    </row>
    <row r="11" spans="2:44">
      <c r="B11" s="61" t="s">
        <v>198</v>
      </c>
      <c r="F11" s="72" t="s">
        <v>199</v>
      </c>
      <c r="G11" s="72"/>
      <c r="H11" s="61" t="s">
        <v>207</v>
      </c>
      <c r="I11" s="61" t="s">
        <v>200</v>
      </c>
      <c r="K11" s="61" t="s">
        <v>208</v>
      </c>
      <c r="N11" s="61" t="s">
        <v>201</v>
      </c>
      <c r="O11" s="61" t="s">
        <v>201</v>
      </c>
      <c r="P11" s="61"/>
      <c r="Q11" s="61" t="s">
        <v>201</v>
      </c>
      <c r="R11" s="61"/>
      <c r="S11" s="61" t="s">
        <v>201</v>
      </c>
      <c r="T11" s="61"/>
      <c r="U11" s="61" t="s">
        <v>201</v>
      </c>
      <c r="V11" s="61"/>
      <c r="W11" s="61" t="s">
        <v>201</v>
      </c>
      <c r="X11" s="61"/>
      <c r="Y11" s="61" t="s">
        <v>201</v>
      </c>
      <c r="Z11" s="61"/>
      <c r="AA11" s="61" t="s">
        <v>201</v>
      </c>
      <c r="AB11" s="61"/>
      <c r="AJ11" s="61"/>
      <c r="AK11" s="61"/>
      <c r="AL11" s="61"/>
      <c r="AM11" s="61" t="s">
        <v>313</v>
      </c>
      <c r="AN11" s="61"/>
      <c r="AP11" s="61" t="s">
        <v>272</v>
      </c>
    </row>
    <row r="12" spans="2:44">
      <c r="B12" s="78" t="s">
        <v>205</v>
      </c>
      <c r="D12" s="79" t="s">
        <v>206</v>
      </c>
      <c r="F12" s="79" t="s">
        <v>205</v>
      </c>
      <c r="G12" s="72"/>
      <c r="H12" s="78" t="s">
        <v>308</v>
      </c>
      <c r="I12" s="80" t="s">
        <v>207</v>
      </c>
      <c r="K12" s="78" t="s">
        <v>308</v>
      </c>
      <c r="L12" s="80" t="s">
        <v>208</v>
      </c>
      <c r="N12" s="81" t="s">
        <v>209</v>
      </c>
      <c r="O12" s="81" t="s">
        <v>209</v>
      </c>
      <c r="P12" s="61"/>
      <c r="Q12" s="81" t="s">
        <v>209</v>
      </c>
      <c r="R12" s="61"/>
      <c r="S12" s="81" t="s">
        <v>209</v>
      </c>
      <c r="T12" s="83"/>
      <c r="U12" s="81" t="s">
        <v>209</v>
      </c>
      <c r="V12" s="61"/>
      <c r="W12" s="81" t="s">
        <v>209</v>
      </c>
      <c r="X12" s="83"/>
      <c r="Y12" s="81" t="s">
        <v>209</v>
      </c>
      <c r="Z12" s="83"/>
      <c r="AA12" s="81" t="s">
        <v>209</v>
      </c>
      <c r="AB12" s="83"/>
      <c r="AC12" s="84" t="s">
        <v>209</v>
      </c>
      <c r="AD12" s="84"/>
      <c r="AE12" s="80" t="s">
        <v>210</v>
      </c>
      <c r="AF12" s="84" t="s">
        <v>209</v>
      </c>
      <c r="AG12" s="80" t="s">
        <v>210</v>
      </c>
      <c r="AH12" s="84" t="s">
        <v>209</v>
      </c>
      <c r="AI12" s="80" t="s">
        <v>210</v>
      </c>
      <c r="AJ12" s="61"/>
      <c r="AK12" s="85" t="s">
        <v>314</v>
      </c>
      <c r="AL12" s="61"/>
      <c r="AM12" s="80" t="s">
        <v>315</v>
      </c>
      <c r="AN12" s="80"/>
      <c r="AO12" s="108"/>
      <c r="AP12" s="80" t="s">
        <v>315</v>
      </c>
    </row>
    <row r="13" spans="2:44">
      <c r="B13" s="86"/>
      <c r="D13" s="73" t="s">
        <v>211</v>
      </c>
      <c r="F13" s="73" t="s">
        <v>212</v>
      </c>
      <c r="G13" s="72"/>
      <c r="H13" s="73"/>
      <c r="I13" s="73" t="s">
        <v>213</v>
      </c>
      <c r="K13" s="73"/>
      <c r="L13" s="73" t="s">
        <v>214</v>
      </c>
      <c r="N13" s="73"/>
      <c r="O13" s="73" t="s">
        <v>216</v>
      </c>
      <c r="P13" s="73"/>
      <c r="Q13" s="73" t="s">
        <v>217</v>
      </c>
      <c r="R13" s="73"/>
      <c r="S13" s="73" t="s">
        <v>218</v>
      </c>
      <c r="T13" s="73"/>
      <c r="U13" s="73" t="s">
        <v>219</v>
      </c>
      <c r="V13" s="73"/>
      <c r="W13" s="73" t="s">
        <v>220</v>
      </c>
      <c r="X13" s="73"/>
      <c r="Y13" s="73"/>
      <c r="Z13" s="73"/>
      <c r="AA13" s="73" t="s">
        <v>221</v>
      </c>
      <c r="AB13" s="73"/>
      <c r="AC13" s="73" t="s">
        <v>316</v>
      </c>
      <c r="AD13" s="73"/>
      <c r="AE13" s="73" t="s">
        <v>317</v>
      </c>
      <c r="AF13" s="73" t="s">
        <v>218</v>
      </c>
      <c r="AG13" s="73" t="s">
        <v>218</v>
      </c>
      <c r="AH13" s="73"/>
      <c r="AI13" s="73"/>
      <c r="AJ13" s="73"/>
      <c r="AK13" s="73"/>
      <c r="AL13" s="73"/>
      <c r="AM13" s="73" t="s">
        <v>222</v>
      </c>
      <c r="AN13" s="73"/>
      <c r="AP13" s="73" t="s">
        <v>223</v>
      </c>
    </row>
    <row r="14" spans="2:44">
      <c r="P14" s="73"/>
      <c r="Q14" s="73"/>
      <c r="R14" s="73"/>
      <c r="S14" s="73"/>
      <c r="T14" s="73"/>
      <c r="U14" s="73"/>
      <c r="V14" s="73"/>
      <c r="W14" s="61" t="s">
        <v>181</v>
      </c>
      <c r="AC14" s="86" t="s">
        <v>318</v>
      </c>
      <c r="AD14" s="86"/>
      <c r="AE14" s="73" t="s">
        <v>319</v>
      </c>
      <c r="AG14" s="73" t="s">
        <v>320</v>
      </c>
      <c r="AI14" s="73"/>
      <c r="AP14" s="86" t="s">
        <v>321</v>
      </c>
    </row>
    <row r="15" spans="2:44">
      <c r="D15" s="87" t="s">
        <v>227</v>
      </c>
    </row>
    <row r="16" spans="2:44">
      <c r="B16" s="61">
        <v>1</v>
      </c>
      <c r="D16" s="60" t="s">
        <v>228</v>
      </c>
      <c r="F16" s="88" t="s">
        <v>322</v>
      </c>
      <c r="G16" s="88"/>
      <c r="H16" s="89">
        <v>101336.91666666667</v>
      </c>
      <c r="I16" s="89">
        <v>107084.16666666667</v>
      </c>
      <c r="K16" s="89">
        <v>1569938.6044392167</v>
      </c>
      <c r="L16" s="89">
        <v>1637294.9340945808</v>
      </c>
      <c r="N16" s="90">
        <v>102672.94442530281</v>
      </c>
      <c r="O16" s="100">
        <v>157361.39913594275</v>
      </c>
      <c r="P16" s="91"/>
      <c r="Q16" s="90">
        <f>L16*AM16/100</f>
        <v>5403.0732825121167</v>
      </c>
      <c r="R16" s="91"/>
      <c r="S16" s="117">
        <f>O16+Q16</f>
        <v>162764.47241845485</v>
      </c>
      <c r="T16" s="117"/>
      <c r="U16" s="117">
        <f>O16</f>
        <v>157361.39913594275</v>
      </c>
      <c r="V16" s="91"/>
      <c r="W16" s="90">
        <f>O16/($O$43-$O$41)*$W$50</f>
        <v>4792.0654298723775</v>
      </c>
      <c r="X16" s="90"/>
      <c r="Y16" s="117">
        <f>W16+AF16</f>
        <v>5679.4792841516401</v>
      </c>
      <c r="Z16" s="117"/>
      <c r="AA16" s="117">
        <f>W16+U16</f>
        <v>162153.46456581511</v>
      </c>
      <c r="AB16" s="90"/>
      <c r="AC16" s="90">
        <f>W16-Q16</f>
        <v>-611.00785263973921</v>
      </c>
      <c r="AD16" s="90"/>
      <c r="AE16" s="239">
        <f>AC16/S16</f>
        <v>-3.7539387039506101E-3</v>
      </c>
      <c r="AF16" s="90">
        <f>(AK16/100)*L16</f>
        <v>887.41385427926275</v>
      </c>
      <c r="AG16" s="239">
        <f>AF16/O16</f>
        <v>5.6393363248672945E-3</v>
      </c>
      <c r="AH16" s="90">
        <f>AC16+AF16</f>
        <v>276.40600163952354</v>
      </c>
      <c r="AI16" s="239">
        <f>AH16/O16</f>
        <v>1.7565044741419686E-3</v>
      </c>
      <c r="AJ16" s="91"/>
      <c r="AK16" s="240">
        <f>ROUND((((O16/$O$43)*$AF$50)/L16)*100,4)</f>
        <v>5.4199999999999998E-2</v>
      </c>
      <c r="AL16" s="91"/>
      <c r="AM16" s="241">
        <v>0.33</v>
      </c>
      <c r="AN16" s="92"/>
      <c r="AO16" s="94" t="s">
        <v>181</v>
      </c>
      <c r="AP16" s="241">
        <f>ROUND(W16/L16*100,3)</f>
        <v>0.29299999999999998</v>
      </c>
      <c r="AR16" s="90">
        <f>AP16*L16/100</f>
        <v>4797.2741568971214</v>
      </c>
    </row>
    <row r="17" spans="2:44">
      <c r="D17" s="60" t="s">
        <v>323</v>
      </c>
      <c r="H17" s="95"/>
      <c r="I17" s="95"/>
      <c r="K17" s="95"/>
      <c r="L17" s="95"/>
      <c r="N17" s="95"/>
      <c r="O17" s="95"/>
      <c r="Q17" s="112"/>
      <c r="S17" s="108"/>
      <c r="U17" s="108"/>
      <c r="W17" s="108"/>
      <c r="Y17" s="108"/>
      <c r="AA17" s="108"/>
      <c r="AC17" s="95"/>
      <c r="AE17" s="242"/>
      <c r="AF17" s="95"/>
      <c r="AG17" s="243"/>
      <c r="AH17" s="95"/>
      <c r="AI17" s="243"/>
      <c r="AK17" s="244"/>
      <c r="AM17" s="245"/>
      <c r="AP17" s="108"/>
    </row>
    <row r="18" spans="2:44">
      <c r="Q18" s="90"/>
      <c r="AE18" s="131"/>
      <c r="AG18" s="131"/>
      <c r="AI18" s="131"/>
      <c r="AK18" s="246"/>
      <c r="AM18" s="247"/>
    </row>
    <row r="19" spans="2:44">
      <c r="B19" s="101">
        <f>MAX(B$13:B18)+1</f>
        <v>2</v>
      </c>
      <c r="D19" s="87" t="s">
        <v>230</v>
      </c>
      <c r="H19" s="89">
        <f>SUM(H16:H16)</f>
        <v>101336.91666666667</v>
      </c>
      <c r="I19" s="89">
        <f>SUM(I16:I18)</f>
        <v>107084.16666666667</v>
      </c>
      <c r="K19" s="89">
        <f>SUM(K16:K16)</f>
        <v>1569938.6044392167</v>
      </c>
      <c r="L19" s="89">
        <f>SUM(L16:L18)</f>
        <v>1637294.9340945808</v>
      </c>
      <c r="M19" s="89"/>
      <c r="N19" s="100">
        <f>SUM(N16:N16)</f>
        <v>102672.94442530281</v>
      </c>
      <c r="O19" s="100">
        <f>SUM(O16:O18)</f>
        <v>157361.39913594275</v>
      </c>
      <c r="P19" s="91"/>
      <c r="Q19" s="100">
        <f>SUM(Q16:Q18)</f>
        <v>5403.0732825121167</v>
      </c>
      <c r="R19" s="91"/>
      <c r="S19" s="100">
        <f>SUM(S16:S16)</f>
        <v>162764.47241845485</v>
      </c>
      <c r="T19" s="100"/>
      <c r="U19" s="100">
        <f>SUM(U16:U16)</f>
        <v>157361.39913594275</v>
      </c>
      <c r="V19" s="91"/>
      <c r="W19" s="100">
        <f>SUM(W16:W16)</f>
        <v>4792.0654298723775</v>
      </c>
      <c r="X19" s="100"/>
      <c r="Y19" s="100">
        <f>SUM(Y16:Y16)</f>
        <v>5679.4792841516401</v>
      </c>
      <c r="Z19" s="100"/>
      <c r="AA19" s="100">
        <f>SUM(AA16:AA16)</f>
        <v>162153.46456581511</v>
      </c>
      <c r="AB19" s="100"/>
      <c r="AC19" s="90">
        <f>SUM(AC16)</f>
        <v>-611.00785263973921</v>
      </c>
      <c r="AD19" s="90"/>
      <c r="AE19" s="239">
        <f>AC19/S19</f>
        <v>-3.7539387039506101E-3</v>
      </c>
      <c r="AF19" s="90">
        <f>SUM(AF16)</f>
        <v>887.41385427926275</v>
      </c>
      <c r="AG19" s="239">
        <f>AF19/O19</f>
        <v>5.6393363248672945E-3</v>
      </c>
      <c r="AH19" s="90">
        <f>AC19+AF19</f>
        <v>276.40600163952354</v>
      </c>
      <c r="AI19" s="239">
        <f>AH19/O19</f>
        <v>1.7565044741419686E-3</v>
      </c>
      <c r="AJ19" s="91"/>
      <c r="AK19" s="248"/>
      <c r="AL19" s="91"/>
      <c r="AM19" s="247"/>
      <c r="AN19" s="92"/>
    </row>
    <row r="20" spans="2:44">
      <c r="Q20" s="90"/>
      <c r="AE20" s="131"/>
      <c r="AG20" s="131"/>
      <c r="AI20" s="131"/>
      <c r="AK20" s="246"/>
      <c r="AM20" s="247"/>
    </row>
    <row r="21" spans="2:44">
      <c r="D21" s="87" t="s">
        <v>231</v>
      </c>
      <c r="H21" s="89"/>
      <c r="I21" s="89"/>
      <c r="L21" s="89"/>
      <c r="O21" s="89"/>
      <c r="Q21" s="90"/>
      <c r="AE21" s="131"/>
      <c r="AG21" s="131"/>
      <c r="AI21" s="131"/>
      <c r="AK21" s="246"/>
      <c r="AM21" s="247"/>
    </row>
    <row r="22" spans="2:44">
      <c r="B22" s="101">
        <f>MAX(B$13:B21)+1</f>
        <v>3</v>
      </c>
      <c r="D22" s="60" t="s">
        <v>232</v>
      </c>
      <c r="F22" s="72">
        <v>24</v>
      </c>
      <c r="G22" s="72"/>
      <c r="H22" s="89">
        <v>17306.416666666664</v>
      </c>
      <c r="I22" s="89">
        <v>19540.666666666668</v>
      </c>
      <c r="K22" s="89">
        <v>513041.74113523914</v>
      </c>
      <c r="L22" s="89">
        <v>543374.18286763737</v>
      </c>
      <c r="N22" s="100">
        <v>33647.646251191611</v>
      </c>
      <c r="O22" s="100">
        <v>50936.479012319709</v>
      </c>
      <c r="P22" s="91"/>
      <c r="Q22" s="90">
        <f t="shared" ref="Q22:Q28" si="0">L22*AM22/100</f>
        <v>1787.7010616345269</v>
      </c>
      <c r="R22" s="91"/>
      <c r="S22" s="117">
        <f t="shared" ref="S22:S28" si="1">O22+Q22</f>
        <v>52724.180073954238</v>
      </c>
      <c r="T22" s="117"/>
      <c r="U22" s="117">
        <f t="shared" ref="U22:U28" si="2">O22</f>
        <v>50936.479012319709</v>
      </c>
      <c r="V22" s="91"/>
      <c r="W22" s="90">
        <f>O22/($O$43-$O$41)*$W$50</f>
        <v>1551.1487666901701</v>
      </c>
      <c r="X22" s="90"/>
      <c r="Y22" s="117">
        <f t="shared" ref="Y22:Y28" si="3">W22+AF22</f>
        <v>1838.0503352442827</v>
      </c>
      <c r="Z22" s="117"/>
      <c r="AA22" s="117">
        <f t="shared" ref="AA22:AA28" si="4">W22+U22</f>
        <v>52487.627779009876</v>
      </c>
      <c r="AB22" s="90"/>
      <c r="AC22" s="90">
        <f t="shared" ref="AC22:AC28" si="5">W22-Q22</f>
        <v>-236.55229494435685</v>
      </c>
      <c r="AD22" s="90"/>
      <c r="AE22" s="239">
        <f>AC22/S22</f>
        <v>-4.4865997842461237E-3</v>
      </c>
      <c r="AF22" s="90">
        <f t="shared" ref="AF22:AF28" si="6">(AK22/100)*L22</f>
        <v>286.90156855411254</v>
      </c>
      <c r="AG22" s="239">
        <f>AF22/O22</f>
        <v>5.6325363299006464E-3</v>
      </c>
      <c r="AH22" s="90">
        <f t="shared" ref="AH22:AH28" si="7">AC22+AF22</f>
        <v>50.349273609755699</v>
      </c>
      <c r="AI22" s="239">
        <f>AH22/O22</f>
        <v>9.8847181010642713E-4</v>
      </c>
      <c r="AJ22" s="91"/>
      <c r="AK22" s="240">
        <f>ROUND((((O22/$O$43)*$AF$50)/L22)*100,4)</f>
        <v>5.28E-2</v>
      </c>
      <c r="AL22" s="91"/>
      <c r="AM22" s="241">
        <v>0.32900000000000001</v>
      </c>
      <c r="AN22" s="92"/>
      <c r="AP22" s="241">
        <f>ROUND(W22/L22*100,3)</f>
        <v>0.28499999999999998</v>
      </c>
      <c r="AQ22" s="103"/>
      <c r="AR22" s="90">
        <f t="shared" ref="AR22:AR28" si="8">AP22*L22/100</f>
        <v>1548.6164211727664</v>
      </c>
    </row>
    <row r="23" spans="2:44">
      <c r="B23" s="101">
        <f>MAX(B$13:B22)+1</f>
        <v>4</v>
      </c>
      <c r="D23" s="104" t="s">
        <v>233</v>
      </c>
      <c r="E23" s="104"/>
      <c r="F23" s="101">
        <v>33</v>
      </c>
      <c r="G23" s="72"/>
      <c r="H23" s="89">
        <v>0</v>
      </c>
      <c r="I23" s="89">
        <v>0</v>
      </c>
      <c r="K23" s="89">
        <v>0</v>
      </c>
      <c r="L23" s="89">
        <v>0</v>
      </c>
      <c r="N23" s="90">
        <v>0</v>
      </c>
      <c r="O23" s="100">
        <v>0</v>
      </c>
      <c r="P23" s="91"/>
      <c r="Q23" s="90">
        <f t="shared" si="0"/>
        <v>0</v>
      </c>
      <c r="R23" s="91"/>
      <c r="S23" s="117">
        <f t="shared" si="1"/>
        <v>0</v>
      </c>
      <c r="T23" s="117"/>
      <c r="U23" s="117">
        <f t="shared" si="2"/>
        <v>0</v>
      </c>
      <c r="V23" s="91"/>
      <c r="W23" s="90">
        <f>AP23*L23</f>
        <v>0</v>
      </c>
      <c r="X23" s="90"/>
      <c r="Y23" s="117">
        <f t="shared" si="3"/>
        <v>0</v>
      </c>
      <c r="Z23" s="117"/>
      <c r="AA23" s="117">
        <f t="shared" si="4"/>
        <v>0</v>
      </c>
      <c r="AB23" s="90"/>
      <c r="AC23" s="90">
        <f t="shared" si="5"/>
        <v>0</v>
      </c>
      <c r="AD23" s="90"/>
      <c r="AE23" s="239">
        <v>0</v>
      </c>
      <c r="AF23" s="90">
        <f t="shared" si="6"/>
        <v>0</v>
      </c>
      <c r="AG23" s="239">
        <v>0</v>
      </c>
      <c r="AH23" s="90">
        <f t="shared" si="7"/>
        <v>0</v>
      </c>
      <c r="AI23" s="239">
        <f>AE23+AG23</f>
        <v>0</v>
      </c>
      <c r="AJ23" s="91"/>
      <c r="AK23" s="240">
        <v>0</v>
      </c>
      <c r="AL23" s="91"/>
      <c r="AM23" s="241">
        <v>0.28199999999999997</v>
      </c>
      <c r="AN23" s="92"/>
      <c r="AP23" s="241">
        <f>AP24</f>
        <v>0.245</v>
      </c>
      <c r="AQ23" s="103"/>
      <c r="AR23" s="90">
        <f t="shared" si="8"/>
        <v>0</v>
      </c>
    </row>
    <row r="24" spans="2:44">
      <c r="B24" s="101">
        <f>MAX(B$13:B23)+1</f>
        <v>5</v>
      </c>
      <c r="D24" s="60" t="s">
        <v>234</v>
      </c>
      <c r="F24" s="72">
        <v>36</v>
      </c>
      <c r="G24" s="72"/>
      <c r="H24" s="89">
        <v>1058.6666666666667</v>
      </c>
      <c r="I24" s="89">
        <v>1101.1666666666667</v>
      </c>
      <c r="K24" s="89">
        <v>901191.51506367233</v>
      </c>
      <c r="L24" s="89">
        <v>922757.20514216553</v>
      </c>
      <c r="N24" s="100">
        <v>49005.26783999426</v>
      </c>
      <c r="O24" s="100">
        <v>74289.160709911259</v>
      </c>
      <c r="P24" s="91"/>
      <c r="Q24" s="90">
        <f t="shared" si="0"/>
        <v>2602.1753185009065</v>
      </c>
      <c r="R24" s="91"/>
      <c r="S24" s="117">
        <f t="shared" si="1"/>
        <v>76891.336028412159</v>
      </c>
      <c r="T24" s="117"/>
      <c r="U24" s="117">
        <f t="shared" si="2"/>
        <v>74289.160709911259</v>
      </c>
      <c r="V24" s="91"/>
      <c r="W24" s="90">
        <f>O24/($O$43-$O$41)*$W$50</f>
        <v>2262.2988916402292</v>
      </c>
      <c r="X24" s="90"/>
      <c r="Y24" s="117">
        <f t="shared" si="3"/>
        <v>2681.2306627747721</v>
      </c>
      <c r="Z24" s="117"/>
      <c r="AA24" s="117">
        <f t="shared" si="4"/>
        <v>76551.459601551484</v>
      </c>
      <c r="AB24" s="90"/>
      <c r="AC24" s="90">
        <f t="shared" si="5"/>
        <v>-339.87642686067738</v>
      </c>
      <c r="AD24" s="90"/>
      <c r="AE24" s="239">
        <f>AC24/S24</f>
        <v>-4.4202174707315455E-3</v>
      </c>
      <c r="AF24" s="90">
        <f t="shared" si="6"/>
        <v>418.93177113454317</v>
      </c>
      <c r="AG24" s="239">
        <f>AF24/O24</f>
        <v>5.6392045236641304E-3</v>
      </c>
      <c r="AH24" s="90">
        <f t="shared" si="7"/>
        <v>79.055344273865785</v>
      </c>
      <c r="AI24" s="239">
        <f>AH24/O24</f>
        <v>1.0641571868413725E-3</v>
      </c>
      <c r="AJ24" s="91"/>
      <c r="AK24" s="240">
        <f>ROUND((((O24/$O$43)*$AF$50)/L24)*100,4)</f>
        <v>4.5400000000000003E-2</v>
      </c>
      <c r="AL24" s="91"/>
      <c r="AM24" s="241">
        <v>0.28199999999999997</v>
      </c>
      <c r="AN24" s="92"/>
      <c r="AP24" s="241">
        <f>ROUND(W24/L24*100,3)</f>
        <v>0.245</v>
      </c>
      <c r="AQ24" s="103"/>
      <c r="AR24" s="90">
        <f t="shared" si="8"/>
        <v>2260.7551525983054</v>
      </c>
    </row>
    <row r="25" spans="2:44">
      <c r="B25" s="101">
        <f>MAX(B$13:B24)+1</f>
        <v>6</v>
      </c>
      <c r="D25" s="60" t="s">
        <v>235</v>
      </c>
      <c r="F25" s="72" t="s">
        <v>236</v>
      </c>
      <c r="G25" s="72"/>
      <c r="H25" s="89">
        <v>5259</v>
      </c>
      <c r="I25" s="89">
        <v>5169.583333333333</v>
      </c>
      <c r="K25" s="89">
        <v>168033.04399999999</v>
      </c>
      <c r="L25" s="89">
        <v>139102.20980699998</v>
      </c>
      <c r="N25" s="100">
        <v>10140.337</v>
      </c>
      <c r="O25" s="100">
        <v>12062.622176678356</v>
      </c>
      <c r="P25" s="91"/>
      <c r="Q25" s="90">
        <f t="shared" si="0"/>
        <v>432.60787249976994</v>
      </c>
      <c r="R25" s="91"/>
      <c r="S25" s="117">
        <f t="shared" si="1"/>
        <v>12495.230049178126</v>
      </c>
      <c r="T25" s="117"/>
      <c r="U25" s="117">
        <f t="shared" si="2"/>
        <v>12062.622176678356</v>
      </c>
      <c r="V25" s="91"/>
      <c r="W25" s="90">
        <f>O25/($O$43-$O$41)*$W$50</f>
        <v>367.33833738053676</v>
      </c>
      <c r="X25" s="90"/>
      <c r="Y25" s="117">
        <f t="shared" si="3"/>
        <v>435.35931797615973</v>
      </c>
      <c r="Z25" s="117"/>
      <c r="AA25" s="117">
        <f t="shared" si="4"/>
        <v>12429.960514058894</v>
      </c>
      <c r="AB25" s="90"/>
      <c r="AC25" s="90">
        <f t="shared" si="5"/>
        <v>-65.269535119233183</v>
      </c>
      <c r="AD25" s="90"/>
      <c r="AE25" s="239">
        <f>AC25/S25</f>
        <v>-5.2235560979948734E-3</v>
      </c>
      <c r="AF25" s="90">
        <f t="shared" si="6"/>
        <v>68.020980595622987</v>
      </c>
      <c r="AG25" s="239">
        <f>AF25/O25</f>
        <v>5.6389879082123168E-3</v>
      </c>
      <c r="AH25" s="90">
        <f t="shared" si="7"/>
        <v>2.7514454763898044</v>
      </c>
      <c r="AI25" s="239">
        <f>AH25/O25</f>
        <v>2.2809679654141839E-4</v>
      </c>
      <c r="AJ25" s="91"/>
      <c r="AK25" s="240">
        <f>ROUND((((O25/$O$43)*$AF$50)/L25)*100,4)</f>
        <v>4.8899999999999999E-2</v>
      </c>
      <c r="AL25" s="91"/>
      <c r="AM25" s="241">
        <v>0.311</v>
      </c>
      <c r="AN25" s="92"/>
      <c r="AP25" s="241">
        <f>ROUND(W25/L25*100,3)</f>
        <v>0.26400000000000001</v>
      </c>
      <c r="AR25" s="90">
        <f t="shared" si="8"/>
        <v>367.22983389047994</v>
      </c>
    </row>
    <row r="26" spans="2:44">
      <c r="B26" s="101">
        <f>MAX(B$13:B25)+1</f>
        <v>7</v>
      </c>
      <c r="D26" s="60" t="s">
        <v>237</v>
      </c>
      <c r="F26" s="72">
        <v>47</v>
      </c>
      <c r="G26" s="72"/>
      <c r="H26" s="89">
        <v>1.0833333333333333</v>
      </c>
      <c r="I26" s="89">
        <v>1</v>
      </c>
      <c r="K26" s="89">
        <v>1616.6904507017675</v>
      </c>
      <c r="L26" s="89">
        <v>2211.1067276415802</v>
      </c>
      <c r="N26" s="100">
        <v>165.62561725051643</v>
      </c>
      <c r="O26" s="100">
        <v>347.54749696885699</v>
      </c>
      <c r="P26" s="91"/>
      <c r="Q26" s="90">
        <f t="shared" si="0"/>
        <v>5.1076565408520507</v>
      </c>
      <c r="R26" s="91"/>
      <c r="S26" s="117">
        <f t="shared" si="1"/>
        <v>352.65515350970907</v>
      </c>
      <c r="T26" s="117"/>
      <c r="U26" s="117">
        <f t="shared" si="2"/>
        <v>347.54749696885699</v>
      </c>
      <c r="V26" s="91"/>
      <c r="W26" s="90">
        <f>(O27+O26)/($O$43-$O$41)*$W$50*L26/(L26+L27)</f>
        <v>4.4935581020128845</v>
      </c>
      <c r="X26" s="90"/>
      <c r="Y26" s="117">
        <f t="shared" si="3"/>
        <v>6.4525986627033243</v>
      </c>
      <c r="Z26" s="117"/>
      <c r="AA26" s="117">
        <f t="shared" si="4"/>
        <v>352.0410550708699</v>
      </c>
      <c r="AB26" s="90"/>
      <c r="AC26" s="90">
        <f t="shared" si="5"/>
        <v>-0.61409843883916615</v>
      </c>
      <c r="AD26" s="90"/>
      <c r="AE26" s="239">
        <f>AC26/S26</f>
        <v>-1.7413567694318671E-3</v>
      </c>
      <c r="AF26" s="90">
        <f t="shared" si="6"/>
        <v>1.95904056069044</v>
      </c>
      <c r="AG26" s="239">
        <f>AF26/O26</f>
        <v>5.6367563506463277E-3</v>
      </c>
      <c r="AH26" s="90">
        <f t="shared" si="7"/>
        <v>1.3449421218512738</v>
      </c>
      <c r="AI26" s="239">
        <f>AH26/O26</f>
        <v>3.8698081084778788E-3</v>
      </c>
      <c r="AJ26" s="91"/>
      <c r="AK26" s="240">
        <f>ROUND((((O26/$O$43)*$AF$50)/L26)*100,4)</f>
        <v>8.8599999999999998E-2</v>
      </c>
      <c r="AL26" s="91"/>
      <c r="AM26" s="241">
        <v>0.23100000000000001</v>
      </c>
      <c r="AN26" s="92"/>
      <c r="AP26" s="241">
        <f>AP27</f>
        <v>0.20300000000000001</v>
      </c>
      <c r="AR26" s="90">
        <f t="shared" si="8"/>
        <v>4.4885466571124075</v>
      </c>
    </row>
    <row r="27" spans="2:44">
      <c r="B27" s="101">
        <f>MAX(B$13:B26)+1</f>
        <v>8</v>
      </c>
      <c r="D27" s="60" t="s">
        <v>238</v>
      </c>
      <c r="F27" s="72">
        <v>48</v>
      </c>
      <c r="G27" s="72"/>
      <c r="H27" s="89">
        <v>63.666666666666671</v>
      </c>
      <c r="I27" s="89">
        <v>70.833333333333343</v>
      </c>
      <c r="K27" s="89">
        <v>856497.09877425549</v>
      </c>
      <c r="L27" s="89">
        <v>868826.99741174828</v>
      </c>
      <c r="N27" s="100">
        <v>38996.209349631463</v>
      </c>
      <c r="O27" s="100">
        <v>57781.509628941429</v>
      </c>
      <c r="P27" s="91"/>
      <c r="Q27" s="90">
        <f t="shared" si="0"/>
        <v>2006.9903640211385</v>
      </c>
      <c r="R27" s="91"/>
      <c r="S27" s="117">
        <f t="shared" si="1"/>
        <v>59788.49999296257</v>
      </c>
      <c r="T27" s="117"/>
      <c r="U27" s="117">
        <f t="shared" si="2"/>
        <v>57781.509628941429</v>
      </c>
      <c r="V27" s="91"/>
      <c r="W27" s="90">
        <f>(O27+O26)/($O$43-$O$41)*$W$50*L27/(L26+L27)</f>
        <v>1765.6879899376554</v>
      </c>
      <c r="X27" s="90"/>
      <c r="Y27" s="117">
        <f t="shared" si="3"/>
        <v>2091.4981139670608</v>
      </c>
      <c r="Z27" s="117"/>
      <c r="AA27" s="117">
        <f t="shared" si="4"/>
        <v>59547.197618879087</v>
      </c>
      <c r="AB27" s="90"/>
      <c r="AC27" s="90">
        <f t="shared" si="5"/>
        <v>-241.30237408348307</v>
      </c>
      <c r="AD27" s="90"/>
      <c r="AE27" s="239">
        <f>AC27/S27</f>
        <v>-4.0359328986658916E-3</v>
      </c>
      <c r="AF27" s="90">
        <f t="shared" si="6"/>
        <v>325.81012402940559</v>
      </c>
      <c r="AG27" s="239">
        <f>AF27/O27</f>
        <v>5.6386571780778607E-3</v>
      </c>
      <c r="AH27" s="90">
        <f t="shared" si="7"/>
        <v>84.507749945922512</v>
      </c>
      <c r="AI27" s="239">
        <f>AH27/O27</f>
        <v>1.4625396686346616E-3</v>
      </c>
      <c r="AJ27" s="91"/>
      <c r="AK27" s="240">
        <f>ROUND((((O27/$O$43)*$AF$50)/L27)*100,4)</f>
        <v>3.7499999999999999E-2</v>
      </c>
      <c r="AL27" s="91"/>
      <c r="AM27" s="241">
        <v>0.23100000000000001</v>
      </c>
      <c r="AN27" s="92"/>
      <c r="AP27" s="241">
        <f>ROUND((W26+W27)/(L26+L27)*100,3)</f>
        <v>0.20300000000000001</v>
      </c>
      <c r="AR27" s="90">
        <f t="shared" si="8"/>
        <v>1763.718804745849</v>
      </c>
    </row>
    <row r="28" spans="2:44">
      <c r="B28" s="101">
        <f>MAX(B$13:B27)+1</f>
        <v>9</v>
      </c>
      <c r="D28" s="60" t="s">
        <v>241</v>
      </c>
      <c r="F28" s="72" t="s">
        <v>242</v>
      </c>
      <c r="G28" s="72"/>
      <c r="H28" s="89">
        <v>28</v>
      </c>
      <c r="I28" s="89">
        <v>27.833333333333332</v>
      </c>
      <c r="K28" s="89">
        <v>233.86177246899351</v>
      </c>
      <c r="L28" s="89">
        <v>272.12571766391329</v>
      </c>
      <c r="N28" s="100">
        <v>18.659249899021408</v>
      </c>
      <c r="O28" s="100">
        <v>25.134765528542093</v>
      </c>
      <c r="P28" s="91"/>
      <c r="Q28" s="90">
        <f t="shared" si="0"/>
        <v>0.88168732523107907</v>
      </c>
      <c r="R28" s="91"/>
      <c r="S28" s="249">
        <f t="shared" si="1"/>
        <v>26.016452853773174</v>
      </c>
      <c r="T28" s="117"/>
      <c r="U28" s="117">
        <f t="shared" si="2"/>
        <v>25.134765528542093</v>
      </c>
      <c r="V28" s="91"/>
      <c r="W28" s="90">
        <f>O28/($O$43-$O$41)*$W$50</f>
        <v>0.76541923012022328</v>
      </c>
      <c r="X28" s="90"/>
      <c r="Y28" s="117">
        <f t="shared" si="3"/>
        <v>0.90719672902312209</v>
      </c>
      <c r="Z28" s="117"/>
      <c r="AA28" s="117">
        <f t="shared" si="4"/>
        <v>25.900184758662316</v>
      </c>
      <c r="AB28" s="90"/>
      <c r="AC28" s="90">
        <f t="shared" si="5"/>
        <v>-0.11626809511085578</v>
      </c>
      <c r="AD28" s="90"/>
      <c r="AE28" s="239">
        <f>AC28/S28</f>
        <v>-4.4690218057145091E-3</v>
      </c>
      <c r="AF28" s="90">
        <f t="shared" si="6"/>
        <v>0.14177749890289881</v>
      </c>
      <c r="AG28" s="239">
        <f>AF28/O28</f>
        <v>5.6406931165481379E-3</v>
      </c>
      <c r="AH28" s="90">
        <f t="shared" si="7"/>
        <v>2.5509403792043028E-2</v>
      </c>
      <c r="AI28" s="239">
        <f>AH28/O28</f>
        <v>1.0149051823489465E-3</v>
      </c>
      <c r="AJ28" s="91"/>
      <c r="AK28" s="240">
        <f>ROUND((((O28/$O$43)*$AF$50)/L28)*100,4)</f>
        <v>5.21E-2</v>
      </c>
      <c r="AL28" s="91"/>
      <c r="AM28" s="241">
        <v>0.32400000000000001</v>
      </c>
      <c r="AN28" s="92"/>
      <c r="AP28" s="241">
        <f>ROUND(W28/L28*100,3)</f>
        <v>0.28100000000000003</v>
      </c>
      <c r="AR28" s="90">
        <f t="shared" si="8"/>
        <v>0.76467326663559643</v>
      </c>
    </row>
    <row r="29" spans="2:44">
      <c r="B29" s="61"/>
      <c r="D29" s="60" t="s">
        <v>323</v>
      </c>
      <c r="F29" s="72"/>
      <c r="G29" s="72"/>
      <c r="H29" s="95"/>
      <c r="I29" s="95"/>
      <c r="K29" s="95"/>
      <c r="L29" s="95"/>
      <c r="M29" s="57" t="s">
        <v>181</v>
      </c>
      <c r="N29" s="95"/>
      <c r="O29" s="95"/>
      <c r="Q29" s="112"/>
      <c r="S29" s="108"/>
      <c r="U29" s="108"/>
      <c r="W29" s="108"/>
      <c r="Y29" s="108"/>
      <c r="AA29" s="108"/>
      <c r="AC29" s="95"/>
      <c r="AE29" s="243"/>
      <c r="AF29" s="95"/>
      <c r="AG29" s="243"/>
      <c r="AH29" s="95"/>
      <c r="AI29" s="243"/>
      <c r="AK29" s="244"/>
      <c r="AM29" s="108"/>
      <c r="AP29" s="108"/>
    </row>
    <row r="30" spans="2:44">
      <c r="B30" s="61"/>
      <c r="Q30" s="90"/>
      <c r="AE30" s="131"/>
      <c r="AG30" s="131"/>
      <c r="AI30" s="131"/>
      <c r="AK30" s="246"/>
    </row>
    <row r="31" spans="2:44">
      <c r="B31" s="101">
        <f>MAX(B$13:B30)+1</f>
        <v>10</v>
      </c>
      <c r="D31" s="87" t="s">
        <v>243</v>
      </c>
      <c r="H31" s="89">
        <f>SUM(H22:H28)</f>
        <v>23716.833333333332</v>
      </c>
      <c r="I31" s="89">
        <f>SUM(I22:I30)</f>
        <v>25911.083333333332</v>
      </c>
      <c r="K31" s="89">
        <f>SUM(K22:K28)</f>
        <v>2440613.9511963376</v>
      </c>
      <c r="L31" s="89">
        <f>SUM(L22:L30)</f>
        <v>2476543.8276738566</v>
      </c>
      <c r="M31" s="89"/>
      <c r="N31" s="90">
        <f>SUM(N22:N28)</f>
        <v>131973.74530796689</v>
      </c>
      <c r="O31" s="100">
        <f>SUM(O22:O30)</f>
        <v>195442.45379034814</v>
      </c>
      <c r="P31" s="91"/>
      <c r="Q31" s="90">
        <f>SUM(Q22:Q28)</f>
        <v>6835.4639605224247</v>
      </c>
      <c r="R31" s="91"/>
      <c r="S31" s="90">
        <f>SUM(S22:S28)</f>
        <v>202277.91775087058</v>
      </c>
      <c r="T31" s="90"/>
      <c r="U31" s="90">
        <f>SUM(U22:U28)</f>
        <v>195442.45379034814</v>
      </c>
      <c r="V31" s="91"/>
      <c r="W31" s="117">
        <f>SUM(W22:W28)</f>
        <v>5951.7329629807246</v>
      </c>
      <c r="X31" s="100"/>
      <c r="Y31" s="117">
        <f>SUM(Y22:Y28)</f>
        <v>7053.498225354002</v>
      </c>
      <c r="Z31" s="117"/>
      <c r="AA31" s="117">
        <f>SUM(AA22:AA28)</f>
        <v>201394.18675332886</v>
      </c>
      <c r="AB31" s="100"/>
      <c r="AC31" s="90">
        <f>SUM(AC22:AC28)</f>
        <v>-883.7309975417005</v>
      </c>
      <c r="AD31" s="90"/>
      <c r="AE31" s="239">
        <f>AC31/O31</f>
        <v>-4.5216941375985902E-3</v>
      </c>
      <c r="AF31" s="90">
        <f>SUM(AF22:AF28)</f>
        <v>1101.7652623732777</v>
      </c>
      <c r="AG31" s="239">
        <f>AF31/O31</f>
        <v>5.6372872986702547E-3</v>
      </c>
      <c r="AH31" s="90">
        <f>AC31+AF31</f>
        <v>218.03426483157716</v>
      </c>
      <c r="AI31" s="239"/>
      <c r="AJ31" s="91"/>
      <c r="AK31" s="240"/>
      <c r="AL31" s="91"/>
      <c r="AN31" s="92"/>
    </row>
    <row r="32" spans="2:44">
      <c r="B32" s="61"/>
      <c r="O32" s="100"/>
      <c r="Q32" s="90"/>
      <c r="AE32" s="131"/>
      <c r="AG32" s="131"/>
      <c r="AI32" s="131"/>
      <c r="AK32" s="246"/>
    </row>
    <row r="33" spans="2:44">
      <c r="B33" s="61"/>
      <c r="D33" s="87" t="s">
        <v>244</v>
      </c>
      <c r="O33" s="100"/>
      <c r="Q33" s="90"/>
      <c r="AE33" s="131"/>
      <c r="AG33" s="131"/>
      <c r="AI33" s="131"/>
      <c r="AK33" s="246"/>
      <c r="AM33" s="241" t="s">
        <v>181</v>
      </c>
      <c r="AP33" s="250" t="s">
        <v>181</v>
      </c>
    </row>
    <row r="34" spans="2:44">
      <c r="B34" s="101">
        <f>MAX(B$13:B33)+1</f>
        <v>11</v>
      </c>
      <c r="D34" s="60" t="s">
        <v>245</v>
      </c>
      <c r="F34" s="72" t="s">
        <v>246</v>
      </c>
      <c r="G34" s="72"/>
      <c r="H34" s="89">
        <v>2828</v>
      </c>
      <c r="I34" s="89">
        <v>2368.9166666666665</v>
      </c>
      <c r="K34" s="89">
        <v>3735.0893644456642</v>
      </c>
      <c r="L34" s="89">
        <v>3089.8820515623579</v>
      </c>
      <c r="N34" s="100">
        <v>473.92026673033644</v>
      </c>
      <c r="O34" s="100">
        <v>462.55326541264583</v>
      </c>
      <c r="P34" s="91"/>
      <c r="Q34" s="90">
        <f>L34*AM34/100</f>
        <v>9.1769496931402017</v>
      </c>
      <c r="R34" s="91"/>
      <c r="S34" s="117">
        <f>O34+Q34</f>
        <v>471.73021510578604</v>
      </c>
      <c r="T34" s="117"/>
      <c r="U34" s="117">
        <f>O34</f>
        <v>462.55326541264583</v>
      </c>
      <c r="V34" s="91"/>
      <c r="W34" s="90">
        <f>AP34*L34/100</f>
        <v>8.0645921545777544</v>
      </c>
      <c r="X34" s="90"/>
      <c r="Y34" s="117">
        <f>W34+AF34</f>
        <v>10.672452606096385</v>
      </c>
      <c r="Z34" s="117"/>
      <c r="AA34" s="117">
        <f>W34+U34</f>
        <v>470.61785756722361</v>
      </c>
      <c r="AB34" s="90"/>
      <c r="AC34" s="90">
        <f>W34-Q34</f>
        <v>-1.1123575385624473</v>
      </c>
      <c r="AD34" s="90"/>
      <c r="AE34" s="239">
        <f>AC34/S34</f>
        <v>-2.3580375030948565E-3</v>
      </c>
      <c r="AF34" s="90">
        <f>(AK34/100)*L34</f>
        <v>2.6078604515186301</v>
      </c>
      <c r="AG34" s="239">
        <f>AF34/O34</f>
        <v>5.63796787639613E-3</v>
      </c>
      <c r="AH34" s="90">
        <f>AC34+AF34</f>
        <v>1.4955029129561828</v>
      </c>
      <c r="AI34" s="239">
        <f>AH34/O34</f>
        <v>3.2331474551845138E-3</v>
      </c>
      <c r="AJ34" s="91"/>
      <c r="AK34" s="240">
        <f>ROUND((((O34/$O$43)*$AF$50)/L34)*100,4)</f>
        <v>8.4400000000000003E-2</v>
      </c>
      <c r="AL34" s="91"/>
      <c r="AM34" s="241">
        <v>0.29699999999999999</v>
      </c>
      <c r="AN34" s="92"/>
      <c r="AP34" s="241">
        <f>ROUND(W51,3)</f>
        <v>0.26100000000000001</v>
      </c>
      <c r="AR34" s="90">
        <f>AP34*L34/100</f>
        <v>8.0645921545777544</v>
      </c>
    </row>
    <row r="35" spans="2:44">
      <c r="B35" s="101">
        <f>MAX(B$13:B34)+1</f>
        <v>12</v>
      </c>
      <c r="D35" s="60" t="s">
        <v>247</v>
      </c>
      <c r="F35" s="72" t="s">
        <v>248</v>
      </c>
      <c r="G35" s="72"/>
      <c r="H35" s="89">
        <v>178</v>
      </c>
      <c r="I35" s="89">
        <v>193.25</v>
      </c>
      <c r="K35" s="89">
        <v>2902.2385934150548</v>
      </c>
      <c r="L35" s="89">
        <v>4462.5519743658697</v>
      </c>
      <c r="N35" s="100">
        <v>522.31224201957195</v>
      </c>
      <c r="O35" s="100">
        <v>937.91679813055214</v>
      </c>
      <c r="P35" s="91"/>
      <c r="Q35" s="90">
        <f>L35*AM35/100</f>
        <v>13.253779363866631</v>
      </c>
      <c r="R35" s="91"/>
      <c r="S35" s="117">
        <f>O35+Q35</f>
        <v>951.17057749441881</v>
      </c>
      <c r="T35" s="117"/>
      <c r="U35" s="117">
        <f>O35</f>
        <v>937.91679813055214</v>
      </c>
      <c r="V35" s="91"/>
      <c r="W35" s="90">
        <f>AP35*L35/100</f>
        <v>11.64726065309492</v>
      </c>
      <c r="X35" s="90"/>
      <c r="Y35" s="117">
        <f>W35+AF35</f>
        <v>16.935384742718476</v>
      </c>
      <c r="Z35" s="117"/>
      <c r="AA35" s="117">
        <f>W35+U35</f>
        <v>949.56405878364706</v>
      </c>
      <c r="AB35" s="90"/>
      <c r="AC35" s="90">
        <f>W35-Q35</f>
        <v>-1.6065187107717112</v>
      </c>
      <c r="AD35" s="90"/>
      <c r="AE35" s="239">
        <f>AC35/S35</f>
        <v>-1.6889911744364672E-3</v>
      </c>
      <c r="AF35" s="90">
        <f>(AK35/100)*L35</f>
        <v>5.2881240896235546</v>
      </c>
      <c r="AG35" s="239">
        <f>AF35/O35</f>
        <v>5.6381590565003194E-3</v>
      </c>
      <c r="AH35" s="90">
        <f>AC35+AF35</f>
        <v>3.6816053788518435</v>
      </c>
      <c r="AI35" s="239">
        <f>AH35/O35</f>
        <v>3.9253006089559209E-3</v>
      </c>
      <c r="AJ35" s="91"/>
      <c r="AK35" s="240">
        <f>ROUND((((O35/$O$43)*$AF$50)/L35)*100,4)</f>
        <v>0.11849999999999999</v>
      </c>
      <c r="AL35" s="91"/>
      <c r="AM35" s="241">
        <v>0.29699999999999999</v>
      </c>
      <c r="AN35" s="92"/>
      <c r="AO35" s="57" t="s">
        <v>181</v>
      </c>
      <c r="AP35" s="241">
        <f>AP34</f>
        <v>0.26100000000000001</v>
      </c>
      <c r="AR35" s="90">
        <f>AP35*L35/100</f>
        <v>11.64726065309492</v>
      </c>
    </row>
    <row r="36" spans="2:44">
      <c r="B36" s="101">
        <f>MAX(B$13:B35)+1</f>
        <v>13</v>
      </c>
      <c r="D36" s="60" t="s">
        <v>247</v>
      </c>
      <c r="F36" s="72">
        <v>52</v>
      </c>
      <c r="G36" s="72"/>
      <c r="H36" s="89">
        <v>30</v>
      </c>
      <c r="I36" s="89">
        <v>14</v>
      </c>
      <c r="K36" s="89">
        <v>466.2387672357238</v>
      </c>
      <c r="L36" s="89">
        <v>175.53686057573989</v>
      </c>
      <c r="N36" s="100">
        <v>60.670270195709442</v>
      </c>
      <c r="O36" s="100">
        <v>37.038604828386383</v>
      </c>
      <c r="P36" s="91"/>
      <c r="Q36" s="90">
        <f>L36*AM36/100</f>
        <v>0.52134447590994748</v>
      </c>
      <c r="R36" s="91"/>
      <c r="S36" s="117">
        <f>O36+Q36</f>
        <v>37.559949304296332</v>
      </c>
      <c r="T36" s="117"/>
      <c r="U36" s="117">
        <f>O36</f>
        <v>37.038604828386383</v>
      </c>
      <c r="V36" s="91"/>
      <c r="W36" s="90">
        <f>AP36*L36/100</f>
        <v>0.45815120610268117</v>
      </c>
      <c r="X36" s="90"/>
      <c r="Y36" s="117">
        <f>W36+AF36</f>
        <v>0.66686453332723583</v>
      </c>
      <c r="Z36" s="117"/>
      <c r="AA36" s="117">
        <f>W36+U36</f>
        <v>37.496756034489067</v>
      </c>
      <c r="AB36" s="90"/>
      <c r="AC36" s="90">
        <f>W36-Q36</f>
        <v>-6.3193269807266306E-2</v>
      </c>
      <c r="AD36" s="90"/>
      <c r="AE36" s="239">
        <f>AC36/S36</f>
        <v>-1.6824641933166262E-3</v>
      </c>
      <c r="AF36" s="90">
        <f>(AK36/100)*L36</f>
        <v>0.20871332722455471</v>
      </c>
      <c r="AG36" s="239">
        <f>AF36/O36</f>
        <v>5.635021302546386E-3</v>
      </c>
      <c r="AH36" s="90">
        <f>AC36+AF36</f>
        <v>0.14552005741728841</v>
      </c>
      <c r="AI36" s="239">
        <f>AH36/O36</f>
        <v>3.9288752395382305E-3</v>
      </c>
      <c r="AJ36" s="91"/>
      <c r="AK36" s="240">
        <f>ROUND((((O36/$O$43)*$AF$50)/L36)*100,4)</f>
        <v>0.11890000000000001</v>
      </c>
      <c r="AL36" s="91"/>
      <c r="AM36" s="241">
        <v>0.29699999999999999</v>
      </c>
      <c r="AN36" s="92"/>
      <c r="AP36" s="241">
        <f>AP34</f>
        <v>0.26100000000000001</v>
      </c>
      <c r="AR36" s="90">
        <f>AP36*L36/100</f>
        <v>0.45815120610268117</v>
      </c>
    </row>
    <row r="37" spans="2:44">
      <c r="B37" s="101">
        <f>MAX(B$13:B36)+1</f>
        <v>14</v>
      </c>
      <c r="D37" s="60" t="s">
        <v>247</v>
      </c>
      <c r="F37" s="72">
        <v>53</v>
      </c>
      <c r="G37" s="72"/>
      <c r="H37" s="89">
        <v>272.33333333333337</v>
      </c>
      <c r="I37" s="89">
        <v>220.75</v>
      </c>
      <c r="K37" s="89">
        <v>4499.9316487570059</v>
      </c>
      <c r="L37" s="89">
        <v>4980.451525857864</v>
      </c>
      <c r="N37" s="89">
        <v>278.83306975907675</v>
      </c>
      <c r="O37" s="100">
        <v>366.77149220948235</v>
      </c>
      <c r="P37" s="91"/>
      <c r="Q37" s="90">
        <f>L37*AM37/100</f>
        <v>14.791941031797855</v>
      </c>
      <c r="R37" s="91"/>
      <c r="S37" s="117">
        <f>O37+Q37</f>
        <v>381.56343324128022</v>
      </c>
      <c r="T37" s="117"/>
      <c r="U37" s="117">
        <f>O37</f>
        <v>366.77149220948235</v>
      </c>
      <c r="V37" s="91"/>
      <c r="W37" s="90">
        <f>AP37*L37/100</f>
        <v>12.998978482489026</v>
      </c>
      <c r="X37" s="90"/>
      <c r="Y37" s="117">
        <f>W37+AF37</f>
        <v>15.065865865720038</v>
      </c>
      <c r="Z37" s="117"/>
      <c r="AA37" s="117">
        <f>W37+U37</f>
        <v>379.77047069197135</v>
      </c>
      <c r="AB37" s="90"/>
      <c r="AC37" s="90">
        <f>W37-Q37</f>
        <v>-1.7929625493088288</v>
      </c>
      <c r="AD37" s="90"/>
      <c r="AE37" s="239">
        <f>AC37/S37</f>
        <v>-4.6989894552475512E-3</v>
      </c>
      <c r="AF37" s="90">
        <f>(AK37/100)*L37</f>
        <v>2.0668873832310135</v>
      </c>
      <c r="AG37" s="239">
        <f>AF37/O37</f>
        <v>5.6353545112783907E-3</v>
      </c>
      <c r="AH37" s="90">
        <f>AC37+AF37</f>
        <v>0.2739248339221847</v>
      </c>
      <c r="AI37" s="239">
        <f>AH37/O37</f>
        <v>7.4685421233810589E-4</v>
      </c>
      <c r="AJ37" s="91"/>
      <c r="AK37" s="240">
        <f>ROUND((((O37/$O$43)*$AF$50)/L37)*100,4)</f>
        <v>4.1500000000000002E-2</v>
      </c>
      <c r="AL37" s="91"/>
      <c r="AM37" s="241">
        <v>0.29699999999999999</v>
      </c>
      <c r="AN37" s="92"/>
      <c r="AP37" s="241">
        <f>AP34</f>
        <v>0.26100000000000001</v>
      </c>
      <c r="AR37" s="90">
        <f>AP37*L37/100</f>
        <v>12.998978482489026</v>
      </c>
    </row>
    <row r="38" spans="2:44">
      <c r="B38" s="101">
        <f>MAX(B$13:B37)+1</f>
        <v>15</v>
      </c>
      <c r="D38" s="60" t="s">
        <v>247</v>
      </c>
      <c r="F38" s="72">
        <v>57</v>
      </c>
      <c r="G38" s="72"/>
      <c r="H38" s="89">
        <v>50.666666666666664</v>
      </c>
      <c r="I38" s="89">
        <v>40.083333333333336</v>
      </c>
      <c r="K38" s="89">
        <v>2174.0459905922153</v>
      </c>
      <c r="L38" s="89">
        <v>1905.8826392005269</v>
      </c>
      <c r="N38" s="89">
        <v>235.8029580256418</v>
      </c>
      <c r="O38" s="100">
        <v>249.91094327375487</v>
      </c>
      <c r="P38" s="91"/>
      <c r="Q38" s="90">
        <f>L38*AM38/100</f>
        <v>5.6604714384255645</v>
      </c>
      <c r="R38" s="91"/>
      <c r="S38" s="117">
        <f>O38+Q38</f>
        <v>255.57141471218043</v>
      </c>
      <c r="T38" s="117"/>
      <c r="U38" s="117">
        <f>O38</f>
        <v>249.91094327375487</v>
      </c>
      <c r="V38" s="91"/>
      <c r="W38" s="90">
        <f>AP38*L38/100</f>
        <v>4.974353688313375</v>
      </c>
      <c r="X38" s="90"/>
      <c r="Y38" s="117">
        <f>W38+AF38</f>
        <v>6.382800958682564</v>
      </c>
      <c r="Z38" s="117"/>
      <c r="AA38" s="117">
        <f>W38+U38</f>
        <v>254.88529696206825</v>
      </c>
      <c r="AB38" s="90"/>
      <c r="AC38" s="90">
        <f>W38-Q38</f>
        <v>-0.68611775011218956</v>
      </c>
      <c r="AD38" s="90"/>
      <c r="AE38" s="239">
        <f>AC38/S38</f>
        <v>-2.6846419850392192E-3</v>
      </c>
      <c r="AF38" s="90">
        <f>(AK38/100)*L38</f>
        <v>1.4084472703691893</v>
      </c>
      <c r="AG38" s="239">
        <f>AF38/O38</f>
        <v>5.6357967038936849E-3</v>
      </c>
      <c r="AH38" s="90">
        <f>AC38+AF38</f>
        <v>0.7223295202569997</v>
      </c>
      <c r="AI38" s="239">
        <f>AH38/O38</f>
        <v>2.8903477006437168E-3</v>
      </c>
      <c r="AJ38" s="91"/>
      <c r="AK38" s="240">
        <f>ROUND((((O38/$O$43)*$AF$50)/L38)*100,4)</f>
        <v>7.3899999999999993E-2</v>
      </c>
      <c r="AL38" s="91"/>
      <c r="AM38" s="241">
        <v>0.29699999999999999</v>
      </c>
      <c r="AN38" s="92"/>
      <c r="AP38" s="241">
        <f>AP34</f>
        <v>0.26100000000000001</v>
      </c>
      <c r="AR38" s="90">
        <f>AP38*L38/100</f>
        <v>4.974353688313375</v>
      </c>
    </row>
    <row r="39" spans="2:44">
      <c r="B39" s="61"/>
      <c r="D39" s="60" t="s">
        <v>323</v>
      </c>
      <c r="H39" s="95"/>
      <c r="I39" s="95"/>
      <c r="K39" s="95"/>
      <c r="L39" s="95"/>
      <c r="N39" s="95"/>
      <c r="O39" s="95"/>
      <c r="Q39" s="112"/>
      <c r="S39" s="108"/>
      <c r="U39" s="108"/>
      <c r="W39" s="108"/>
      <c r="Y39" s="108"/>
      <c r="AA39" s="108"/>
      <c r="AC39" s="95"/>
      <c r="AE39" s="243"/>
      <c r="AF39" s="95"/>
      <c r="AG39" s="243"/>
      <c r="AH39" s="95"/>
      <c r="AI39" s="243"/>
      <c r="AK39" s="244"/>
      <c r="AM39" s="108"/>
      <c r="AP39" s="108"/>
    </row>
    <row r="40" spans="2:44">
      <c r="B40" s="61"/>
      <c r="Q40" s="90"/>
      <c r="AE40" s="131"/>
      <c r="AG40" s="131"/>
      <c r="AI40" s="131"/>
      <c r="AK40" s="246"/>
    </row>
    <row r="41" spans="2:44">
      <c r="B41" s="101">
        <f>MAX(B$13:B40)+1</f>
        <v>16</v>
      </c>
      <c r="D41" s="87" t="s">
        <v>249</v>
      </c>
      <c r="H41" s="109">
        <f>SUM(H34:H38)</f>
        <v>3359</v>
      </c>
      <c r="I41" s="109">
        <f>SUM(I34:I40)</f>
        <v>2837</v>
      </c>
      <c r="K41" s="109">
        <f>SUM(K34:K38)</f>
        <v>13777.544364445665</v>
      </c>
      <c r="L41" s="109">
        <f>SUM(L34:L40)</f>
        <v>14614.305051562358</v>
      </c>
      <c r="M41" s="89"/>
      <c r="N41" s="110">
        <f>SUM(N34:N38)</f>
        <v>1571.5388067303365</v>
      </c>
      <c r="O41" s="97">
        <f>SUM(O34:O40)</f>
        <v>2054.1911038548219</v>
      </c>
      <c r="P41" s="92"/>
      <c r="Q41" s="110">
        <f>SUM(Q34:Q38)</f>
        <v>43.4044860031402</v>
      </c>
      <c r="R41" s="92"/>
      <c r="S41" s="110">
        <f>SUM(S34:S38)</f>
        <v>2097.5955898579618</v>
      </c>
      <c r="T41" s="100"/>
      <c r="U41" s="110">
        <f>SUM(U34:U38)</f>
        <v>2054.1911038548219</v>
      </c>
      <c r="V41" s="92"/>
      <c r="W41" s="110">
        <f>SUM(W34:W38)</f>
        <v>38.143336184577748</v>
      </c>
      <c r="X41" s="100"/>
      <c r="Y41" s="110">
        <f>SUM(Y34:Y38)</f>
        <v>49.723368706544704</v>
      </c>
      <c r="Z41" s="100"/>
      <c r="AA41" s="110">
        <f>SUM(AA34:AA38)</f>
        <v>2092.3344400393994</v>
      </c>
      <c r="AB41" s="100"/>
      <c r="AC41" s="110">
        <f>SUM(AC34:AC38)</f>
        <v>-5.2611498185624432</v>
      </c>
      <c r="AD41" s="100"/>
      <c r="AE41" s="251">
        <f>AC41/S41</f>
        <v>-2.5081811975580575E-3</v>
      </c>
      <c r="AF41" s="110">
        <f>SUM(AF34:AF38)</f>
        <v>11.580032521966944</v>
      </c>
      <c r="AG41" s="251">
        <f>AF41/O41</f>
        <v>5.6372712841742268E-3</v>
      </c>
      <c r="AH41" s="110">
        <f>AC41+AF41</f>
        <v>6.3188827034045003</v>
      </c>
      <c r="AI41" s="251">
        <f>AH41/O41</f>
        <v>3.0760929163536487E-3</v>
      </c>
      <c r="AJ41" s="92"/>
      <c r="AK41" s="240"/>
      <c r="AL41" s="92"/>
      <c r="AM41" s="108"/>
      <c r="AN41" s="92"/>
      <c r="AP41" s="108"/>
    </row>
    <row r="42" spans="2:44">
      <c r="B42" s="61"/>
      <c r="D42" s="87"/>
      <c r="H42" s="89"/>
      <c r="I42" s="89"/>
      <c r="K42" s="89"/>
      <c r="L42" s="89"/>
      <c r="M42" s="89"/>
      <c r="N42" s="100"/>
      <c r="O42" s="89"/>
      <c r="P42" s="100"/>
      <c r="Q42" s="90"/>
      <c r="R42" s="100"/>
      <c r="S42" s="100"/>
      <c r="T42" s="100"/>
      <c r="U42" s="100"/>
      <c r="V42" s="100"/>
      <c r="W42" s="100"/>
      <c r="X42" s="100"/>
      <c r="Y42" s="100"/>
      <c r="Z42" s="100"/>
      <c r="AA42" s="100"/>
      <c r="AB42" s="100"/>
      <c r="AC42" s="100"/>
      <c r="AD42" s="100"/>
      <c r="AE42" s="131"/>
      <c r="AF42" s="100"/>
      <c r="AG42" s="131"/>
      <c r="AH42" s="100"/>
      <c r="AI42" s="99"/>
      <c r="AJ42" s="100"/>
      <c r="AK42" s="246"/>
      <c r="AL42" s="100"/>
      <c r="AN42" s="100"/>
    </row>
    <row r="43" spans="2:44" ht="16" thickBot="1">
      <c r="B43" s="101">
        <f>MAX(B$13:B42)+1</f>
        <v>17</v>
      </c>
      <c r="D43" s="113" t="s">
        <v>250</v>
      </c>
      <c r="H43" s="114">
        <f>H41+H31+H19</f>
        <v>128412.75</v>
      </c>
      <c r="I43" s="114">
        <f>I41+I31+I19</f>
        <v>135832.25</v>
      </c>
      <c r="K43" s="114">
        <f>K41+K31+K19</f>
        <v>4024330.1</v>
      </c>
      <c r="L43" s="114">
        <f>L41+L31+L19</f>
        <v>4128453.0668199998</v>
      </c>
      <c r="N43" s="115">
        <f>N41+N31+N19</f>
        <v>236218.22854000004</v>
      </c>
      <c r="O43" s="115">
        <f>O41+O31+O19</f>
        <v>354858.04403014574</v>
      </c>
      <c r="P43" s="92"/>
      <c r="Q43" s="115">
        <f>Q41+Q31+Q19</f>
        <v>12281.94172903768</v>
      </c>
      <c r="R43" s="92"/>
      <c r="S43" s="115">
        <f>S41+S31+S19</f>
        <v>367139.98575918342</v>
      </c>
      <c r="T43" s="100"/>
      <c r="U43" s="115">
        <f>U41+U31+U19</f>
        <v>354858.04403014574</v>
      </c>
      <c r="V43" s="92"/>
      <c r="W43" s="115">
        <f>W41+W31+W19</f>
        <v>10781.94172903768</v>
      </c>
      <c r="X43" s="100"/>
      <c r="Y43" s="115">
        <f>Y41+Y31+Y19</f>
        <v>12782.700878212187</v>
      </c>
      <c r="Z43" s="100"/>
      <c r="AA43" s="115">
        <f>AA41+AA31+AA19</f>
        <v>365639.98575918342</v>
      </c>
      <c r="AB43" s="100"/>
      <c r="AC43" s="115">
        <f>AC41+AC31+AC19</f>
        <v>-1500.0000000000023</v>
      </c>
      <c r="AD43" s="100"/>
      <c r="AE43" s="252">
        <f>AC43/S43</f>
        <v>-4.0856350661403872E-3</v>
      </c>
      <c r="AF43" s="115">
        <f>AF41+AF31+AF19</f>
        <v>2000.7591491745075</v>
      </c>
      <c r="AG43" s="252">
        <f>AF43/O43</f>
        <v>5.6381958443206094E-3</v>
      </c>
      <c r="AH43" s="115">
        <f>AC43+AF43</f>
        <v>500.75914917450518</v>
      </c>
      <c r="AI43" s="252">
        <f>AH43/O43</f>
        <v>1.4111534389564661E-3</v>
      </c>
      <c r="AJ43" s="92"/>
      <c r="AK43" s="253">
        <f>ROUND((((O43/$O$43)*$AF$50)/L43)*100,4)</f>
        <v>4.8399999999999999E-2</v>
      </c>
      <c r="AL43" s="92"/>
      <c r="AM43" s="254" t="s">
        <v>181</v>
      </c>
      <c r="AN43" s="92"/>
      <c r="AO43" s="94" t="s">
        <v>181</v>
      </c>
      <c r="AP43" s="254"/>
      <c r="AR43" s="57" t="s">
        <v>181</v>
      </c>
    </row>
    <row r="44" spans="2:44" ht="16" thickTop="1">
      <c r="B44" s="382" t="s">
        <v>181</v>
      </c>
      <c r="C44" s="383"/>
      <c r="D44" s="383"/>
      <c r="H44" s="89"/>
      <c r="I44" s="89"/>
      <c r="K44" s="89"/>
      <c r="L44" s="89"/>
      <c r="N44" s="100"/>
      <c r="O44" s="89"/>
      <c r="P44" s="92"/>
      <c r="Q44" s="90"/>
      <c r="R44" s="92"/>
      <c r="S44" s="92"/>
      <c r="T44" s="92"/>
      <c r="U44" s="92"/>
      <c r="V44" s="92"/>
      <c r="W44" s="100"/>
      <c r="X44" s="100"/>
      <c r="Y44" s="100"/>
      <c r="Z44" s="100"/>
      <c r="AA44" s="100"/>
      <c r="AB44" s="100"/>
      <c r="AC44" s="100"/>
      <c r="AD44" s="100"/>
      <c r="AE44" s="131"/>
      <c r="AF44" s="100"/>
      <c r="AG44" s="131"/>
      <c r="AH44" s="92"/>
      <c r="AJ44" s="92"/>
      <c r="AK44" s="92"/>
      <c r="AL44" s="92"/>
      <c r="AN44" s="92"/>
    </row>
    <row r="45" spans="2:44">
      <c r="B45" s="101">
        <v>18</v>
      </c>
      <c r="D45" s="60" t="s">
        <v>251</v>
      </c>
      <c r="H45" s="89"/>
      <c r="I45" s="89"/>
      <c r="K45" s="89"/>
      <c r="L45" s="89"/>
      <c r="N45" s="100">
        <v>311.00673999999998</v>
      </c>
      <c r="O45" s="89">
        <v>674.90093999999999</v>
      </c>
      <c r="P45" s="118"/>
      <c r="Q45" s="90"/>
      <c r="R45" s="118"/>
      <c r="S45" s="255">
        <f>O45</f>
        <v>674.90093999999999</v>
      </c>
      <c r="T45" s="255"/>
      <c r="U45" s="255">
        <f>O45</f>
        <v>674.90093999999999</v>
      </c>
      <c r="V45" s="118"/>
      <c r="W45" s="117" t="s">
        <v>181</v>
      </c>
      <c r="X45" s="100"/>
      <c r="Y45" s="117" t="str">
        <f>W45</f>
        <v xml:space="preserve"> </v>
      </c>
      <c r="Z45" s="117"/>
      <c r="AA45" s="117">
        <f>S45</f>
        <v>674.90093999999999</v>
      </c>
      <c r="AB45" s="100"/>
      <c r="AC45" s="100"/>
      <c r="AD45" s="100"/>
      <c r="AE45" s="239"/>
      <c r="AF45" s="100"/>
      <c r="AG45" s="239"/>
      <c r="AH45" s="92"/>
      <c r="AJ45" s="92"/>
      <c r="AK45" s="92"/>
      <c r="AL45" s="92"/>
      <c r="AN45" s="92"/>
    </row>
    <row r="46" spans="2:44">
      <c r="B46" s="101"/>
      <c r="H46" s="89"/>
      <c r="I46" s="89"/>
      <c r="K46" s="89"/>
      <c r="L46" s="89"/>
      <c r="N46" s="100"/>
      <c r="O46" s="89"/>
      <c r="P46" s="118"/>
      <c r="Q46" s="90"/>
      <c r="R46" s="118"/>
      <c r="S46" s="118"/>
      <c r="T46" s="118"/>
      <c r="U46" s="118"/>
      <c r="V46" s="118"/>
      <c r="W46" s="117"/>
      <c r="X46" s="100"/>
      <c r="Y46" s="117"/>
      <c r="Z46" s="117"/>
      <c r="AA46" s="117"/>
      <c r="AB46" s="100"/>
      <c r="AC46" s="100"/>
      <c r="AD46" s="100"/>
      <c r="AE46" s="239"/>
      <c r="AF46" s="100"/>
      <c r="AG46" s="239"/>
      <c r="AH46" s="92"/>
      <c r="AJ46" s="92"/>
      <c r="AK46" s="92"/>
      <c r="AL46" s="92"/>
      <c r="AN46" s="92"/>
    </row>
    <row r="47" spans="2:44" ht="16" thickBot="1">
      <c r="B47" s="101">
        <v>19</v>
      </c>
      <c r="D47" s="120" t="s">
        <v>252</v>
      </c>
      <c r="H47" s="114">
        <f>SUM(H43:H45)</f>
        <v>128412.75</v>
      </c>
      <c r="I47" s="114">
        <f>SUM(I43:I45)</f>
        <v>135832.25</v>
      </c>
      <c r="K47" s="114">
        <f>SUM(K43:K45)</f>
        <v>4024330.1</v>
      </c>
      <c r="L47" s="114">
        <f>SUM(L43:L45)</f>
        <v>4128453.0668199998</v>
      </c>
      <c r="N47" s="115">
        <f>SUM(N43:N45)</f>
        <v>236529.23528000005</v>
      </c>
      <c r="O47" s="121">
        <f>SUM(O43:O45)</f>
        <v>355532.94497014576</v>
      </c>
      <c r="Q47" s="115">
        <f>SUM(Q43:Q45)</f>
        <v>12281.94172903768</v>
      </c>
      <c r="S47" s="115">
        <f>SUM(S43:S45)</f>
        <v>367814.88669918344</v>
      </c>
      <c r="T47" s="100"/>
      <c r="U47" s="115">
        <f>SUM(U43:U45)</f>
        <v>355532.94497014576</v>
      </c>
      <c r="W47" s="121">
        <f>SUM(W43:W45)</f>
        <v>10781.94172903768</v>
      </c>
      <c r="X47" s="100"/>
      <c r="Y47" s="121">
        <f>SUM(Y43:Y45)</f>
        <v>12782.700878212187</v>
      </c>
      <c r="Z47" s="102"/>
      <c r="AA47" s="121">
        <f>SUM(AA43:AA45)</f>
        <v>366314.88669918344</v>
      </c>
      <c r="AB47" s="100"/>
      <c r="AC47" s="115">
        <f>SUM(AC43:AC45)</f>
        <v>-1500.0000000000023</v>
      </c>
      <c r="AD47" s="100"/>
      <c r="AE47" s="252">
        <f>AC47/S47</f>
        <v>-4.0781383631891275E-3</v>
      </c>
      <c r="AF47" s="115">
        <f>SUM(AF43:AF45)</f>
        <v>2000.7591491745075</v>
      </c>
      <c r="AG47" s="252">
        <f>AF47/O47</f>
        <v>5.6274929721140529E-3</v>
      </c>
      <c r="AM47" s="254"/>
      <c r="AP47" s="254"/>
      <c r="AR47" s="100">
        <f>SUM(AR16:AR38)</f>
        <v>10780.990925412849</v>
      </c>
    </row>
    <row r="48" spans="2:44" ht="18.75" customHeight="1" thickTop="1">
      <c r="Q48" s="90"/>
      <c r="AE48" s="100" t="s">
        <v>181</v>
      </c>
      <c r="AG48" s="100" t="s">
        <v>181</v>
      </c>
    </row>
    <row r="49" spans="4:33" ht="18.75" customHeight="1">
      <c r="D49" s="256" t="s">
        <v>324</v>
      </c>
      <c r="L49" s="90">
        <v>12129</v>
      </c>
      <c r="R49" s="57" t="s">
        <v>181</v>
      </c>
      <c r="W49" s="100">
        <f>Q47-1500</f>
        <v>10781.94172903768</v>
      </c>
      <c r="AC49" s="257"/>
      <c r="AD49" s="257"/>
      <c r="AE49" s="100"/>
      <c r="AG49" s="100"/>
    </row>
    <row r="50" spans="4:33">
      <c r="D50" s="256" t="s">
        <v>325</v>
      </c>
      <c r="L50" s="90">
        <v>13878</v>
      </c>
      <c r="N50" s="123"/>
      <c r="O50" s="123"/>
      <c r="W50" s="100">
        <f>W49-W41</f>
        <v>10743.798392853103</v>
      </c>
      <c r="Y50" s="100"/>
      <c r="Z50" s="100"/>
      <c r="AA50" s="100"/>
      <c r="AC50" s="100"/>
      <c r="AD50" s="100"/>
      <c r="AE50" s="124"/>
      <c r="AF50" s="100">
        <v>2000</v>
      </c>
      <c r="AG50" s="124"/>
    </row>
    <row r="51" spans="4:33">
      <c r="D51" s="256" t="s">
        <v>181</v>
      </c>
      <c r="Q51" s="90"/>
      <c r="W51" s="57">
        <f>W49/L47*100</f>
        <v>0.26116178516576005</v>
      </c>
      <c r="AA51" s="57" t="s">
        <v>181</v>
      </c>
      <c r="AC51" s="258"/>
      <c r="AD51" s="258"/>
    </row>
    <row r="52" spans="4:33">
      <c r="Q52" s="90"/>
      <c r="AC52" s="259"/>
      <c r="AD52" s="259"/>
      <c r="AE52" s="125"/>
      <c r="AF52" s="259"/>
    </row>
    <row r="53" spans="4:33">
      <c r="Q53" s="90"/>
      <c r="AC53" s="126"/>
      <c r="AD53" s="126"/>
      <c r="AE53" s="127"/>
      <c r="AF53" s="126"/>
    </row>
    <row r="54" spans="4:33">
      <c r="Q54" s="90"/>
      <c r="U54" s="57" t="s">
        <v>181</v>
      </c>
      <c r="W54" s="86"/>
      <c r="AC54" s="128"/>
      <c r="AD54" s="128"/>
      <c r="AE54" s="129"/>
      <c r="AF54" s="128"/>
    </row>
    <row r="55" spans="4:33">
      <c r="W55" s="130"/>
      <c r="AE55" s="131"/>
    </row>
    <row r="56" spans="4:33">
      <c r="AE56" s="132"/>
    </row>
    <row r="58" spans="4:33">
      <c r="W58" s="86"/>
      <c r="AG58" s="103"/>
    </row>
  </sheetData>
  <mergeCells count="4">
    <mergeCell ref="O9:S9"/>
    <mergeCell ref="U9:AA9"/>
    <mergeCell ref="AC10:AI10"/>
    <mergeCell ref="B44:D44"/>
  </mergeCells>
  <printOptions horizontalCentered="1"/>
  <pageMargins left="0.25" right="0.25" top="0.5" bottom="0.5" header="0.5" footer="0.25"/>
  <pageSetup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4A62-C521-4037-8F6C-803960B6DBB4}">
  <sheetPr>
    <pageSetUpPr fitToPage="1"/>
  </sheetPr>
  <dimension ref="A1:K19"/>
  <sheetViews>
    <sheetView workbookViewId="0"/>
  </sheetViews>
  <sheetFormatPr defaultRowHeight="15.5"/>
  <cols>
    <col min="1" max="1" width="2.453125" style="267" customWidth="1"/>
    <col min="2" max="2" width="28.7265625" customWidth="1"/>
    <col min="3" max="6" width="13.81640625" customWidth="1"/>
    <col min="7" max="7" width="17.26953125" customWidth="1"/>
    <col min="8" max="9" width="9.453125" bestFit="1" customWidth="1"/>
    <col min="10" max="11" width="9.26953125" bestFit="1" customWidth="1"/>
  </cols>
  <sheetData>
    <row r="1" spans="1:11">
      <c r="B1" s="2" t="s">
        <v>0</v>
      </c>
    </row>
    <row r="2" spans="1:11">
      <c r="B2" s="2" t="s">
        <v>34</v>
      </c>
    </row>
    <row r="3" spans="1:11">
      <c r="B3" s="2" t="s">
        <v>35</v>
      </c>
    </row>
    <row r="4" spans="1:11">
      <c r="B4" s="2" t="s">
        <v>36</v>
      </c>
    </row>
    <row r="5" spans="1:11">
      <c r="B5" s="17"/>
    </row>
    <row r="6" spans="1:11" s="16" customFormat="1">
      <c r="A6" s="268"/>
      <c r="B6" s="19" t="s">
        <v>37</v>
      </c>
      <c r="C6" s="20">
        <v>2021</v>
      </c>
      <c r="D6" s="20">
        <v>2022</v>
      </c>
      <c r="E6" s="20">
        <v>2023</v>
      </c>
      <c r="F6" s="20">
        <v>2024</v>
      </c>
      <c r="G6" s="21" t="s">
        <v>38</v>
      </c>
    </row>
    <row r="7" spans="1:11">
      <c r="A7" s="267">
        <v>1</v>
      </c>
      <c r="B7" s="22" t="s">
        <v>39</v>
      </c>
      <c r="C7" s="260">
        <f>'Forecast Sales'!B10</f>
        <v>331912.19663324137</v>
      </c>
      <c r="D7" s="260">
        <f>'Forecast Sales'!C10</f>
        <v>335220.34931026754</v>
      </c>
      <c r="E7" s="260">
        <f>'Forecast Sales'!D10</f>
        <v>333771.64107070194</v>
      </c>
      <c r="F7" s="260">
        <f>'Forecast Sales'!E10</f>
        <v>332492.49997480167</v>
      </c>
      <c r="G7" s="23"/>
      <c r="H7" s="18"/>
      <c r="I7" s="18"/>
      <c r="J7" s="18"/>
      <c r="K7" s="18"/>
    </row>
    <row r="8" spans="1:11">
      <c r="A8" s="267">
        <v>2</v>
      </c>
      <c r="B8" s="22" t="s">
        <v>40</v>
      </c>
      <c r="C8" s="24">
        <f t="shared" ref="C8:F8" si="0">C7*0.02</f>
        <v>6638.2439326648273</v>
      </c>
      <c r="D8" s="24">
        <f t="shared" si="0"/>
        <v>6704.4069862053511</v>
      </c>
      <c r="E8" s="24">
        <f t="shared" si="0"/>
        <v>6675.4328214140387</v>
      </c>
      <c r="F8" s="24">
        <f t="shared" si="0"/>
        <v>6649.8499994960339</v>
      </c>
      <c r="G8" s="25" t="s">
        <v>41</v>
      </c>
    </row>
    <row r="9" spans="1:11">
      <c r="A9" s="267">
        <v>3</v>
      </c>
      <c r="B9" s="22" t="s">
        <v>42</v>
      </c>
      <c r="C9" s="26">
        <v>4</v>
      </c>
      <c r="D9" s="26">
        <v>3</v>
      </c>
      <c r="E9" s="26">
        <v>2</v>
      </c>
      <c r="F9" s="26">
        <v>1</v>
      </c>
      <c r="G9" s="23"/>
    </row>
    <row r="10" spans="1:11">
      <c r="A10" s="267">
        <v>4</v>
      </c>
      <c r="B10" s="22" t="s">
        <v>43</v>
      </c>
      <c r="C10" s="24">
        <f>C8*C9</f>
        <v>26552.975730659309</v>
      </c>
      <c r="D10" s="24">
        <f t="shared" ref="D10:F10" si="1">D8*D9</f>
        <v>20113.220958616053</v>
      </c>
      <c r="E10" s="24">
        <f t="shared" si="1"/>
        <v>13350.865642828077</v>
      </c>
      <c r="F10" s="24">
        <f t="shared" si="1"/>
        <v>6649.8499994960339</v>
      </c>
      <c r="G10" s="27" t="s">
        <v>44</v>
      </c>
    </row>
    <row r="11" spans="1:11" ht="16" thickBot="1">
      <c r="A11" s="267">
        <v>5</v>
      </c>
      <c r="B11" s="22" t="s">
        <v>45</v>
      </c>
      <c r="C11" s="24">
        <f>SUM(C10:F10)</f>
        <v>66666.912331599466</v>
      </c>
      <c r="D11" s="24"/>
      <c r="E11" s="24"/>
      <c r="F11" s="24"/>
      <c r="G11" s="27" t="s">
        <v>46</v>
      </c>
    </row>
    <row r="12" spans="1:11" ht="16" thickBot="1">
      <c r="B12" s="30" t="s">
        <v>47</v>
      </c>
      <c r="C12" s="31">
        <f>SUM(C10:F10)/4</f>
        <v>16666.728082899866</v>
      </c>
      <c r="D12" s="4"/>
      <c r="E12" s="4"/>
      <c r="F12" s="4"/>
      <c r="G12" s="27" t="s">
        <v>48</v>
      </c>
    </row>
    <row r="13" spans="1:11" ht="6.75" customHeight="1">
      <c r="B13" s="28"/>
      <c r="C13" s="26"/>
      <c r="D13" s="26"/>
      <c r="E13" s="26"/>
      <c r="F13" s="26"/>
      <c r="G13" s="29"/>
    </row>
    <row r="14" spans="1:11">
      <c r="B14" s="4"/>
      <c r="C14" s="4"/>
      <c r="D14" s="4"/>
      <c r="E14" s="4"/>
      <c r="F14" s="4"/>
      <c r="G14" s="4"/>
    </row>
    <row r="15" spans="1:11">
      <c r="B15" s="4"/>
      <c r="C15" s="4"/>
      <c r="D15" s="4"/>
      <c r="E15" s="4"/>
      <c r="F15" s="4"/>
      <c r="G15" s="4"/>
    </row>
    <row r="16" spans="1:11">
      <c r="B16" s="4"/>
      <c r="C16" s="4"/>
      <c r="D16" s="4"/>
      <c r="E16" s="4"/>
      <c r="F16" s="4"/>
      <c r="G16" s="4"/>
    </row>
    <row r="17" spans="2:9">
      <c r="B17" s="4"/>
      <c r="C17" s="4"/>
      <c r="D17" s="4"/>
      <c r="E17" s="4"/>
      <c r="F17" s="4"/>
      <c r="G17" s="4"/>
      <c r="I17" s="16"/>
    </row>
    <row r="19" spans="2:9">
      <c r="I19" s="17"/>
    </row>
  </sheetData>
  <pageMargins left="0.7" right="0.7" top="0.75" bottom="0.75" header="0.3" footer="0.3"/>
  <pageSetup scale="8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6F12-F59E-4188-8228-A4810CD9F565}">
  <sheetPr>
    <pageSetUpPr fitToPage="1"/>
  </sheetPr>
  <dimension ref="A1:O50"/>
  <sheetViews>
    <sheetView workbookViewId="0"/>
  </sheetViews>
  <sheetFormatPr defaultColWidth="9.1796875" defaultRowHeight="14"/>
  <cols>
    <col min="1" max="1" width="41.453125" style="32" customWidth="1"/>
    <col min="2" max="2" width="12.26953125" style="32" customWidth="1"/>
    <col min="3" max="3" width="13.7265625" style="32" customWidth="1"/>
    <col min="4" max="5" width="12" style="32" bestFit="1" customWidth="1"/>
    <col min="6" max="7" width="44.26953125" style="32" customWidth="1"/>
    <col min="8" max="8" width="8.81640625" style="32" customWidth="1"/>
    <col min="9" max="9" width="15.26953125" style="32" customWidth="1"/>
    <col min="10" max="10" width="22.453125" style="32" customWidth="1"/>
    <col min="11" max="11" width="12" style="32" bestFit="1" customWidth="1"/>
    <col min="12" max="14" width="9.1796875" style="32"/>
    <col min="15" max="15" width="11.26953125" style="32" bestFit="1" customWidth="1"/>
    <col min="16" max="16384" width="9.1796875" style="32"/>
  </cols>
  <sheetData>
    <row r="1" spans="1:14">
      <c r="A1" s="33" t="s">
        <v>49</v>
      </c>
    </row>
    <row r="3" spans="1:14">
      <c r="A3" s="32" t="s">
        <v>50</v>
      </c>
      <c r="B3" s="376" t="s">
        <v>4</v>
      </c>
      <c r="C3" s="376"/>
      <c r="D3" s="376"/>
      <c r="E3" s="376"/>
    </row>
    <row r="4" spans="1:14">
      <c r="A4" s="33" t="s">
        <v>51</v>
      </c>
      <c r="B4" s="51">
        <v>2022</v>
      </c>
      <c r="C4" s="51">
        <v>2023</v>
      </c>
      <c r="D4" s="51">
        <v>2024</v>
      </c>
      <c r="E4" s="51">
        <v>2025</v>
      </c>
      <c r="F4" s="33" t="s">
        <v>52</v>
      </c>
      <c r="G4" s="33" t="s">
        <v>53</v>
      </c>
      <c r="H4" s="33"/>
      <c r="I4" s="33" t="s">
        <v>54</v>
      </c>
      <c r="J4" s="33"/>
      <c r="K4" s="51"/>
      <c r="L4" s="51"/>
      <c r="M4" s="51"/>
      <c r="N4" s="51"/>
    </row>
    <row r="5" spans="1:14">
      <c r="A5" s="33"/>
      <c r="B5" s="35"/>
      <c r="C5" s="35"/>
      <c r="D5" s="35"/>
      <c r="E5" s="35"/>
      <c r="F5" s="33"/>
      <c r="G5" s="33"/>
      <c r="H5" s="313"/>
      <c r="I5" s="33"/>
    </row>
    <row r="6" spans="1:14">
      <c r="A6" s="36" t="s">
        <v>55</v>
      </c>
      <c r="B6" s="37"/>
      <c r="C6" s="37"/>
      <c r="D6" s="37"/>
      <c r="E6" s="37"/>
      <c r="F6" s="38"/>
      <c r="G6" s="38"/>
      <c r="H6" s="39"/>
    </row>
    <row r="7" spans="1:14" ht="101.25" customHeight="1">
      <c r="A7" s="52" t="s">
        <v>56</v>
      </c>
      <c r="B7" s="300">
        <f>(73.89*40*52)/1000000*1.02155*2</f>
        <v>0.31400649071999992</v>
      </c>
      <c r="C7" s="300">
        <f t="shared" ref="C7:E9" si="0">B7*(1.02155)</f>
        <v>0.32077333059501589</v>
      </c>
      <c r="D7" s="300">
        <f t="shared" si="0"/>
        <v>0.3276859958693385</v>
      </c>
      <c r="E7" s="300">
        <f t="shared" si="0"/>
        <v>0.33474762908032274</v>
      </c>
      <c r="F7" s="377" t="s">
        <v>57</v>
      </c>
      <c r="G7" s="53" t="s">
        <v>58</v>
      </c>
      <c r="H7" s="39"/>
      <c r="I7" s="32" t="s">
        <v>27</v>
      </c>
      <c r="K7" s="296"/>
      <c r="L7" s="296"/>
      <c r="M7" s="296"/>
      <c r="N7" s="296"/>
    </row>
    <row r="8" spans="1:14" ht="84">
      <c r="A8" s="52" t="s">
        <v>59</v>
      </c>
      <c r="B8" s="301">
        <f>(140.36*40*52)/2*(1.02155)/1000000</f>
        <v>0.14912014832000001</v>
      </c>
      <c r="C8" s="301">
        <f t="shared" si="0"/>
        <v>0.152333687516296</v>
      </c>
      <c r="D8" s="301">
        <f t="shared" si="0"/>
        <v>0.15561647848227217</v>
      </c>
      <c r="E8" s="301">
        <f t="shared" si="0"/>
        <v>0.15897001359356513</v>
      </c>
      <c r="F8" s="377"/>
      <c r="G8" s="53" t="s">
        <v>60</v>
      </c>
      <c r="H8" s="314"/>
      <c r="I8" s="32" t="s">
        <v>27</v>
      </c>
      <c r="K8" s="296"/>
      <c r="L8" s="296"/>
      <c r="M8" s="296"/>
      <c r="N8" s="296"/>
    </row>
    <row r="9" spans="1:14" ht="84">
      <c r="A9" s="52" t="s">
        <v>61</v>
      </c>
      <c r="B9" s="301">
        <f>(92.84*40*52)/2*(1.02155)/1000000</f>
        <v>9.8634330079999999E-2</v>
      </c>
      <c r="C9" s="301">
        <f t="shared" si="0"/>
        <v>0.10075989989322399</v>
      </c>
      <c r="D9" s="301">
        <f t="shared" si="0"/>
        <v>0.10293127573592296</v>
      </c>
      <c r="E9" s="301">
        <f t="shared" si="0"/>
        <v>0.1051494447280321</v>
      </c>
      <c r="F9" s="377"/>
      <c r="G9" s="53" t="s">
        <v>62</v>
      </c>
      <c r="H9" s="314"/>
      <c r="I9" s="32" t="s">
        <v>27</v>
      </c>
      <c r="K9" s="296"/>
      <c r="L9" s="296"/>
      <c r="M9" s="296"/>
      <c r="N9" s="296"/>
    </row>
    <row r="10" spans="1:14">
      <c r="B10" s="34"/>
      <c r="C10" s="34"/>
      <c r="D10" s="34"/>
      <c r="E10" s="34"/>
      <c r="F10" s="39"/>
      <c r="G10" s="39"/>
      <c r="H10" s="39"/>
    </row>
    <row r="11" spans="1:14">
      <c r="A11" s="40" t="s">
        <v>63</v>
      </c>
      <c r="B11" s="302"/>
      <c r="C11" s="302"/>
      <c r="D11" s="302"/>
      <c r="E11" s="302"/>
      <c r="F11" s="41"/>
      <c r="G11" s="41"/>
    </row>
    <row r="12" spans="1:14" ht="150.75" customHeight="1">
      <c r="A12" s="305" t="s">
        <v>64</v>
      </c>
      <c r="B12" s="303">
        <f>(((400*9*6)+(125*12*4))+35000)/1000000*1.02155</f>
        <v>6.3949030000000004E-2</v>
      </c>
      <c r="C12" s="303">
        <f>(((400*9*6)+(125*12*9))+35000)/1000000*1.02155^2</f>
        <v>7.3153864615249989E-2</v>
      </c>
      <c r="D12" s="303">
        <f>C12*(1.02155)</f>
        <v>7.4730330397708628E-2</v>
      </c>
      <c r="E12" s="303">
        <f>D12*(1.02155)</f>
        <v>7.6340769017779239E-2</v>
      </c>
      <c r="F12" s="304" t="s">
        <v>65</v>
      </c>
      <c r="G12" s="375" t="s">
        <v>66</v>
      </c>
      <c r="H12" s="314"/>
      <c r="I12" s="32" t="s">
        <v>25</v>
      </c>
      <c r="J12" s="39"/>
      <c r="K12" s="296"/>
      <c r="L12" s="296"/>
      <c r="M12" s="296"/>
      <c r="N12" s="296"/>
    </row>
    <row r="13" spans="1:14" ht="42">
      <c r="A13" s="305" t="s">
        <v>67</v>
      </c>
      <c r="B13" s="303">
        <f>(2430+15000)*1.02155/1000000</f>
        <v>1.78056165E-2</v>
      </c>
      <c r="C13" s="303">
        <f>B13*1.02155</f>
        <v>1.8189327535574999E-2</v>
      </c>
      <c r="D13" s="303">
        <f>C13*1.02155</f>
        <v>1.8581307543966641E-2</v>
      </c>
      <c r="E13" s="303">
        <f>D13*1.02155</f>
        <v>1.898173472153912E-2</v>
      </c>
      <c r="F13" s="304" t="s">
        <v>68</v>
      </c>
      <c r="G13" s="375"/>
      <c r="H13" s="314"/>
      <c r="I13" s="32" t="s">
        <v>25</v>
      </c>
      <c r="J13" s="39"/>
      <c r="K13" s="296"/>
      <c r="L13" s="296"/>
      <c r="M13" s="296"/>
      <c r="N13" s="296"/>
    </row>
    <row r="14" spans="1:14" ht="42">
      <c r="A14" s="305" t="s">
        <v>69</v>
      </c>
      <c r="B14" s="303">
        <f>(30000*9+2500*4*4)*1.02155/1000000</f>
        <v>0.31668049999999998</v>
      </c>
      <c r="C14" s="303">
        <f>(20000*9+2500*4*9)*1.02155^2/1000000</f>
        <v>0.28176238867499998</v>
      </c>
      <c r="D14" s="303">
        <f>C14*1.02155</f>
        <v>0.28783436815094621</v>
      </c>
      <c r="E14" s="303">
        <f>D14*1.02155</f>
        <v>0.29403719878459911</v>
      </c>
      <c r="F14" s="304" t="s">
        <v>70</v>
      </c>
      <c r="G14" s="375"/>
      <c r="H14" s="314"/>
      <c r="I14" s="32" t="s">
        <v>25</v>
      </c>
      <c r="J14" s="39"/>
      <c r="K14" s="296"/>
      <c r="L14" s="296"/>
      <c r="M14" s="296"/>
      <c r="N14" s="296"/>
    </row>
    <row r="15" spans="1:14" ht="56">
      <c r="A15" s="54" t="s">
        <v>71</v>
      </c>
      <c r="B15" s="303">
        <f>(10977+1956)*1.02155/1000000</f>
        <v>1.321170615E-2</v>
      </c>
      <c r="C15" s="303">
        <f>B15*1.02155</f>
        <v>1.34964184175325E-2</v>
      </c>
      <c r="D15" s="303">
        <f>C15*1.02155</f>
        <v>1.3787266234430324E-2</v>
      </c>
      <c r="E15" s="303">
        <f>D15*1.02155</f>
        <v>1.4084381821782297E-2</v>
      </c>
      <c r="F15" s="304" t="s">
        <v>72</v>
      </c>
      <c r="G15" s="375"/>
      <c r="H15" s="314"/>
      <c r="I15" s="32" t="s">
        <v>26</v>
      </c>
      <c r="J15" s="39"/>
      <c r="K15" s="296"/>
      <c r="L15" s="296"/>
      <c r="M15" s="296"/>
      <c r="N15" s="296"/>
    </row>
    <row r="16" spans="1:14">
      <c r="A16" s="42"/>
      <c r="B16" s="293"/>
      <c r="C16" s="293"/>
      <c r="D16" s="293"/>
      <c r="E16" s="293"/>
    </row>
    <row r="17" spans="1:15">
      <c r="A17" s="43" t="s">
        <v>73</v>
      </c>
      <c r="B17" s="294"/>
      <c r="C17" s="294"/>
      <c r="D17" s="294"/>
      <c r="E17" s="294"/>
      <c r="F17" s="44"/>
      <c r="G17" s="44"/>
    </row>
    <row r="18" spans="1:15" ht="62.25" customHeight="1">
      <c r="A18" s="55" t="s">
        <v>74</v>
      </c>
      <c r="B18" s="310">
        <f>((8451*12*1.02155))/1000000</f>
        <v>0.1035974286</v>
      </c>
      <c r="C18" s="310">
        <f>B18*1.02155</f>
        <v>0.10582995318633</v>
      </c>
      <c r="D18" s="310">
        <f>C18*1.02155</f>
        <v>0.1081105886774954</v>
      </c>
      <c r="E18" s="310">
        <f>D18*1.02155</f>
        <v>0.11044037186349542</v>
      </c>
      <c r="F18" s="56" t="s">
        <v>75</v>
      </c>
      <c r="G18" s="312" t="s">
        <v>76</v>
      </c>
      <c r="H18" s="314"/>
      <c r="I18" s="32" t="s">
        <v>28</v>
      </c>
      <c r="K18" s="296"/>
      <c r="L18" s="296"/>
      <c r="M18" s="296"/>
      <c r="N18" s="296"/>
    </row>
    <row r="19" spans="1:15" ht="45.75" customHeight="1">
      <c r="A19" s="55" t="s">
        <v>74</v>
      </c>
      <c r="B19" s="310">
        <f>((64800*1.02155))/1000000</f>
        <v>6.6196440000000009E-2</v>
      </c>
      <c r="C19" s="310">
        <f t="shared" ref="C19:E19" si="1">B19*1.02155</f>
        <v>6.762297328200001E-2</v>
      </c>
      <c r="D19" s="310">
        <f t="shared" si="1"/>
        <v>6.90802483562271E-2</v>
      </c>
      <c r="E19" s="310">
        <f t="shared" si="1"/>
        <v>7.0568927708303794E-2</v>
      </c>
      <c r="F19" s="56" t="s">
        <v>77</v>
      </c>
      <c r="G19" s="311" t="s">
        <v>78</v>
      </c>
      <c r="H19" s="314"/>
      <c r="I19" s="32" t="s">
        <v>28</v>
      </c>
      <c r="K19" s="296"/>
      <c r="L19" s="296"/>
      <c r="M19" s="296"/>
      <c r="N19" s="296"/>
    </row>
    <row r="20" spans="1:15">
      <c r="B20" s="292"/>
      <c r="C20" s="292"/>
      <c r="D20" s="292"/>
      <c r="E20" s="292"/>
    </row>
    <row r="21" spans="1:15">
      <c r="A21" s="45" t="s">
        <v>79</v>
      </c>
      <c r="B21" s="295"/>
      <c r="C21" s="295"/>
      <c r="D21" s="295"/>
      <c r="E21" s="295"/>
      <c r="F21" s="46"/>
      <c r="G21" s="46"/>
      <c r="H21" s="315"/>
    </row>
    <row r="22" spans="1:15" ht="168">
      <c r="A22" s="297" t="s">
        <v>80</v>
      </c>
      <c r="B22" s="307">
        <f>0.44*1.02155</f>
        <v>0.44948199999999999</v>
      </c>
      <c r="C22" s="307">
        <f t="shared" ref="C22:E27" si="2">B22*1.02155</f>
        <v>0.45916833709999999</v>
      </c>
      <c r="D22" s="307">
        <f t="shared" si="2"/>
        <v>0.46906341476450497</v>
      </c>
      <c r="E22" s="307">
        <f t="shared" si="2"/>
        <v>0.47917173135268004</v>
      </c>
      <c r="F22" s="299" t="s">
        <v>81</v>
      </c>
      <c r="G22" s="299" t="s">
        <v>82</v>
      </c>
      <c r="H22" s="39"/>
      <c r="I22" s="32" t="s">
        <v>23</v>
      </c>
      <c r="J22" s="39"/>
      <c r="K22" s="296"/>
      <c r="L22" s="296"/>
      <c r="M22" s="296"/>
      <c r="N22" s="296"/>
      <c r="O22" s="47"/>
    </row>
    <row r="23" spans="1:15" ht="140">
      <c r="A23" s="298" t="s">
        <v>83</v>
      </c>
      <c r="B23" s="308">
        <f>0.03*1.02155</f>
        <v>3.0646499999999997E-2</v>
      </c>
      <c r="C23" s="308">
        <f t="shared" si="2"/>
        <v>3.1306932074999995E-2</v>
      </c>
      <c r="D23" s="308">
        <f t="shared" si="2"/>
        <v>3.1981596461216247E-2</v>
      </c>
      <c r="E23" s="308">
        <f t="shared" si="2"/>
        <v>3.2670799864955455E-2</v>
      </c>
      <c r="F23" s="306" t="s">
        <v>84</v>
      </c>
      <c r="G23" s="299" t="s">
        <v>85</v>
      </c>
      <c r="H23" s="315"/>
      <c r="I23" s="32" t="s">
        <v>23</v>
      </c>
      <c r="K23" s="296"/>
      <c r="L23" s="296"/>
      <c r="M23" s="296"/>
      <c r="N23" s="296"/>
      <c r="O23" s="47"/>
    </row>
    <row r="24" spans="1:15" ht="154">
      <c r="A24" s="298" t="s">
        <v>86</v>
      </c>
      <c r="B24" s="308">
        <f>0.19*1.02155</f>
        <v>0.1940945</v>
      </c>
      <c r="C24" s="308">
        <f t="shared" si="2"/>
        <v>0.19827723647500001</v>
      </c>
      <c r="D24" s="308">
        <f t="shared" si="2"/>
        <v>0.20255011092103625</v>
      </c>
      <c r="E24" s="308">
        <f t="shared" si="2"/>
        <v>0.20691506581138458</v>
      </c>
      <c r="F24" s="306" t="s">
        <v>87</v>
      </c>
      <c r="G24" s="299" t="s">
        <v>88</v>
      </c>
      <c r="H24" s="315"/>
      <c r="I24" s="32" t="s">
        <v>23</v>
      </c>
      <c r="K24" s="296"/>
      <c r="L24" s="296"/>
      <c r="M24" s="296"/>
      <c r="N24" s="296"/>
      <c r="O24" s="47"/>
    </row>
    <row r="25" spans="1:15" ht="98">
      <c r="A25" s="298" t="s">
        <v>89</v>
      </c>
      <c r="B25" s="308">
        <f>0.2*1.02155</f>
        <v>0.20430999999999999</v>
      </c>
      <c r="C25" s="308">
        <f t="shared" si="2"/>
        <v>0.20871288049999998</v>
      </c>
      <c r="D25" s="308">
        <f t="shared" si="2"/>
        <v>0.21321064307477497</v>
      </c>
      <c r="E25" s="308">
        <f t="shared" si="2"/>
        <v>0.21780533243303635</v>
      </c>
      <c r="F25" s="306" t="s">
        <v>90</v>
      </c>
      <c r="G25" s="299" t="s">
        <v>91</v>
      </c>
      <c r="H25" s="315"/>
      <c r="I25" s="32" t="s">
        <v>23</v>
      </c>
      <c r="K25" s="296"/>
      <c r="L25" s="296"/>
      <c r="M25" s="296"/>
      <c r="N25" s="296"/>
      <c r="O25" s="47"/>
    </row>
    <row r="26" spans="1:15" ht="126">
      <c r="A26" s="298" t="s">
        <v>92</v>
      </c>
      <c r="B26" s="308">
        <f>0.32*1.02155</f>
        <v>0.32689600000000002</v>
      </c>
      <c r="C26" s="308">
        <f t="shared" si="2"/>
        <v>0.33394060879999998</v>
      </c>
      <c r="D26" s="308">
        <f t="shared" si="2"/>
        <v>0.34113702891963998</v>
      </c>
      <c r="E26" s="308">
        <f t="shared" si="2"/>
        <v>0.34848853189285822</v>
      </c>
      <c r="F26" s="306" t="s">
        <v>93</v>
      </c>
      <c r="G26" s="299" t="s">
        <v>94</v>
      </c>
      <c r="H26" s="315"/>
      <c r="I26" s="32" t="s">
        <v>23</v>
      </c>
      <c r="K26" s="296"/>
      <c r="L26" s="296"/>
      <c r="M26" s="296"/>
      <c r="N26" s="296"/>
    </row>
    <row r="27" spans="1:15" ht="168">
      <c r="A27" s="298" t="s">
        <v>95</v>
      </c>
      <c r="B27" s="308">
        <f>0.03*1.02155</f>
        <v>3.0646499999999997E-2</v>
      </c>
      <c r="C27" s="308">
        <f t="shared" si="2"/>
        <v>3.1306932074999995E-2</v>
      </c>
      <c r="D27" s="308">
        <f t="shared" si="2"/>
        <v>3.1981596461216247E-2</v>
      </c>
      <c r="E27" s="308">
        <f t="shared" si="2"/>
        <v>3.2670799864955455E-2</v>
      </c>
      <c r="F27" s="306" t="s">
        <v>96</v>
      </c>
      <c r="G27" s="299" t="s">
        <v>97</v>
      </c>
      <c r="H27" s="315"/>
      <c r="I27" s="32" t="s">
        <v>23</v>
      </c>
      <c r="K27" s="296"/>
      <c r="L27" s="296"/>
      <c r="M27" s="296"/>
      <c r="N27" s="296"/>
    </row>
    <row r="28" spans="1:15" ht="14.5" thickBot="1"/>
    <row r="29" spans="1:15" ht="14.5" thickBot="1">
      <c r="B29" s="378" t="s">
        <v>98</v>
      </c>
      <c r="C29" s="379"/>
      <c r="D29" s="379"/>
      <c r="E29" s="380"/>
    </row>
    <row r="30" spans="1:15">
      <c r="B30" s="376" t="s">
        <v>4</v>
      </c>
      <c r="C30" s="376"/>
      <c r="D30" s="376"/>
      <c r="E30" s="376"/>
    </row>
    <row r="31" spans="1:15">
      <c r="B31" s="35">
        <v>2022</v>
      </c>
      <c r="C31" s="35">
        <v>2023</v>
      </c>
      <c r="D31" s="35">
        <v>2024</v>
      </c>
      <c r="E31" s="35">
        <v>2025</v>
      </c>
    </row>
    <row r="32" spans="1:15">
      <c r="A32" s="48" t="s">
        <v>25</v>
      </c>
      <c r="B32" s="34">
        <f t="shared" ref="B32:E36" si="3">SUMIFS(B$7:B$27,$I$7:$I$27,$A32)</f>
        <v>0.3984351465</v>
      </c>
      <c r="C32" s="34">
        <f t="shared" si="3"/>
        <v>0.37310558082582496</v>
      </c>
      <c r="D32" s="34">
        <f t="shared" si="3"/>
        <v>0.3811460060926215</v>
      </c>
      <c r="E32" s="34">
        <f t="shared" si="3"/>
        <v>0.38935970252391749</v>
      </c>
    </row>
    <row r="33" spans="1:6">
      <c r="A33" s="48" t="s">
        <v>26</v>
      </c>
      <c r="B33" s="34">
        <f t="shared" si="3"/>
        <v>1.321170615E-2</v>
      </c>
      <c r="C33" s="34">
        <f t="shared" si="3"/>
        <v>1.34964184175325E-2</v>
      </c>
      <c r="D33" s="34">
        <f t="shared" si="3"/>
        <v>1.3787266234430324E-2</v>
      </c>
      <c r="E33" s="34">
        <f t="shared" si="3"/>
        <v>1.4084381821782297E-2</v>
      </c>
    </row>
    <row r="34" spans="1:6">
      <c r="A34" s="48" t="s">
        <v>27</v>
      </c>
      <c r="B34" s="34">
        <f t="shared" si="3"/>
        <v>0.56176096911999995</v>
      </c>
      <c r="C34" s="34">
        <f t="shared" si="3"/>
        <v>0.57386691800453593</v>
      </c>
      <c r="D34" s="34">
        <f t="shared" si="3"/>
        <v>0.58623375008753364</v>
      </c>
      <c r="E34" s="34">
        <f t="shared" si="3"/>
        <v>0.59886708740191996</v>
      </c>
    </row>
    <row r="35" spans="1:6">
      <c r="A35" s="48" t="s">
        <v>28</v>
      </c>
      <c r="B35" s="34">
        <f t="shared" si="3"/>
        <v>0.16979386860000001</v>
      </c>
      <c r="C35" s="34">
        <f t="shared" si="3"/>
        <v>0.17345292646832999</v>
      </c>
      <c r="D35" s="34">
        <f t="shared" si="3"/>
        <v>0.17719083703372251</v>
      </c>
      <c r="E35" s="34">
        <f t="shared" si="3"/>
        <v>0.18100929957179923</v>
      </c>
    </row>
    <row r="36" spans="1:6">
      <c r="A36" s="48" t="s">
        <v>23</v>
      </c>
      <c r="B36" s="49">
        <f t="shared" si="3"/>
        <v>1.2360755000000001</v>
      </c>
      <c r="C36" s="49">
        <f t="shared" si="3"/>
        <v>1.2627129270249997</v>
      </c>
      <c r="D36" s="49">
        <f t="shared" si="3"/>
        <v>1.2899243906023887</v>
      </c>
      <c r="E36" s="49">
        <f t="shared" si="3"/>
        <v>1.31772226121987</v>
      </c>
    </row>
    <row r="37" spans="1:6">
      <c r="B37" s="34">
        <f>SUM(B32:B36)</f>
        <v>2.3792771903699999</v>
      </c>
      <c r="C37" s="34">
        <f>SUM(C32:C36)</f>
        <v>2.3966347707412234</v>
      </c>
      <c r="D37" s="34">
        <f>SUM(D32:D36)</f>
        <v>2.4482822500506964</v>
      </c>
      <c r="E37" s="34">
        <f>SUM(E32:E36)</f>
        <v>2.5010427325392892</v>
      </c>
    </row>
    <row r="38" spans="1:6">
      <c r="A38" s="48" t="s">
        <v>99</v>
      </c>
      <c r="B38" s="50">
        <f>B37-SUM(B7:B27)</f>
        <v>0</v>
      </c>
      <c r="C38" s="50">
        <f>C37-SUM(C7:C27)</f>
        <v>0</v>
      </c>
      <c r="D38" s="50">
        <f>D37-SUM(D7:D27)</f>
        <v>0</v>
      </c>
      <c r="E38" s="50">
        <f>E37-SUM(E7:E27)</f>
        <v>0</v>
      </c>
    </row>
    <row r="42" spans="1:6">
      <c r="A42" s="33" t="s">
        <v>327</v>
      </c>
    </row>
    <row r="43" spans="1:6" ht="14.5">
      <c r="A43" s="17"/>
      <c r="B43" s="374" t="s">
        <v>4</v>
      </c>
      <c r="C43" s="374"/>
      <c r="D43" s="374"/>
      <c r="E43" s="374"/>
      <c r="F43" s="348"/>
    </row>
    <row r="44" spans="1:6" ht="14.5">
      <c r="A44" s="321" t="s">
        <v>50</v>
      </c>
      <c r="B44" s="323">
        <v>2022</v>
      </c>
      <c r="C44" s="323">
        <v>2023</v>
      </c>
      <c r="D44" s="323">
        <v>2024</v>
      </c>
      <c r="E44" s="323">
        <v>2025</v>
      </c>
      <c r="F44" s="321" t="s">
        <v>100</v>
      </c>
    </row>
    <row r="45" spans="1:6" ht="29">
      <c r="A45" s="325" t="s">
        <v>101</v>
      </c>
      <c r="B45" s="324">
        <f>SUM(B7:B9)</f>
        <v>0.56176096911999995</v>
      </c>
      <c r="C45" s="324">
        <f t="shared" ref="C45:E45" si="4">SUM(C7:C9)</f>
        <v>0.57386691800453593</v>
      </c>
      <c r="D45" s="324">
        <f t="shared" si="4"/>
        <v>0.58623375008753364</v>
      </c>
      <c r="E45" s="324">
        <f t="shared" si="4"/>
        <v>0.59886708740191996</v>
      </c>
      <c r="F45" s="325" t="s">
        <v>102</v>
      </c>
    </row>
    <row r="46" spans="1:6" ht="14.5">
      <c r="A46" s="325" t="s">
        <v>103</v>
      </c>
      <c r="B46" s="324">
        <f>SUM(B12:B15)</f>
        <v>0.41164685265000001</v>
      </c>
      <c r="C46" s="324">
        <f t="shared" ref="C46:E46" si="5">SUM(C12:C15)</f>
        <v>0.38660199924335747</v>
      </c>
      <c r="D46" s="324">
        <f t="shared" si="5"/>
        <v>0.39493327232705183</v>
      </c>
      <c r="E46" s="324">
        <f t="shared" si="5"/>
        <v>0.40344408434569978</v>
      </c>
      <c r="F46" s="325" t="s">
        <v>104</v>
      </c>
    </row>
    <row r="47" spans="1:6" ht="14.5">
      <c r="A47" s="325" t="s">
        <v>73</v>
      </c>
      <c r="B47" s="324">
        <f>SUM(B18:B19)</f>
        <v>0.16979386860000001</v>
      </c>
      <c r="C47" s="324">
        <f t="shared" ref="C47:E47" si="6">SUM(C18:C19)</f>
        <v>0.17345292646832999</v>
      </c>
      <c r="D47" s="324">
        <f t="shared" si="6"/>
        <v>0.17719083703372251</v>
      </c>
      <c r="E47" s="324">
        <f t="shared" si="6"/>
        <v>0.18100929957179923</v>
      </c>
      <c r="F47" s="325" t="s">
        <v>105</v>
      </c>
    </row>
    <row r="48" spans="1:6" ht="29">
      <c r="A48" s="325" t="s">
        <v>106</v>
      </c>
      <c r="B48" s="324">
        <f>SUM(B22:B27)</f>
        <v>1.2360755000000001</v>
      </c>
      <c r="C48" s="324">
        <f t="shared" ref="C48:E48" si="7">SUM(C22:C27)</f>
        <v>1.2627129270249997</v>
      </c>
      <c r="D48" s="324">
        <f t="shared" si="7"/>
        <v>1.2899243906023887</v>
      </c>
      <c r="E48" s="324">
        <f t="shared" si="7"/>
        <v>1.31772226121987</v>
      </c>
      <c r="F48" s="325" t="s">
        <v>107</v>
      </c>
    </row>
    <row r="49" spans="1:6" s="327" customFormat="1" ht="14.5">
      <c r="A49" s="318" t="s">
        <v>108</v>
      </c>
      <c r="B49" s="326">
        <f>SUM(B45:B48)</f>
        <v>2.3792771903699999</v>
      </c>
      <c r="C49" s="326">
        <f t="shared" ref="C49:E49" si="8">SUM(C45:C48)</f>
        <v>2.3966347707412234</v>
      </c>
      <c r="D49" s="326">
        <f t="shared" si="8"/>
        <v>2.4482822500506964</v>
      </c>
      <c r="E49" s="326">
        <f t="shared" si="8"/>
        <v>2.5010427325392892</v>
      </c>
      <c r="F49" s="318"/>
    </row>
    <row r="50" spans="1:6">
      <c r="B50" s="50">
        <f>B49-B37</f>
        <v>0</v>
      </c>
      <c r="C50" s="50">
        <f t="shared" ref="C50:E50" si="9">C49-C37</f>
        <v>0</v>
      </c>
      <c r="D50" s="50">
        <f t="shared" si="9"/>
        <v>0</v>
      </c>
      <c r="E50" s="50">
        <f t="shared" si="9"/>
        <v>0</v>
      </c>
    </row>
  </sheetData>
  <mergeCells count="6">
    <mergeCell ref="B43:E43"/>
    <mergeCell ref="G12:G15"/>
    <mergeCell ref="B30:E30"/>
    <mergeCell ref="F7:F9"/>
    <mergeCell ref="B3:E3"/>
    <mergeCell ref="B29:E29"/>
  </mergeCells>
  <pageMargins left="0.7" right="0.7" top="0.75" bottom="0.75"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AEAC-44D1-4C85-B6BF-E64C9C87F87B}">
  <dimension ref="A1:Q32"/>
  <sheetViews>
    <sheetView workbookViewId="0">
      <selection activeCell="F9" sqref="F9"/>
    </sheetView>
  </sheetViews>
  <sheetFormatPr defaultColWidth="9.1796875" defaultRowHeight="13"/>
  <cols>
    <col min="1" max="1" width="9.1796875" style="349"/>
    <col min="2" max="2" width="34.453125" style="349" customWidth="1"/>
    <col min="3" max="3" width="8" style="349" bestFit="1" customWidth="1"/>
    <col min="4" max="5" width="6.54296875" style="349" bestFit="1" customWidth="1"/>
    <col min="6" max="6" width="7" style="349" bestFit="1" customWidth="1"/>
    <col min="7" max="7" width="7.453125" style="349" bestFit="1" customWidth="1"/>
    <col min="8" max="8" width="9.1796875" style="349"/>
    <col min="9" max="9" width="9.1796875" style="350"/>
    <col min="10" max="11" width="9.1796875" style="309"/>
    <col min="12" max="12" width="9.81640625" style="309" bestFit="1" customWidth="1"/>
    <col min="13" max="13" width="30" style="309" customWidth="1"/>
    <col min="14" max="17" width="11.1796875" style="309" customWidth="1"/>
    <col min="18" max="16384" width="9.1796875" style="309"/>
  </cols>
  <sheetData>
    <row r="1" spans="1:17">
      <c r="A1" s="349" t="s">
        <v>109</v>
      </c>
    </row>
    <row r="2" spans="1:17">
      <c r="A2" s="349" t="s">
        <v>329</v>
      </c>
    </row>
    <row r="3" spans="1:17">
      <c r="A3" s="349" t="s">
        <v>330</v>
      </c>
    </row>
    <row r="4" spans="1:17" ht="13.5" thickBot="1"/>
    <row r="5" spans="1:17">
      <c r="B5" s="351" t="s">
        <v>110</v>
      </c>
      <c r="C5" s="352"/>
      <c r="D5" s="352"/>
      <c r="E5" s="352"/>
      <c r="F5" s="352"/>
      <c r="G5" s="353"/>
    </row>
    <row r="6" spans="1:17">
      <c r="B6" s="354"/>
      <c r="C6" s="355"/>
      <c r="D6" s="355"/>
      <c r="E6" s="355"/>
      <c r="F6" s="355"/>
      <c r="G6" s="356"/>
      <c r="M6" s="317" t="s">
        <v>326</v>
      </c>
    </row>
    <row r="7" spans="1:17">
      <c r="B7" s="354" t="s">
        <v>50</v>
      </c>
      <c r="C7" s="381" t="s">
        <v>4</v>
      </c>
      <c r="D7" s="381"/>
      <c r="E7" s="381"/>
      <c r="F7" s="381"/>
      <c r="G7" s="356"/>
      <c r="M7" s="317"/>
    </row>
    <row r="8" spans="1:17" ht="14.5">
      <c r="B8" s="357" t="s">
        <v>111</v>
      </c>
      <c r="C8" s="408">
        <v>2022</v>
      </c>
      <c r="D8" s="358">
        <v>2023</v>
      </c>
      <c r="E8" s="358">
        <v>2024</v>
      </c>
      <c r="F8" s="358">
        <v>2025</v>
      </c>
      <c r="G8" s="359" t="s">
        <v>112</v>
      </c>
      <c r="N8" s="374" t="s">
        <v>4</v>
      </c>
      <c r="O8" s="374"/>
      <c r="P8" s="374"/>
      <c r="Q8" s="374"/>
    </row>
    <row r="9" spans="1:17" ht="14.5">
      <c r="B9" s="354" t="s">
        <v>113</v>
      </c>
      <c r="C9" s="413">
        <v>0</v>
      </c>
      <c r="D9" s="414">
        <f>'IRP Portfolios Delta'!D22</f>
        <v>-4.8058349906070497E-3</v>
      </c>
      <c r="E9" s="414">
        <f>'IRP Portfolios Delta'!E22</f>
        <v>8.4864039870895525E-2</v>
      </c>
      <c r="F9" s="414">
        <f>'IRP Portfolios Delta'!F22</f>
        <v>-1.1185254450773812</v>
      </c>
      <c r="G9" s="415">
        <f>AVERAGE(C9:F9)</f>
        <v>-0.25961681004927317</v>
      </c>
      <c r="I9" s="350" t="s">
        <v>11</v>
      </c>
      <c r="L9" s="317" t="s">
        <v>114</v>
      </c>
      <c r="M9" s="321" t="s">
        <v>50</v>
      </c>
      <c r="N9" s="411">
        <v>2022</v>
      </c>
      <c r="O9" s="320">
        <v>2023</v>
      </c>
      <c r="P9" s="320">
        <v>2024</v>
      </c>
      <c r="Q9" s="320">
        <v>2025</v>
      </c>
    </row>
    <row r="10" spans="1:17" ht="14.5">
      <c r="B10" s="354" t="s">
        <v>115</v>
      </c>
      <c r="C10" s="413">
        <v>0</v>
      </c>
      <c r="D10" s="414">
        <f>'IRP Portfolios Delta'!D38+'IRP Portfolios Delta'!D39</f>
        <v>-2.999426116188264E-2</v>
      </c>
      <c r="E10" s="414">
        <f>'IRP Portfolios Delta'!E38+'IRP Portfolios Delta'!E39</f>
        <v>-5.7813023502386596E-2</v>
      </c>
      <c r="F10" s="414">
        <f>'IRP Portfolios Delta'!F38+'IRP Portfolios Delta'!F39</f>
        <v>0.43803729322118112</v>
      </c>
      <c r="G10" s="415">
        <f t="shared" ref="G10:G18" si="0">AVERAGE(C10:F10)</f>
        <v>8.7557502139227972E-2</v>
      </c>
      <c r="I10" s="350" t="s">
        <v>11</v>
      </c>
      <c r="L10" s="309" t="s">
        <v>11</v>
      </c>
      <c r="M10" s="319" t="s">
        <v>116</v>
      </c>
      <c r="N10" s="427">
        <v>0</v>
      </c>
      <c r="O10" s="428">
        <f>SUMIFS('IRP Portfolios Delta'!D$8:D$72, 'IRP Portfolios Delta'!$A$8:$A$72,'IRP Costs '!$L10)</f>
        <v>-3.480009615248969E-2</v>
      </c>
      <c r="P10" s="428">
        <f>SUMIFS('IRP Portfolios Delta'!E$8:E$72, 'IRP Portfolios Delta'!$A$8:$A$72,'IRP Costs '!$L10)</f>
        <v>2.7051016368508929E-2</v>
      </c>
      <c r="Q10" s="428">
        <f>SUMIFS('IRP Portfolios Delta'!F$8:F$72, 'IRP Portfolios Delta'!$A$8:$A$72,'IRP Costs '!$L10)</f>
        <v>-0.68048815185620004</v>
      </c>
    </row>
    <row r="11" spans="1:17" ht="14.5">
      <c r="B11" s="354" t="s">
        <v>117</v>
      </c>
      <c r="C11" s="413">
        <v>0</v>
      </c>
      <c r="D11" s="414">
        <f>'IRP Portfolios Delta'!D33</f>
        <v>-3.5140761787708641E-3</v>
      </c>
      <c r="E11" s="414">
        <f>'IRP Portfolios Delta'!E33</f>
        <v>-7.4194549802975018E-4</v>
      </c>
      <c r="F11" s="414">
        <f>'IRP Portfolios Delta'!F33</f>
        <v>1.0291992753710844E-2</v>
      </c>
      <c r="G11" s="415">
        <f t="shared" si="0"/>
        <v>1.5089927692275573E-3</v>
      </c>
      <c r="I11" s="350" t="s">
        <v>13</v>
      </c>
      <c r="L11" s="309" t="s">
        <v>13</v>
      </c>
      <c r="M11" s="319" t="s">
        <v>118</v>
      </c>
      <c r="N11" s="427">
        <v>0</v>
      </c>
      <c r="O11" s="428">
        <f>SUMIFS('IRP Portfolios Delta'!D$8:D$72, 'IRP Portfolios Delta'!$A$8:$A$72,'IRP Costs '!$L11)</f>
        <v>7.3865678557183401E-4</v>
      </c>
      <c r="P11" s="428">
        <f>SUMIFS('IRP Portfolios Delta'!E$8:E$72, 'IRP Portfolios Delta'!$A$8:$A$72,'IRP Costs '!$L11)</f>
        <v>1.3498608530367662E-2</v>
      </c>
      <c r="Q11" s="428">
        <f>SUMIFS('IRP Portfolios Delta'!F$8:F$72, 'IRP Portfolios Delta'!$A$8:$A$72,'IRP Costs '!$L11)</f>
        <v>4.4280373250149552E-2</v>
      </c>
    </row>
    <row r="12" spans="1:17" ht="14.5">
      <c r="B12" s="354" t="s">
        <v>119</v>
      </c>
      <c r="C12" s="413">
        <v>0</v>
      </c>
      <c r="D12" s="414">
        <f>'IRP Portfolios Delta'!D10+'IRP Portfolios Delta'!D31+'IRP Portfolios Delta'!D32+'IRP Portfolios Delta'!D34+'IRP Portfolios Delta'!D35+'IRP Portfolios Delta'!D36+'IRP Portfolios Delta'!D37+'IRP Portfolios Delta'!D40+'IRP Portfolios Delta'!D41</f>
        <v>4.2527329643426981E-3</v>
      </c>
      <c r="E12" s="414">
        <f>'IRP Portfolios Delta'!E10+'IRP Portfolios Delta'!E31+'IRP Portfolios Delta'!E32+'IRP Portfolios Delta'!E34+'IRP Portfolios Delta'!E35+'IRP Portfolios Delta'!E36+'IRP Portfolios Delta'!E37+'IRP Portfolios Delta'!E40+'IRP Portfolios Delta'!E41</f>
        <v>1.4240554028397412E-2</v>
      </c>
      <c r="F12" s="414">
        <f>'IRP Portfolios Delta'!F10+'IRP Portfolios Delta'!F31+'IRP Portfolios Delta'!F32+'IRP Portfolios Delta'!F34+'IRP Portfolios Delta'!F35+'IRP Portfolios Delta'!F36+'IRP Portfolios Delta'!F37+'IRP Portfolios Delta'!F40+'IRP Portfolios Delta'!F41</f>
        <v>3.3988380496438708E-2</v>
      </c>
      <c r="G12" s="415">
        <f t="shared" si="0"/>
        <v>1.3120416872294705E-2</v>
      </c>
      <c r="I12" s="350" t="s">
        <v>13</v>
      </c>
      <c r="L12" s="309" t="s">
        <v>15</v>
      </c>
      <c r="M12" s="319" t="s">
        <v>120</v>
      </c>
      <c r="N12" s="427">
        <v>0</v>
      </c>
      <c r="O12" s="428">
        <f>SUMIFS('IRP Portfolios Delta'!D$8:D$72, 'IRP Portfolios Delta'!$A$8:$A$72,'IRP Costs '!$L12)</f>
        <v>0</v>
      </c>
      <c r="P12" s="428">
        <f>SUMIFS('IRP Portfolios Delta'!E$8:E$72, 'IRP Portfolios Delta'!$A$8:$A$72,'IRP Costs '!$L12)</f>
        <v>3.456556058267779E-6</v>
      </c>
      <c r="Q12" s="428">
        <f>SUMIFS('IRP Portfolios Delta'!F$8:F$72, 'IRP Portfolios Delta'!$A$8:$A$72,'IRP Costs '!$L12)</f>
        <v>0</v>
      </c>
    </row>
    <row r="13" spans="1:17" ht="14.5">
      <c r="B13" s="354" t="s">
        <v>120</v>
      </c>
      <c r="C13" s="413">
        <v>0</v>
      </c>
      <c r="D13" s="414">
        <f>'IRP Portfolios Delta'!D61+'IRP Portfolios Delta'!D62</f>
        <v>0</v>
      </c>
      <c r="E13" s="414">
        <f>'IRP Portfolios Delta'!E61+'IRP Portfolios Delta'!E62</f>
        <v>3.456556058267779E-6</v>
      </c>
      <c r="F13" s="414">
        <f>'IRP Portfolios Delta'!F61+'IRP Portfolios Delta'!F62</f>
        <v>0</v>
      </c>
      <c r="G13" s="415">
        <f t="shared" si="0"/>
        <v>8.6413901456694475E-7</v>
      </c>
      <c r="I13" s="350" t="s">
        <v>15</v>
      </c>
      <c r="L13" s="309" t="s">
        <v>17</v>
      </c>
      <c r="M13" s="319" t="s">
        <v>121</v>
      </c>
      <c r="N13" s="427">
        <v>0</v>
      </c>
      <c r="O13" s="428">
        <f>SUMIFS('IRP Portfolios Delta'!D$8:D$72, 'IRP Portfolios Delta'!$A$8:$A$72,'IRP Costs '!$L13)</f>
        <v>-4.160485961563154E-2</v>
      </c>
      <c r="P13" s="428">
        <f>SUMIFS('IRP Portfolios Delta'!E$8:E$72, 'IRP Portfolios Delta'!$A$8:$A$72,'IRP Costs '!$L13)</f>
        <v>-0.11867164312013756</v>
      </c>
      <c r="Q13" s="428">
        <f>SUMIFS('IRP Portfolios Delta'!F$8:F$72, 'IRP Portfolios Delta'!$A$8:$A$72,'IRP Costs '!$L13)</f>
        <v>-3.1054883267031386</v>
      </c>
    </row>
    <row r="14" spans="1:17" ht="14.5">
      <c r="B14" s="354" t="s">
        <v>122</v>
      </c>
      <c r="C14" s="413">
        <v>0</v>
      </c>
      <c r="D14" s="414">
        <f>'IRP Portfolios Delta'!D67</f>
        <v>9.8111542639003346E-2</v>
      </c>
      <c r="E14" s="414">
        <f>'IRP Portfolios Delta'!E67</f>
        <v>-1.3239317730608491E-2</v>
      </c>
      <c r="F14" s="414">
        <f>'IRP Portfolios Delta'!F67</f>
        <v>-1.4031735813439212</v>
      </c>
      <c r="G14" s="415">
        <f t="shared" si="0"/>
        <v>-0.32957533910888159</v>
      </c>
      <c r="I14" s="350" t="s">
        <v>17</v>
      </c>
      <c r="L14" s="309" t="s">
        <v>18</v>
      </c>
      <c r="M14" s="319" t="s">
        <v>18</v>
      </c>
      <c r="N14" s="427">
        <v>0</v>
      </c>
      <c r="O14" s="428">
        <f>SUMIFS('IRP Portfolios Delta'!D$8:D$72, 'IRP Portfolios Delta'!$A$8:$A$72,'IRP Costs '!$L14)</f>
        <v>0.54082066048677291</v>
      </c>
      <c r="P14" s="428">
        <f>SUMIFS('IRP Portfolios Delta'!E$8:E$72, 'IRP Portfolios Delta'!$A$8:$A$72,'IRP Costs '!$L14)</f>
        <v>9.9553364818802947E-2</v>
      </c>
      <c r="Q14" s="428">
        <f>SUMIFS('IRP Portfolios Delta'!F$8:F$72, 'IRP Portfolios Delta'!$A$8:$A$72,'IRP Costs '!$L14)</f>
        <v>2.1586945101432491</v>
      </c>
    </row>
    <row r="15" spans="1:17" ht="14.5">
      <c r="B15" s="360" t="s">
        <v>123</v>
      </c>
      <c r="C15" s="413">
        <v>0</v>
      </c>
      <c r="D15" s="414">
        <f>'IRP Portfolios Delta'!D66</f>
        <v>-0.13971640225463489</v>
      </c>
      <c r="E15" s="414">
        <f>'IRP Portfolios Delta'!E66</f>
        <v>-0.10543232538952907</v>
      </c>
      <c r="F15" s="414">
        <f>'IRP Portfolios Delta'!F66</f>
        <v>-1.7023147453592173</v>
      </c>
      <c r="G15" s="415">
        <f t="shared" si="0"/>
        <v>-0.48686586825084532</v>
      </c>
      <c r="I15" s="350" t="s">
        <v>17</v>
      </c>
      <c r="L15" s="309" t="s">
        <v>19</v>
      </c>
      <c r="M15" s="319" t="s">
        <v>19</v>
      </c>
      <c r="N15" s="427">
        <v>0</v>
      </c>
      <c r="O15" s="428">
        <f>SUMIFS('IRP Portfolios Delta'!D$8:D$72, 'IRP Portfolios Delta'!$A$8:$A$72,'IRP Costs '!$L15)</f>
        <v>0</v>
      </c>
      <c r="P15" s="428">
        <f>SUMIFS('IRP Portfolios Delta'!E$8:E$72, 'IRP Portfolios Delta'!$A$8:$A$72,'IRP Costs '!$L15)</f>
        <v>-6.5166931773184444E-2</v>
      </c>
      <c r="Q15" s="428">
        <f>SUMIFS('IRP Portfolios Delta'!F$8:F$72, 'IRP Portfolios Delta'!$A$8:$A$72,'IRP Costs '!$L15)</f>
        <v>-6.0719999999989893E-2</v>
      </c>
    </row>
    <row r="16" spans="1:17" ht="14.5">
      <c r="B16" s="354" t="s">
        <v>18</v>
      </c>
      <c r="C16" s="413">
        <v>0</v>
      </c>
      <c r="D16" s="414">
        <f>'IRP Portfolios Delta'!D27</f>
        <v>0.54082066048677291</v>
      </c>
      <c r="E16" s="414">
        <f>'IRP Portfolios Delta'!E27</f>
        <v>9.9553364818802947E-2</v>
      </c>
      <c r="F16" s="414">
        <f>'IRP Portfolios Delta'!F27</f>
        <v>2.1586945101432491</v>
      </c>
      <c r="G16" s="415">
        <f t="shared" si="0"/>
        <v>0.69976713386220624</v>
      </c>
      <c r="I16" s="350" t="s">
        <v>18</v>
      </c>
      <c r="L16" s="309" t="s">
        <v>8</v>
      </c>
      <c r="M16" s="319" t="s">
        <v>8</v>
      </c>
      <c r="N16" s="427">
        <v>0</v>
      </c>
      <c r="O16" s="428">
        <f>SUMIFS('IRP Portfolios Delta'!D$8:D$72, 'IRP Portfolios Delta'!$A$8:$A$72,'IRP Costs '!$L16)</f>
        <v>0</v>
      </c>
      <c r="P16" s="428">
        <f>SUMIFS('IRP Portfolios Delta'!E$8:E$72, 'IRP Portfolios Delta'!$A$8:$A$72,'IRP Costs '!$L16)</f>
        <v>-3.3261421300001537E-6</v>
      </c>
      <c r="Q16" s="428">
        <f>SUMIFS('IRP Portfolios Delta'!F$8:F$72, 'IRP Portfolios Delta'!$A$8:$A$72,'IRP Costs '!$L16)</f>
        <v>2.6725966599805417E-6</v>
      </c>
    </row>
    <row r="17" spans="2:17" ht="14.5">
      <c r="B17" s="360" t="s">
        <v>19</v>
      </c>
      <c r="C17" s="413">
        <v>0</v>
      </c>
      <c r="D17" s="414">
        <f>'IRP Portfolios Delta'!D42</f>
        <v>0</v>
      </c>
      <c r="E17" s="414">
        <f>'IRP Portfolios Delta'!E42</f>
        <v>-6.5166931773184444E-2</v>
      </c>
      <c r="F17" s="414">
        <f>'IRP Portfolios Delta'!F42</f>
        <v>-6.0719999999989893E-2</v>
      </c>
      <c r="G17" s="415">
        <f t="shared" si="0"/>
        <v>-3.1471732943293584E-2</v>
      </c>
      <c r="I17" s="350" t="s">
        <v>19</v>
      </c>
      <c r="M17" s="318" t="s">
        <v>108</v>
      </c>
      <c r="N17" s="429">
        <v>0</v>
      </c>
      <c r="O17" s="428">
        <f>SUM(O10:O16)</f>
        <v>0.46515436150422351</v>
      </c>
      <c r="P17" s="428">
        <f t="shared" ref="P17:Q17" si="1">SUM(P10:P16)</f>
        <v>-4.3735454761714199E-2</v>
      </c>
      <c r="Q17" s="428">
        <f t="shared" si="1"/>
        <v>-1.6437189225692699</v>
      </c>
    </row>
    <row r="18" spans="2:17" ht="14.5">
      <c r="B18" s="361" t="s">
        <v>124</v>
      </c>
      <c r="C18" s="416">
        <v>0</v>
      </c>
      <c r="D18" s="417">
        <f>SUM(D9:D17)</f>
        <v>0.46515436150422351</v>
      </c>
      <c r="E18" s="417">
        <f t="shared" ref="E18:F18" si="2">SUM(E9:E17)</f>
        <v>-4.3732128619584199E-2</v>
      </c>
      <c r="F18" s="417">
        <f t="shared" si="2"/>
        <v>-1.6437215951659299</v>
      </c>
      <c r="G18" s="415">
        <f t="shared" si="0"/>
        <v>-0.30557484057032264</v>
      </c>
      <c r="L18"/>
      <c r="M18" s="322" t="s">
        <v>125</v>
      </c>
      <c r="N18" s="412">
        <v>0</v>
      </c>
      <c r="O18" s="316">
        <f>O17-D28</f>
        <v>0</v>
      </c>
      <c r="P18" s="316">
        <f t="shared" ref="P18:Q18" si="3">P17-E28</f>
        <v>0</v>
      </c>
      <c r="Q18" s="316">
        <f t="shared" si="3"/>
        <v>0</v>
      </c>
    </row>
    <row r="19" spans="2:17" ht="14.5">
      <c r="B19" s="360"/>
      <c r="C19" s="418"/>
      <c r="D19" s="419"/>
      <c r="E19" s="419"/>
      <c r="F19" s="419"/>
      <c r="G19" s="415"/>
      <c r="L19"/>
      <c r="M19"/>
    </row>
    <row r="20" spans="2:17" ht="14.5">
      <c r="B20" s="360" t="s">
        <v>126</v>
      </c>
      <c r="C20" s="418">
        <v>0</v>
      </c>
      <c r="D20" s="419">
        <f>'IRP Portfolios Delta'!D47+'IRP Portfolios Delta'!D48</f>
        <v>0</v>
      </c>
      <c r="E20" s="419">
        <f>'IRP Portfolios Delta'!E47+'IRP Portfolios Delta'!E48</f>
        <v>0</v>
      </c>
      <c r="F20" s="419">
        <f>'IRP Portfolios Delta'!F47+'IRP Portfolios Delta'!F48</f>
        <v>0</v>
      </c>
      <c r="G20" s="415">
        <f t="shared" ref="G20:G26" si="4">AVERAGE(C20:F20)</f>
        <v>0</v>
      </c>
      <c r="I20" s="350" t="s">
        <v>8</v>
      </c>
      <c r="L20"/>
      <c r="M20"/>
    </row>
    <row r="21" spans="2:17" ht="14.5">
      <c r="B21" s="360" t="s">
        <v>127</v>
      </c>
      <c r="C21" s="418">
        <v>0</v>
      </c>
      <c r="D21" s="419">
        <f>'IRP Portfolios Delta'!D49+'IRP Portfolios Delta'!D50+'IRP Portfolios Delta'!D52+'IRP Portfolios Delta'!D53+'IRP Portfolios Delta'!D54+'IRP Portfolios Delta'!D55</f>
        <v>0</v>
      </c>
      <c r="E21" s="419">
        <f>'IRP Portfolios Delta'!E49+'IRP Portfolios Delta'!E50+'IRP Portfolios Delta'!E52+'IRP Portfolios Delta'!E53+'IRP Portfolios Delta'!E54+'IRP Portfolios Delta'!E55</f>
        <v>-3.3261421300001537E-6</v>
      </c>
      <c r="F21" s="419">
        <f>'IRP Portfolios Delta'!F49+'IRP Portfolios Delta'!F50+'IRP Portfolios Delta'!F52+'IRP Portfolios Delta'!F53+'IRP Portfolios Delta'!F54+'IRP Portfolios Delta'!F55</f>
        <v>2.6725966599805417E-6</v>
      </c>
      <c r="G21" s="415">
        <f t="shared" si="4"/>
        <v>-1.6338636750490299E-7</v>
      </c>
      <c r="I21" s="350" t="s">
        <v>8</v>
      </c>
      <c r="L21"/>
      <c r="M21"/>
    </row>
    <row r="22" spans="2:17" ht="14.5">
      <c r="B22" s="360" t="s">
        <v>128</v>
      </c>
      <c r="C22" s="418">
        <v>0</v>
      </c>
      <c r="D22" s="419">
        <f>'IRP Portfolios Delta'!D17</f>
        <v>0</v>
      </c>
      <c r="E22" s="419">
        <f>'IRP Portfolios Delta'!E17</f>
        <v>0</v>
      </c>
      <c r="F22" s="419">
        <f>'IRP Portfolios Delta'!F17</f>
        <v>0</v>
      </c>
      <c r="G22" s="415">
        <f t="shared" si="4"/>
        <v>0</v>
      </c>
      <c r="I22" s="350" t="s">
        <v>8</v>
      </c>
      <c r="L22"/>
      <c r="M22"/>
    </row>
    <row r="23" spans="2:17" ht="14.5">
      <c r="B23" s="360" t="s">
        <v>129</v>
      </c>
      <c r="C23" s="418">
        <v>0</v>
      </c>
      <c r="D23" s="419">
        <f>'IRP Portfolios Delta'!D51</f>
        <v>0</v>
      </c>
      <c r="E23" s="419">
        <f>'IRP Portfolios Delta'!E51</f>
        <v>0</v>
      </c>
      <c r="F23" s="419">
        <f>'IRP Portfolios Delta'!F51</f>
        <v>0</v>
      </c>
      <c r="G23" s="415">
        <f t="shared" si="4"/>
        <v>0</v>
      </c>
      <c r="I23" s="350" t="s">
        <v>8</v>
      </c>
      <c r="L23"/>
      <c r="M23"/>
    </row>
    <row r="24" spans="2:17" ht="14.5">
      <c r="B24" s="360" t="s">
        <v>130</v>
      </c>
      <c r="C24" s="418">
        <v>0</v>
      </c>
      <c r="D24" s="419">
        <f>'IRP Portfolios Delta'!D59+'IRP Portfolios Delta'!D60</f>
        <v>0</v>
      </c>
      <c r="E24" s="419">
        <f>'IRP Portfolios Delta'!E59+'IRP Portfolios Delta'!E60</f>
        <v>0</v>
      </c>
      <c r="F24" s="419">
        <f>'IRP Portfolios Delta'!F59+'IRP Portfolios Delta'!F60</f>
        <v>0</v>
      </c>
      <c r="G24" s="415">
        <f t="shared" si="4"/>
        <v>0</v>
      </c>
      <c r="I24" s="350" t="s">
        <v>8</v>
      </c>
      <c r="L24"/>
      <c r="M24"/>
    </row>
    <row r="25" spans="2:17">
      <c r="B25" s="360" t="s">
        <v>131</v>
      </c>
      <c r="C25" s="418">
        <v>0</v>
      </c>
      <c r="D25" s="419">
        <f>'IRP Portfolios Delta'!D72</f>
        <v>0</v>
      </c>
      <c r="E25" s="419">
        <f>'IRP Portfolios Delta'!E72</f>
        <v>0</v>
      </c>
      <c r="F25" s="419">
        <f>'IRP Portfolios Delta'!F72</f>
        <v>0</v>
      </c>
      <c r="G25" s="415">
        <f t="shared" si="4"/>
        <v>0</v>
      </c>
      <c r="I25" s="350" t="s">
        <v>8</v>
      </c>
    </row>
    <row r="26" spans="2:17">
      <c r="B26" s="361" t="s">
        <v>132</v>
      </c>
      <c r="C26" s="420">
        <v>0</v>
      </c>
      <c r="D26" s="421">
        <f>SUM(D20:D25)</f>
        <v>0</v>
      </c>
      <c r="E26" s="421">
        <f t="shared" ref="E26:F26" si="5">SUM(E20:E25)</f>
        <v>-3.3261421300001537E-6</v>
      </c>
      <c r="F26" s="421">
        <f t="shared" si="5"/>
        <v>2.6725966599805417E-6</v>
      </c>
      <c r="G26" s="415">
        <f t="shared" si="4"/>
        <v>-1.6338636750490299E-7</v>
      </c>
    </row>
    <row r="27" spans="2:17">
      <c r="B27" s="360"/>
      <c r="C27" s="418"/>
      <c r="D27" s="419"/>
      <c r="E27" s="419"/>
      <c r="F27" s="419"/>
      <c r="G27" s="415"/>
    </row>
    <row r="28" spans="2:17">
      <c r="B28" s="362" t="s">
        <v>108</v>
      </c>
      <c r="C28" s="422">
        <v>0</v>
      </c>
      <c r="D28" s="423">
        <f t="shared" ref="D28:F28" si="6">D18+D26</f>
        <v>0.46515436150422351</v>
      </c>
      <c r="E28" s="423">
        <f>E18+E26</f>
        <v>-4.3735454761714199E-2</v>
      </c>
      <c r="F28" s="423">
        <f>F18+F26</f>
        <v>-1.6437189225692699</v>
      </c>
      <c r="G28" s="415">
        <f>AVERAGE(C28:F28)</f>
        <v>-0.30557500395669013</v>
      </c>
    </row>
    <row r="29" spans="2:17">
      <c r="B29" s="360"/>
      <c r="G29" s="363"/>
    </row>
    <row r="30" spans="2:17">
      <c r="B30" s="360"/>
      <c r="G30" s="363"/>
    </row>
    <row r="31" spans="2:17">
      <c r="B31" s="360"/>
      <c r="G31" s="363"/>
    </row>
    <row r="32" spans="2:17" ht="13.5" thickBot="1">
      <c r="B32" s="364"/>
      <c r="C32" s="365"/>
      <c r="D32" s="365"/>
      <c r="E32" s="365"/>
      <c r="F32" s="365"/>
      <c r="G32" s="366"/>
    </row>
  </sheetData>
  <mergeCells count="2">
    <mergeCell ref="C7:F7"/>
    <mergeCell ref="N8:Q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55A4A-EED4-4201-86F5-5A5C79DA1E12}">
  <dimension ref="A1:X107"/>
  <sheetViews>
    <sheetView topLeftCell="A60" workbookViewId="0">
      <selection activeCell="B72" sqref="B72"/>
    </sheetView>
  </sheetViews>
  <sheetFormatPr defaultRowHeight="14.5"/>
  <cols>
    <col min="1" max="1" width="8.7265625" style="385"/>
    <col min="2" max="2" width="28.453125" customWidth="1"/>
    <col min="3" max="3" width="19.453125" customWidth="1"/>
    <col min="4" max="23" width="11.453125" customWidth="1"/>
    <col min="24" max="24" width="3.7265625" customWidth="1"/>
  </cols>
  <sheetData>
    <row r="1" spans="1:24" ht="21.5" thickBot="1">
      <c r="C1" s="272" t="s">
        <v>133</v>
      </c>
      <c r="D1" s="291"/>
      <c r="F1" s="290" t="s">
        <v>392</v>
      </c>
    </row>
    <row r="2" spans="1:24" ht="15" thickBot="1">
      <c r="C2" s="271">
        <v>6.7699999999999996E-2</v>
      </c>
    </row>
    <row r="5" spans="1:24">
      <c r="B5" s="289" t="s">
        <v>135</v>
      </c>
      <c r="C5" s="389" t="s">
        <v>134</v>
      </c>
      <c r="D5" s="390">
        <v>2023</v>
      </c>
      <c r="E5" s="390">
        <v>2024</v>
      </c>
      <c r="F5" s="390">
        <v>2025</v>
      </c>
      <c r="G5" s="390">
        <v>2026</v>
      </c>
      <c r="H5" s="390">
        <v>2027</v>
      </c>
      <c r="I5" s="390">
        <v>2028</v>
      </c>
      <c r="J5" s="390">
        <v>2029</v>
      </c>
      <c r="K5" s="390">
        <v>2030</v>
      </c>
      <c r="L5" s="390">
        <v>2031</v>
      </c>
      <c r="M5" s="390">
        <v>2032</v>
      </c>
      <c r="N5" s="390">
        <v>2033</v>
      </c>
      <c r="O5" s="390">
        <v>2034</v>
      </c>
      <c r="P5" s="390">
        <v>2035</v>
      </c>
      <c r="Q5" s="390">
        <v>2036</v>
      </c>
      <c r="R5" s="390">
        <v>2037</v>
      </c>
      <c r="S5" s="390">
        <v>2038</v>
      </c>
      <c r="T5" s="390">
        <v>2039</v>
      </c>
      <c r="U5" s="390">
        <v>2040</v>
      </c>
      <c r="V5" s="390">
        <v>2041</v>
      </c>
      <c r="W5" s="390">
        <v>2042</v>
      </c>
    </row>
    <row r="7" spans="1:24" ht="15.5">
      <c r="A7" s="385">
        <v>1</v>
      </c>
      <c r="B7" s="273" t="s">
        <v>136</v>
      </c>
      <c r="C7" s="270"/>
      <c r="D7" s="270"/>
      <c r="E7" s="270"/>
      <c r="F7" s="270"/>
      <c r="G7" s="270"/>
      <c r="H7" s="270"/>
      <c r="I7" s="270"/>
      <c r="J7" s="270"/>
      <c r="K7" s="270"/>
      <c r="L7" s="270"/>
      <c r="M7" s="270"/>
      <c r="N7" s="270"/>
      <c r="O7" s="270"/>
      <c r="P7" s="270"/>
      <c r="Q7" s="270"/>
      <c r="R7" s="270"/>
      <c r="S7" s="270"/>
      <c r="T7" s="270"/>
      <c r="U7" s="270"/>
      <c r="V7" s="270"/>
      <c r="W7" s="270"/>
      <c r="X7" s="270"/>
    </row>
    <row r="8" spans="1:24" ht="15.5">
      <c r="B8" s="273" t="s">
        <v>340</v>
      </c>
      <c r="C8" s="270">
        <f>'[53]PS1-SC-CETA'!C8-'[53]PS0-SC'!C8</f>
        <v>-1.5060066531077609E-2</v>
      </c>
      <c r="D8" s="270">
        <f>'[53]PS1-SC-CETA'!D8-'[53]PS0-SC'!D8</f>
        <v>4.2465508770987981E-3</v>
      </c>
      <c r="E8" s="270">
        <f>'[53]PS1-SC-CETA'!E8-'[53]PS0-SC'!E8</f>
        <v>1.3856623368106114E-2</v>
      </c>
      <c r="F8" s="270">
        <f>'[53]PS1-SC-CETA'!F8-'[53]PS0-SC'!F8</f>
        <v>6.6974707842334169E-2</v>
      </c>
      <c r="G8" s="270">
        <f>'[53]PS1-SC-CETA'!G8-'[53]PS0-SC'!G8</f>
        <v>2.3479797752273157E-2</v>
      </c>
      <c r="H8" s="270">
        <f>'[53]PS1-SC-CETA'!H8-'[53]PS0-SC'!H8</f>
        <v>-0.51430727007861066</v>
      </c>
      <c r="I8" s="270">
        <f>'[53]PS1-SC-CETA'!I8-'[53]PS0-SC'!I8</f>
        <v>0.85561742767870186</v>
      </c>
      <c r="J8" s="270">
        <f>'[53]PS1-SC-CETA'!J8-'[53]PS0-SC'!J8</f>
        <v>-9.1757942513055468E-3</v>
      </c>
      <c r="K8" s="270">
        <f>'[53]PS1-SC-CETA'!K8-'[53]PS0-SC'!K8</f>
        <v>-2.2920068911780334E-2</v>
      </c>
      <c r="L8" s="270">
        <f>'[53]PS1-SC-CETA'!L8-'[53]PS0-SC'!L8</f>
        <v>-5.5140777001867036E-2</v>
      </c>
      <c r="M8" s="270">
        <f>'[53]PS1-SC-CETA'!M8-'[53]PS0-SC'!M8</f>
        <v>-5.5808704251632868E-2</v>
      </c>
      <c r="N8" s="270">
        <f>'[53]PS1-SC-CETA'!N8-'[53]PS0-SC'!N8</f>
        <v>-8.6629113107009381E-2</v>
      </c>
      <c r="O8" s="270">
        <f>'[53]PS1-SC-CETA'!O8-'[53]PS0-SC'!O8</f>
        <v>8.0521242005100468E-3</v>
      </c>
      <c r="P8" s="270">
        <f>'[53]PS1-SC-CETA'!P8-'[53]PS0-SC'!P8</f>
        <v>-8.5104364686290346E-3</v>
      </c>
      <c r="Q8" s="270">
        <f>'[53]PS1-SC-CETA'!Q8-'[53]PS0-SC'!Q8</f>
        <v>2.3963041744709646E-2</v>
      </c>
      <c r="R8" s="270">
        <f>'[53]PS1-SC-CETA'!R8-'[53]PS0-SC'!R8</f>
        <v>-0.13772377708074002</v>
      </c>
      <c r="S8" s="270">
        <f>'[53]PS1-SC-CETA'!S8-'[53]PS0-SC'!S8</f>
        <v>1.4980836145809029E-2</v>
      </c>
      <c r="T8" s="270">
        <f>'[53]PS1-SC-CETA'!T8-'[53]PS0-SC'!T8</f>
        <v>-0.46714920713022146</v>
      </c>
      <c r="U8" s="270">
        <f>'[53]PS1-SC-CETA'!U8-'[53]PS0-SC'!U8</f>
        <v>0</v>
      </c>
      <c r="V8" s="270">
        <f>'[53]PS1-SC-CETA'!V8-'[53]PS0-SC'!V8</f>
        <v>0</v>
      </c>
      <c r="W8" s="270">
        <f>'[53]PS1-SC-CETA'!W8-'[53]PS0-SC'!W8</f>
        <v>0</v>
      </c>
      <c r="X8" s="270"/>
    </row>
    <row r="9" spans="1:24" ht="7.5" customHeight="1">
      <c r="B9" s="277"/>
      <c r="C9" s="270"/>
      <c r="D9" s="270"/>
      <c r="E9" s="270"/>
      <c r="F9" s="270"/>
      <c r="G9" s="270"/>
      <c r="H9" s="270"/>
      <c r="I9" s="270"/>
      <c r="J9" s="270"/>
      <c r="K9" s="270"/>
      <c r="L9" s="270"/>
      <c r="M9" s="270"/>
      <c r="N9" s="270"/>
      <c r="O9" s="270"/>
      <c r="P9" s="270"/>
      <c r="Q9" s="270"/>
      <c r="R9" s="270"/>
      <c r="S9" s="270"/>
      <c r="T9" s="270"/>
      <c r="U9" s="270"/>
      <c r="V9" s="270"/>
      <c r="W9" s="270"/>
      <c r="X9" s="270"/>
    </row>
    <row r="10" spans="1:24" ht="15.5">
      <c r="A10" s="385" t="s">
        <v>13</v>
      </c>
      <c r="B10" s="425" t="s">
        <v>108</v>
      </c>
      <c r="C10" s="275">
        <f>C8</f>
        <v>-1.5060066531077609E-2</v>
      </c>
      <c r="D10" s="275">
        <f t="shared" ref="D10:W10" si="0">D8</f>
        <v>4.2465508770987981E-3</v>
      </c>
      <c r="E10" s="275">
        <f t="shared" si="0"/>
        <v>1.3856623368106114E-2</v>
      </c>
      <c r="F10" s="275">
        <f t="shared" si="0"/>
        <v>6.6974707842334169E-2</v>
      </c>
      <c r="G10" s="275">
        <f t="shared" si="0"/>
        <v>2.3479797752273157E-2</v>
      </c>
      <c r="H10" s="275">
        <f t="shared" si="0"/>
        <v>-0.51430727007861066</v>
      </c>
      <c r="I10" s="275">
        <f t="shared" si="0"/>
        <v>0.85561742767870186</v>
      </c>
      <c r="J10" s="275">
        <f t="shared" si="0"/>
        <v>-9.1757942513055468E-3</v>
      </c>
      <c r="K10" s="275">
        <f t="shared" si="0"/>
        <v>-2.2920068911780334E-2</v>
      </c>
      <c r="L10" s="275">
        <f t="shared" si="0"/>
        <v>-5.5140777001867036E-2</v>
      </c>
      <c r="M10" s="275">
        <f t="shared" si="0"/>
        <v>-5.5808704251632868E-2</v>
      </c>
      <c r="N10" s="275">
        <f t="shared" si="0"/>
        <v>-8.6629113107009381E-2</v>
      </c>
      <c r="O10" s="275">
        <f t="shared" si="0"/>
        <v>8.0521242005100468E-3</v>
      </c>
      <c r="P10" s="275">
        <f t="shared" si="0"/>
        <v>-8.5104364686290346E-3</v>
      </c>
      <c r="Q10" s="275">
        <f t="shared" si="0"/>
        <v>2.3963041744709646E-2</v>
      </c>
      <c r="R10" s="275">
        <f t="shared" si="0"/>
        <v>-0.13772377708074002</v>
      </c>
      <c r="S10" s="275">
        <f t="shared" si="0"/>
        <v>1.4980836145809029E-2</v>
      </c>
      <c r="T10" s="275">
        <f t="shared" si="0"/>
        <v>-0.46714920713022146</v>
      </c>
      <c r="U10" s="275">
        <f t="shared" si="0"/>
        <v>0</v>
      </c>
      <c r="V10" s="275">
        <f t="shared" si="0"/>
        <v>0</v>
      </c>
      <c r="W10" s="275">
        <f t="shared" si="0"/>
        <v>0</v>
      </c>
      <c r="X10" s="270"/>
    </row>
    <row r="11" spans="1:24">
      <c r="X11" s="270"/>
    </row>
    <row r="12" spans="1:24" ht="15.5">
      <c r="A12" s="385">
        <v>2</v>
      </c>
      <c r="B12" s="273" t="s">
        <v>137</v>
      </c>
      <c r="C12" s="270"/>
      <c r="D12" s="270"/>
      <c r="E12" s="270"/>
      <c r="F12" s="270"/>
      <c r="G12" s="270"/>
      <c r="H12" s="270"/>
      <c r="I12" s="270"/>
      <c r="J12" s="270"/>
      <c r="K12" s="270"/>
      <c r="L12" s="270"/>
      <c r="M12" s="270"/>
      <c r="N12" s="270"/>
      <c r="O12" s="270"/>
      <c r="P12" s="270"/>
      <c r="Q12" s="270"/>
      <c r="R12" s="270"/>
      <c r="S12" s="270"/>
      <c r="T12" s="270"/>
      <c r="U12" s="270"/>
      <c r="V12" s="270"/>
      <c r="W12" s="270"/>
      <c r="X12" s="270"/>
    </row>
    <row r="13" spans="1:24" ht="15.5">
      <c r="B13" s="277" t="s">
        <v>342</v>
      </c>
      <c r="C13" s="270">
        <f>'[53]PS1-SC-CETA'!C13-'[53]PS0-SC'!C13</f>
        <v>0</v>
      </c>
      <c r="D13" s="270">
        <f>'[53]PS1-SC-CETA'!D13-'[53]PS0-SC'!D13</f>
        <v>0</v>
      </c>
      <c r="E13" s="270">
        <f>'[53]PS1-SC-CETA'!E13-'[53]PS0-SC'!E13</f>
        <v>0</v>
      </c>
      <c r="F13" s="270">
        <f>'[53]PS1-SC-CETA'!F13-'[53]PS0-SC'!F13</f>
        <v>0</v>
      </c>
      <c r="G13" s="270">
        <f>'[53]PS1-SC-CETA'!G13-'[53]PS0-SC'!G13</f>
        <v>0</v>
      </c>
      <c r="H13" s="270">
        <f>'[53]PS1-SC-CETA'!H13-'[53]PS0-SC'!H13</f>
        <v>0</v>
      </c>
      <c r="I13" s="270">
        <f>'[53]PS1-SC-CETA'!I13-'[53]PS0-SC'!I13</f>
        <v>0</v>
      </c>
      <c r="J13" s="270">
        <f>'[53]PS1-SC-CETA'!J13-'[53]PS0-SC'!J13</f>
        <v>0</v>
      </c>
      <c r="K13" s="270">
        <f>'[53]PS1-SC-CETA'!K13-'[53]PS0-SC'!K13</f>
        <v>0</v>
      </c>
      <c r="L13" s="270">
        <f>'[53]PS1-SC-CETA'!L13-'[53]PS0-SC'!L13</f>
        <v>0</v>
      </c>
      <c r="M13" s="270">
        <f>'[53]PS1-SC-CETA'!M13-'[53]PS0-SC'!M13</f>
        <v>0</v>
      </c>
      <c r="N13" s="270">
        <f>'[53]PS1-SC-CETA'!N13-'[53]PS0-SC'!N13</f>
        <v>0</v>
      </c>
      <c r="O13" s="270">
        <f>'[53]PS1-SC-CETA'!O13-'[53]PS0-SC'!O13</f>
        <v>0</v>
      </c>
      <c r="P13" s="270">
        <f>'[53]PS1-SC-CETA'!P13-'[53]PS0-SC'!P13</f>
        <v>0</v>
      </c>
      <c r="Q13" s="270">
        <f>'[53]PS1-SC-CETA'!Q13-'[53]PS0-SC'!Q13</f>
        <v>0</v>
      </c>
      <c r="R13" s="270">
        <f>'[53]PS1-SC-CETA'!R13-'[53]PS0-SC'!R13</f>
        <v>0</v>
      </c>
      <c r="S13" s="270">
        <f>'[53]PS1-SC-CETA'!S13-'[53]PS0-SC'!S13</f>
        <v>0</v>
      </c>
      <c r="T13" s="270">
        <f>'[53]PS1-SC-CETA'!T13-'[53]PS0-SC'!T13</f>
        <v>0</v>
      </c>
      <c r="U13" s="270">
        <f>'[53]PS1-SC-CETA'!U13-'[53]PS0-SC'!U13</f>
        <v>0</v>
      </c>
      <c r="V13" s="270">
        <f>'[53]PS1-SC-CETA'!V13-'[53]PS0-SC'!V13</f>
        <v>0</v>
      </c>
      <c r="W13" s="270">
        <f>'[53]PS1-SC-CETA'!W13-'[53]PS0-SC'!W13</f>
        <v>0</v>
      </c>
      <c r="X13" s="270"/>
    </row>
    <row r="14" spans="1:24" ht="15.5">
      <c r="B14" s="277" t="s">
        <v>138</v>
      </c>
      <c r="C14" s="270">
        <f>'[53]PS1-SC-CETA'!C14-'[53]PS0-SC'!C14</f>
        <v>0</v>
      </c>
      <c r="D14" s="270">
        <f>'[53]PS1-SC-CETA'!D14-'[53]PS0-SC'!D14</f>
        <v>0</v>
      </c>
      <c r="E14" s="270">
        <f>'[53]PS1-SC-CETA'!E14-'[53]PS0-SC'!E14</f>
        <v>0</v>
      </c>
      <c r="F14" s="270">
        <f>'[53]PS1-SC-CETA'!F14-'[53]PS0-SC'!F14</f>
        <v>0</v>
      </c>
      <c r="G14" s="270">
        <f>'[53]PS1-SC-CETA'!G14-'[53]PS0-SC'!G14</f>
        <v>0</v>
      </c>
      <c r="H14" s="270">
        <f>'[53]PS1-SC-CETA'!H14-'[53]PS0-SC'!H14</f>
        <v>0</v>
      </c>
      <c r="I14" s="270">
        <f>'[53]PS1-SC-CETA'!I14-'[53]PS0-SC'!I14</f>
        <v>0</v>
      </c>
      <c r="J14" s="270">
        <f>'[53]PS1-SC-CETA'!J14-'[53]PS0-SC'!J14</f>
        <v>0</v>
      </c>
      <c r="K14" s="270">
        <f>'[53]PS1-SC-CETA'!K14-'[53]PS0-SC'!K14</f>
        <v>0</v>
      </c>
      <c r="L14" s="270">
        <f>'[53]PS1-SC-CETA'!L14-'[53]PS0-SC'!L14</f>
        <v>0</v>
      </c>
      <c r="M14" s="270">
        <f>'[53]PS1-SC-CETA'!M14-'[53]PS0-SC'!M14</f>
        <v>0</v>
      </c>
      <c r="N14" s="270">
        <f>'[53]PS1-SC-CETA'!N14-'[53]PS0-SC'!N14</f>
        <v>0</v>
      </c>
      <c r="O14" s="270">
        <f>'[53]PS1-SC-CETA'!O14-'[53]PS0-SC'!O14</f>
        <v>0</v>
      </c>
      <c r="P14" s="270">
        <f>'[53]PS1-SC-CETA'!P14-'[53]PS0-SC'!P14</f>
        <v>0</v>
      </c>
      <c r="Q14" s="270">
        <f>'[53]PS1-SC-CETA'!Q14-'[53]PS0-SC'!Q14</f>
        <v>0</v>
      </c>
      <c r="R14" s="270">
        <f>'[53]PS1-SC-CETA'!R14-'[53]PS0-SC'!R14</f>
        <v>0</v>
      </c>
      <c r="S14" s="270">
        <f>'[53]PS1-SC-CETA'!S14-'[53]PS0-SC'!S14</f>
        <v>0</v>
      </c>
      <c r="T14" s="270">
        <f>'[53]PS1-SC-CETA'!T14-'[53]PS0-SC'!T14</f>
        <v>0</v>
      </c>
      <c r="U14" s="270">
        <f>'[53]PS1-SC-CETA'!U14-'[53]PS0-SC'!U14</f>
        <v>0</v>
      </c>
      <c r="V14" s="270">
        <f>'[53]PS1-SC-CETA'!V14-'[53]PS0-SC'!V14</f>
        <v>0</v>
      </c>
      <c r="W14" s="270">
        <f>'[53]PS1-SC-CETA'!W14-'[53]PS0-SC'!W14</f>
        <v>0</v>
      </c>
      <c r="X14" s="270"/>
    </row>
    <row r="15" spans="1:24" ht="15.5">
      <c r="B15" s="288" t="s">
        <v>139</v>
      </c>
      <c r="C15" s="270">
        <f>'[53]PS1-SC-CETA'!C15-'[53]PS0-SC'!C15</f>
        <v>0</v>
      </c>
      <c r="D15" s="270">
        <f>'[53]PS1-SC-CETA'!D15-'[53]PS0-SC'!D15</f>
        <v>0</v>
      </c>
      <c r="E15" s="270">
        <f>'[53]PS1-SC-CETA'!E15-'[53]PS0-SC'!E15</f>
        <v>0</v>
      </c>
      <c r="F15" s="270">
        <f>'[53]PS1-SC-CETA'!F15-'[53]PS0-SC'!F15</f>
        <v>0</v>
      </c>
      <c r="G15" s="270">
        <f>'[53]PS1-SC-CETA'!G15-'[53]PS0-SC'!G15</f>
        <v>0</v>
      </c>
      <c r="H15" s="270">
        <f>'[53]PS1-SC-CETA'!H15-'[53]PS0-SC'!H15</f>
        <v>0</v>
      </c>
      <c r="I15" s="270">
        <f>'[53]PS1-SC-CETA'!I15-'[53]PS0-SC'!I15</f>
        <v>0</v>
      </c>
      <c r="J15" s="270">
        <f>'[53]PS1-SC-CETA'!J15-'[53]PS0-SC'!J15</f>
        <v>0</v>
      </c>
      <c r="K15" s="270">
        <f>'[53]PS1-SC-CETA'!K15-'[53]PS0-SC'!K15</f>
        <v>0</v>
      </c>
      <c r="L15" s="270">
        <f>'[53]PS1-SC-CETA'!L15-'[53]PS0-SC'!L15</f>
        <v>0</v>
      </c>
      <c r="M15" s="270">
        <f>'[53]PS1-SC-CETA'!M15-'[53]PS0-SC'!M15</f>
        <v>0</v>
      </c>
      <c r="N15" s="270">
        <f>'[53]PS1-SC-CETA'!N15-'[53]PS0-SC'!N15</f>
        <v>0</v>
      </c>
      <c r="O15" s="270">
        <f>'[53]PS1-SC-CETA'!O15-'[53]PS0-SC'!O15</f>
        <v>0</v>
      </c>
      <c r="P15" s="270">
        <f>'[53]PS1-SC-CETA'!P15-'[53]PS0-SC'!P15</f>
        <v>0</v>
      </c>
      <c r="Q15" s="270">
        <f>'[53]PS1-SC-CETA'!Q15-'[53]PS0-SC'!Q15</f>
        <v>0</v>
      </c>
      <c r="R15" s="270">
        <f>'[53]PS1-SC-CETA'!R15-'[53]PS0-SC'!R15</f>
        <v>0</v>
      </c>
      <c r="S15" s="270">
        <f>'[53]PS1-SC-CETA'!S15-'[53]PS0-SC'!S15</f>
        <v>0</v>
      </c>
      <c r="T15" s="270">
        <f>'[53]PS1-SC-CETA'!T15-'[53]PS0-SC'!T15</f>
        <v>0</v>
      </c>
      <c r="U15" s="270">
        <f>'[53]PS1-SC-CETA'!U15-'[53]PS0-SC'!U15</f>
        <v>0</v>
      </c>
      <c r="V15" s="270">
        <f>'[53]PS1-SC-CETA'!V15-'[53]PS0-SC'!V15</f>
        <v>0</v>
      </c>
      <c r="W15" s="270">
        <f>'[53]PS1-SC-CETA'!W15-'[53]PS0-SC'!W15</f>
        <v>0</v>
      </c>
      <c r="X15" s="270"/>
    </row>
    <row r="16" spans="1:24" ht="7.5" customHeight="1">
      <c r="B16" s="397"/>
      <c r="C16" s="270"/>
      <c r="D16" s="270"/>
      <c r="E16" s="270"/>
      <c r="F16" s="270"/>
      <c r="G16" s="270"/>
      <c r="H16" s="270"/>
      <c r="I16" s="270"/>
      <c r="J16" s="270"/>
      <c r="K16" s="270"/>
      <c r="L16" s="270"/>
      <c r="M16" s="270"/>
      <c r="N16" s="270"/>
      <c r="O16" s="270"/>
      <c r="P16" s="270"/>
      <c r="Q16" s="270"/>
      <c r="R16" s="270"/>
      <c r="S16" s="270"/>
      <c r="T16" s="270"/>
      <c r="U16" s="270"/>
      <c r="V16" s="270"/>
      <c r="W16" s="270"/>
      <c r="X16" s="270"/>
    </row>
    <row r="17" spans="1:24" ht="15.5">
      <c r="A17" s="309" t="s">
        <v>8</v>
      </c>
      <c r="B17" s="425" t="s">
        <v>108</v>
      </c>
      <c r="C17" s="275">
        <f>SUM(C13:C15)</f>
        <v>0</v>
      </c>
      <c r="D17" s="275">
        <f t="shared" ref="D17:W17" si="1">SUM(D13:D15)</f>
        <v>0</v>
      </c>
      <c r="E17" s="275">
        <f t="shared" si="1"/>
        <v>0</v>
      </c>
      <c r="F17" s="275">
        <f t="shared" si="1"/>
        <v>0</v>
      </c>
      <c r="G17" s="275">
        <f t="shared" si="1"/>
        <v>0</v>
      </c>
      <c r="H17" s="275">
        <f t="shared" si="1"/>
        <v>0</v>
      </c>
      <c r="I17" s="275">
        <f t="shared" si="1"/>
        <v>0</v>
      </c>
      <c r="J17" s="275">
        <f t="shared" si="1"/>
        <v>0</v>
      </c>
      <c r="K17" s="275">
        <f t="shared" si="1"/>
        <v>0</v>
      </c>
      <c r="L17" s="275">
        <f t="shared" si="1"/>
        <v>0</v>
      </c>
      <c r="M17" s="275">
        <f t="shared" si="1"/>
        <v>0</v>
      </c>
      <c r="N17" s="275">
        <f t="shared" si="1"/>
        <v>0</v>
      </c>
      <c r="O17" s="275">
        <f t="shared" si="1"/>
        <v>0</v>
      </c>
      <c r="P17" s="275">
        <f t="shared" si="1"/>
        <v>0</v>
      </c>
      <c r="Q17" s="275">
        <f t="shared" si="1"/>
        <v>0</v>
      </c>
      <c r="R17" s="275">
        <f t="shared" si="1"/>
        <v>0</v>
      </c>
      <c r="S17" s="275">
        <f t="shared" si="1"/>
        <v>0</v>
      </c>
      <c r="T17" s="275">
        <f t="shared" si="1"/>
        <v>0</v>
      </c>
      <c r="U17" s="275">
        <f t="shared" si="1"/>
        <v>0</v>
      </c>
      <c r="V17" s="275">
        <f t="shared" si="1"/>
        <v>0</v>
      </c>
      <c r="W17" s="275">
        <f t="shared" si="1"/>
        <v>0</v>
      </c>
      <c r="X17" s="270"/>
    </row>
    <row r="18" spans="1:24">
      <c r="X18" s="270"/>
    </row>
    <row r="19" spans="1:24" ht="15.5">
      <c r="A19" s="385">
        <v>3</v>
      </c>
      <c r="B19" s="273" t="s">
        <v>140</v>
      </c>
      <c r="C19" s="270"/>
      <c r="D19" s="270"/>
      <c r="E19" s="270"/>
      <c r="F19" s="270"/>
      <c r="G19" s="270"/>
      <c r="H19" s="270"/>
      <c r="I19" s="270"/>
      <c r="J19" s="270"/>
      <c r="K19" s="270"/>
      <c r="L19" s="270"/>
      <c r="M19" s="270"/>
      <c r="N19" s="270"/>
      <c r="O19" s="270"/>
      <c r="P19" s="270"/>
      <c r="Q19" s="270"/>
      <c r="R19" s="270"/>
      <c r="S19" s="270"/>
      <c r="T19" s="270"/>
      <c r="U19" s="270"/>
      <c r="V19" s="270"/>
      <c r="W19" s="270"/>
      <c r="X19" s="270"/>
    </row>
    <row r="20" spans="1:24" ht="15.5">
      <c r="B20" s="277" t="s">
        <v>113</v>
      </c>
      <c r="C20" s="270">
        <f>'[53]PS1-SC-CETA'!C20-'[53]PS0-SC'!C20</f>
        <v>-12.619733280622313</v>
      </c>
      <c r="D20" s="270">
        <f>'[53]PS1-SC-CETA'!D20-'[53]PS0-SC'!D20</f>
        <v>3.2232332089392912E-2</v>
      </c>
      <c r="E20" s="270">
        <f>'[53]PS1-SC-CETA'!E20-'[53]PS0-SC'!E20</f>
        <v>6.2261221290896174E-2</v>
      </c>
      <c r="F20" s="270">
        <f>'[53]PS1-SC-CETA'!F20-'[53]PS0-SC'!F20</f>
        <v>-1.660972323477381</v>
      </c>
      <c r="G20" s="270">
        <f>'[53]PS1-SC-CETA'!G20-'[53]PS0-SC'!G20</f>
        <v>1.7206419445856227</v>
      </c>
      <c r="H20" s="270">
        <f>'[53]PS1-SC-CETA'!H20-'[53]PS0-SC'!H20</f>
        <v>-16.640177225347202</v>
      </c>
      <c r="I20" s="270">
        <f>'[53]PS1-SC-CETA'!I20-'[53]PS0-SC'!I20</f>
        <v>6.534920738483379</v>
      </c>
      <c r="J20" s="270">
        <f>'[53]PS1-SC-CETA'!J20-'[53]PS0-SC'!J20</f>
        <v>-7.9761056145059683E-2</v>
      </c>
      <c r="K20" s="270">
        <f>'[53]PS1-SC-CETA'!K20-'[53]PS0-SC'!K20</f>
        <v>-1.1579989703534466</v>
      </c>
      <c r="L20" s="270">
        <f>'[53]PS1-SC-CETA'!L20-'[53]PS0-SC'!L20</f>
        <v>-4.4728966334820939</v>
      </c>
      <c r="M20" s="270">
        <f>'[53]PS1-SC-CETA'!M20-'[53]PS0-SC'!M20</f>
        <v>-0.73827462838119118</v>
      </c>
      <c r="N20" s="270">
        <f>'[53]PS1-SC-CETA'!N20-'[53]PS0-SC'!N20</f>
        <v>-0.66591444621773732</v>
      </c>
      <c r="O20" s="270">
        <f>'[53]PS1-SC-CETA'!O20-'[53]PS0-SC'!O20</f>
        <v>3.2815282204978757E-2</v>
      </c>
      <c r="P20" s="270">
        <f>'[53]PS1-SC-CETA'!P20-'[53]PS0-SC'!P20</f>
        <v>-5.9199920325790245E-2</v>
      </c>
      <c r="Q20" s="270">
        <f>'[53]PS1-SC-CETA'!Q20-'[53]PS0-SC'!Q20</f>
        <v>0.12571616577064937</v>
      </c>
      <c r="R20" s="270">
        <f>'[53]PS1-SC-CETA'!R20-'[53]PS0-SC'!R20</f>
        <v>-0.94795619497022798</v>
      </c>
      <c r="S20" s="270">
        <f>'[53]PS1-SC-CETA'!S20-'[53]PS0-SC'!S20</f>
        <v>8.962556632681995E-2</v>
      </c>
      <c r="T20" s="270">
        <f>'[53]PS1-SC-CETA'!T20-'[53]PS0-SC'!T20</f>
        <v>-2.6644024728509166</v>
      </c>
      <c r="U20" s="270">
        <f>'[53]PS1-SC-CETA'!U20-'[53]PS0-SC'!U20</f>
        <v>0</v>
      </c>
      <c r="V20" s="270">
        <f>'[53]PS1-SC-CETA'!V20-'[53]PS0-SC'!V20</f>
        <v>0</v>
      </c>
      <c r="W20" s="270">
        <f>'[53]PS1-SC-CETA'!W20-'[53]PS0-SC'!W20</f>
        <v>0</v>
      </c>
      <c r="X20" s="270"/>
    </row>
    <row r="21" spans="1:24" ht="15.5">
      <c r="B21" s="277" t="s">
        <v>346</v>
      </c>
      <c r="C21" s="270">
        <f>'[53]PS1-SC-CETA'!C21-'[53]PS0-SC'!C21</f>
        <v>0.95067297086664837</v>
      </c>
      <c r="D21" s="270">
        <f>'[53]PS1-SC-CETA'!D21-'[53]PS0-SC'!D21</f>
        <v>-3.7038167079999962E-2</v>
      </c>
      <c r="E21" s="270">
        <f>'[53]PS1-SC-CETA'!E21-'[53]PS0-SC'!E21</f>
        <v>2.2602818579999351E-2</v>
      </c>
      <c r="F21" s="270">
        <f>'[53]PS1-SC-CETA'!F21-'[53]PS0-SC'!F21</f>
        <v>0.54244687839999983</v>
      </c>
      <c r="G21" s="270">
        <f>'[53]PS1-SC-CETA'!G21-'[53]PS0-SC'!G21</f>
        <v>-0.39075572400000169</v>
      </c>
      <c r="H21" s="270">
        <f>'[53]PS1-SC-CETA'!H21-'[53]PS0-SC'!H21</f>
        <v>0.66857709279999966</v>
      </c>
      <c r="I21" s="270">
        <f>'[53]PS1-SC-CETA'!I21-'[53]PS0-SC'!I21</f>
        <v>-5.6474766000000898E-2</v>
      </c>
      <c r="J21" s="270">
        <f>'[53]PS1-SC-CETA'!J21-'[53]PS0-SC'!J21</f>
        <v>0.17406085799999715</v>
      </c>
      <c r="K21" s="270">
        <f>'[53]PS1-SC-CETA'!K21-'[53]PS0-SC'!K21</f>
        <v>0.34755925500000018</v>
      </c>
      <c r="L21" s="270">
        <f>'[53]PS1-SC-CETA'!L21-'[53]PS0-SC'!L21</f>
        <v>0.35173709500000072</v>
      </c>
      <c r="M21" s="270">
        <f>'[53]PS1-SC-CETA'!M21-'[53]PS0-SC'!M21</f>
        <v>0.42113205000000065</v>
      </c>
      <c r="N21" s="270">
        <f>'[53]PS1-SC-CETA'!N21-'[53]PS0-SC'!N21</f>
        <v>-0.57260250000000035</v>
      </c>
      <c r="O21" s="270">
        <f>'[53]PS1-SC-CETA'!O21-'[53]PS0-SC'!O21</f>
        <v>0.1924399999999995</v>
      </c>
      <c r="P21" s="270">
        <f>'[53]PS1-SC-CETA'!P21-'[53]PS0-SC'!P21</f>
        <v>0</v>
      </c>
      <c r="Q21" s="270">
        <f>'[53]PS1-SC-CETA'!Q21-'[53]PS0-SC'!Q21</f>
        <v>0</v>
      </c>
      <c r="R21" s="270">
        <f>'[53]PS1-SC-CETA'!R21-'[53]PS0-SC'!R21</f>
        <v>-0.33422704000000003</v>
      </c>
      <c r="S21" s="270">
        <f>'[53]PS1-SC-CETA'!S21-'[53]PS0-SC'!S21</f>
        <v>0.20761448000000016</v>
      </c>
      <c r="T21" s="270">
        <f>'[53]PS1-SC-CETA'!T21-'[53]PS0-SC'!T21</f>
        <v>-0.33380218000000106</v>
      </c>
      <c r="U21" s="270">
        <f>'[53]PS1-SC-CETA'!U21-'[53]PS0-SC'!U21</f>
        <v>0</v>
      </c>
      <c r="V21" s="270">
        <f>'[53]PS1-SC-CETA'!V21-'[53]PS0-SC'!V21</f>
        <v>0</v>
      </c>
      <c r="W21" s="270">
        <f>'[53]PS1-SC-CETA'!W21-'[53]PS0-SC'!W21</f>
        <v>0</v>
      </c>
      <c r="X21" s="270"/>
    </row>
    <row r="22" spans="1:24" ht="15.5">
      <c r="A22" s="385" t="s">
        <v>11</v>
      </c>
      <c r="B22" s="425" t="s">
        <v>108</v>
      </c>
      <c r="C22" s="275">
        <f>SUM(C20:C21)</f>
        <v>-11.669060309755665</v>
      </c>
      <c r="D22" s="275">
        <f t="shared" ref="D22:W22" si="2">SUM(D20:D21)</f>
        <v>-4.8058349906070497E-3</v>
      </c>
      <c r="E22" s="275">
        <f t="shared" si="2"/>
        <v>8.4864039870895525E-2</v>
      </c>
      <c r="F22" s="275">
        <f t="shared" si="2"/>
        <v>-1.1185254450773812</v>
      </c>
      <c r="G22" s="275">
        <f t="shared" si="2"/>
        <v>1.329886220585621</v>
      </c>
      <c r="H22" s="275">
        <f t="shared" si="2"/>
        <v>-15.971600132547202</v>
      </c>
      <c r="I22" s="275">
        <f t="shared" si="2"/>
        <v>6.4784459724833781</v>
      </c>
      <c r="J22" s="275">
        <f t="shared" si="2"/>
        <v>9.4299801854937471E-2</v>
      </c>
      <c r="K22" s="275">
        <f t="shared" si="2"/>
        <v>-0.81043971535344639</v>
      </c>
      <c r="L22" s="275">
        <f t="shared" si="2"/>
        <v>-4.1211595384820932</v>
      </c>
      <c r="M22" s="275">
        <f t="shared" si="2"/>
        <v>-0.31714257838119053</v>
      </c>
      <c r="N22" s="275">
        <f t="shared" si="2"/>
        <v>-1.2385169462177377</v>
      </c>
      <c r="O22" s="275">
        <f t="shared" si="2"/>
        <v>0.22525528220497826</v>
      </c>
      <c r="P22" s="275">
        <f t="shared" si="2"/>
        <v>-5.9199920325790245E-2</v>
      </c>
      <c r="Q22" s="275">
        <f t="shared" si="2"/>
        <v>0.12571616577064937</v>
      </c>
      <c r="R22" s="275">
        <f t="shared" si="2"/>
        <v>-1.282183234970228</v>
      </c>
      <c r="S22" s="275">
        <f t="shared" si="2"/>
        <v>0.29724004632682011</v>
      </c>
      <c r="T22" s="275">
        <f t="shared" si="2"/>
        <v>-2.9982046528509176</v>
      </c>
      <c r="U22" s="275">
        <f t="shared" si="2"/>
        <v>0</v>
      </c>
      <c r="V22" s="275">
        <f t="shared" si="2"/>
        <v>0</v>
      </c>
      <c r="W22" s="275">
        <f t="shared" si="2"/>
        <v>0</v>
      </c>
      <c r="X22" s="270"/>
    </row>
    <row r="23" spans="1:24">
      <c r="X23" s="270"/>
    </row>
    <row r="24" spans="1:24" ht="15.5">
      <c r="A24" s="385">
        <v>4</v>
      </c>
      <c r="B24" s="273" t="s">
        <v>348</v>
      </c>
      <c r="C24" s="270"/>
      <c r="D24" s="270"/>
      <c r="E24" s="270"/>
      <c r="F24" s="270"/>
      <c r="G24" s="270"/>
      <c r="H24" s="270"/>
      <c r="I24" s="270"/>
      <c r="J24" s="270"/>
      <c r="K24" s="270"/>
      <c r="L24" s="270"/>
      <c r="M24" s="270"/>
      <c r="N24" s="270"/>
      <c r="O24" s="270"/>
      <c r="P24" s="270"/>
      <c r="Q24" s="270"/>
      <c r="R24" s="270"/>
      <c r="S24" s="270"/>
      <c r="T24" s="270"/>
      <c r="U24" s="270"/>
      <c r="V24" s="270"/>
      <c r="W24" s="270"/>
      <c r="X24" s="270"/>
    </row>
    <row r="25" spans="1:24" ht="15.5">
      <c r="B25" s="277" t="s">
        <v>349</v>
      </c>
      <c r="C25" s="270">
        <f>'[53]PS1-SC-CETA'!C25-'[53]PS0-SC'!C25</f>
        <v>21.316186644152509</v>
      </c>
      <c r="D25" s="270">
        <f>'[53]PS1-SC-CETA'!D25-'[53]PS0-SC'!D25</f>
        <v>0.27033432080970954</v>
      </c>
      <c r="E25" s="270">
        <f>'[53]PS1-SC-CETA'!E25-'[53]PS0-SC'!E25</f>
        <v>0</v>
      </c>
      <c r="F25" s="270">
        <f>'[53]PS1-SC-CETA'!F25-'[53]PS0-SC'!F25</f>
        <v>-5.6818555263618009E-2</v>
      </c>
      <c r="G25" s="270">
        <f>'[53]PS1-SC-CETA'!G25-'[53]PS0-SC'!G25</f>
        <v>-1.7661524070248902E-2</v>
      </c>
      <c r="H25" s="270">
        <f>'[53]PS1-SC-CETA'!H25-'[53]PS0-SC'!H25</f>
        <v>-11.341949545184349</v>
      </c>
      <c r="I25" s="270">
        <f>'[53]PS1-SC-CETA'!I25-'[53]PS0-SC'!I25</f>
        <v>46.825345261887321</v>
      </c>
      <c r="J25" s="270">
        <f>'[53]PS1-SC-CETA'!J25-'[53]PS0-SC'!J25</f>
        <v>1.3576423637791422</v>
      </c>
      <c r="K25" s="270">
        <f>'[53]PS1-SC-CETA'!K25-'[53]PS0-SC'!K25</f>
        <v>-2.79706002701462</v>
      </c>
      <c r="L25" s="270">
        <f>'[53]PS1-SC-CETA'!L25-'[53]PS0-SC'!L25</f>
        <v>-1.1667124560344462</v>
      </c>
      <c r="M25" s="270">
        <f>'[53]PS1-SC-CETA'!M25-'[53]PS0-SC'!M25</f>
        <v>1.3244297557678095</v>
      </c>
      <c r="N25" s="270">
        <f>'[53]PS1-SC-CETA'!N25-'[53]PS0-SC'!N25</f>
        <v>0.81147479312684823</v>
      </c>
      <c r="O25" s="270">
        <f>'[53]PS1-SC-CETA'!O25-'[53]PS0-SC'!O25</f>
        <v>0.81108647432444414</v>
      </c>
      <c r="P25" s="270">
        <f>'[53]PS1-SC-CETA'!P25-'[53]PS0-SC'!P25</f>
        <v>3.4043126218019637E-2</v>
      </c>
      <c r="Q25" s="270">
        <f>'[53]PS1-SC-CETA'!Q25-'[53]PS0-SC'!Q25</f>
        <v>-0.20493019155497905</v>
      </c>
      <c r="R25" s="270">
        <f>'[53]PS1-SC-CETA'!R25-'[53]PS0-SC'!R25</f>
        <v>5.8747252810651851E-2</v>
      </c>
      <c r="S25" s="270">
        <f>'[53]PS1-SC-CETA'!S25-'[53]PS0-SC'!S25</f>
        <v>0.44532562790051866</v>
      </c>
      <c r="T25" s="270">
        <f>'[53]PS1-SC-CETA'!T25-'[53]PS0-SC'!T25</f>
        <v>-7.4069577274211014</v>
      </c>
      <c r="U25" s="270">
        <f>'[53]PS1-SC-CETA'!U25-'[53]PS0-SC'!U25</f>
        <v>1.3783955640226442E-2</v>
      </c>
      <c r="V25" s="270">
        <f>'[53]PS1-SC-CETA'!V25-'[53]PS0-SC'!V25</f>
        <v>1.2866707359264484E-3</v>
      </c>
      <c r="W25" s="270">
        <f>'[53]PS1-SC-CETA'!W25-'[53]PS0-SC'!W25</f>
        <v>-8.6044354065728697E-4</v>
      </c>
      <c r="X25" s="270"/>
    </row>
    <row r="26" spans="1:24" ht="15.5">
      <c r="B26" s="277" t="s">
        <v>350</v>
      </c>
      <c r="C26" s="270">
        <f>'[53]PS1-SC-CETA'!C26-'[53]PS0-SC'!C26</f>
        <v>-74.125349140518665</v>
      </c>
      <c r="D26" s="270">
        <f>'[53]PS1-SC-CETA'!D26-'[53]PS0-SC'!D26</f>
        <v>0.27048633967706337</v>
      </c>
      <c r="E26" s="270">
        <f>'[53]PS1-SC-CETA'!E26-'[53]PS0-SC'!E26</f>
        <v>9.9553364818802947E-2</v>
      </c>
      <c r="F26" s="270">
        <f>'[53]PS1-SC-CETA'!F26-'[53]PS0-SC'!F26</f>
        <v>2.2155130654068671</v>
      </c>
      <c r="G26" s="270">
        <f>'[53]PS1-SC-CETA'!G26-'[53]PS0-SC'!G26</f>
        <v>0.8738533280206866</v>
      </c>
      <c r="H26" s="270">
        <f>'[53]PS1-SC-CETA'!H26-'[53]PS0-SC'!H26</f>
        <v>-43.261240232968248</v>
      </c>
      <c r="I26" s="270">
        <f>'[53]PS1-SC-CETA'!I26-'[53]PS0-SC'!I26</f>
        <v>31.346447781587813</v>
      </c>
      <c r="J26" s="270">
        <f>'[53]PS1-SC-CETA'!J26-'[53]PS0-SC'!J26</f>
        <v>-0.3860902821925265</v>
      </c>
      <c r="K26" s="270">
        <f>'[53]PS1-SC-CETA'!K26-'[53]PS0-SC'!K26</f>
        <v>-19.638989039012358</v>
      </c>
      <c r="L26" s="270">
        <f>'[53]PS1-SC-CETA'!L26-'[53]PS0-SC'!L26</f>
        <v>-11.807393979212975</v>
      </c>
      <c r="M26" s="270">
        <f>'[53]PS1-SC-CETA'!M26-'[53]PS0-SC'!M26</f>
        <v>-14.129413494709979</v>
      </c>
      <c r="N26" s="270">
        <f>'[53]PS1-SC-CETA'!N26-'[53]PS0-SC'!N26</f>
        <v>-19.265400714825546</v>
      </c>
      <c r="O26" s="270">
        <f>'[53]PS1-SC-CETA'!O26-'[53]PS0-SC'!O26</f>
        <v>-7.9222567932775974</v>
      </c>
      <c r="P26" s="270">
        <f>'[53]PS1-SC-CETA'!P26-'[53]PS0-SC'!P26</f>
        <v>-10.179868772235352</v>
      </c>
      <c r="Q26" s="270">
        <f>'[53]PS1-SC-CETA'!Q26-'[53]PS0-SC'!Q26</f>
        <v>-6.3741642429307603</v>
      </c>
      <c r="R26" s="270">
        <f>'[53]PS1-SC-CETA'!R26-'[53]PS0-SC'!R26</f>
        <v>-15.762725772501881</v>
      </c>
      <c r="S26" s="270">
        <f>'[53]PS1-SC-CETA'!S26-'[53]PS0-SC'!S26</f>
        <v>-9.5066753662608789</v>
      </c>
      <c r="T26" s="270">
        <f>'[53]PS1-SC-CETA'!T26-'[53]PS0-SC'!T26</f>
        <v>-27.739640183217489</v>
      </c>
      <c r="U26" s="270">
        <f>'[53]PS1-SC-CETA'!U26-'[53]PS0-SC'!U26</f>
        <v>-3.1285642785258574</v>
      </c>
      <c r="V26" s="270">
        <f>'[53]PS1-SC-CETA'!V26-'[53]PS0-SC'!V26</f>
        <v>-3.8187045119190657</v>
      </c>
      <c r="W26" s="270">
        <f>'[53]PS1-SC-CETA'!W26-'[53]PS0-SC'!W26</f>
        <v>-3.3420969598833494</v>
      </c>
      <c r="X26" s="270"/>
    </row>
    <row r="27" spans="1:24" ht="15.5">
      <c r="A27" s="309" t="s">
        <v>18</v>
      </c>
      <c r="B27" s="425" t="s">
        <v>108</v>
      </c>
      <c r="C27" s="275">
        <f>SUM(C25:C26)</f>
        <v>-52.809162496366156</v>
      </c>
      <c r="D27" s="275">
        <f t="shared" ref="D27:W27" si="3">SUM(D25:D26)</f>
        <v>0.54082066048677291</v>
      </c>
      <c r="E27" s="275">
        <f t="shared" si="3"/>
        <v>9.9553364818802947E-2</v>
      </c>
      <c r="F27" s="275">
        <f t="shared" si="3"/>
        <v>2.1586945101432491</v>
      </c>
      <c r="G27" s="275">
        <f t="shared" si="3"/>
        <v>0.8561918039504377</v>
      </c>
      <c r="H27" s="275">
        <f t="shared" si="3"/>
        <v>-54.603189778152597</v>
      </c>
      <c r="I27" s="275">
        <f t="shared" si="3"/>
        <v>78.171793043475134</v>
      </c>
      <c r="J27" s="275">
        <f t="shared" si="3"/>
        <v>0.97155208158661566</v>
      </c>
      <c r="K27" s="275">
        <f t="shared" si="3"/>
        <v>-22.436049066026978</v>
      </c>
      <c r="L27" s="275">
        <f t="shared" si="3"/>
        <v>-12.974106435247421</v>
      </c>
      <c r="M27" s="275">
        <f t="shared" si="3"/>
        <v>-12.80498373894217</v>
      </c>
      <c r="N27" s="275">
        <f t="shared" si="3"/>
        <v>-18.453925921698698</v>
      </c>
      <c r="O27" s="275">
        <f t="shared" si="3"/>
        <v>-7.1111703189531532</v>
      </c>
      <c r="P27" s="275">
        <f t="shared" si="3"/>
        <v>-10.145825646017332</v>
      </c>
      <c r="Q27" s="275">
        <f t="shared" si="3"/>
        <v>-6.5790944344857394</v>
      </c>
      <c r="R27" s="275">
        <f t="shared" si="3"/>
        <v>-15.70397851969123</v>
      </c>
      <c r="S27" s="275">
        <f t="shared" si="3"/>
        <v>-9.0613497383603594</v>
      </c>
      <c r="T27" s="275">
        <f t="shared" si="3"/>
        <v>-35.14659791063859</v>
      </c>
      <c r="U27" s="275">
        <f t="shared" si="3"/>
        <v>-3.1147803228856308</v>
      </c>
      <c r="V27" s="275">
        <f t="shared" si="3"/>
        <v>-3.8174178411831394</v>
      </c>
      <c r="W27" s="275">
        <f t="shared" si="3"/>
        <v>-3.3429574034240068</v>
      </c>
      <c r="X27" s="270"/>
    </row>
    <row r="28" spans="1:24" ht="7.5" customHeight="1">
      <c r="X28" s="270"/>
    </row>
    <row r="29" spans="1:24" ht="15.5">
      <c r="B29" s="273"/>
      <c r="C29" s="270"/>
      <c r="D29" s="270"/>
      <c r="E29" s="270"/>
      <c r="F29" s="270"/>
      <c r="G29" s="270"/>
      <c r="H29" s="270"/>
      <c r="I29" s="270"/>
      <c r="J29" s="270"/>
      <c r="K29" s="270"/>
      <c r="L29" s="270"/>
      <c r="M29" s="270"/>
      <c r="N29" s="270"/>
      <c r="O29" s="270"/>
      <c r="P29" s="270"/>
      <c r="Q29" s="270"/>
      <c r="R29" s="270"/>
      <c r="S29" s="270"/>
      <c r="T29" s="270"/>
      <c r="U29" s="270"/>
      <c r="V29" s="270"/>
      <c r="W29" s="270"/>
      <c r="X29" s="270"/>
    </row>
    <row r="30" spans="1:24" ht="15.5">
      <c r="A30" s="385">
        <v>5</v>
      </c>
      <c r="B30" s="273" t="s">
        <v>352</v>
      </c>
      <c r="C30" s="270"/>
      <c r="D30" s="270"/>
      <c r="E30" s="270"/>
      <c r="F30" s="270"/>
      <c r="G30" s="270"/>
      <c r="H30" s="270"/>
      <c r="I30" s="270"/>
      <c r="J30" s="270"/>
      <c r="K30" s="270"/>
      <c r="L30" s="270"/>
      <c r="M30" s="270"/>
      <c r="N30" s="270"/>
      <c r="O30" s="270"/>
      <c r="P30" s="270"/>
      <c r="Q30" s="270"/>
      <c r="R30" s="270"/>
      <c r="S30" s="270"/>
      <c r="T30" s="270"/>
      <c r="U30" s="270"/>
      <c r="V30" s="270"/>
      <c r="W30" s="270"/>
      <c r="X30" s="270"/>
    </row>
    <row r="31" spans="1:24" ht="15.5">
      <c r="A31" s="385" t="s">
        <v>13</v>
      </c>
      <c r="B31" s="424" t="s">
        <v>141</v>
      </c>
      <c r="C31" s="270">
        <f>'[53]PS1-SC-CETA'!C31-'[53]PS0-SC'!C31</f>
        <v>-48.285897409170502</v>
      </c>
      <c r="D31" s="270">
        <f>'[53]PS1-SC-CETA'!D31-'[53]PS0-SC'!D31</f>
        <v>0</v>
      </c>
      <c r="E31" s="270">
        <f>'[53]PS1-SC-CETA'!E31-'[53]PS0-SC'!E31</f>
        <v>0</v>
      </c>
      <c r="F31" s="270">
        <f>'[53]PS1-SC-CETA'!F31-'[53]PS0-SC'!F31</f>
        <v>0</v>
      </c>
      <c r="G31" s="270">
        <f>'[53]PS1-SC-CETA'!G31-'[53]PS0-SC'!G31</f>
        <v>-3.967743309715388E-3</v>
      </c>
      <c r="H31" s="270">
        <f>'[53]PS1-SC-CETA'!H31-'[53]PS0-SC'!H31</f>
        <v>-6.8642473158320172E-4</v>
      </c>
      <c r="I31" s="270">
        <f>'[53]PS1-SC-CETA'!I31-'[53]PS0-SC'!I31</f>
        <v>-5.3169704131050821E-4</v>
      </c>
      <c r="J31" s="270">
        <f>'[53]PS1-SC-CETA'!J31-'[53]PS0-SC'!J31</f>
        <v>6.0831517657788936E-4</v>
      </c>
      <c r="K31" s="270">
        <f>'[53]PS1-SC-CETA'!K31-'[53]PS0-SC'!K31</f>
        <v>-10.362438027348389</v>
      </c>
      <c r="L31" s="270">
        <f>'[53]PS1-SC-CETA'!L31-'[53]PS0-SC'!L31</f>
        <v>-10.676529360473182</v>
      </c>
      <c r="M31" s="270">
        <f>'[53]PS1-SC-CETA'!M31-'[53]PS0-SC'!M31</f>
        <v>-9.7162329105329945</v>
      </c>
      <c r="N31" s="270">
        <f>'[53]PS1-SC-CETA'!N31-'[53]PS0-SC'!N31</f>
        <v>-10.138582620186867</v>
      </c>
      <c r="O31" s="270">
        <f>'[53]PS1-SC-CETA'!O31-'[53]PS0-SC'!O31</f>
        <v>-10.430330794718429</v>
      </c>
      <c r="P31" s="270">
        <f>'[53]PS1-SC-CETA'!P31-'[53]PS0-SC'!P31</f>
        <v>-9.0558473065104863</v>
      </c>
      <c r="Q31" s="270">
        <f>'[53]PS1-SC-CETA'!Q31-'[53]PS0-SC'!Q31</f>
        <v>-11.803015985788079</v>
      </c>
      <c r="R31" s="270">
        <f>'[53]PS1-SC-CETA'!R31-'[53]PS0-SC'!R31</f>
        <v>-11.77133750720418</v>
      </c>
      <c r="S31" s="270">
        <f>'[53]PS1-SC-CETA'!S31-'[53]PS0-SC'!S31</f>
        <v>-12.434393159516617</v>
      </c>
      <c r="T31" s="270">
        <f>'[53]PS1-SC-CETA'!T31-'[53]PS0-SC'!T31</f>
        <v>-12.356638749650472</v>
      </c>
      <c r="U31" s="270">
        <f>'[53]PS1-SC-CETA'!U31-'[53]PS0-SC'!U31</f>
        <v>-0.16514533896784656</v>
      </c>
      <c r="V31" s="270">
        <f>'[53]PS1-SC-CETA'!V31-'[53]PS0-SC'!V31</f>
        <v>-0.12627656347856941</v>
      </c>
      <c r="W31" s="270">
        <f>'[53]PS1-SC-CETA'!W31-'[53]PS0-SC'!W31</f>
        <v>-7.6522097392768273E-3</v>
      </c>
      <c r="X31" s="270"/>
    </row>
    <row r="32" spans="1:24" ht="15.5">
      <c r="A32" s="385" t="s">
        <v>13</v>
      </c>
      <c r="B32" s="424" t="s">
        <v>142</v>
      </c>
      <c r="C32" s="270">
        <f>'[53]PS1-SC-CETA'!C32-'[53]PS0-SC'!C32</f>
        <v>-71.983189134978602</v>
      </c>
      <c r="D32" s="270">
        <f>'[53]PS1-SC-CETA'!D32-'[53]PS0-SC'!D32</f>
        <v>6.1820871906093089E-6</v>
      </c>
      <c r="E32" s="270">
        <f>'[53]PS1-SC-CETA'!E32-'[53]PS0-SC'!E32</f>
        <v>3.8393066029129841E-4</v>
      </c>
      <c r="F32" s="270">
        <f>'[53]PS1-SC-CETA'!F32-'[53]PS0-SC'!F32</f>
        <v>-3.2986327345895461E-2</v>
      </c>
      <c r="G32" s="270">
        <f>'[53]PS1-SC-CETA'!G32-'[53]PS0-SC'!G32</f>
        <v>-6.7196447162132245E-6</v>
      </c>
      <c r="H32" s="270">
        <f>'[53]PS1-SC-CETA'!H32-'[53]PS0-SC'!H32</f>
        <v>1.6467207062305533E-2</v>
      </c>
      <c r="I32" s="270">
        <f>'[53]PS1-SC-CETA'!I32-'[53]PS0-SC'!I32</f>
        <v>1.1026330652384786E-2</v>
      </c>
      <c r="J32" s="270">
        <f>'[53]PS1-SC-CETA'!J32-'[53]PS0-SC'!J32</f>
        <v>-1.5057287868103231E-3</v>
      </c>
      <c r="K32" s="270">
        <f>'[53]PS1-SC-CETA'!K32-'[53]PS0-SC'!K32</f>
        <v>-15.485448246770488</v>
      </c>
      <c r="L32" s="270">
        <f>'[53]PS1-SC-CETA'!L32-'[53]PS0-SC'!L32</f>
        <v>-15.985840061169938</v>
      </c>
      <c r="M32" s="270">
        <f>'[53]PS1-SC-CETA'!M32-'[53]PS0-SC'!M32</f>
        <v>-14.92136416170456</v>
      </c>
      <c r="N32" s="270">
        <f>'[53]PS1-SC-CETA'!N32-'[53]PS0-SC'!N32</f>
        <v>-13.85224782080536</v>
      </c>
      <c r="O32" s="270">
        <f>'[53]PS1-SC-CETA'!O32-'[53]PS0-SC'!O32</f>
        <v>-15.237579015224355</v>
      </c>
      <c r="P32" s="270">
        <f>'[53]PS1-SC-CETA'!P32-'[53]PS0-SC'!P32</f>
        <v>-16.271787051182173</v>
      </c>
      <c r="Q32" s="270">
        <f>'[53]PS1-SC-CETA'!Q32-'[53]PS0-SC'!Q32</f>
        <v>-16.58401701202979</v>
      </c>
      <c r="R32" s="270">
        <f>'[53]PS1-SC-CETA'!R32-'[53]PS0-SC'!R32</f>
        <v>-17.646152071534289</v>
      </c>
      <c r="S32" s="270">
        <f>'[53]PS1-SC-CETA'!S32-'[53]PS0-SC'!S32</f>
        <v>-17.850380270599999</v>
      </c>
      <c r="T32" s="270">
        <f>'[53]PS1-SC-CETA'!T32-'[53]PS0-SC'!T32</f>
        <v>-18.703666589961813</v>
      </c>
      <c r="U32" s="270">
        <f>'[53]PS1-SC-CETA'!U32-'[53]PS0-SC'!U32</f>
        <v>0.14288897019355318</v>
      </c>
      <c r="V32" s="270">
        <f>'[53]PS1-SC-CETA'!V32-'[53]PS0-SC'!V32</f>
        <v>0.10402427589838226</v>
      </c>
      <c r="W32" s="270">
        <f>'[53]PS1-SC-CETA'!W32-'[53]PS0-SC'!W32</f>
        <v>-1.82501370038608E-2</v>
      </c>
      <c r="X32" s="270"/>
    </row>
    <row r="33" spans="1:24" ht="15.5">
      <c r="A33" s="385" t="s">
        <v>13</v>
      </c>
      <c r="B33" s="424" t="s">
        <v>117</v>
      </c>
      <c r="C33" s="270">
        <f>'[53]PS1-SC-CETA'!C33-'[53]PS0-SC'!C33</f>
        <v>-0.49292030778029527</v>
      </c>
      <c r="D33" s="270">
        <f>'[53]PS1-SC-CETA'!D33-'[53]PS0-SC'!D33</f>
        <v>-3.5140761787708641E-3</v>
      </c>
      <c r="E33" s="270">
        <f>'[53]PS1-SC-CETA'!E33-'[53]PS0-SC'!E33</f>
        <v>-7.4194549802975018E-4</v>
      </c>
      <c r="F33" s="270">
        <f>'[53]PS1-SC-CETA'!F33-'[53]PS0-SC'!F33</f>
        <v>1.0291992753710844E-2</v>
      </c>
      <c r="G33" s="270">
        <f>'[53]PS1-SC-CETA'!G33-'[53]PS0-SC'!G33</f>
        <v>-1.8689748417109797E-2</v>
      </c>
      <c r="H33" s="270">
        <f>'[53]PS1-SC-CETA'!H33-'[53]PS0-SC'!H33</f>
        <v>-4.2869436411105966E-3</v>
      </c>
      <c r="I33" s="270">
        <f>'[53]PS1-SC-CETA'!I33-'[53]PS0-SC'!I33</f>
        <v>-8.0383307507430501E-2</v>
      </c>
      <c r="J33" s="270">
        <f>'[53]PS1-SC-CETA'!J33-'[53]PS0-SC'!J33</f>
        <v>7.0615785059047198E-4</v>
      </c>
      <c r="K33" s="270">
        <f>'[53]PS1-SC-CETA'!K33-'[53]PS0-SC'!K33</f>
        <v>2.4030784452230947E-2</v>
      </c>
      <c r="L33" s="270">
        <f>'[53]PS1-SC-CETA'!L33-'[53]PS0-SC'!L33</f>
        <v>-4.8110695744670195E-2</v>
      </c>
      <c r="M33" s="270">
        <f>'[53]PS1-SC-CETA'!M33-'[53]PS0-SC'!M33</f>
        <v>-0.11571581132785713</v>
      </c>
      <c r="N33" s="270">
        <f>'[53]PS1-SC-CETA'!N33-'[53]PS0-SC'!N33</f>
        <v>-9.6427733112151692E-2</v>
      </c>
      <c r="O33" s="270">
        <f>'[53]PS1-SC-CETA'!O33-'[53]PS0-SC'!O33</f>
        <v>-0.13505610727684925</v>
      </c>
      <c r="P33" s="270">
        <f>'[53]PS1-SC-CETA'!P33-'[53]PS0-SC'!P33</f>
        <v>-7.0709456996303821E-2</v>
      </c>
      <c r="Q33" s="270">
        <f>'[53]PS1-SC-CETA'!Q33-'[53]PS0-SC'!Q33</f>
        <v>-0.11812367651155942</v>
      </c>
      <c r="R33" s="270">
        <f>'[53]PS1-SC-CETA'!R33-'[53]PS0-SC'!R33</f>
        <v>-0.13433598522174073</v>
      </c>
      <c r="S33" s="270">
        <f>'[53]PS1-SC-CETA'!S33-'[53]PS0-SC'!S33</f>
        <v>-0.15013224317120422</v>
      </c>
      <c r="T33" s="270">
        <f>'[53]PS1-SC-CETA'!T33-'[53]PS0-SC'!T33</f>
        <v>-9.7291251029951731E-2</v>
      </c>
      <c r="U33" s="270">
        <f>'[53]PS1-SC-CETA'!U33-'[53]PS0-SC'!U33</f>
        <v>-3.3416676205050955E-2</v>
      </c>
      <c r="V33" s="270">
        <f>'[53]PS1-SC-CETA'!V33-'[53]PS0-SC'!V33</f>
        <v>-1.3606204933090282E-2</v>
      </c>
      <c r="W33" s="270">
        <f>'[53]PS1-SC-CETA'!W33-'[53]PS0-SC'!W33</f>
        <v>-6.9305671985819828E-2</v>
      </c>
      <c r="X33" s="270"/>
    </row>
    <row r="34" spans="1:24" ht="15.5">
      <c r="A34" s="385" t="s">
        <v>13</v>
      </c>
      <c r="B34" s="424" t="s">
        <v>143</v>
      </c>
      <c r="C34" s="270">
        <f>'[53]PS1-SC-CETA'!C34-'[53]PS0-SC'!C34</f>
        <v>0</v>
      </c>
      <c r="D34" s="270">
        <f>'[53]PS1-SC-CETA'!D34-'[53]PS0-SC'!D34</f>
        <v>0</v>
      </c>
      <c r="E34" s="270">
        <f>'[53]PS1-SC-CETA'!E34-'[53]PS0-SC'!E34</f>
        <v>0</v>
      </c>
      <c r="F34" s="270">
        <f>'[53]PS1-SC-CETA'!F34-'[53]PS0-SC'!F34</f>
        <v>0</v>
      </c>
      <c r="G34" s="270">
        <f>'[53]PS1-SC-CETA'!G34-'[53]PS0-SC'!G34</f>
        <v>0</v>
      </c>
      <c r="H34" s="270">
        <f>'[53]PS1-SC-CETA'!H34-'[53]PS0-SC'!H34</f>
        <v>0</v>
      </c>
      <c r="I34" s="270">
        <f>'[53]PS1-SC-CETA'!I34-'[53]PS0-SC'!I34</f>
        <v>0</v>
      </c>
      <c r="J34" s="270">
        <f>'[53]PS1-SC-CETA'!J34-'[53]PS0-SC'!J34</f>
        <v>0</v>
      </c>
      <c r="K34" s="270">
        <f>'[53]PS1-SC-CETA'!K34-'[53]PS0-SC'!K34</f>
        <v>0</v>
      </c>
      <c r="L34" s="270">
        <f>'[53]PS1-SC-CETA'!L34-'[53]PS0-SC'!L34</f>
        <v>0</v>
      </c>
      <c r="M34" s="270">
        <f>'[53]PS1-SC-CETA'!M34-'[53]PS0-SC'!M34</f>
        <v>0</v>
      </c>
      <c r="N34" s="270">
        <f>'[53]PS1-SC-CETA'!N34-'[53]PS0-SC'!N34</f>
        <v>0</v>
      </c>
      <c r="O34" s="270">
        <f>'[53]PS1-SC-CETA'!O34-'[53]PS0-SC'!O34</f>
        <v>0</v>
      </c>
      <c r="P34" s="270">
        <f>'[53]PS1-SC-CETA'!P34-'[53]PS0-SC'!P34</f>
        <v>0</v>
      </c>
      <c r="Q34" s="270">
        <f>'[53]PS1-SC-CETA'!Q34-'[53]PS0-SC'!Q34</f>
        <v>0</v>
      </c>
      <c r="R34" s="270">
        <f>'[53]PS1-SC-CETA'!R34-'[53]PS0-SC'!R34</f>
        <v>0</v>
      </c>
      <c r="S34" s="270">
        <f>'[53]PS1-SC-CETA'!S34-'[53]PS0-SC'!S34</f>
        <v>0</v>
      </c>
      <c r="T34" s="270">
        <f>'[53]PS1-SC-CETA'!T34-'[53]PS0-SC'!T34</f>
        <v>0</v>
      </c>
      <c r="U34" s="270">
        <f>'[53]PS1-SC-CETA'!U34-'[53]PS0-SC'!U34</f>
        <v>0</v>
      </c>
      <c r="V34" s="270">
        <f>'[53]PS1-SC-CETA'!V34-'[53]PS0-SC'!V34</f>
        <v>0</v>
      </c>
      <c r="W34" s="270">
        <f>'[53]PS1-SC-CETA'!W34-'[53]PS0-SC'!W34</f>
        <v>0</v>
      </c>
      <c r="X34" s="270"/>
    </row>
    <row r="35" spans="1:24" ht="15.5">
      <c r="A35" s="385" t="s">
        <v>13</v>
      </c>
      <c r="B35" s="424" t="s">
        <v>144</v>
      </c>
      <c r="C35" s="270">
        <f>'[53]PS1-SC-CETA'!C35-'[53]PS0-SC'!C35</f>
        <v>0</v>
      </c>
      <c r="D35" s="270">
        <f>'[53]PS1-SC-CETA'!D35-'[53]PS0-SC'!D35</f>
        <v>5.3290705182007514E-14</v>
      </c>
      <c r="E35" s="270">
        <f>'[53]PS1-SC-CETA'!E35-'[53]PS0-SC'!E35</f>
        <v>0</v>
      </c>
      <c r="F35" s="270">
        <f>'[53]PS1-SC-CETA'!F35-'[53]PS0-SC'!F35</f>
        <v>0</v>
      </c>
      <c r="G35" s="270">
        <f>'[53]PS1-SC-CETA'!G35-'[53]PS0-SC'!G35</f>
        <v>0</v>
      </c>
      <c r="H35" s="270">
        <f>'[53]PS1-SC-CETA'!H35-'[53]PS0-SC'!H35</f>
        <v>0</v>
      </c>
      <c r="I35" s="270">
        <f>'[53]PS1-SC-CETA'!I35-'[53]PS0-SC'!I35</f>
        <v>0</v>
      </c>
      <c r="J35" s="270">
        <f>'[53]PS1-SC-CETA'!J35-'[53]PS0-SC'!J35</f>
        <v>0</v>
      </c>
      <c r="K35" s="270">
        <f>'[53]PS1-SC-CETA'!K35-'[53]PS0-SC'!K35</f>
        <v>0</v>
      </c>
      <c r="L35" s="270">
        <f>'[53]PS1-SC-CETA'!L35-'[53]PS0-SC'!L35</f>
        <v>0</v>
      </c>
      <c r="M35" s="270">
        <f>'[53]PS1-SC-CETA'!M35-'[53]PS0-SC'!M35</f>
        <v>0</v>
      </c>
      <c r="N35" s="270">
        <f>'[53]PS1-SC-CETA'!N35-'[53]PS0-SC'!N35</f>
        <v>0</v>
      </c>
      <c r="O35" s="270">
        <f>'[53]PS1-SC-CETA'!O35-'[53]PS0-SC'!O35</f>
        <v>0</v>
      </c>
      <c r="P35" s="270">
        <f>'[53]PS1-SC-CETA'!P35-'[53]PS0-SC'!P35</f>
        <v>0</v>
      </c>
      <c r="Q35" s="270">
        <f>'[53]PS1-SC-CETA'!Q35-'[53]PS0-SC'!Q35</f>
        <v>0</v>
      </c>
      <c r="R35" s="270">
        <f>'[53]PS1-SC-CETA'!R35-'[53]PS0-SC'!R35</f>
        <v>0</v>
      </c>
      <c r="S35" s="270">
        <f>'[53]PS1-SC-CETA'!S35-'[53]PS0-SC'!S35</f>
        <v>0</v>
      </c>
      <c r="T35" s="270">
        <f>'[53]PS1-SC-CETA'!T35-'[53]PS0-SC'!T35</f>
        <v>0</v>
      </c>
      <c r="U35" s="270">
        <f>'[53]PS1-SC-CETA'!U35-'[53]PS0-SC'!U35</f>
        <v>0</v>
      </c>
      <c r="V35" s="270">
        <f>'[53]PS1-SC-CETA'!V35-'[53]PS0-SC'!V35</f>
        <v>0</v>
      </c>
      <c r="W35" s="270">
        <f>'[53]PS1-SC-CETA'!W35-'[53]PS0-SC'!W35</f>
        <v>0</v>
      </c>
      <c r="X35" s="270"/>
    </row>
    <row r="36" spans="1:24" ht="15.5">
      <c r="A36" s="385" t="s">
        <v>13</v>
      </c>
      <c r="B36" s="424" t="s">
        <v>145</v>
      </c>
      <c r="C36" s="270">
        <f>'[53]PS1-SC-CETA'!C36-'[53]PS0-SC'!C36</f>
        <v>0</v>
      </c>
      <c r="D36" s="270">
        <f>'[53]PS1-SC-CETA'!D36-'[53]PS0-SC'!D36</f>
        <v>0</v>
      </c>
      <c r="E36" s="270">
        <f>'[53]PS1-SC-CETA'!E36-'[53]PS0-SC'!E36</f>
        <v>0</v>
      </c>
      <c r="F36" s="270">
        <f>'[53]PS1-SC-CETA'!F36-'[53]PS0-SC'!F36</f>
        <v>0</v>
      </c>
      <c r="G36" s="270">
        <f>'[53]PS1-SC-CETA'!G36-'[53]PS0-SC'!G36</f>
        <v>0</v>
      </c>
      <c r="H36" s="270">
        <f>'[53]PS1-SC-CETA'!H36-'[53]PS0-SC'!H36</f>
        <v>0</v>
      </c>
      <c r="I36" s="270">
        <f>'[53]PS1-SC-CETA'!I36-'[53]PS0-SC'!I36</f>
        <v>0</v>
      </c>
      <c r="J36" s="270">
        <f>'[53]PS1-SC-CETA'!J36-'[53]PS0-SC'!J36</f>
        <v>0</v>
      </c>
      <c r="K36" s="270">
        <f>'[53]PS1-SC-CETA'!K36-'[53]PS0-SC'!K36</f>
        <v>0</v>
      </c>
      <c r="L36" s="270">
        <f>'[53]PS1-SC-CETA'!L36-'[53]PS0-SC'!L36</f>
        <v>0</v>
      </c>
      <c r="M36" s="270">
        <f>'[53]PS1-SC-CETA'!M36-'[53]PS0-SC'!M36</f>
        <v>0</v>
      </c>
      <c r="N36" s="270">
        <f>'[53]PS1-SC-CETA'!N36-'[53]PS0-SC'!N36</f>
        <v>0</v>
      </c>
      <c r="O36" s="270">
        <f>'[53]PS1-SC-CETA'!O36-'[53]PS0-SC'!O36</f>
        <v>0</v>
      </c>
      <c r="P36" s="270">
        <f>'[53]PS1-SC-CETA'!P36-'[53]PS0-SC'!P36</f>
        <v>0</v>
      </c>
      <c r="Q36" s="270">
        <f>'[53]PS1-SC-CETA'!Q36-'[53]PS0-SC'!Q36</f>
        <v>0</v>
      </c>
      <c r="R36" s="270">
        <f>'[53]PS1-SC-CETA'!R36-'[53]PS0-SC'!R36</f>
        <v>0</v>
      </c>
      <c r="S36" s="270">
        <f>'[53]PS1-SC-CETA'!S36-'[53]PS0-SC'!S36</f>
        <v>0</v>
      </c>
      <c r="T36" s="270">
        <f>'[53]PS1-SC-CETA'!T36-'[53]PS0-SC'!T36</f>
        <v>0</v>
      </c>
      <c r="U36" s="270">
        <f>'[53]PS1-SC-CETA'!U36-'[53]PS0-SC'!U36</f>
        <v>0</v>
      </c>
      <c r="V36" s="270">
        <f>'[53]PS1-SC-CETA'!V36-'[53]PS0-SC'!V36</f>
        <v>0</v>
      </c>
      <c r="W36" s="270">
        <f>'[53]PS1-SC-CETA'!W36-'[53]PS0-SC'!W36</f>
        <v>0</v>
      </c>
      <c r="X36" s="270"/>
    </row>
    <row r="37" spans="1:24" ht="15.5">
      <c r="A37" s="385" t="s">
        <v>13</v>
      </c>
      <c r="B37" s="424" t="s">
        <v>358</v>
      </c>
      <c r="C37" s="270">
        <f>'[53]PS1-SC-CETA'!C37-'[53]PS0-SC'!C37</f>
        <v>1.7336966104435305</v>
      </c>
      <c r="D37" s="270">
        <f>'[53]PS1-SC-CETA'!D37-'[53]PS0-SC'!D37</f>
        <v>0</v>
      </c>
      <c r="E37" s="270">
        <f>'[53]PS1-SC-CETA'!E37-'[53]PS0-SC'!E37</f>
        <v>0</v>
      </c>
      <c r="F37" s="270">
        <f>'[53]PS1-SC-CETA'!F37-'[53]PS0-SC'!F37</f>
        <v>0</v>
      </c>
      <c r="G37" s="270">
        <f>'[53]PS1-SC-CETA'!G37-'[53]PS0-SC'!G37</f>
        <v>-2.756793191984741E-4</v>
      </c>
      <c r="H37" s="270">
        <f>'[53]PS1-SC-CETA'!H37-'[53]PS0-SC'!H37</f>
        <v>0</v>
      </c>
      <c r="I37" s="270">
        <f>'[53]PS1-SC-CETA'!I37-'[53]PS0-SC'!I37</f>
        <v>-2.024656589759033E-3</v>
      </c>
      <c r="J37" s="270">
        <f>'[53]PS1-SC-CETA'!J37-'[53]PS0-SC'!J37</f>
        <v>1.9365850372921045E-4</v>
      </c>
      <c r="K37" s="270">
        <f>'[53]PS1-SC-CETA'!K37-'[53]PS0-SC'!K37</f>
        <v>8.9616414692272883E-4</v>
      </c>
      <c r="L37" s="270">
        <f>'[53]PS1-SC-CETA'!L37-'[53]PS0-SC'!L37</f>
        <v>7.1870274888397034E-4</v>
      </c>
      <c r="M37" s="270">
        <f>'[53]PS1-SC-CETA'!M37-'[53]PS0-SC'!M37</f>
        <v>-5.6233379199284173E-3</v>
      </c>
      <c r="N37" s="270">
        <f>'[53]PS1-SC-CETA'!N37-'[53]PS0-SC'!N37</f>
        <v>-1.3323252580335065E-2</v>
      </c>
      <c r="O37" s="270">
        <f>'[53]PS1-SC-CETA'!O37-'[53]PS0-SC'!O37</f>
        <v>1.5529289043473113</v>
      </c>
      <c r="P37" s="270">
        <f>'[53]PS1-SC-CETA'!P37-'[53]PS0-SC'!P37</f>
        <v>0.75952678574776655</v>
      </c>
      <c r="Q37" s="270">
        <f>'[53]PS1-SC-CETA'!Q37-'[53]PS0-SC'!Q37</f>
        <v>0.79706895221715968</v>
      </c>
      <c r="R37" s="270">
        <f>'[53]PS1-SC-CETA'!R37-'[53]PS0-SC'!R37</f>
        <v>1.1425071155515525</v>
      </c>
      <c r="S37" s="270">
        <f>'[53]PS1-SC-CETA'!S37-'[53]PS0-SC'!S37</f>
        <v>6.2004548266259008E-4</v>
      </c>
      <c r="T37" s="270">
        <f>'[53]PS1-SC-CETA'!T37-'[53]PS0-SC'!T37</f>
        <v>-2.3382657195725187E-4</v>
      </c>
      <c r="U37" s="270">
        <f>'[53]PS1-SC-CETA'!U37-'[53]PS0-SC'!U37</f>
        <v>-3.8803824771889595E-2</v>
      </c>
      <c r="V37" s="270">
        <f>'[53]PS1-SC-CETA'!V37-'[53]PS0-SC'!V37</f>
        <v>-4.1255731550450037E-2</v>
      </c>
      <c r="W37" s="270">
        <f>'[53]PS1-SC-CETA'!W37-'[53]PS0-SC'!W37</f>
        <v>-3.9376279567477468E-2</v>
      </c>
      <c r="X37" s="270"/>
    </row>
    <row r="38" spans="1:24" ht="15.5">
      <c r="A38" s="385" t="s">
        <v>11</v>
      </c>
      <c r="B38" s="424" t="s">
        <v>11</v>
      </c>
      <c r="C38" s="270">
        <f>'[53]PS1-SC-CETA'!C38-'[53]PS0-SC'!C38</f>
        <v>-27.826769350473114</v>
      </c>
      <c r="D38" s="270">
        <f>'[53]PS1-SC-CETA'!D38-'[53]PS0-SC'!D38</f>
        <v>-9.9942911211883256E-2</v>
      </c>
      <c r="E38" s="270">
        <f>'[53]PS1-SC-CETA'!E38-'[53]PS0-SC'!E38</f>
        <v>-5.434342868238673E-2</v>
      </c>
      <c r="F38" s="270">
        <f>'[53]PS1-SC-CETA'!F38-'[53]PS0-SC'!F38</f>
        <v>0.52416133017118227</v>
      </c>
      <c r="G38" s="270">
        <f>'[53]PS1-SC-CETA'!G38-'[53]PS0-SC'!G38</f>
        <v>-0.6335889582363734</v>
      </c>
      <c r="H38" s="270">
        <f>'[53]PS1-SC-CETA'!H38-'[53]PS0-SC'!H38</f>
        <v>-0.80988710102121786</v>
      </c>
      <c r="I38" s="270">
        <f>'[53]PS1-SC-CETA'!I38-'[53]PS0-SC'!I38</f>
        <v>0.72064499608575261</v>
      </c>
      <c r="J38" s="270">
        <f>'[53]PS1-SC-CETA'!J38-'[53]PS0-SC'!J38</f>
        <v>0.37259305402437803</v>
      </c>
      <c r="K38" s="270">
        <f>'[53]PS1-SC-CETA'!K38-'[53]PS0-SC'!K38</f>
        <v>-6.2290505582125775</v>
      </c>
      <c r="L38" s="270">
        <f>'[53]PS1-SC-CETA'!L38-'[53]PS0-SC'!L38</f>
        <v>-2.5046979312369331</v>
      </c>
      <c r="M38" s="270">
        <f>'[53]PS1-SC-CETA'!M38-'[53]PS0-SC'!M38</f>
        <v>-6.3776227606048792</v>
      </c>
      <c r="N38" s="270">
        <f>'[53]PS1-SC-CETA'!N38-'[53]PS0-SC'!N38</f>
        <v>-8.0462865039534677</v>
      </c>
      <c r="O38" s="270">
        <f>'[53]PS1-SC-CETA'!O38-'[53]PS0-SC'!O38</f>
        <v>-6.1797953166105231</v>
      </c>
      <c r="P38" s="270">
        <f>'[53]PS1-SC-CETA'!P38-'[53]PS0-SC'!P38</f>
        <v>-6.7820062869578237</v>
      </c>
      <c r="Q38" s="270">
        <f>'[53]PS1-SC-CETA'!Q38-'[53]PS0-SC'!Q38</f>
        <v>-5.0494436887264555</v>
      </c>
      <c r="R38" s="270">
        <f>'[53]PS1-SC-CETA'!R38-'[53]PS0-SC'!R38</f>
        <v>-5.7659290410429662</v>
      </c>
      <c r="S38" s="270">
        <f>'[53]PS1-SC-CETA'!S38-'[53]PS0-SC'!S38</f>
        <v>-7.0545299734103537</v>
      </c>
      <c r="T38" s="270">
        <f>'[53]PS1-SC-CETA'!T38-'[53]PS0-SC'!T38</f>
        <v>-3.057182956972099</v>
      </c>
      <c r="U38" s="270">
        <f>'[53]PS1-SC-CETA'!U38-'[53]PS0-SC'!U38</f>
        <v>-2.2766002173785296</v>
      </c>
      <c r="V38" s="270">
        <f>'[53]PS1-SC-CETA'!V38-'[53]PS0-SC'!V38</f>
        <v>-2.6234449412387448</v>
      </c>
      <c r="W38" s="270">
        <f>'[53]PS1-SC-CETA'!W38-'[53]PS0-SC'!W38</f>
        <v>-2.3844091615486604</v>
      </c>
      <c r="X38" s="270"/>
    </row>
    <row r="39" spans="1:24" ht="15.5">
      <c r="A39" s="385" t="s">
        <v>11</v>
      </c>
      <c r="B39" s="424" t="s">
        <v>146</v>
      </c>
      <c r="C39" s="270">
        <f>'[53]PS1-SC-CETA'!C39-'[53]PS0-SC'!C39</f>
        <v>3.6158437221473605E-2</v>
      </c>
      <c r="D39" s="270">
        <f>'[53]PS1-SC-CETA'!D39-'[53]PS0-SC'!D39</f>
        <v>6.9948650050000616E-2</v>
      </c>
      <c r="E39" s="270">
        <f>'[53]PS1-SC-CETA'!E39-'[53]PS0-SC'!E39</f>
        <v>-3.4695948199998661E-3</v>
      </c>
      <c r="F39" s="270">
        <f>'[53]PS1-SC-CETA'!F39-'[53]PS0-SC'!F39</f>
        <v>-8.6124036950001148E-2</v>
      </c>
      <c r="G39" s="270">
        <f>'[53]PS1-SC-CETA'!G39-'[53]PS0-SC'!G39</f>
        <v>-7.6550623409998408E-2</v>
      </c>
      <c r="H39" s="270">
        <f>'[53]PS1-SC-CETA'!H39-'[53]PS0-SC'!H39</f>
        <v>3.2838974209999705E-2</v>
      </c>
      <c r="I39" s="270">
        <f>'[53]PS1-SC-CETA'!I39-'[53]PS0-SC'!I39</f>
        <v>6.7677163740000879E-2</v>
      </c>
      <c r="J39" s="270">
        <f>'[53]PS1-SC-CETA'!J39-'[53]PS0-SC'!J39</f>
        <v>-1.5803527610000145E-2</v>
      </c>
      <c r="K39" s="270">
        <f>'[53]PS1-SC-CETA'!K39-'[53]PS0-SC'!K39</f>
        <v>0.10983001451000174</v>
      </c>
      <c r="L39" s="270">
        <f>'[53]PS1-SC-CETA'!L39-'[53]PS0-SC'!L39</f>
        <v>0.11298518217000009</v>
      </c>
      <c r="M39" s="270">
        <f>'[53]PS1-SC-CETA'!M39-'[53]PS0-SC'!M39</f>
        <v>-9.3960400049997617E-2</v>
      </c>
      <c r="N39" s="270">
        <f>'[53]PS1-SC-CETA'!N39-'[53]PS0-SC'!N39</f>
        <v>-1.5886468170002388E-2</v>
      </c>
      <c r="O39" s="270">
        <f>'[53]PS1-SC-CETA'!O39-'[53]PS0-SC'!O39</f>
        <v>-1.754432597000033E-2</v>
      </c>
      <c r="P39" s="270">
        <f>'[53]PS1-SC-CETA'!P39-'[53]PS0-SC'!P39</f>
        <v>-3.4905697379999268E-2</v>
      </c>
      <c r="Q39" s="270">
        <f>'[53]PS1-SC-CETA'!Q39-'[53]PS0-SC'!Q39</f>
        <v>-0.12427948320000048</v>
      </c>
      <c r="R39" s="270">
        <f>'[53]PS1-SC-CETA'!R39-'[53]PS0-SC'!R39</f>
        <v>7.8852406289999344E-2</v>
      </c>
      <c r="S39" s="270">
        <f>'[53]PS1-SC-CETA'!S39-'[53]PS0-SC'!S39</f>
        <v>-5.5419676809999707E-2</v>
      </c>
      <c r="T39" s="270">
        <f>'[53]PS1-SC-CETA'!T39-'[53]PS0-SC'!T39</f>
        <v>-0.10876519956999964</v>
      </c>
      <c r="U39" s="270">
        <f>'[53]PS1-SC-CETA'!U39-'[53]PS0-SC'!U39</f>
        <v>6.2677856910001495E-2</v>
      </c>
      <c r="V39" s="270">
        <f>'[53]PS1-SC-CETA'!V39-'[53]PS0-SC'!V39</f>
        <v>0.12649768272999928</v>
      </c>
      <c r="W39" s="270">
        <f>'[53]PS1-SC-CETA'!W39-'[53]PS0-SC'!W39</f>
        <v>5.6751127130000079E-2</v>
      </c>
      <c r="X39" s="270"/>
    </row>
    <row r="40" spans="1:24" ht="15.5">
      <c r="A40" s="385" t="s">
        <v>13</v>
      </c>
      <c r="B40" s="424" t="s">
        <v>147</v>
      </c>
      <c r="C40" s="270">
        <f>'[53]PS1-SC-CETA'!C40-'[53]PS0-SC'!C40</f>
        <v>0</v>
      </c>
      <c r="D40" s="270">
        <f>'[53]PS1-SC-CETA'!D40-'[53]PS0-SC'!D40</f>
        <v>0</v>
      </c>
      <c r="E40" s="270">
        <f>'[53]PS1-SC-CETA'!E40-'[53]PS0-SC'!E40</f>
        <v>0</v>
      </c>
      <c r="F40" s="270">
        <f>'[53]PS1-SC-CETA'!F40-'[53]PS0-SC'!F40</f>
        <v>0</v>
      </c>
      <c r="G40" s="270">
        <f>'[53]PS1-SC-CETA'!G40-'[53]PS0-SC'!G40</f>
        <v>0</v>
      </c>
      <c r="H40" s="270">
        <f>'[53]PS1-SC-CETA'!H40-'[53]PS0-SC'!H40</f>
        <v>0</v>
      </c>
      <c r="I40" s="270">
        <f>'[53]PS1-SC-CETA'!I40-'[53]PS0-SC'!I40</f>
        <v>0</v>
      </c>
      <c r="J40" s="270">
        <f>'[53]PS1-SC-CETA'!J40-'[53]PS0-SC'!J40</f>
        <v>0</v>
      </c>
      <c r="K40" s="270">
        <f>'[53]PS1-SC-CETA'!K40-'[53]PS0-SC'!K40</f>
        <v>0</v>
      </c>
      <c r="L40" s="270">
        <f>'[53]PS1-SC-CETA'!L40-'[53]PS0-SC'!L40</f>
        <v>0</v>
      </c>
      <c r="M40" s="270">
        <f>'[53]PS1-SC-CETA'!M40-'[53]PS0-SC'!M40</f>
        <v>0</v>
      </c>
      <c r="N40" s="270">
        <f>'[53]PS1-SC-CETA'!N40-'[53]PS0-SC'!N40</f>
        <v>0</v>
      </c>
      <c r="O40" s="270">
        <f>'[53]PS1-SC-CETA'!O40-'[53]PS0-SC'!O40</f>
        <v>0</v>
      </c>
      <c r="P40" s="270">
        <f>'[53]PS1-SC-CETA'!P40-'[53]PS0-SC'!P40</f>
        <v>0</v>
      </c>
      <c r="Q40" s="270">
        <f>'[53]PS1-SC-CETA'!Q40-'[53]PS0-SC'!Q40</f>
        <v>0</v>
      </c>
      <c r="R40" s="270">
        <f>'[53]PS1-SC-CETA'!R40-'[53]PS0-SC'!R40</f>
        <v>0</v>
      </c>
      <c r="S40" s="270">
        <f>'[53]PS1-SC-CETA'!S40-'[53]PS0-SC'!S40</f>
        <v>0</v>
      </c>
      <c r="T40" s="270">
        <f>'[53]PS1-SC-CETA'!T40-'[53]PS0-SC'!T40</f>
        <v>0</v>
      </c>
      <c r="U40" s="270">
        <f>'[53]PS1-SC-CETA'!U40-'[53]PS0-SC'!U40</f>
        <v>0</v>
      </c>
      <c r="V40" s="270">
        <f>'[53]PS1-SC-CETA'!V40-'[53]PS0-SC'!V40</f>
        <v>0</v>
      </c>
      <c r="W40" s="270">
        <f>'[53]PS1-SC-CETA'!W40-'[53]PS0-SC'!W40</f>
        <v>0</v>
      </c>
      <c r="X40" s="270"/>
    </row>
    <row r="41" spans="1:24" ht="15.5">
      <c r="A41" s="385" t="s">
        <v>13</v>
      </c>
      <c r="B41" s="424" t="s">
        <v>148</v>
      </c>
      <c r="C41" s="270">
        <f>'[53]PS1-SC-CETA'!C41-'[53]PS0-SC'!C41</f>
        <v>0</v>
      </c>
      <c r="D41" s="270">
        <f>'[53]PS1-SC-CETA'!D41-'[53]PS0-SC'!D41</f>
        <v>0</v>
      </c>
      <c r="E41" s="270">
        <f>'[53]PS1-SC-CETA'!E41-'[53]PS0-SC'!E41</f>
        <v>0</v>
      </c>
      <c r="F41" s="270">
        <f>'[53]PS1-SC-CETA'!F41-'[53]PS0-SC'!F41</f>
        <v>0</v>
      </c>
      <c r="G41" s="270">
        <f>'[53]PS1-SC-CETA'!G41-'[53]PS0-SC'!G41</f>
        <v>0</v>
      </c>
      <c r="H41" s="270">
        <f>'[53]PS1-SC-CETA'!H41-'[53]PS0-SC'!H41</f>
        <v>0</v>
      </c>
      <c r="I41" s="270">
        <f>'[53]PS1-SC-CETA'!I41-'[53]PS0-SC'!I41</f>
        <v>0</v>
      </c>
      <c r="J41" s="270">
        <f>'[53]PS1-SC-CETA'!J41-'[53]PS0-SC'!J41</f>
        <v>0</v>
      </c>
      <c r="K41" s="270">
        <f>'[53]PS1-SC-CETA'!K41-'[53]PS0-SC'!K41</f>
        <v>0</v>
      </c>
      <c r="L41" s="270">
        <f>'[53]PS1-SC-CETA'!L41-'[53]PS0-SC'!L41</f>
        <v>0</v>
      </c>
      <c r="M41" s="270">
        <f>'[53]PS1-SC-CETA'!M41-'[53]PS0-SC'!M41</f>
        <v>0</v>
      </c>
      <c r="N41" s="270">
        <f>'[53]PS1-SC-CETA'!N41-'[53]PS0-SC'!N41</f>
        <v>0</v>
      </c>
      <c r="O41" s="270">
        <f>'[53]PS1-SC-CETA'!O41-'[53]PS0-SC'!O41</f>
        <v>0</v>
      </c>
      <c r="P41" s="270">
        <f>'[53]PS1-SC-CETA'!P41-'[53]PS0-SC'!P41</f>
        <v>0</v>
      </c>
      <c r="Q41" s="270">
        <f>'[53]PS1-SC-CETA'!Q41-'[53]PS0-SC'!Q41</f>
        <v>0</v>
      </c>
      <c r="R41" s="270">
        <f>'[53]PS1-SC-CETA'!R41-'[53]PS0-SC'!R41</f>
        <v>0</v>
      </c>
      <c r="S41" s="270">
        <f>'[53]PS1-SC-CETA'!S41-'[53]PS0-SC'!S41</f>
        <v>0</v>
      </c>
      <c r="T41" s="270">
        <f>'[53]PS1-SC-CETA'!T41-'[53]PS0-SC'!T41</f>
        <v>0</v>
      </c>
      <c r="U41" s="270">
        <f>'[53]PS1-SC-CETA'!U41-'[53]PS0-SC'!U41</f>
        <v>0</v>
      </c>
      <c r="V41" s="270">
        <f>'[53]PS1-SC-CETA'!V41-'[53]PS0-SC'!V41</f>
        <v>0</v>
      </c>
      <c r="W41" s="270">
        <f>'[53]PS1-SC-CETA'!W41-'[53]PS0-SC'!W41</f>
        <v>0</v>
      </c>
      <c r="X41" s="270"/>
    </row>
    <row r="42" spans="1:24" ht="15.5">
      <c r="A42" s="309" t="s">
        <v>19</v>
      </c>
      <c r="B42" s="424" t="s">
        <v>149</v>
      </c>
      <c r="C42" s="270">
        <f>'[53]PS1-SC-CETA'!C42-'[53]PS0-SC'!C42</f>
        <v>-0.11335991402257406</v>
      </c>
      <c r="D42" s="270">
        <f>'[53]PS1-SC-CETA'!D42-'[53]PS0-SC'!D42</f>
        <v>0</v>
      </c>
      <c r="E42" s="270">
        <f>'[53]PS1-SC-CETA'!E42-'[53]PS0-SC'!E42</f>
        <v>-6.5166931773184444E-2</v>
      </c>
      <c r="F42" s="270">
        <f>'[53]PS1-SC-CETA'!F42-'[53]PS0-SC'!F42</f>
        <v>-6.0719999999989893E-2</v>
      </c>
      <c r="G42" s="270">
        <f>'[53]PS1-SC-CETA'!G42-'[53]PS0-SC'!G42</f>
        <v>0</v>
      </c>
      <c r="H42" s="270">
        <f>'[53]PS1-SC-CETA'!H42-'[53]PS0-SC'!H42</f>
        <v>-2.1068431204770005E-2</v>
      </c>
      <c r="I42" s="270">
        <f>'[53]PS1-SC-CETA'!I42-'[53]PS0-SC'!I42</f>
        <v>0</v>
      </c>
      <c r="J42" s="270">
        <f>'[53]PS1-SC-CETA'!J42-'[53]PS0-SC'!J42</f>
        <v>0</v>
      </c>
      <c r="K42" s="270">
        <f>'[53]PS1-SC-CETA'!K42-'[53]PS0-SC'!K42</f>
        <v>0</v>
      </c>
      <c r="L42" s="270">
        <f>'[53]PS1-SC-CETA'!L42-'[53]PS0-SC'!L42</f>
        <v>1.600428716499E-2</v>
      </c>
      <c r="M42" s="270">
        <f>'[53]PS1-SC-CETA'!M42-'[53]PS0-SC'!M42</f>
        <v>0</v>
      </c>
      <c r="N42" s="270">
        <f>'[53]PS1-SC-CETA'!N42-'[53]PS0-SC'!N42</f>
        <v>0</v>
      </c>
      <c r="O42" s="270">
        <f>'[53]PS1-SC-CETA'!O42-'[53]PS0-SC'!O42</f>
        <v>0</v>
      </c>
      <c r="P42" s="270">
        <f>'[53]PS1-SC-CETA'!P42-'[53]PS0-SC'!P42</f>
        <v>0</v>
      </c>
      <c r="Q42" s="270">
        <f>'[53]PS1-SC-CETA'!Q42-'[53]PS0-SC'!Q42</f>
        <v>0</v>
      </c>
      <c r="R42" s="270">
        <f>'[53]PS1-SC-CETA'!R42-'[53]PS0-SC'!R42</f>
        <v>0</v>
      </c>
      <c r="S42" s="270">
        <f>'[53]PS1-SC-CETA'!S42-'[53]PS0-SC'!S42</f>
        <v>0</v>
      </c>
      <c r="T42" s="270">
        <f>'[53]PS1-SC-CETA'!T42-'[53]PS0-SC'!T42</f>
        <v>0</v>
      </c>
      <c r="U42" s="270">
        <f>'[53]PS1-SC-CETA'!U42-'[53]PS0-SC'!U42</f>
        <v>0</v>
      </c>
      <c r="V42" s="270">
        <f>'[53]PS1-SC-CETA'!V42-'[53]PS0-SC'!V42</f>
        <v>0</v>
      </c>
      <c r="W42" s="270">
        <f>'[53]PS1-SC-CETA'!W42-'[53]PS0-SC'!W42</f>
        <v>0</v>
      </c>
      <c r="X42" s="270"/>
    </row>
    <row r="43" spans="1:24">
      <c r="C43" s="270">
        <f>'[53]PS1-SC-CETA'!C43-'[53]PS0-SC'!C43</f>
        <v>0</v>
      </c>
      <c r="D43" s="270">
        <f>'[53]PS1-SC-CETA'!D43-'[53]PS0-SC'!D43</f>
        <v>0</v>
      </c>
      <c r="E43" s="270">
        <f>'[53]PS1-SC-CETA'!E43-'[53]PS0-SC'!E43</f>
        <v>0</v>
      </c>
      <c r="F43" s="270">
        <f>'[53]PS1-SC-CETA'!F43-'[53]PS0-SC'!F43</f>
        <v>0</v>
      </c>
      <c r="G43" s="270">
        <f>'[53]PS1-SC-CETA'!G43-'[53]PS0-SC'!G43</f>
        <v>0</v>
      </c>
      <c r="H43" s="270">
        <f>'[53]PS1-SC-CETA'!H43-'[53]PS0-SC'!H43</f>
        <v>0</v>
      </c>
      <c r="I43" s="270">
        <f>'[53]PS1-SC-CETA'!I43-'[53]PS0-SC'!I43</f>
        <v>0</v>
      </c>
      <c r="J43" s="270">
        <f>'[53]PS1-SC-CETA'!J43-'[53]PS0-SC'!J43</f>
        <v>0</v>
      </c>
      <c r="K43" s="270">
        <f>'[53]PS1-SC-CETA'!K43-'[53]PS0-SC'!K43</f>
        <v>0</v>
      </c>
      <c r="L43" s="270">
        <f>'[53]PS1-SC-CETA'!L43-'[53]PS0-SC'!L43</f>
        <v>0</v>
      </c>
      <c r="M43" s="270">
        <f>'[53]PS1-SC-CETA'!M43-'[53]PS0-SC'!M43</f>
        <v>0</v>
      </c>
      <c r="N43" s="270">
        <f>'[53]PS1-SC-CETA'!N43-'[53]PS0-SC'!N43</f>
        <v>0</v>
      </c>
      <c r="O43" s="270">
        <f>'[53]PS1-SC-CETA'!O43-'[53]PS0-SC'!O43</f>
        <v>0</v>
      </c>
      <c r="P43" s="270">
        <f>'[53]PS1-SC-CETA'!P43-'[53]PS0-SC'!P43</f>
        <v>0</v>
      </c>
      <c r="Q43" s="270">
        <f>'[53]PS1-SC-CETA'!Q43-'[53]PS0-SC'!Q43</f>
        <v>0</v>
      </c>
      <c r="R43" s="270">
        <f>'[53]PS1-SC-CETA'!R43-'[53]PS0-SC'!R43</f>
        <v>0</v>
      </c>
      <c r="S43" s="270">
        <f>'[53]PS1-SC-CETA'!S43-'[53]PS0-SC'!S43</f>
        <v>0</v>
      </c>
      <c r="T43" s="270">
        <f>'[53]PS1-SC-CETA'!T43-'[53]PS0-SC'!T43</f>
        <v>0</v>
      </c>
      <c r="U43" s="270">
        <f>'[53]PS1-SC-CETA'!U43-'[53]PS0-SC'!U43</f>
        <v>0</v>
      </c>
      <c r="V43" s="270">
        <f>'[53]PS1-SC-CETA'!V43-'[53]PS0-SC'!V43</f>
        <v>0</v>
      </c>
      <c r="W43" s="270">
        <f>'[53]PS1-SC-CETA'!W43-'[53]PS0-SC'!W43</f>
        <v>0</v>
      </c>
      <c r="X43" s="270"/>
    </row>
    <row r="44" spans="1:24" ht="15.5">
      <c r="B44" s="276" t="s">
        <v>108</v>
      </c>
      <c r="C44" s="275">
        <f>SUM(C31:C42)</f>
        <v>-146.93228106876009</v>
      </c>
      <c r="D44" s="275">
        <f t="shared" ref="D44:W44" si="4">SUM(D31:D42)</f>
        <v>-3.3502155253409605E-2</v>
      </c>
      <c r="E44" s="275">
        <f t="shared" si="4"/>
        <v>-0.12333797011330949</v>
      </c>
      <c r="F44" s="275">
        <f t="shared" si="4"/>
        <v>0.35462295862900661</v>
      </c>
      <c r="G44" s="275">
        <f t="shared" si="4"/>
        <v>-0.73307947233711168</v>
      </c>
      <c r="H44" s="275">
        <f t="shared" si="4"/>
        <v>-0.7866227193263764</v>
      </c>
      <c r="I44" s="275">
        <f t="shared" si="4"/>
        <v>0.71640882933963823</v>
      </c>
      <c r="J44" s="275">
        <f t="shared" si="4"/>
        <v>0.35679192915846514</v>
      </c>
      <c r="K44" s="275">
        <f t="shared" si="4"/>
        <v>-31.942179869222301</v>
      </c>
      <c r="L44" s="275">
        <f t="shared" si="4"/>
        <v>-29.085469876540849</v>
      </c>
      <c r="M44" s="275">
        <f t="shared" si="4"/>
        <v>-31.230519382140216</v>
      </c>
      <c r="N44" s="275">
        <f t="shared" si="4"/>
        <v>-32.162754398808183</v>
      </c>
      <c r="O44" s="275">
        <f t="shared" si="4"/>
        <v>-30.447376655452846</v>
      </c>
      <c r="P44" s="275">
        <f t="shared" si="4"/>
        <v>-31.455729013279019</v>
      </c>
      <c r="Q44" s="275">
        <f t="shared" si="4"/>
        <v>-32.881810894038722</v>
      </c>
      <c r="R44" s="275">
        <f t="shared" si="4"/>
        <v>-34.096395083161624</v>
      </c>
      <c r="S44" s="275">
        <f t="shared" si="4"/>
        <v>-37.544235278025504</v>
      </c>
      <c r="T44" s="275">
        <f t="shared" si="4"/>
        <v>-34.323778573756293</v>
      </c>
      <c r="U44" s="275">
        <f t="shared" si="4"/>
        <v>-2.308399230219762</v>
      </c>
      <c r="V44" s="275">
        <f t="shared" si="4"/>
        <v>-2.574061482572473</v>
      </c>
      <c r="W44" s="275">
        <f t="shared" si="4"/>
        <v>-2.4622423327150953</v>
      </c>
      <c r="X44" s="270"/>
    </row>
    <row r="45" spans="1:24">
      <c r="X45" s="270"/>
    </row>
    <row r="46" spans="1:24" ht="15.5">
      <c r="A46" s="385">
        <v>6</v>
      </c>
      <c r="B46" s="273" t="s">
        <v>360</v>
      </c>
      <c r="C46" s="270"/>
      <c r="D46" s="270"/>
      <c r="E46" s="270"/>
      <c r="F46" s="270"/>
      <c r="G46" s="270"/>
      <c r="H46" s="270"/>
      <c r="I46" s="270"/>
      <c r="J46" s="270"/>
      <c r="K46" s="270"/>
      <c r="L46" s="270"/>
      <c r="M46" s="270"/>
      <c r="N46" s="270"/>
      <c r="O46" s="270"/>
      <c r="P46" s="270"/>
      <c r="Q46" s="270"/>
      <c r="R46" s="270"/>
      <c r="S46" s="270"/>
      <c r="T46" s="270"/>
      <c r="U46" s="270"/>
      <c r="V46" s="270"/>
      <c r="W46" s="270"/>
      <c r="X46" s="270"/>
    </row>
    <row r="47" spans="1:24" ht="15.5">
      <c r="A47" s="309" t="s">
        <v>8</v>
      </c>
      <c r="B47" s="424" t="s">
        <v>150</v>
      </c>
      <c r="C47" s="270">
        <f>'[53]PS1-SC-CETA'!C47-'[53]PS0-SC'!C47</f>
        <v>214.53149939567447</v>
      </c>
      <c r="D47" s="270">
        <f>'[53]PS1-SC-CETA'!D47-'[53]PS0-SC'!D47</f>
        <v>0</v>
      </c>
      <c r="E47" s="270">
        <f>'[53]PS1-SC-CETA'!E47-'[53]PS0-SC'!E47</f>
        <v>0</v>
      </c>
      <c r="F47" s="270">
        <f>'[53]PS1-SC-CETA'!F47-'[53]PS0-SC'!F47</f>
        <v>0</v>
      </c>
      <c r="G47" s="270">
        <f>'[53]PS1-SC-CETA'!G47-'[53]PS0-SC'!G47</f>
        <v>0</v>
      </c>
      <c r="H47" s="270">
        <f>'[53]PS1-SC-CETA'!H47-'[53]PS0-SC'!H47</f>
        <v>0</v>
      </c>
      <c r="I47" s="270">
        <f>'[53]PS1-SC-CETA'!I47-'[53]PS0-SC'!I47</f>
        <v>0</v>
      </c>
      <c r="J47" s="270">
        <f>'[53]PS1-SC-CETA'!J47-'[53]PS0-SC'!J47</f>
        <v>0</v>
      </c>
      <c r="K47" s="270">
        <f>'[53]PS1-SC-CETA'!K47-'[53]PS0-SC'!K47</f>
        <v>44.467599514670155</v>
      </c>
      <c r="L47" s="270">
        <f>'[53]PS1-SC-CETA'!L47-'[53]PS0-SC'!L47</f>
        <v>44.467599514669928</v>
      </c>
      <c r="M47" s="270">
        <f>'[53]PS1-SC-CETA'!M47-'[53]PS0-SC'!M47</f>
        <v>44.467599514674021</v>
      </c>
      <c r="N47" s="270">
        <f>'[53]PS1-SC-CETA'!N47-'[53]PS0-SC'!N47</f>
        <v>44.467599514670383</v>
      </c>
      <c r="O47" s="270">
        <f>'[53]PS1-SC-CETA'!O47-'[53]PS0-SC'!O47</f>
        <v>44.467599514670383</v>
      </c>
      <c r="P47" s="270">
        <f>'[53]PS1-SC-CETA'!P47-'[53]PS0-SC'!P47</f>
        <v>44.467599514670383</v>
      </c>
      <c r="Q47" s="270">
        <f>'[53]PS1-SC-CETA'!Q47-'[53]PS0-SC'!Q47</f>
        <v>44.467599514674021</v>
      </c>
      <c r="R47" s="270">
        <f>'[53]PS1-SC-CETA'!R47-'[53]PS0-SC'!R47</f>
        <v>44.467599514670383</v>
      </c>
      <c r="S47" s="270">
        <f>'[53]PS1-SC-CETA'!S47-'[53]PS0-SC'!S47</f>
        <v>44.467599514669473</v>
      </c>
      <c r="T47" s="270">
        <f>'[53]PS1-SC-CETA'!T47-'[53]PS0-SC'!T47</f>
        <v>44.467599514669473</v>
      </c>
      <c r="U47" s="270">
        <f>'[53]PS1-SC-CETA'!U47-'[53]PS0-SC'!U47</f>
        <v>17.292797343292477</v>
      </c>
      <c r="V47" s="270">
        <f>'[53]PS1-SC-CETA'!V47-'[53]PS0-SC'!V47</f>
        <v>17.292797343291113</v>
      </c>
      <c r="W47" s="270">
        <f>'[53]PS1-SC-CETA'!W47-'[53]PS0-SC'!W47</f>
        <v>17.292797343291113</v>
      </c>
      <c r="X47" s="270"/>
    </row>
    <row r="48" spans="1:24" ht="15.5">
      <c r="A48" s="309" t="s">
        <v>8</v>
      </c>
      <c r="B48" s="424" t="s">
        <v>151</v>
      </c>
      <c r="C48" s="270">
        <f>'[53]PS1-SC-CETA'!C48-'[53]PS0-SC'!C48</f>
        <v>0</v>
      </c>
      <c r="D48" s="270">
        <f>'[53]PS1-SC-CETA'!D48-'[53]PS0-SC'!D48</f>
        <v>0</v>
      </c>
      <c r="E48" s="270">
        <f>'[53]PS1-SC-CETA'!E48-'[53]PS0-SC'!E48</f>
        <v>0</v>
      </c>
      <c r="F48" s="270">
        <f>'[53]PS1-SC-CETA'!F48-'[53]PS0-SC'!F48</f>
        <v>0</v>
      </c>
      <c r="G48" s="270">
        <f>'[53]PS1-SC-CETA'!G48-'[53]PS0-SC'!G48</f>
        <v>0</v>
      </c>
      <c r="H48" s="270">
        <f>'[53]PS1-SC-CETA'!H48-'[53]PS0-SC'!H48</f>
        <v>0</v>
      </c>
      <c r="I48" s="270">
        <f>'[53]PS1-SC-CETA'!I48-'[53]PS0-SC'!I48</f>
        <v>0</v>
      </c>
      <c r="J48" s="270">
        <f>'[53]PS1-SC-CETA'!J48-'[53]PS0-SC'!J48</f>
        <v>0</v>
      </c>
      <c r="K48" s="270">
        <f>'[53]PS1-SC-CETA'!K48-'[53]PS0-SC'!K48</f>
        <v>0</v>
      </c>
      <c r="L48" s="270">
        <f>'[53]PS1-SC-CETA'!L48-'[53]PS0-SC'!L48</f>
        <v>0</v>
      </c>
      <c r="M48" s="270">
        <f>'[53]PS1-SC-CETA'!M48-'[53]PS0-SC'!M48</f>
        <v>0</v>
      </c>
      <c r="N48" s="270">
        <f>'[53]PS1-SC-CETA'!N48-'[53]PS0-SC'!N48</f>
        <v>0</v>
      </c>
      <c r="O48" s="270">
        <f>'[53]PS1-SC-CETA'!O48-'[53]PS0-SC'!O48</f>
        <v>0</v>
      </c>
      <c r="P48" s="270">
        <f>'[53]PS1-SC-CETA'!P48-'[53]PS0-SC'!P48</f>
        <v>0</v>
      </c>
      <c r="Q48" s="270">
        <f>'[53]PS1-SC-CETA'!Q48-'[53]PS0-SC'!Q48</f>
        <v>0</v>
      </c>
      <c r="R48" s="270">
        <f>'[53]PS1-SC-CETA'!R48-'[53]PS0-SC'!R48</f>
        <v>0</v>
      </c>
      <c r="S48" s="270">
        <f>'[53]PS1-SC-CETA'!S48-'[53]PS0-SC'!S48</f>
        <v>0</v>
      </c>
      <c r="T48" s="270">
        <f>'[53]PS1-SC-CETA'!T48-'[53]PS0-SC'!T48</f>
        <v>0</v>
      </c>
      <c r="U48" s="270">
        <f>'[53]PS1-SC-CETA'!U48-'[53]PS0-SC'!U48</f>
        <v>0</v>
      </c>
      <c r="V48" s="270">
        <f>'[53]PS1-SC-CETA'!V48-'[53]PS0-SC'!V48</f>
        <v>0</v>
      </c>
      <c r="W48" s="270">
        <f>'[53]PS1-SC-CETA'!W48-'[53]PS0-SC'!W48</f>
        <v>0</v>
      </c>
      <c r="X48" s="270"/>
    </row>
    <row r="49" spans="1:24" ht="15.5">
      <c r="A49" s="309" t="s">
        <v>8</v>
      </c>
      <c r="B49" s="424" t="s">
        <v>152</v>
      </c>
      <c r="C49" s="270">
        <f>'[53]PS1-SC-CETA'!C49-'[53]PS0-SC'!C49</f>
        <v>18.246240742792907</v>
      </c>
      <c r="D49" s="270">
        <f>'[53]PS1-SC-CETA'!D49-'[53]PS0-SC'!D49</f>
        <v>0</v>
      </c>
      <c r="E49" s="270">
        <f>'[53]PS1-SC-CETA'!E49-'[53]PS0-SC'!E49</f>
        <v>0</v>
      </c>
      <c r="F49" s="270">
        <f>'[53]PS1-SC-CETA'!F49-'[53]PS0-SC'!F49</f>
        <v>0</v>
      </c>
      <c r="G49" s="270">
        <f>'[53]PS1-SC-CETA'!G49-'[53]PS0-SC'!G49</f>
        <v>0</v>
      </c>
      <c r="H49" s="270">
        <f>'[53]PS1-SC-CETA'!H49-'[53]PS0-SC'!H49</f>
        <v>0</v>
      </c>
      <c r="I49" s="270">
        <f>'[53]PS1-SC-CETA'!I49-'[53]PS0-SC'!I49</f>
        <v>0</v>
      </c>
      <c r="J49" s="270">
        <f>'[53]PS1-SC-CETA'!J49-'[53]PS0-SC'!J49</f>
        <v>0</v>
      </c>
      <c r="K49" s="270">
        <f>'[53]PS1-SC-CETA'!K49-'[53]PS0-SC'!K49</f>
        <v>3.0297564741698011</v>
      </c>
      <c r="L49" s="270">
        <f>'[53]PS1-SC-CETA'!L49-'[53]PS0-SC'!L49</f>
        <v>3.098531736223606</v>
      </c>
      <c r="M49" s="270">
        <f>'[53]PS1-SC-CETA'!M49-'[53]PS0-SC'!M49</f>
        <v>3.1688685565154628</v>
      </c>
      <c r="N49" s="270">
        <f>'[53]PS1-SC-CETA'!N49-'[53]PS0-SC'!N49</f>
        <v>3.2408019448496361</v>
      </c>
      <c r="O49" s="270">
        <f>'[53]PS1-SC-CETA'!O49-'[53]PS0-SC'!O49</f>
        <v>3.3143681182758087</v>
      </c>
      <c r="P49" s="270">
        <f>'[53]PS1-SC-CETA'!P49-'[53]PS0-SC'!P49</f>
        <v>3.3896041992577466</v>
      </c>
      <c r="Q49" s="270">
        <f>'[53]PS1-SC-CETA'!Q49-'[53]PS0-SC'!Q49</f>
        <v>3.4665482156977987</v>
      </c>
      <c r="R49" s="270">
        <f>'[53]PS1-SC-CETA'!R49-'[53]PS0-SC'!R49</f>
        <v>3.5452387991093133</v>
      </c>
      <c r="S49" s="270">
        <f>'[53]PS1-SC-CETA'!S49-'[53]PS0-SC'!S49</f>
        <v>3.6257157882363344</v>
      </c>
      <c r="T49" s="270">
        <f>'[53]PS1-SC-CETA'!T49-'[53]PS0-SC'!T49</f>
        <v>3.7080196254519251</v>
      </c>
      <c r="U49" s="270">
        <f>'[53]PS1-SC-CETA'!U49-'[53]PS0-SC'!U49</f>
        <v>3.7921916585461304</v>
      </c>
      <c r="V49" s="270">
        <f>'[53]PS1-SC-CETA'!V49-'[53]PS0-SC'!V49</f>
        <v>3.8782744425442388</v>
      </c>
      <c r="W49" s="270">
        <f>'[53]PS1-SC-CETA'!W49-'[53]PS0-SC'!W49</f>
        <v>3.9663111360927701</v>
      </c>
      <c r="X49" s="270"/>
    </row>
    <row r="50" spans="1:24" ht="15.5">
      <c r="A50" s="309" t="s">
        <v>8</v>
      </c>
      <c r="B50" s="424" t="s">
        <v>153</v>
      </c>
      <c r="C50" s="270">
        <f>'[53]PS1-SC-CETA'!C50-'[53]PS0-SC'!C50</f>
        <v>31.598857476368721</v>
      </c>
      <c r="D50" s="270">
        <f>'[53]PS1-SC-CETA'!D50-'[53]PS0-SC'!D50</f>
        <v>0</v>
      </c>
      <c r="E50" s="270">
        <f>'[53]PS1-SC-CETA'!E50-'[53]PS0-SC'!E50</f>
        <v>0</v>
      </c>
      <c r="F50" s="270">
        <f>'[53]PS1-SC-CETA'!F50-'[53]PS0-SC'!F50</f>
        <v>0</v>
      </c>
      <c r="G50" s="270">
        <f>'[53]PS1-SC-CETA'!G50-'[53]PS0-SC'!G50</f>
        <v>0</v>
      </c>
      <c r="H50" s="270">
        <f>'[53]PS1-SC-CETA'!H50-'[53]PS0-SC'!H50</f>
        <v>0</v>
      </c>
      <c r="I50" s="270">
        <f>'[53]PS1-SC-CETA'!I50-'[53]PS0-SC'!I50</f>
        <v>0</v>
      </c>
      <c r="J50" s="270">
        <f>'[53]PS1-SC-CETA'!J50-'[53]PS0-SC'!J50</f>
        <v>0</v>
      </c>
      <c r="K50" s="270">
        <f>'[53]PS1-SC-CETA'!K50-'[53]PS0-SC'!K50</f>
        <v>6.4284042534638957</v>
      </c>
      <c r="L50" s="270">
        <f>'[53]PS1-SC-CETA'!L50-'[53]PS0-SC'!L50</f>
        <v>6.5743285846455137</v>
      </c>
      <c r="M50" s="270">
        <f>'[53]PS1-SC-CETA'!M50-'[53]PS0-SC'!M50</f>
        <v>6.7235661615234221</v>
      </c>
      <c r="N50" s="270">
        <f>'[53]PS1-SC-CETA'!N50-'[53]PS0-SC'!N50</f>
        <v>6.8761912319944258</v>
      </c>
      <c r="O50" s="270">
        <f>'[53]PS1-SC-CETA'!O50-'[53]PS0-SC'!O50</f>
        <v>7.0322807077709513</v>
      </c>
      <c r="P50" s="270">
        <f>'[53]PS1-SC-CETA'!P50-'[53]PS0-SC'!P50</f>
        <v>7.191913320065396</v>
      </c>
      <c r="Q50" s="270">
        <f>'[53]PS1-SC-CETA'!Q50-'[53]PS0-SC'!Q50</f>
        <v>7.3551697547948152</v>
      </c>
      <c r="R50" s="270">
        <f>'[53]PS1-SC-CETA'!R50-'[53]PS0-SC'!R50</f>
        <v>7.5221319786212462</v>
      </c>
      <c r="S50" s="270">
        <f>'[53]PS1-SC-CETA'!S50-'[53]PS0-SC'!S50</f>
        <v>7.6928845196475777</v>
      </c>
      <c r="T50" s="270">
        <f>'[53]PS1-SC-CETA'!T50-'[53]PS0-SC'!T50</f>
        <v>7.8675131867009895</v>
      </c>
      <c r="U50" s="270">
        <f>'[53]PS1-SC-CETA'!U50-'[53]PS0-SC'!U50</f>
        <v>-4.0234681364381686E-8</v>
      </c>
      <c r="V50" s="270">
        <f>'[53]PS1-SC-CETA'!V50-'[53]PS0-SC'!V50</f>
        <v>-4.1139628592645749E-8</v>
      </c>
      <c r="W50" s="270">
        <f>'[53]PS1-SC-CETA'!W50-'[53]PS0-SC'!W50</f>
        <v>-4.2073679651366547E-8</v>
      </c>
      <c r="X50" s="270"/>
    </row>
    <row r="51" spans="1:24" ht="15.5">
      <c r="A51" s="309" t="s">
        <v>8</v>
      </c>
      <c r="B51" s="424" t="s">
        <v>154</v>
      </c>
      <c r="C51" s="270">
        <f>'[53]PS1-SC-CETA'!C51-'[53]PS0-SC'!C51</f>
        <v>0</v>
      </c>
      <c r="D51" s="270">
        <f>'[53]PS1-SC-CETA'!D51-'[53]PS0-SC'!D51</f>
        <v>0</v>
      </c>
      <c r="E51" s="270">
        <f>'[53]PS1-SC-CETA'!E51-'[53]PS0-SC'!E51</f>
        <v>0</v>
      </c>
      <c r="F51" s="270">
        <f>'[53]PS1-SC-CETA'!F51-'[53]PS0-SC'!F51</f>
        <v>0</v>
      </c>
      <c r="G51" s="270">
        <f>'[53]PS1-SC-CETA'!G51-'[53]PS0-SC'!G51</f>
        <v>0</v>
      </c>
      <c r="H51" s="270">
        <f>'[53]PS1-SC-CETA'!H51-'[53]PS0-SC'!H51</f>
        <v>0</v>
      </c>
      <c r="I51" s="270">
        <f>'[53]PS1-SC-CETA'!I51-'[53]PS0-SC'!I51</f>
        <v>0</v>
      </c>
      <c r="J51" s="270">
        <f>'[53]PS1-SC-CETA'!J51-'[53]PS0-SC'!J51</f>
        <v>0</v>
      </c>
      <c r="K51" s="270">
        <f>'[53]PS1-SC-CETA'!K51-'[53]PS0-SC'!K51</f>
        <v>0</v>
      </c>
      <c r="L51" s="270">
        <f>'[53]PS1-SC-CETA'!L51-'[53]PS0-SC'!L51</f>
        <v>0</v>
      </c>
      <c r="M51" s="270">
        <f>'[53]PS1-SC-CETA'!M51-'[53]PS0-SC'!M51</f>
        <v>0</v>
      </c>
      <c r="N51" s="270">
        <f>'[53]PS1-SC-CETA'!N51-'[53]PS0-SC'!N51</f>
        <v>0</v>
      </c>
      <c r="O51" s="270">
        <f>'[53]PS1-SC-CETA'!O51-'[53]PS0-SC'!O51</f>
        <v>0</v>
      </c>
      <c r="P51" s="270">
        <f>'[53]PS1-SC-CETA'!P51-'[53]PS0-SC'!P51</f>
        <v>0</v>
      </c>
      <c r="Q51" s="270">
        <f>'[53]PS1-SC-CETA'!Q51-'[53]PS0-SC'!Q51</f>
        <v>0</v>
      </c>
      <c r="R51" s="270">
        <f>'[53]PS1-SC-CETA'!R51-'[53]PS0-SC'!R51</f>
        <v>0</v>
      </c>
      <c r="S51" s="270">
        <f>'[53]PS1-SC-CETA'!S51-'[53]PS0-SC'!S51</f>
        <v>0</v>
      </c>
      <c r="T51" s="270">
        <f>'[53]PS1-SC-CETA'!T51-'[53]PS0-SC'!T51</f>
        <v>0</v>
      </c>
      <c r="U51" s="270">
        <f>'[53]PS1-SC-CETA'!U51-'[53]PS0-SC'!U51</f>
        <v>0</v>
      </c>
      <c r="V51" s="270">
        <f>'[53]PS1-SC-CETA'!V51-'[53]PS0-SC'!V51</f>
        <v>0</v>
      </c>
      <c r="W51" s="270">
        <f>'[53]PS1-SC-CETA'!W51-'[53]PS0-SC'!W51</f>
        <v>0</v>
      </c>
      <c r="X51" s="270"/>
    </row>
    <row r="52" spans="1:24" ht="15.5">
      <c r="A52" s="309" t="s">
        <v>8</v>
      </c>
      <c r="B52" s="424" t="s">
        <v>155</v>
      </c>
      <c r="C52" s="270">
        <f>'[53]PS1-SC-CETA'!C52-'[53]PS0-SC'!C52</f>
        <v>0</v>
      </c>
      <c r="D52" s="270">
        <f>'[53]PS1-SC-CETA'!D52-'[53]PS0-SC'!D52</f>
        <v>0</v>
      </c>
      <c r="E52" s="270">
        <f>'[53]PS1-SC-CETA'!E52-'[53]PS0-SC'!E52</f>
        <v>0</v>
      </c>
      <c r="F52" s="270">
        <f>'[53]PS1-SC-CETA'!F52-'[53]PS0-SC'!F52</f>
        <v>0</v>
      </c>
      <c r="G52" s="270">
        <f>'[53]PS1-SC-CETA'!G52-'[53]PS0-SC'!G52</f>
        <v>0</v>
      </c>
      <c r="H52" s="270">
        <f>'[53]PS1-SC-CETA'!H52-'[53]PS0-SC'!H52</f>
        <v>0</v>
      </c>
      <c r="I52" s="270">
        <f>'[53]PS1-SC-CETA'!I52-'[53]PS0-SC'!I52</f>
        <v>0</v>
      </c>
      <c r="J52" s="270">
        <f>'[53]PS1-SC-CETA'!J52-'[53]PS0-SC'!J52</f>
        <v>0</v>
      </c>
      <c r="K52" s="270">
        <f>'[53]PS1-SC-CETA'!K52-'[53]PS0-SC'!K52</f>
        <v>0</v>
      </c>
      <c r="L52" s="270">
        <f>'[53]PS1-SC-CETA'!L52-'[53]PS0-SC'!L52</f>
        <v>0</v>
      </c>
      <c r="M52" s="270">
        <f>'[53]PS1-SC-CETA'!M52-'[53]PS0-SC'!M52</f>
        <v>0</v>
      </c>
      <c r="N52" s="270">
        <f>'[53]PS1-SC-CETA'!N52-'[53]PS0-SC'!N52</f>
        <v>0</v>
      </c>
      <c r="O52" s="270">
        <f>'[53]PS1-SC-CETA'!O52-'[53]PS0-SC'!O52</f>
        <v>0</v>
      </c>
      <c r="P52" s="270">
        <f>'[53]PS1-SC-CETA'!P52-'[53]PS0-SC'!P52</f>
        <v>0</v>
      </c>
      <c r="Q52" s="270">
        <f>'[53]PS1-SC-CETA'!Q52-'[53]PS0-SC'!Q52</f>
        <v>0</v>
      </c>
      <c r="R52" s="270">
        <f>'[53]PS1-SC-CETA'!R52-'[53]PS0-SC'!R52</f>
        <v>0</v>
      </c>
      <c r="S52" s="270">
        <f>'[53]PS1-SC-CETA'!S52-'[53]PS0-SC'!S52</f>
        <v>0</v>
      </c>
      <c r="T52" s="270">
        <f>'[53]PS1-SC-CETA'!T52-'[53]PS0-SC'!T52</f>
        <v>0</v>
      </c>
      <c r="U52" s="270">
        <f>'[53]PS1-SC-CETA'!U52-'[53]PS0-SC'!U52</f>
        <v>0</v>
      </c>
      <c r="V52" s="270">
        <f>'[53]PS1-SC-CETA'!V52-'[53]PS0-SC'!V52</f>
        <v>0</v>
      </c>
      <c r="W52" s="270">
        <f>'[53]PS1-SC-CETA'!W52-'[53]PS0-SC'!W52</f>
        <v>0</v>
      </c>
      <c r="X52" s="270"/>
    </row>
    <row r="53" spans="1:24" ht="15.5">
      <c r="A53" s="309" t="s">
        <v>8</v>
      </c>
      <c r="B53" s="424" t="s">
        <v>366</v>
      </c>
      <c r="C53" s="270">
        <f>'[53]PS1-SC-CETA'!C53-'[53]PS0-SC'!C53</f>
        <v>0</v>
      </c>
      <c r="D53" s="270">
        <f>'[53]PS1-SC-CETA'!D53-'[53]PS0-SC'!D53</f>
        <v>0</v>
      </c>
      <c r="E53" s="270">
        <f>'[53]PS1-SC-CETA'!E53-'[53]PS0-SC'!E53</f>
        <v>0</v>
      </c>
      <c r="F53" s="270">
        <f>'[53]PS1-SC-CETA'!F53-'[53]PS0-SC'!F53</f>
        <v>0</v>
      </c>
      <c r="G53" s="270">
        <f>'[53]PS1-SC-CETA'!G53-'[53]PS0-SC'!G53</f>
        <v>0</v>
      </c>
      <c r="H53" s="270">
        <f>'[53]PS1-SC-CETA'!H53-'[53]PS0-SC'!H53</f>
        <v>0</v>
      </c>
      <c r="I53" s="270">
        <f>'[53]PS1-SC-CETA'!I53-'[53]PS0-SC'!I53</f>
        <v>0</v>
      </c>
      <c r="J53" s="270">
        <f>'[53]PS1-SC-CETA'!J53-'[53]PS0-SC'!J53</f>
        <v>0</v>
      </c>
      <c r="K53" s="270">
        <f>'[53]PS1-SC-CETA'!K53-'[53]PS0-SC'!K53</f>
        <v>0</v>
      </c>
      <c r="L53" s="270">
        <f>'[53]PS1-SC-CETA'!L53-'[53]PS0-SC'!L53</f>
        <v>0</v>
      </c>
      <c r="M53" s="270">
        <f>'[53]PS1-SC-CETA'!M53-'[53]PS0-SC'!M53</f>
        <v>0</v>
      </c>
      <c r="N53" s="270">
        <f>'[53]PS1-SC-CETA'!N53-'[53]PS0-SC'!N53</f>
        <v>0</v>
      </c>
      <c r="O53" s="270">
        <f>'[53]PS1-SC-CETA'!O53-'[53]PS0-SC'!O53</f>
        <v>0</v>
      </c>
      <c r="P53" s="270">
        <f>'[53]PS1-SC-CETA'!P53-'[53]PS0-SC'!P53</f>
        <v>0</v>
      </c>
      <c r="Q53" s="270">
        <f>'[53]PS1-SC-CETA'!Q53-'[53]PS0-SC'!Q53</f>
        <v>0</v>
      </c>
      <c r="R53" s="270">
        <f>'[53]PS1-SC-CETA'!R53-'[53]PS0-SC'!R53</f>
        <v>0</v>
      </c>
      <c r="S53" s="270">
        <f>'[53]PS1-SC-CETA'!S53-'[53]PS0-SC'!S53</f>
        <v>0</v>
      </c>
      <c r="T53" s="270">
        <f>'[53]PS1-SC-CETA'!T53-'[53]PS0-SC'!T53</f>
        <v>0</v>
      </c>
      <c r="U53" s="270">
        <f>'[53]PS1-SC-CETA'!U53-'[53]PS0-SC'!U53</f>
        <v>0</v>
      </c>
      <c r="V53" s="270">
        <f>'[53]PS1-SC-CETA'!V53-'[53]PS0-SC'!V53</f>
        <v>0</v>
      </c>
      <c r="W53" s="270">
        <f>'[53]PS1-SC-CETA'!W53-'[53]PS0-SC'!W53</f>
        <v>0</v>
      </c>
      <c r="X53" s="270"/>
    </row>
    <row r="54" spans="1:24" ht="15.5">
      <c r="A54" s="309" t="s">
        <v>8</v>
      </c>
      <c r="B54" s="426" t="s">
        <v>367</v>
      </c>
      <c r="C54" s="270">
        <f>'[53]PS1-SC-CETA'!C54-'[53]PS0-SC'!C54</f>
        <v>0</v>
      </c>
      <c r="D54" s="270">
        <f>'[53]PS1-SC-CETA'!D54-'[53]PS0-SC'!D54</f>
        <v>0</v>
      </c>
      <c r="E54" s="270">
        <f>'[53]PS1-SC-CETA'!E54-'[53]PS0-SC'!E54</f>
        <v>0</v>
      </c>
      <c r="F54" s="270">
        <f>'[53]PS1-SC-CETA'!F54-'[53]PS0-SC'!F54</f>
        <v>0</v>
      </c>
      <c r="G54" s="270">
        <f>'[53]PS1-SC-CETA'!G54-'[53]PS0-SC'!G54</f>
        <v>0</v>
      </c>
      <c r="H54" s="270">
        <f>'[53]PS1-SC-CETA'!H54-'[53]PS0-SC'!H54</f>
        <v>0</v>
      </c>
      <c r="I54" s="270">
        <f>'[53]PS1-SC-CETA'!I54-'[53]PS0-SC'!I54</f>
        <v>0</v>
      </c>
      <c r="J54" s="270">
        <f>'[53]PS1-SC-CETA'!J54-'[53]PS0-SC'!J54</f>
        <v>0</v>
      </c>
      <c r="K54" s="270">
        <f>'[53]PS1-SC-CETA'!K54-'[53]PS0-SC'!K54</f>
        <v>0</v>
      </c>
      <c r="L54" s="270">
        <f>'[53]PS1-SC-CETA'!L54-'[53]PS0-SC'!L54</f>
        <v>0</v>
      </c>
      <c r="M54" s="270">
        <f>'[53]PS1-SC-CETA'!M54-'[53]PS0-SC'!M54</f>
        <v>0</v>
      </c>
      <c r="N54" s="270">
        <f>'[53]PS1-SC-CETA'!N54-'[53]PS0-SC'!N54</f>
        <v>0</v>
      </c>
      <c r="O54" s="270">
        <f>'[53]PS1-SC-CETA'!O54-'[53]PS0-SC'!O54</f>
        <v>0</v>
      </c>
      <c r="P54" s="270">
        <f>'[53]PS1-SC-CETA'!P54-'[53]PS0-SC'!P54</f>
        <v>0</v>
      </c>
      <c r="Q54" s="270">
        <f>'[53]PS1-SC-CETA'!Q54-'[53]PS0-SC'!Q54</f>
        <v>0</v>
      </c>
      <c r="R54" s="270">
        <f>'[53]PS1-SC-CETA'!R54-'[53]PS0-SC'!R54</f>
        <v>0</v>
      </c>
      <c r="S54" s="270">
        <f>'[53]PS1-SC-CETA'!S54-'[53]PS0-SC'!S54</f>
        <v>0</v>
      </c>
      <c r="T54" s="270">
        <f>'[53]PS1-SC-CETA'!T54-'[53]PS0-SC'!T54</f>
        <v>0</v>
      </c>
      <c r="U54" s="270">
        <f>'[53]PS1-SC-CETA'!U54-'[53]PS0-SC'!U54</f>
        <v>0</v>
      </c>
      <c r="V54" s="270">
        <f>'[53]PS1-SC-CETA'!V54-'[53]PS0-SC'!V54</f>
        <v>0</v>
      </c>
      <c r="W54" s="270">
        <f>'[53]PS1-SC-CETA'!W54-'[53]PS0-SC'!W54</f>
        <v>0</v>
      </c>
      <c r="X54" s="270"/>
    </row>
    <row r="55" spans="1:24" ht="15.5">
      <c r="A55" s="309" t="s">
        <v>8</v>
      </c>
      <c r="B55" s="424" t="s">
        <v>156</v>
      </c>
      <c r="C55" s="270">
        <f>'[53]PS1-SC-CETA'!C55-'[53]PS0-SC'!C55</f>
        <v>-0.21189037378322517</v>
      </c>
      <c r="D55" s="270">
        <f>'[53]PS1-SC-CETA'!D55-'[53]PS0-SC'!D55</f>
        <v>0</v>
      </c>
      <c r="E55" s="270">
        <f>'[53]PS1-SC-CETA'!E55-'[53]PS0-SC'!E55</f>
        <v>-3.3261421300001537E-6</v>
      </c>
      <c r="F55" s="270">
        <f>'[53]PS1-SC-CETA'!F55-'[53]PS0-SC'!F55</f>
        <v>2.6725966599805417E-6</v>
      </c>
      <c r="G55" s="270">
        <f>'[53]PS1-SC-CETA'!G55-'[53]PS0-SC'!G55</f>
        <v>9.0430325940027423E-5</v>
      </c>
      <c r="H55" s="270">
        <f>'[53]PS1-SC-CETA'!H55-'[53]PS0-SC'!H55</f>
        <v>-9.5266270610697701E-3</v>
      </c>
      <c r="I55" s="270">
        <f>'[53]PS1-SC-CETA'!I55-'[53]PS0-SC'!I55</f>
        <v>-0.14722342086240836</v>
      </c>
      <c r="J55" s="270">
        <f>'[53]PS1-SC-CETA'!J55-'[53]PS0-SC'!J55</f>
        <v>-1.5483303994479058E-7</v>
      </c>
      <c r="K55" s="270">
        <f>'[53]PS1-SC-CETA'!K55-'[53]PS0-SC'!K55</f>
        <v>3.6891426479018774E-4</v>
      </c>
      <c r="L55" s="270">
        <f>'[53]PS1-SC-CETA'!L55-'[53]PS0-SC'!L55</f>
        <v>-3.0174691750051164E-4</v>
      </c>
      <c r="M55" s="270">
        <f>'[53]PS1-SC-CETA'!M55-'[53]PS0-SC'!M55</f>
        <v>-5.2821182569329217E-5</v>
      </c>
      <c r="N55" s="270">
        <f>'[53]PS1-SC-CETA'!N55-'[53]PS0-SC'!N55</f>
        <v>-0.22698887836028359</v>
      </c>
      <c r="O55" s="270">
        <f>'[53]PS1-SC-CETA'!O55-'[53]PS0-SC'!O55</f>
        <v>1.688027495561073E-11</v>
      </c>
      <c r="P55" s="270">
        <f>'[53]PS1-SC-CETA'!P55-'[53]PS0-SC'!P55</f>
        <v>2.7375677100760498E-6</v>
      </c>
      <c r="Q55" s="270">
        <f>'[53]PS1-SC-CETA'!Q55-'[53]PS0-SC'!Q55</f>
        <v>1.4615498767989177E-4</v>
      </c>
      <c r="R55" s="270">
        <f>'[53]PS1-SC-CETA'!R55-'[53]PS0-SC'!R55</f>
        <v>-1.187624560210998E-2</v>
      </c>
      <c r="S55" s="270">
        <f>'[53]PS1-SC-CETA'!S55-'[53]PS0-SC'!S55</f>
        <v>1.2966857694101108E-3</v>
      </c>
      <c r="T55" s="270">
        <f>'[53]PS1-SC-CETA'!T55-'[53]PS0-SC'!T55</f>
        <v>2.6591158990973085E-2</v>
      </c>
      <c r="U55" s="270">
        <f>'[53]PS1-SC-CETA'!U55-'[53]PS0-SC'!U55</f>
        <v>-1.9872992140790302E-14</v>
      </c>
      <c r="V55" s="270">
        <f>'[53]PS1-SC-CETA'!V55-'[53]PS0-SC'!V55</f>
        <v>-1.5732455029981995E-4</v>
      </c>
      <c r="W55" s="270">
        <f>'[53]PS1-SC-CETA'!W55-'[53]PS0-SC'!W55</f>
        <v>-2.6703150324980385E-4</v>
      </c>
      <c r="X55" s="270"/>
    </row>
    <row r="56" spans="1:24" ht="15.5">
      <c r="B56" s="276" t="s">
        <v>108</v>
      </c>
      <c r="C56" s="275">
        <f>SUM(C47:C55)</f>
        <v>264.16470724105289</v>
      </c>
      <c r="D56" s="275">
        <f t="shared" ref="D56:W56" si="5">SUM(D47:D55)</f>
        <v>0</v>
      </c>
      <c r="E56" s="275">
        <f t="shared" si="5"/>
        <v>-3.3261421300001537E-6</v>
      </c>
      <c r="F56" s="275">
        <f t="shared" si="5"/>
        <v>2.6725966599805417E-6</v>
      </c>
      <c r="G56" s="275">
        <f t="shared" si="5"/>
        <v>9.0430325940027423E-5</v>
      </c>
      <c r="H56" s="275">
        <f t="shared" si="5"/>
        <v>-9.5266270610697701E-3</v>
      </c>
      <c r="I56" s="275">
        <f t="shared" si="5"/>
        <v>-0.14722342086240836</v>
      </c>
      <c r="J56" s="275">
        <f t="shared" si="5"/>
        <v>-1.5483303994479058E-7</v>
      </c>
      <c r="K56" s="275">
        <f t="shared" si="5"/>
        <v>53.926129156568642</v>
      </c>
      <c r="L56" s="275">
        <f t="shared" si="5"/>
        <v>54.140158088621547</v>
      </c>
      <c r="M56" s="275">
        <f t="shared" si="5"/>
        <v>54.359981411530335</v>
      </c>
      <c r="N56" s="275">
        <f t="shared" si="5"/>
        <v>54.357603813154164</v>
      </c>
      <c r="O56" s="275">
        <f t="shared" si="5"/>
        <v>54.814248340734025</v>
      </c>
      <c r="P56" s="275">
        <f t="shared" si="5"/>
        <v>55.049119771561237</v>
      </c>
      <c r="Q56" s="275">
        <f t="shared" si="5"/>
        <v>55.289463640154317</v>
      </c>
      <c r="R56" s="275">
        <f t="shared" si="5"/>
        <v>55.523094046798832</v>
      </c>
      <c r="S56" s="275">
        <f t="shared" si="5"/>
        <v>55.787496508322796</v>
      </c>
      <c r="T56" s="275">
        <f t="shared" si="5"/>
        <v>56.069723485813363</v>
      </c>
      <c r="U56" s="275">
        <f t="shared" si="5"/>
        <v>21.084988961603905</v>
      </c>
      <c r="V56" s="275">
        <f t="shared" si="5"/>
        <v>21.170914420145422</v>
      </c>
      <c r="W56" s="275">
        <f t="shared" si="5"/>
        <v>21.258841405806955</v>
      </c>
      <c r="X56" s="270"/>
    </row>
    <row r="57" spans="1:24">
      <c r="X57" s="270"/>
    </row>
    <row r="58" spans="1:24" ht="15.5">
      <c r="A58" s="385">
        <v>7</v>
      </c>
      <c r="B58" s="273" t="s">
        <v>369</v>
      </c>
      <c r="C58" s="270"/>
      <c r="D58" s="270"/>
      <c r="E58" s="270"/>
      <c r="F58" s="270"/>
      <c r="G58" s="270"/>
      <c r="H58" s="270"/>
      <c r="I58" s="270"/>
      <c r="J58" s="270"/>
      <c r="K58" s="270"/>
      <c r="L58" s="270"/>
      <c r="M58" s="270"/>
      <c r="N58" s="270"/>
      <c r="O58" s="270"/>
      <c r="P58" s="270"/>
      <c r="Q58" s="270"/>
      <c r="R58" s="270"/>
      <c r="S58" s="270"/>
      <c r="T58" s="270"/>
      <c r="U58" s="270"/>
      <c r="V58" s="270"/>
      <c r="W58" s="270"/>
      <c r="X58" s="270"/>
    </row>
    <row r="59" spans="1:24" ht="15.5">
      <c r="A59" s="309" t="s">
        <v>8</v>
      </c>
      <c r="B59" s="426" t="s">
        <v>370</v>
      </c>
      <c r="C59" s="270">
        <f>'[53]PS1-SC-CETA'!C59-'[53]PS0-SC'!C59</f>
        <v>0</v>
      </c>
      <c r="D59" s="270">
        <f>'[53]PS1-SC-CETA'!D59-'[53]PS0-SC'!D59</f>
        <v>0</v>
      </c>
      <c r="E59" s="270">
        <f>'[53]PS1-SC-CETA'!E59-'[53]PS0-SC'!E59</f>
        <v>0</v>
      </c>
      <c r="F59" s="270">
        <f>'[53]PS1-SC-CETA'!F59-'[53]PS0-SC'!F59</f>
        <v>0</v>
      </c>
      <c r="G59" s="270">
        <f>'[53]PS1-SC-CETA'!G59-'[53]PS0-SC'!G59</f>
        <v>0</v>
      </c>
      <c r="H59" s="270">
        <f>'[53]PS1-SC-CETA'!H59-'[53]PS0-SC'!H59</f>
        <v>0</v>
      </c>
      <c r="I59" s="270">
        <f>'[53]PS1-SC-CETA'!I59-'[53]PS0-SC'!I59</f>
        <v>0</v>
      </c>
      <c r="J59" s="270">
        <f>'[53]PS1-SC-CETA'!J59-'[53]PS0-SC'!J59</f>
        <v>0</v>
      </c>
      <c r="K59" s="270">
        <f>'[53]PS1-SC-CETA'!K59-'[53]PS0-SC'!K59</f>
        <v>0</v>
      </c>
      <c r="L59" s="270">
        <f>'[53]PS1-SC-CETA'!L59-'[53]PS0-SC'!L59</f>
        <v>0</v>
      </c>
      <c r="M59" s="270">
        <f>'[53]PS1-SC-CETA'!M59-'[53]PS0-SC'!M59</f>
        <v>0</v>
      </c>
      <c r="N59" s="270">
        <f>'[53]PS1-SC-CETA'!N59-'[53]PS0-SC'!N59</f>
        <v>0</v>
      </c>
      <c r="O59" s="270">
        <f>'[53]PS1-SC-CETA'!O59-'[53]PS0-SC'!O59</f>
        <v>0</v>
      </c>
      <c r="P59" s="270">
        <f>'[53]PS1-SC-CETA'!P59-'[53]PS0-SC'!P59</f>
        <v>0</v>
      </c>
      <c r="Q59" s="270">
        <f>'[53]PS1-SC-CETA'!Q59-'[53]PS0-SC'!Q59</f>
        <v>0</v>
      </c>
      <c r="R59" s="270">
        <f>'[53]PS1-SC-CETA'!R59-'[53]PS0-SC'!R59</f>
        <v>0</v>
      </c>
      <c r="S59" s="270">
        <f>'[53]PS1-SC-CETA'!S59-'[53]PS0-SC'!S59</f>
        <v>0</v>
      </c>
      <c r="T59" s="270">
        <f>'[53]PS1-SC-CETA'!T59-'[53]PS0-SC'!T59</f>
        <v>0</v>
      </c>
      <c r="U59" s="270">
        <f>'[53]PS1-SC-CETA'!U59-'[53]PS0-SC'!U59</f>
        <v>0</v>
      </c>
      <c r="V59" s="270">
        <f>'[53]PS1-SC-CETA'!V59-'[53]PS0-SC'!V59</f>
        <v>0</v>
      </c>
      <c r="W59" s="270">
        <f>'[53]PS1-SC-CETA'!W59-'[53]PS0-SC'!W59</f>
        <v>0</v>
      </c>
      <c r="X59" s="270"/>
    </row>
    <row r="60" spans="1:24" ht="15.5">
      <c r="A60" s="309" t="s">
        <v>8</v>
      </c>
      <c r="B60" s="426" t="s">
        <v>372</v>
      </c>
      <c r="C60" s="270">
        <f>'[53]PS1-SC-CETA'!C60-'[53]PS0-SC'!C60</f>
        <v>0</v>
      </c>
      <c r="D60" s="270">
        <f>'[53]PS1-SC-CETA'!D60-'[53]PS0-SC'!D60</f>
        <v>0</v>
      </c>
      <c r="E60" s="270">
        <f>'[53]PS1-SC-CETA'!E60-'[53]PS0-SC'!E60</f>
        <v>0</v>
      </c>
      <c r="F60" s="270">
        <f>'[53]PS1-SC-CETA'!F60-'[53]PS0-SC'!F60</f>
        <v>0</v>
      </c>
      <c r="G60" s="270">
        <f>'[53]PS1-SC-CETA'!G60-'[53]PS0-SC'!G60</f>
        <v>0</v>
      </c>
      <c r="H60" s="270">
        <f>'[53]PS1-SC-CETA'!H60-'[53]PS0-SC'!H60</f>
        <v>0</v>
      </c>
      <c r="I60" s="270">
        <f>'[53]PS1-SC-CETA'!I60-'[53]PS0-SC'!I60</f>
        <v>0</v>
      </c>
      <c r="J60" s="270">
        <f>'[53]PS1-SC-CETA'!J60-'[53]PS0-SC'!J60</f>
        <v>0</v>
      </c>
      <c r="K60" s="270">
        <f>'[53]PS1-SC-CETA'!K60-'[53]PS0-SC'!K60</f>
        <v>0</v>
      </c>
      <c r="L60" s="270">
        <f>'[53]PS1-SC-CETA'!L60-'[53]PS0-SC'!L60</f>
        <v>0</v>
      </c>
      <c r="M60" s="270">
        <f>'[53]PS1-SC-CETA'!M60-'[53]PS0-SC'!M60</f>
        <v>0</v>
      </c>
      <c r="N60" s="270">
        <f>'[53]PS1-SC-CETA'!N60-'[53]PS0-SC'!N60</f>
        <v>0</v>
      </c>
      <c r="O60" s="270">
        <f>'[53]PS1-SC-CETA'!O60-'[53]PS0-SC'!O60</f>
        <v>0</v>
      </c>
      <c r="P60" s="270">
        <f>'[53]PS1-SC-CETA'!P60-'[53]PS0-SC'!P60</f>
        <v>0</v>
      </c>
      <c r="Q60" s="270">
        <f>'[53]PS1-SC-CETA'!Q60-'[53]PS0-SC'!Q60</f>
        <v>0</v>
      </c>
      <c r="R60" s="270">
        <f>'[53]PS1-SC-CETA'!R60-'[53]PS0-SC'!R60</f>
        <v>0</v>
      </c>
      <c r="S60" s="270">
        <f>'[53]PS1-SC-CETA'!S60-'[53]PS0-SC'!S60</f>
        <v>0</v>
      </c>
      <c r="T60" s="270">
        <f>'[53]PS1-SC-CETA'!T60-'[53]PS0-SC'!T60</f>
        <v>0</v>
      </c>
      <c r="U60" s="270">
        <f>'[53]PS1-SC-CETA'!U60-'[53]PS0-SC'!U60</f>
        <v>0</v>
      </c>
      <c r="V60" s="270">
        <f>'[53]PS1-SC-CETA'!V60-'[53]PS0-SC'!V60</f>
        <v>0</v>
      </c>
      <c r="W60" s="270">
        <f>'[53]PS1-SC-CETA'!W60-'[53]PS0-SC'!W60</f>
        <v>0</v>
      </c>
      <c r="X60" s="270"/>
    </row>
    <row r="61" spans="1:24" ht="15.5">
      <c r="A61" s="309" t="s">
        <v>15</v>
      </c>
      <c r="B61" s="426" t="s">
        <v>373</v>
      </c>
      <c r="C61" s="270">
        <f>'[53]PS1-SC-CETA'!C61-'[53]PS0-SC'!C61</f>
        <v>3.0321111808007117E-6</v>
      </c>
      <c r="D61" s="270">
        <f>'[53]PS1-SC-CETA'!D61-'[53]PS0-SC'!D61</f>
        <v>0</v>
      </c>
      <c r="E61" s="270">
        <f>'[53]PS1-SC-CETA'!E61-'[53]PS0-SC'!E61</f>
        <v>3.456556058267779E-6</v>
      </c>
      <c r="F61" s="270">
        <f>'[53]PS1-SC-CETA'!F61-'[53]PS0-SC'!F61</f>
        <v>0</v>
      </c>
      <c r="G61" s="270">
        <f>'[53]PS1-SC-CETA'!G61-'[53]PS0-SC'!G61</f>
        <v>0</v>
      </c>
      <c r="H61" s="270">
        <f>'[53]PS1-SC-CETA'!H61-'[53]PS0-SC'!H61</f>
        <v>0</v>
      </c>
      <c r="I61" s="270">
        <f>'[53]PS1-SC-CETA'!I61-'[53]PS0-SC'!I61</f>
        <v>0</v>
      </c>
      <c r="J61" s="270">
        <f>'[53]PS1-SC-CETA'!J61-'[53]PS0-SC'!J61</f>
        <v>0</v>
      </c>
      <c r="K61" s="270">
        <f>'[53]PS1-SC-CETA'!K61-'[53]PS0-SC'!K61</f>
        <v>0</v>
      </c>
      <c r="L61" s="270">
        <f>'[53]PS1-SC-CETA'!L61-'[53]PS0-SC'!L61</f>
        <v>0</v>
      </c>
      <c r="M61" s="270">
        <f>'[53]PS1-SC-CETA'!M61-'[53]PS0-SC'!M61</f>
        <v>0</v>
      </c>
      <c r="N61" s="270">
        <f>'[53]PS1-SC-CETA'!N61-'[53]PS0-SC'!N61</f>
        <v>0</v>
      </c>
      <c r="O61" s="270">
        <f>'[53]PS1-SC-CETA'!O61-'[53]PS0-SC'!O61</f>
        <v>0</v>
      </c>
      <c r="P61" s="270">
        <f>'[53]PS1-SC-CETA'!P61-'[53]PS0-SC'!P61</f>
        <v>0</v>
      </c>
      <c r="Q61" s="270">
        <f>'[53]PS1-SC-CETA'!Q61-'[53]PS0-SC'!Q61</f>
        <v>0</v>
      </c>
      <c r="R61" s="270">
        <f>'[53]PS1-SC-CETA'!R61-'[53]PS0-SC'!R61</f>
        <v>0</v>
      </c>
      <c r="S61" s="270">
        <f>'[53]PS1-SC-CETA'!S61-'[53]PS0-SC'!S61</f>
        <v>0</v>
      </c>
      <c r="T61" s="270">
        <f>'[53]PS1-SC-CETA'!T61-'[53]PS0-SC'!T61</f>
        <v>0</v>
      </c>
      <c r="U61" s="270">
        <f>'[53]PS1-SC-CETA'!U61-'[53]PS0-SC'!U61</f>
        <v>0</v>
      </c>
      <c r="V61" s="270">
        <f>'[53]PS1-SC-CETA'!V61-'[53]PS0-SC'!V61</f>
        <v>0</v>
      </c>
      <c r="W61" s="270">
        <f>'[53]PS1-SC-CETA'!W61-'[53]PS0-SC'!W61</f>
        <v>0</v>
      </c>
      <c r="X61" s="270"/>
    </row>
    <row r="62" spans="1:24" ht="15.5">
      <c r="A62" s="309" t="s">
        <v>15</v>
      </c>
      <c r="B62" s="426" t="s">
        <v>374</v>
      </c>
      <c r="C62" s="270">
        <f>'[53]PS1-SC-CETA'!C62-'[53]PS0-SC'!C62</f>
        <v>0</v>
      </c>
      <c r="D62" s="270">
        <f>'[53]PS1-SC-CETA'!D62-'[53]PS0-SC'!D62</f>
        <v>0</v>
      </c>
      <c r="E62" s="270">
        <f>'[53]PS1-SC-CETA'!E62-'[53]PS0-SC'!E62</f>
        <v>0</v>
      </c>
      <c r="F62" s="270">
        <f>'[53]PS1-SC-CETA'!F62-'[53]PS0-SC'!F62</f>
        <v>0</v>
      </c>
      <c r="G62" s="270">
        <f>'[53]PS1-SC-CETA'!G62-'[53]PS0-SC'!G62</f>
        <v>0</v>
      </c>
      <c r="H62" s="270">
        <f>'[53]PS1-SC-CETA'!H62-'[53]PS0-SC'!H62</f>
        <v>0</v>
      </c>
      <c r="I62" s="270">
        <f>'[53]PS1-SC-CETA'!I62-'[53]PS0-SC'!I62</f>
        <v>0</v>
      </c>
      <c r="J62" s="270">
        <f>'[53]PS1-SC-CETA'!J62-'[53]PS0-SC'!J62</f>
        <v>0</v>
      </c>
      <c r="K62" s="270">
        <f>'[53]PS1-SC-CETA'!K62-'[53]PS0-SC'!K62</f>
        <v>0</v>
      </c>
      <c r="L62" s="270">
        <f>'[53]PS1-SC-CETA'!L62-'[53]PS0-SC'!L62</f>
        <v>0</v>
      </c>
      <c r="M62" s="270">
        <f>'[53]PS1-SC-CETA'!M62-'[53]PS0-SC'!M62</f>
        <v>0</v>
      </c>
      <c r="N62" s="270">
        <f>'[53]PS1-SC-CETA'!N62-'[53]PS0-SC'!N62</f>
        <v>0</v>
      </c>
      <c r="O62" s="270">
        <f>'[53]PS1-SC-CETA'!O62-'[53]PS0-SC'!O62</f>
        <v>0</v>
      </c>
      <c r="P62" s="270">
        <f>'[53]PS1-SC-CETA'!P62-'[53]PS0-SC'!P62</f>
        <v>0</v>
      </c>
      <c r="Q62" s="270">
        <f>'[53]PS1-SC-CETA'!Q62-'[53]PS0-SC'!Q62</f>
        <v>0</v>
      </c>
      <c r="R62" s="270">
        <f>'[53]PS1-SC-CETA'!R62-'[53]PS0-SC'!R62</f>
        <v>0</v>
      </c>
      <c r="S62" s="270">
        <f>'[53]PS1-SC-CETA'!S62-'[53]PS0-SC'!S62</f>
        <v>0</v>
      </c>
      <c r="T62" s="270">
        <f>'[53]PS1-SC-CETA'!T62-'[53]PS0-SC'!T62</f>
        <v>0</v>
      </c>
      <c r="U62" s="270">
        <f>'[53]PS1-SC-CETA'!U62-'[53]PS0-SC'!U62</f>
        <v>0</v>
      </c>
      <c r="V62" s="270">
        <f>'[53]PS1-SC-CETA'!V62-'[53]PS0-SC'!V62</f>
        <v>0</v>
      </c>
      <c r="W62" s="270">
        <f>'[53]PS1-SC-CETA'!W62-'[53]PS0-SC'!W62</f>
        <v>0</v>
      </c>
      <c r="X62" s="270"/>
    </row>
    <row r="63" spans="1:24" ht="15.5">
      <c r="B63" s="276" t="s">
        <v>108</v>
      </c>
      <c r="C63" s="275">
        <f>SUM(C59:C62)</f>
        <v>3.0321111808007117E-6</v>
      </c>
      <c r="D63" s="275">
        <f t="shared" ref="D63:W63" si="6">SUM(D59:D62)</f>
        <v>0</v>
      </c>
      <c r="E63" s="275">
        <f t="shared" si="6"/>
        <v>3.456556058267779E-6</v>
      </c>
      <c r="F63" s="275">
        <f t="shared" si="6"/>
        <v>0</v>
      </c>
      <c r="G63" s="275">
        <f t="shared" si="6"/>
        <v>0</v>
      </c>
      <c r="H63" s="275">
        <f t="shared" si="6"/>
        <v>0</v>
      </c>
      <c r="I63" s="275">
        <f t="shared" si="6"/>
        <v>0</v>
      </c>
      <c r="J63" s="275">
        <f t="shared" si="6"/>
        <v>0</v>
      </c>
      <c r="K63" s="275">
        <f t="shared" si="6"/>
        <v>0</v>
      </c>
      <c r="L63" s="275">
        <f t="shared" si="6"/>
        <v>0</v>
      </c>
      <c r="M63" s="275">
        <f t="shared" si="6"/>
        <v>0</v>
      </c>
      <c r="N63" s="275">
        <f t="shared" si="6"/>
        <v>0</v>
      </c>
      <c r="O63" s="275">
        <f t="shared" si="6"/>
        <v>0</v>
      </c>
      <c r="P63" s="275">
        <f t="shared" si="6"/>
        <v>0</v>
      </c>
      <c r="Q63" s="275">
        <f t="shared" si="6"/>
        <v>0</v>
      </c>
      <c r="R63" s="275">
        <f t="shared" si="6"/>
        <v>0</v>
      </c>
      <c r="S63" s="275">
        <f t="shared" si="6"/>
        <v>0</v>
      </c>
      <c r="T63" s="275">
        <f t="shared" si="6"/>
        <v>0</v>
      </c>
      <c r="U63" s="275">
        <f t="shared" si="6"/>
        <v>0</v>
      </c>
      <c r="V63" s="275">
        <f t="shared" si="6"/>
        <v>0</v>
      </c>
      <c r="W63" s="275">
        <f t="shared" si="6"/>
        <v>0</v>
      </c>
      <c r="X63" s="270"/>
    </row>
    <row r="64" spans="1:24">
      <c r="X64" s="270"/>
    </row>
    <row r="65" spans="1:24" ht="15.5">
      <c r="A65" s="385">
        <v>8</v>
      </c>
      <c r="B65" s="273" t="s">
        <v>157</v>
      </c>
      <c r="C65" s="270"/>
      <c r="D65" s="270"/>
      <c r="E65" s="270"/>
      <c r="F65" s="270"/>
      <c r="G65" s="270"/>
      <c r="H65" s="270"/>
      <c r="I65" s="270"/>
      <c r="J65" s="270"/>
      <c r="K65" s="270"/>
      <c r="L65" s="270"/>
      <c r="M65" s="270"/>
      <c r="N65" s="270"/>
      <c r="O65" s="270"/>
      <c r="P65" s="270"/>
      <c r="Q65" s="270"/>
      <c r="R65" s="270"/>
      <c r="S65" s="270"/>
      <c r="T65" s="270"/>
      <c r="U65" s="270"/>
      <c r="V65" s="270"/>
      <c r="W65" s="270"/>
      <c r="X65" s="270"/>
    </row>
    <row r="66" spans="1:24" ht="15.5">
      <c r="A66" s="309"/>
      <c r="B66" s="424" t="s">
        <v>158</v>
      </c>
      <c r="C66" s="270">
        <f>'[53]PS1-SC-CETA'!C66-'[53]PS0-SC'!C66</f>
        <v>-58.412756774423542</v>
      </c>
      <c r="D66" s="270">
        <f>'[53]PS1-SC-CETA'!D66-'[53]PS0-SC'!D66</f>
        <v>-0.13971640225463489</v>
      </c>
      <c r="E66" s="270">
        <f>'[53]PS1-SC-CETA'!E66-'[53]PS0-SC'!E66</f>
        <v>-0.10543232538952907</v>
      </c>
      <c r="F66" s="270">
        <f>'[53]PS1-SC-CETA'!F66-'[53]PS0-SC'!F66</f>
        <v>-1.7023147453592173</v>
      </c>
      <c r="G66" s="270">
        <f>'[53]PS1-SC-CETA'!G66-'[53]PS0-SC'!G66</f>
        <v>-0.40907136337250449</v>
      </c>
      <c r="H66" s="270">
        <f>'[53]PS1-SC-CETA'!H66-'[53]PS0-SC'!H66</f>
        <v>20.620797910010651</v>
      </c>
      <c r="I66" s="270">
        <f>'[53]PS1-SC-CETA'!I66-'[53]PS0-SC'!I66</f>
        <v>-24.616103825476785</v>
      </c>
      <c r="J66" s="270">
        <f>'[53]PS1-SC-CETA'!J66-'[53]PS0-SC'!J66</f>
        <v>-1.3517417890574279</v>
      </c>
      <c r="K66" s="270">
        <f>'[53]PS1-SC-CETA'!K66-'[53]PS0-SC'!K66</f>
        <v>-24.284182793281161</v>
      </c>
      <c r="L66" s="270">
        <f>'[53]PS1-SC-CETA'!L66-'[53]PS0-SC'!L66</f>
        <v>-22.429123498342051</v>
      </c>
      <c r="M66" s="270">
        <f>'[53]PS1-SC-CETA'!M66-'[53]PS0-SC'!M66</f>
        <v>-9.8133123179195536</v>
      </c>
      <c r="N66" s="270">
        <f>'[53]PS1-SC-CETA'!N66-'[53]PS0-SC'!N66</f>
        <v>-5.704529014152854</v>
      </c>
      <c r="O66" s="270">
        <f>'[53]PS1-SC-CETA'!O66-'[53]PS0-SC'!O66</f>
        <v>-6.558260629289407</v>
      </c>
      <c r="P66" s="270">
        <f>'[53]PS1-SC-CETA'!P66-'[53]PS0-SC'!P66</f>
        <v>-6.0612594523421421</v>
      </c>
      <c r="Q66" s="270">
        <f>'[53]PS1-SC-CETA'!Q66-'[53]PS0-SC'!Q66</f>
        <v>-7.9838167776275668</v>
      </c>
      <c r="R66" s="270">
        <f>'[53]PS1-SC-CETA'!R66-'[53]PS0-SC'!R66</f>
        <v>-6.0793938832639469</v>
      </c>
      <c r="S66" s="270">
        <f>'[53]PS1-SC-CETA'!S66-'[53]PS0-SC'!S66</f>
        <v>-7.680037795308408</v>
      </c>
      <c r="T66" s="270">
        <f>'[53]PS1-SC-CETA'!T66-'[53]PS0-SC'!T66</f>
        <v>-7.1725356727899907</v>
      </c>
      <c r="U66" s="270">
        <f>'[53]PS1-SC-CETA'!U66-'[53]PS0-SC'!U66</f>
        <v>-3.6143946942102048</v>
      </c>
      <c r="V66" s="270">
        <f>'[53]PS1-SC-CETA'!V66-'[53]PS0-SC'!V66</f>
        <v>-3.4055029314571357</v>
      </c>
      <c r="W66" s="270">
        <f>'[53]PS1-SC-CETA'!W66-'[53]PS0-SC'!W66</f>
        <v>-3.6896623883823167</v>
      </c>
      <c r="X66" s="270"/>
    </row>
    <row r="67" spans="1:24" ht="15.5">
      <c r="B67" s="424" t="s">
        <v>159</v>
      </c>
      <c r="C67" s="270">
        <f>'[53]PS1-SC-CETA'!C67-'[53]PS0-SC'!C67</f>
        <v>-3.0229954940677999</v>
      </c>
      <c r="D67" s="270">
        <f>'[53]PS1-SC-CETA'!D67-'[53]PS0-SC'!D67</f>
        <v>9.8111542639003346E-2</v>
      </c>
      <c r="E67" s="270">
        <f>'[53]PS1-SC-CETA'!E67-'[53]PS0-SC'!E67</f>
        <v>-1.3239317730608491E-2</v>
      </c>
      <c r="F67" s="270">
        <f>'[53]PS1-SC-CETA'!F67-'[53]PS0-SC'!F67</f>
        <v>-1.4031735813439212</v>
      </c>
      <c r="G67" s="270">
        <f>'[53]PS1-SC-CETA'!G67-'[53]PS0-SC'!G67</f>
        <v>-0.17580348516230515</v>
      </c>
      <c r="H67" s="270">
        <f>'[53]PS1-SC-CETA'!H67-'[53]PS0-SC'!H67</f>
        <v>24.486483268868255</v>
      </c>
      <c r="I67" s="270">
        <f>'[53]PS1-SC-CETA'!I67-'[53]PS0-SC'!I67</f>
        <v>-6.2871686807251592</v>
      </c>
      <c r="J67" s="270">
        <f>'[53]PS1-SC-CETA'!J67-'[53]PS0-SC'!J67</f>
        <v>-0.16519156956424297</v>
      </c>
      <c r="K67" s="270">
        <f>'[53]PS1-SC-CETA'!K67-'[53]PS0-SC'!K67</f>
        <v>-3.3512263291384699</v>
      </c>
      <c r="L67" s="270">
        <f>'[53]PS1-SC-CETA'!L67-'[53]PS0-SC'!L67</f>
        <v>-3.5694598168221319</v>
      </c>
      <c r="M67" s="270">
        <f>'[53]PS1-SC-CETA'!M67-'[53]PS0-SC'!M67</f>
        <v>-4.420507791423006</v>
      </c>
      <c r="N67" s="270">
        <f>'[53]PS1-SC-CETA'!N67-'[53]PS0-SC'!N67</f>
        <v>-2.466615867603565</v>
      </c>
      <c r="O67" s="270">
        <f>'[53]PS1-SC-CETA'!O67-'[53]PS0-SC'!O67</f>
        <v>-2.6560943136597075</v>
      </c>
      <c r="P67" s="270">
        <f>'[53]PS1-SC-CETA'!P67-'[53]PS0-SC'!P67</f>
        <v>-2.2964838072244831</v>
      </c>
      <c r="Q67" s="270">
        <f>'[53]PS1-SC-CETA'!Q67-'[53]PS0-SC'!Q67</f>
        <v>-3.3706177061832321</v>
      </c>
      <c r="R67" s="270">
        <f>'[53]PS1-SC-CETA'!R67-'[53]PS0-SC'!R67</f>
        <v>-2.1463459032237822</v>
      </c>
      <c r="S67" s="270">
        <f>'[53]PS1-SC-CETA'!S67-'[53]PS0-SC'!S67</f>
        <v>-3.1731048752038475</v>
      </c>
      <c r="T67" s="270">
        <f>'[53]PS1-SC-CETA'!T67-'[53]PS0-SC'!T67</f>
        <v>-3.0340684624837095</v>
      </c>
      <c r="U67" s="270">
        <f>'[53]PS1-SC-CETA'!U67-'[53]PS0-SC'!U67</f>
        <v>-1.2022277762094973</v>
      </c>
      <c r="V67" s="270">
        <f>'[53]PS1-SC-CETA'!V67-'[53]PS0-SC'!V67</f>
        <v>-1.5435435274647773</v>
      </c>
      <c r="W67" s="270">
        <f>'[53]PS1-SC-CETA'!W67-'[53]PS0-SC'!W67</f>
        <v>-1.4475035668064322</v>
      </c>
      <c r="X67" s="270"/>
    </row>
    <row r="68" spans="1:24" ht="15.5">
      <c r="A68" s="309" t="s">
        <v>17</v>
      </c>
      <c r="B68" s="425" t="s">
        <v>108</v>
      </c>
      <c r="C68" s="275">
        <f>SUM(C66:C67)</f>
        <v>-61.435752268491342</v>
      </c>
      <c r="D68" s="275">
        <f t="shared" ref="D68:W68" si="7">SUM(D66:D67)</f>
        <v>-4.160485961563154E-2</v>
      </c>
      <c r="E68" s="275">
        <f t="shared" si="7"/>
        <v>-0.11867164312013756</v>
      </c>
      <c r="F68" s="275">
        <f t="shared" si="7"/>
        <v>-3.1054883267031386</v>
      </c>
      <c r="G68" s="275">
        <f t="shared" si="7"/>
        <v>-0.58487484853480964</v>
      </c>
      <c r="H68" s="275">
        <f t="shared" si="7"/>
        <v>45.107281178878907</v>
      </c>
      <c r="I68" s="275">
        <f t="shared" si="7"/>
        <v>-30.903272506201944</v>
      </c>
      <c r="J68" s="275">
        <f t="shared" si="7"/>
        <v>-1.5169333586216709</v>
      </c>
      <c r="K68" s="275">
        <f t="shared" si="7"/>
        <v>-27.635409122419631</v>
      </c>
      <c r="L68" s="275">
        <f t="shared" si="7"/>
        <v>-25.998583315164183</v>
      </c>
      <c r="M68" s="275">
        <f t="shared" si="7"/>
        <v>-14.23382010934256</v>
      </c>
      <c r="N68" s="275">
        <f t="shared" si="7"/>
        <v>-8.171144881756419</v>
      </c>
      <c r="O68" s="275">
        <f t="shared" si="7"/>
        <v>-9.2143549429491145</v>
      </c>
      <c r="P68" s="275">
        <f t="shared" si="7"/>
        <v>-8.3577432595666252</v>
      </c>
      <c r="Q68" s="275">
        <f t="shared" si="7"/>
        <v>-11.354434483810799</v>
      </c>
      <c r="R68" s="275">
        <f t="shared" si="7"/>
        <v>-8.2257397864877291</v>
      </c>
      <c r="S68" s="275">
        <f t="shared" si="7"/>
        <v>-10.853142670512256</v>
      </c>
      <c r="T68" s="275">
        <f t="shared" si="7"/>
        <v>-10.2066041352737</v>
      </c>
      <c r="U68" s="275">
        <f t="shared" si="7"/>
        <v>-4.816622470419702</v>
      </c>
      <c r="V68" s="275">
        <f t="shared" si="7"/>
        <v>-4.949046458921913</v>
      </c>
      <c r="W68" s="275">
        <f t="shared" si="7"/>
        <v>-5.137165955188749</v>
      </c>
      <c r="X68" s="270"/>
    </row>
    <row r="69" spans="1:24">
      <c r="X69" s="270"/>
    </row>
    <row r="70" spans="1:24" ht="15.5">
      <c r="A70" s="385">
        <v>9</v>
      </c>
      <c r="B70" s="284" t="s">
        <v>160</v>
      </c>
      <c r="C70" s="270"/>
      <c r="D70" s="270"/>
      <c r="E70" s="270"/>
      <c r="F70" s="270"/>
      <c r="G70" s="270"/>
      <c r="H70" s="270"/>
      <c r="I70" s="270"/>
      <c r="J70" s="270"/>
      <c r="K70" s="270"/>
      <c r="L70" s="270"/>
      <c r="M70" s="270"/>
      <c r="N70" s="270"/>
      <c r="O70" s="270"/>
      <c r="P70" s="270"/>
      <c r="Q70" s="270"/>
      <c r="R70" s="270"/>
      <c r="S70" s="270"/>
      <c r="T70" s="270"/>
      <c r="U70" s="270"/>
      <c r="V70" s="270"/>
      <c r="W70" s="270"/>
      <c r="X70" s="270"/>
    </row>
    <row r="71" spans="1:24" ht="15.5">
      <c r="B71" s="273" t="s">
        <v>161</v>
      </c>
      <c r="C71" s="400">
        <f>'[53]PS1-SC-CETA'!C71-'[53]PS0-SC'!C71</f>
        <v>-0.87700706708073994</v>
      </c>
      <c r="D71" s="400">
        <f>'[53]PS1-SC-CETA'!D71-'[53]PS0-SC'!D71</f>
        <v>0</v>
      </c>
      <c r="E71" s="400">
        <f>'[53]PS1-SC-CETA'!E71-'[53]PS0-SC'!E71</f>
        <v>0</v>
      </c>
      <c r="F71" s="400">
        <f>'[53]PS1-SC-CETA'!F71-'[53]PS0-SC'!F71</f>
        <v>0</v>
      </c>
      <c r="G71" s="400">
        <f>'[53]PS1-SC-CETA'!G71-'[53]PS0-SC'!G71</f>
        <v>0</v>
      </c>
      <c r="H71" s="400">
        <f>'[53]PS1-SC-CETA'!H71-'[53]PS0-SC'!H71</f>
        <v>0</v>
      </c>
      <c r="I71" s="400">
        <f>'[53]PS1-SC-CETA'!I71-'[53]PS0-SC'!I71</f>
        <v>0</v>
      </c>
      <c r="J71" s="400">
        <f>'[53]PS1-SC-CETA'!J71-'[53]PS0-SC'!J71</f>
        <v>0</v>
      </c>
      <c r="K71" s="400">
        <f>'[53]PS1-SC-CETA'!K71-'[53]PS0-SC'!K71</f>
        <v>0</v>
      </c>
      <c r="L71" s="400">
        <f>'[53]PS1-SC-CETA'!L71-'[53]PS0-SC'!L71</f>
        <v>0</v>
      </c>
      <c r="M71" s="400">
        <f>'[53]PS1-SC-CETA'!M71-'[53]PS0-SC'!M71</f>
        <v>0</v>
      </c>
      <c r="N71" s="400">
        <f>'[53]PS1-SC-CETA'!N71-'[53]PS0-SC'!N71</f>
        <v>0</v>
      </c>
      <c r="O71" s="400">
        <f>'[53]PS1-SC-CETA'!O71-'[53]PS0-SC'!O71</f>
        <v>0</v>
      </c>
      <c r="P71" s="400">
        <f>'[53]PS1-SC-CETA'!P71-'[53]PS0-SC'!P71</f>
        <v>0</v>
      </c>
      <c r="Q71" s="400">
        <f>'[53]PS1-SC-CETA'!Q71-'[53]PS0-SC'!Q71</f>
        <v>0</v>
      </c>
      <c r="R71" s="400">
        <f>'[53]PS1-SC-CETA'!R71-'[53]PS0-SC'!R71</f>
        <v>-0.89362296750266523</v>
      </c>
      <c r="S71" s="400">
        <f>'[53]PS1-SC-CETA'!S71-'[53]PS0-SC'!S71</f>
        <v>-0.52152464966047773</v>
      </c>
      <c r="T71" s="400">
        <f>'[53]PS1-SC-CETA'!T71-'[53]PS0-SC'!T71</f>
        <v>-0.42271630643062963</v>
      </c>
      <c r="U71" s="400">
        <f>'[53]PS1-SC-CETA'!U71-'[53]PS0-SC'!U71</f>
        <v>-0.28713299494165767</v>
      </c>
      <c r="V71" s="400">
        <f>'[53]PS1-SC-CETA'!V71-'[53]PS0-SC'!V71</f>
        <v>-0.23500254542841503</v>
      </c>
      <c r="W71" s="400">
        <f>'[53]PS1-SC-CETA'!W71-'[53]PS0-SC'!W71</f>
        <v>-0.24033709495074618</v>
      </c>
      <c r="X71" s="270"/>
    </row>
    <row r="72" spans="1:24" ht="15.5">
      <c r="A72" s="309" t="s">
        <v>8</v>
      </c>
      <c r="B72" s="425" t="s">
        <v>108</v>
      </c>
      <c r="C72" s="287">
        <f>C71</f>
        <v>-0.87700706708073994</v>
      </c>
      <c r="D72" s="287">
        <f t="shared" ref="D72:W72" si="8">D71</f>
        <v>0</v>
      </c>
      <c r="E72" s="287">
        <f t="shared" si="8"/>
        <v>0</v>
      </c>
      <c r="F72" s="287">
        <f t="shared" si="8"/>
        <v>0</v>
      </c>
      <c r="G72" s="287">
        <f t="shared" si="8"/>
        <v>0</v>
      </c>
      <c r="H72" s="287">
        <f t="shared" si="8"/>
        <v>0</v>
      </c>
      <c r="I72" s="287">
        <f t="shared" si="8"/>
        <v>0</v>
      </c>
      <c r="J72" s="287">
        <f t="shared" si="8"/>
        <v>0</v>
      </c>
      <c r="K72" s="287">
        <f t="shared" si="8"/>
        <v>0</v>
      </c>
      <c r="L72" s="287">
        <f t="shared" si="8"/>
        <v>0</v>
      </c>
      <c r="M72" s="287">
        <f t="shared" si="8"/>
        <v>0</v>
      </c>
      <c r="N72" s="287">
        <f t="shared" si="8"/>
        <v>0</v>
      </c>
      <c r="O72" s="287">
        <f t="shared" si="8"/>
        <v>0</v>
      </c>
      <c r="P72" s="287">
        <f t="shared" si="8"/>
        <v>0</v>
      </c>
      <c r="Q72" s="287">
        <f t="shared" si="8"/>
        <v>0</v>
      </c>
      <c r="R72" s="287">
        <f t="shared" si="8"/>
        <v>-0.89362296750266523</v>
      </c>
      <c r="S72" s="287">
        <f t="shared" si="8"/>
        <v>-0.52152464966047773</v>
      </c>
      <c r="T72" s="287">
        <f t="shared" si="8"/>
        <v>-0.42271630643062963</v>
      </c>
      <c r="U72" s="287">
        <f t="shared" si="8"/>
        <v>-0.28713299494165767</v>
      </c>
      <c r="V72" s="287">
        <f t="shared" si="8"/>
        <v>-0.23500254542841503</v>
      </c>
      <c r="W72" s="287">
        <f t="shared" si="8"/>
        <v>-0.24033709495074618</v>
      </c>
      <c r="X72" s="270"/>
    </row>
    <row r="73" spans="1:24">
      <c r="X73" s="270"/>
    </row>
    <row r="74" spans="1:24" ht="16" thickBot="1">
      <c r="B74" s="273"/>
      <c r="C74" s="270"/>
      <c r="D74" s="270"/>
      <c r="E74" s="270"/>
      <c r="F74" s="270"/>
      <c r="G74" s="270"/>
      <c r="H74" s="270"/>
      <c r="I74" s="270"/>
      <c r="J74" s="270"/>
      <c r="K74" s="270"/>
      <c r="L74" s="270"/>
      <c r="M74" s="270"/>
      <c r="N74" s="270"/>
      <c r="O74" s="270"/>
      <c r="P74" s="270"/>
      <c r="Q74" s="270"/>
      <c r="R74" s="270"/>
      <c r="S74" s="270"/>
      <c r="T74" s="270"/>
      <c r="U74" s="270"/>
      <c r="V74" s="270"/>
      <c r="W74" s="270"/>
      <c r="X74" s="270"/>
    </row>
    <row r="75" spans="1:24" ht="16" thickBot="1">
      <c r="A75" s="385">
        <v>10</v>
      </c>
      <c r="B75" s="283" t="s">
        <v>162</v>
      </c>
      <c r="C75" s="282">
        <v>-9.5736130038276315</v>
      </c>
      <c r="D75" s="282">
        <f>'[53]PS1-SC-CETA'!D75-'[53]PS0-SC'!D75</f>
        <v>0.4651543615045739</v>
      </c>
      <c r="E75" s="282">
        <f>'[53]PS1-SC-CETA'!E75-'[53]PS0-SC'!E75</f>
        <v>-4.3735454762099835E-2</v>
      </c>
      <c r="F75" s="282">
        <f>'[53]PS1-SC-CETA'!F75-'[53]PS0-SC'!F75</f>
        <v>-1.6437189225689508</v>
      </c>
      <c r="G75" s="282">
        <f>'[53]PS1-SC-CETA'!G75-'[53]PS0-SC'!G75</f>
        <v>0.89169393174233846</v>
      </c>
      <c r="H75" s="282">
        <f>'[53]PS1-SC-CETA'!H75-'[53]PS0-SC'!H75</f>
        <v>-26.777965348285761</v>
      </c>
      <c r="I75" s="282">
        <f>'[53]PS1-SC-CETA'!I75-'[53]PS0-SC'!I75</f>
        <v>55.171769345910434</v>
      </c>
      <c r="J75" s="282">
        <f>'[53]PS1-SC-CETA'!J75-'[53]PS0-SC'!J75</f>
        <v>-0.1034654951072298</v>
      </c>
      <c r="K75" s="282">
        <f>'[53]PS1-SC-CETA'!K75-'[53]PS0-SC'!K75</f>
        <v>-28.920868685364439</v>
      </c>
      <c r="L75" s="282">
        <f>'[53]PS1-SC-CETA'!L75-'[53]PS0-SC'!L75</f>
        <v>-18.094301853815523</v>
      </c>
      <c r="M75" s="282">
        <f>'[53]PS1-SC-CETA'!M75-'[53]PS0-SC'!M75</f>
        <v>-4.2822931015280119</v>
      </c>
      <c r="N75" s="282">
        <f>'[53]PS1-SC-CETA'!N75-'[53]PS0-SC'!N75</f>
        <v>-5.7553674484342991</v>
      </c>
      <c r="O75" s="282">
        <f>'[53]PS1-SC-CETA'!O75-'[53]PS0-SC'!O75</f>
        <v>8.2746538297851657</v>
      </c>
      <c r="P75" s="282">
        <f>'[53]PS1-SC-CETA'!P75-'[53]PS0-SC'!P75</f>
        <v>5.0221114959049373</v>
      </c>
      <c r="Q75" s="282">
        <f>'[53]PS1-SC-CETA'!Q75-'[53]PS0-SC'!Q75</f>
        <v>4.623803035335186</v>
      </c>
      <c r="R75" s="282">
        <f>'[53]PS1-SC-CETA'!R75-'[53]PS0-SC'!R75</f>
        <v>-4.8165493220967619</v>
      </c>
      <c r="S75" s="282">
        <f>'[53]PS1-SC-CETA'!S75-'[53]PS0-SC'!S75</f>
        <v>-1.8805349457634293</v>
      </c>
      <c r="T75" s="282">
        <f>'[53]PS1-SC-CETA'!T75-'[53]PS0-SC'!T75</f>
        <v>-27.495327300269309</v>
      </c>
      <c r="U75" s="282">
        <f>'[53]PS1-SC-CETA'!U75-'[53]PS0-SC'!U75</f>
        <v>10.558053943137566</v>
      </c>
      <c r="V75" s="282">
        <f>'[53]PS1-SC-CETA'!V75-'[53]PS0-SC'!V75</f>
        <v>9.5953860920390071</v>
      </c>
      <c r="W75" s="282">
        <f>'[53]PS1-SC-CETA'!W75-'[53]PS0-SC'!W75</f>
        <v>10.076138619529047</v>
      </c>
      <c r="X75" s="282"/>
    </row>
    <row r="76" spans="1:24" ht="15.5">
      <c r="B76" s="273" t="s">
        <v>163</v>
      </c>
      <c r="C76" s="270">
        <f>'[53]PS1-SC-CETA'!C76-'[53]PS0-SC'!C76</f>
        <v>263.49959054775536</v>
      </c>
      <c r="D76" s="270">
        <f>'[53]PS1-SC-CETA'!D76-'[53]PS0-SC'!D76</f>
        <v>0</v>
      </c>
      <c r="E76" s="270">
        <f>'[53]PS1-SC-CETA'!E76-'[53]PS0-SC'!E76</f>
        <v>0</v>
      </c>
      <c r="F76" s="270">
        <f>'[53]PS1-SC-CETA'!F76-'[53]PS0-SC'!F76</f>
        <v>0</v>
      </c>
      <c r="G76" s="270">
        <f>'[53]PS1-SC-CETA'!G76-'[53]PS0-SC'!G76</f>
        <v>0</v>
      </c>
      <c r="H76" s="270">
        <f>'[53]PS1-SC-CETA'!H76-'[53]PS0-SC'!H76</f>
        <v>0</v>
      </c>
      <c r="I76" s="270">
        <f>'[53]PS1-SC-CETA'!I76-'[53]PS0-SC'!I76</f>
        <v>0</v>
      </c>
      <c r="J76" s="270">
        <f>'[53]PS1-SC-CETA'!J76-'[53]PS0-SC'!J76</f>
        <v>0</v>
      </c>
      <c r="K76" s="270">
        <f>'[53]PS1-SC-CETA'!K76-'[53]PS0-SC'!K76</f>
        <v>53.925760242303568</v>
      </c>
      <c r="L76" s="270">
        <f>'[53]PS1-SC-CETA'!L76-'[53]PS0-SC'!L76</f>
        <v>54.140459835538422</v>
      </c>
      <c r="M76" s="270">
        <f>'[53]PS1-SC-CETA'!M76-'[53]PS0-SC'!M76</f>
        <v>54.360034232712678</v>
      </c>
      <c r="N76" s="270">
        <f>'[53]PS1-SC-CETA'!N76-'[53]PS0-SC'!N76</f>
        <v>54.584592691514445</v>
      </c>
      <c r="O76" s="270">
        <f>'[53]PS1-SC-CETA'!O76-'[53]PS0-SC'!O76</f>
        <v>54.814248340717313</v>
      </c>
      <c r="P76" s="270">
        <f>'[53]PS1-SC-CETA'!P76-'[53]PS0-SC'!P76</f>
        <v>55.049117033993753</v>
      </c>
      <c r="Q76" s="270">
        <f>'[53]PS1-SC-CETA'!Q76-'[53]PS0-SC'!Q76</f>
        <v>55.289317485166066</v>
      </c>
      <c r="R76" s="270">
        <f>'[53]PS1-SC-CETA'!R76-'[53]PS0-SC'!R76</f>
        <v>54.641347324897652</v>
      </c>
      <c r="S76" s="270">
        <f>'[53]PS1-SC-CETA'!S76-'[53]PS0-SC'!S76</f>
        <v>55.264675172893476</v>
      </c>
      <c r="T76" s="270">
        <f>'[53]PS1-SC-CETA'!T76-'[53]PS0-SC'!T76</f>
        <v>55.620416020391531</v>
      </c>
      <c r="U76" s="270">
        <f>'[53]PS1-SC-CETA'!U76-'[53]PS0-SC'!U76</f>
        <v>20.79785596666261</v>
      </c>
      <c r="V76" s="270">
        <f>'[53]PS1-SC-CETA'!V76-'[53]PS0-SC'!V76</f>
        <v>20.936069199266967</v>
      </c>
      <c r="W76" s="270">
        <f>'[53]PS1-SC-CETA'!W76-'[53]PS0-SC'!W76</f>
        <v>21.018771342360196</v>
      </c>
      <c r="X76" s="270"/>
    </row>
    <row r="77" spans="1:24" ht="15.5">
      <c r="B77" s="273" t="s">
        <v>13</v>
      </c>
      <c r="C77" s="270">
        <f>'[53]PS1-SC-CETA'!C77-'[53]PS0-SC'!C77</f>
        <v>-273.07320355158299</v>
      </c>
      <c r="D77" s="270">
        <f>'[53]PS1-SC-CETA'!D77-'[53]PS0-SC'!D77</f>
        <v>0.46515436150320966</v>
      </c>
      <c r="E77" s="270">
        <f>'[53]PS1-SC-CETA'!E77-'[53]PS0-SC'!E77</f>
        <v>-4.3735454763009329E-2</v>
      </c>
      <c r="F77" s="270">
        <f>'[53]PS1-SC-CETA'!F77-'[53]PS0-SC'!F77</f>
        <v>-1.6437189225694055</v>
      </c>
      <c r="G77" s="270">
        <f>'[53]PS1-SC-CETA'!G77-'[53]PS0-SC'!G77</f>
        <v>0.89169393174279321</v>
      </c>
      <c r="H77" s="270">
        <f>'[53]PS1-SC-CETA'!H77-'[53]PS0-SC'!H77</f>
        <v>-26.777965348287125</v>
      </c>
      <c r="I77" s="270">
        <f>'[53]PS1-SC-CETA'!I77-'[53]PS0-SC'!I77</f>
        <v>55.171769345913162</v>
      </c>
      <c r="J77" s="270">
        <f>'[53]PS1-SC-CETA'!J77-'[53]PS0-SC'!J77</f>
        <v>-0.1034654951063203</v>
      </c>
      <c r="K77" s="270">
        <f>'[53]PS1-SC-CETA'!K77-'[53]PS0-SC'!K77</f>
        <v>-82.846628927668917</v>
      </c>
      <c r="L77" s="270">
        <f>'[53]PS1-SC-CETA'!L77-'[53]PS0-SC'!L77</f>
        <v>-72.234761689353491</v>
      </c>
      <c r="M77" s="270">
        <f>'[53]PS1-SC-CETA'!M77-'[53]PS0-SC'!M77</f>
        <v>-58.642327334240463</v>
      </c>
      <c r="N77" s="270">
        <f>'[53]PS1-SC-CETA'!N77-'[53]PS0-SC'!N77</f>
        <v>-60.339960139948289</v>
      </c>
      <c r="O77" s="270">
        <f>'[53]PS1-SC-CETA'!O77-'[53]PS0-SC'!O77</f>
        <v>-46.539594510932602</v>
      </c>
      <c r="P77" s="270">
        <f>'[53]PS1-SC-CETA'!P77-'[53]PS0-SC'!P77</f>
        <v>-50.02700553808927</v>
      </c>
      <c r="Q77" s="270">
        <f>'[53]PS1-SC-CETA'!Q77-'[53]PS0-SC'!Q77</f>
        <v>-50.665514449832244</v>
      </c>
      <c r="R77" s="270">
        <f>'[53]PS1-SC-CETA'!R77-'[53]PS0-SC'!R77</f>
        <v>-59.457896646993959</v>
      </c>
      <c r="S77" s="270">
        <f>'[53]PS1-SC-CETA'!S77-'[53]PS0-SC'!S77</f>
        <v>-57.145210118656905</v>
      </c>
      <c r="T77" s="270">
        <f>'[53]PS1-SC-CETA'!T77-'[53]PS0-SC'!T77</f>
        <v>-83.115743320659021</v>
      </c>
      <c r="U77" s="270">
        <f>'[53]PS1-SC-CETA'!U77-'[53]PS0-SC'!U77</f>
        <v>-10.239802023524817</v>
      </c>
      <c r="V77" s="270">
        <f>'[53]PS1-SC-CETA'!V77-'[53]PS0-SC'!V77</f>
        <v>-11.340683107227733</v>
      </c>
      <c r="W77" s="270">
        <f>'[53]PS1-SC-CETA'!W77-'[53]PS0-SC'!W77</f>
        <v>-10.942632722831263</v>
      </c>
      <c r="X77" s="270"/>
    </row>
    <row r="79" spans="1:24" ht="16" thickBot="1">
      <c r="B79" s="273"/>
      <c r="C79" s="18"/>
      <c r="G79" s="270"/>
    </row>
    <row r="80" spans="1:24" ht="16" thickBot="1">
      <c r="A80" s="385">
        <v>11</v>
      </c>
      <c r="B80" s="367" t="s">
        <v>328</v>
      </c>
      <c r="C80" s="404">
        <f>'[53]PS1-SC-CETA'!C80-'[53]PS0-SC'!C80</f>
        <v>-9.5736130038276315</v>
      </c>
      <c r="D80" s="280"/>
      <c r="E80" s="409">
        <v>0</v>
      </c>
      <c r="F80" s="280"/>
      <c r="G80" s="280"/>
      <c r="H80" s="406"/>
      <c r="I80" s="280"/>
      <c r="J80" s="280"/>
      <c r="K80" s="280"/>
      <c r="L80" s="280"/>
      <c r="M80" s="280"/>
      <c r="N80" s="280"/>
      <c r="O80" s="280"/>
      <c r="P80" s="280"/>
      <c r="Q80" s="280"/>
      <c r="R80" s="280"/>
      <c r="S80" s="280"/>
      <c r="T80" s="280"/>
      <c r="U80" s="280"/>
      <c r="V80" s="280"/>
      <c r="W80" s="280"/>
    </row>
    <row r="81" spans="1:24" ht="15.5">
      <c r="B81" s="273"/>
      <c r="D81" s="279"/>
      <c r="E81" s="410"/>
      <c r="F81" s="279"/>
      <c r="G81" s="279"/>
      <c r="H81" s="279"/>
      <c r="I81" s="279"/>
      <c r="J81" s="279"/>
      <c r="K81" s="279"/>
      <c r="L81" s="279"/>
      <c r="M81" s="279"/>
      <c r="N81" s="279"/>
      <c r="O81" s="279"/>
      <c r="P81" s="279"/>
      <c r="Q81" s="279"/>
      <c r="R81" s="279"/>
      <c r="S81" s="279"/>
      <c r="T81" s="279"/>
      <c r="U81" s="279"/>
      <c r="V81" s="279"/>
      <c r="W81" s="279"/>
    </row>
    <row r="82" spans="1:24" ht="15.5">
      <c r="B82" s="273"/>
      <c r="C82" s="270"/>
      <c r="D82" s="278"/>
    </row>
    <row r="83" spans="1:24" ht="15.5">
      <c r="A83" s="385">
        <v>12</v>
      </c>
      <c r="B83" s="273" t="s">
        <v>378</v>
      </c>
    </row>
    <row r="84" spans="1:24" ht="15.5">
      <c r="B84" s="277" t="s">
        <v>340</v>
      </c>
      <c r="C84" s="274">
        <f>'[53]PS1-SC-CETA'!C84-'[53]PS0-SC'!C84</f>
        <v>-416.02514072705526</v>
      </c>
      <c r="D84" s="274">
        <f>'[53]PS1-SC-CETA'!D84-'[53]PS0-SC'!D84</f>
        <v>1.5165522258976125</v>
      </c>
      <c r="E84" s="274">
        <f>'[53]PS1-SC-CETA'!E84-'[53]PS0-SC'!E84</f>
        <v>2.4877126225292159</v>
      </c>
      <c r="F84" s="274">
        <f>'[53]PS1-SC-CETA'!F84-'[53]PS0-SC'!F84</f>
        <v>66.308525485826976</v>
      </c>
      <c r="G84" s="274">
        <f>'[53]PS1-SC-CETA'!G84-'[53]PS0-SC'!G84</f>
        <v>22.27230630052145</v>
      </c>
      <c r="H84" s="274">
        <f>'[53]PS1-SC-CETA'!H84-'[53]PS0-SC'!H84</f>
        <v>-491.53380410700993</v>
      </c>
      <c r="I84" s="274">
        <f>'[53]PS1-SC-CETA'!I84-'[53]PS0-SC'!I84</f>
        <v>334.92621903644977</v>
      </c>
      <c r="J84" s="274">
        <f>'[53]PS1-SC-CETA'!J84-'[53]PS0-SC'!J84</f>
        <v>0.62316720398121106</v>
      </c>
      <c r="K84" s="274">
        <f>'[53]PS1-SC-CETA'!K84-'[53]PS0-SC'!K84</f>
        <v>-45.449195628571033</v>
      </c>
      <c r="L84" s="274">
        <f>'[53]PS1-SC-CETA'!L84-'[53]PS0-SC'!L84</f>
        <v>-85.312318199481524</v>
      </c>
      <c r="M84" s="274">
        <f>'[53]PS1-SC-CETA'!M84-'[53]PS0-SC'!M84</f>
        <v>-31.131573102760967</v>
      </c>
      <c r="N84" s="274">
        <f>'[53]PS1-SC-CETA'!N84-'[53]PS0-SC'!N84</f>
        <v>-34.334610737959565</v>
      </c>
      <c r="O84" s="274">
        <f>'[53]PS1-SC-CETA'!O84-'[53]PS0-SC'!O84</f>
        <v>0.49052778192015012</v>
      </c>
      <c r="P84" s="274">
        <f>'[53]PS1-SC-CETA'!P84-'[53]PS0-SC'!P84</f>
        <v>-3.6999591337299762</v>
      </c>
      <c r="Q84" s="274">
        <f>'[53]PS1-SC-CETA'!Q84-'[53]PS0-SC'!Q84</f>
        <v>4.2738011704898327</v>
      </c>
      <c r="R84" s="274">
        <f>'[53]PS1-SC-CETA'!R84-'[53]PS0-SC'!R84</f>
        <v>-43.091674356629824</v>
      </c>
      <c r="S84" s="274">
        <f>'[53]PS1-SC-CETA'!S84-'[53]PS0-SC'!S84</f>
        <v>5.6928005635799082</v>
      </c>
      <c r="T84" s="274">
        <f>'[53]PS1-SC-CETA'!T84-'[53]PS0-SC'!T84</f>
        <v>-120.0636178522002</v>
      </c>
      <c r="U84" s="274">
        <f>'[53]PS1-SC-CETA'!U84-'[53]PS0-SC'!U84</f>
        <v>0</v>
      </c>
      <c r="V84" s="274">
        <f>'[53]PS1-SC-CETA'!V84-'[53]PS0-SC'!V84</f>
        <v>0</v>
      </c>
      <c r="W84" s="274">
        <f>'[53]PS1-SC-CETA'!W84-'[53]PS0-SC'!W84</f>
        <v>0</v>
      </c>
    </row>
    <row r="85" spans="1:24" ht="15.5">
      <c r="B85" s="277" t="s">
        <v>371</v>
      </c>
      <c r="C85" s="274">
        <f>'[53]PS1-SC-CETA'!C85-'[53]PS0-SC'!C85</f>
        <v>9.9265612333902027</v>
      </c>
      <c r="D85" s="274">
        <f>'[53]PS1-SC-CETA'!D85-'[53]PS0-SC'!D85</f>
        <v>-1.0004441719502211E-11</v>
      </c>
      <c r="E85" s="274">
        <f>'[53]PS1-SC-CETA'!E85-'[53]PS0-SC'!E85</f>
        <v>4.2670549299984373E-2</v>
      </c>
      <c r="F85" s="274">
        <f>'[53]PS1-SC-CETA'!F85-'[53]PS0-SC'!F85</f>
        <v>8.3061861008104643E-4</v>
      </c>
      <c r="G85" s="274">
        <f>'[53]PS1-SC-CETA'!G85-'[53]PS0-SC'!G85</f>
        <v>-8.4303611400002865E-3</v>
      </c>
      <c r="H85" s="274">
        <f>'[53]PS1-SC-CETA'!H85-'[53]PS0-SC'!H85</f>
        <v>0.69695455434998621</v>
      </c>
      <c r="I85" s="274">
        <f>'[53]PS1-SC-CETA'!I85-'[53]PS0-SC'!I85</f>
        <v>8.0106119018298614</v>
      </c>
      <c r="J85" s="274">
        <f>'[53]PS1-SC-CETA'!J85-'[53]PS0-SC'!J85</f>
        <v>3.1052244880015678E-2</v>
      </c>
      <c r="K85" s="274">
        <f>'[53]PS1-SC-CETA'!K85-'[53]PS0-SC'!K85</f>
        <v>6.9230801120113483E-2</v>
      </c>
      <c r="L85" s="274">
        <f>'[53]PS1-SC-CETA'!L85-'[53]PS0-SC'!L85</f>
        <v>-0.15463172328998098</v>
      </c>
      <c r="M85" s="274">
        <f>'[53]PS1-SC-CETA'!M85-'[53]PS0-SC'!M85</f>
        <v>-0.82605028388991286</v>
      </c>
      <c r="N85" s="274">
        <f>'[53]PS1-SC-CETA'!N85-'[53]PS0-SC'!N85</f>
        <v>13.174555106259902</v>
      </c>
      <c r="O85" s="274">
        <f>'[53]PS1-SC-CETA'!O85-'[53]PS0-SC'!O85</f>
        <v>-1.0066941865200079</v>
      </c>
      <c r="P85" s="274">
        <f>'[53]PS1-SC-CETA'!P85-'[53]PS0-SC'!P85</f>
        <v>-0.54160985882001</v>
      </c>
      <c r="Q85" s="274">
        <f>'[53]PS1-SC-CETA'!Q85-'[53]PS0-SC'!Q85</f>
        <v>-0.28853220396999291</v>
      </c>
      <c r="R85" s="274">
        <f>'[53]PS1-SC-CETA'!R85-'[53]PS0-SC'!R85</f>
        <v>0.60483298922991935</v>
      </c>
      <c r="S85" s="274">
        <f>'[53]PS1-SC-CETA'!S85-'[53]PS0-SC'!S85</f>
        <v>-5.8409627861000217</v>
      </c>
      <c r="T85" s="274">
        <f>'[53]PS1-SC-CETA'!T85-'[53]PS0-SC'!T85</f>
        <v>-4.4083840916399595</v>
      </c>
      <c r="U85" s="274">
        <f>'[53]PS1-SC-CETA'!U85-'[53]PS0-SC'!U85</f>
        <v>0.66540884331001848</v>
      </c>
      <c r="V85" s="274">
        <f>'[53]PS1-SC-CETA'!V85-'[53]PS0-SC'!V85</f>
        <v>-0.27668884920001346</v>
      </c>
      <c r="W85" s="274">
        <f>'[53]PS1-SC-CETA'!W85-'[53]PS0-SC'!W85</f>
        <v>-1.7602030920130574E-2</v>
      </c>
    </row>
    <row r="86" spans="1:24" ht="15.5">
      <c r="B86" s="277" t="s">
        <v>15</v>
      </c>
      <c r="C86" s="274">
        <f>'[53]PS1-SC-CETA'!C86-'[53]PS0-SC'!C86</f>
        <v>4.7408189857378602E-5</v>
      </c>
      <c r="D86" s="274">
        <f>'[53]PS1-SC-CETA'!D86-'[53]PS0-SC'!D86</f>
        <v>0</v>
      </c>
      <c r="E86" s="274">
        <f>'[53]PS1-SC-CETA'!E86-'[53]PS0-SC'!E86</f>
        <v>4.7408209866262041E-5</v>
      </c>
      <c r="F86" s="274">
        <f>'[53]PS1-SC-CETA'!F86-'[53]PS0-SC'!F86</f>
        <v>0</v>
      </c>
      <c r="G86" s="274">
        <f>'[53]PS1-SC-CETA'!G86-'[53]PS0-SC'!G86</f>
        <v>0</v>
      </c>
      <c r="H86" s="274">
        <f>'[53]PS1-SC-CETA'!H86-'[53]PS0-SC'!H86</f>
        <v>-1.0004441719502211E-11</v>
      </c>
      <c r="I86" s="274">
        <f>'[53]PS1-SC-CETA'!I86-'[53]PS0-SC'!I86</f>
        <v>0</v>
      </c>
      <c r="J86" s="274">
        <f>'[53]PS1-SC-CETA'!J86-'[53]PS0-SC'!J86</f>
        <v>-1.0913936421275139E-11</v>
      </c>
      <c r="K86" s="274">
        <f>'[53]PS1-SC-CETA'!K86-'[53]PS0-SC'!K86</f>
        <v>0</v>
      </c>
      <c r="L86" s="274">
        <f>'[53]PS1-SC-CETA'!L86-'[53]PS0-SC'!L86</f>
        <v>0</v>
      </c>
      <c r="M86" s="274">
        <f>'[53]PS1-SC-CETA'!M86-'[53]PS0-SC'!M86</f>
        <v>0</v>
      </c>
      <c r="N86" s="274">
        <f>'[53]PS1-SC-CETA'!N86-'[53]PS0-SC'!N86</f>
        <v>0</v>
      </c>
      <c r="O86" s="274">
        <f>'[53]PS1-SC-CETA'!O86-'[53]PS0-SC'!O86</f>
        <v>0</v>
      </c>
      <c r="P86" s="274">
        <f>'[53]PS1-SC-CETA'!P86-'[53]PS0-SC'!P86</f>
        <v>0</v>
      </c>
      <c r="Q86" s="274">
        <f>'[53]PS1-SC-CETA'!Q86-'[53]PS0-SC'!Q86</f>
        <v>0</v>
      </c>
      <c r="R86" s="274">
        <f>'[53]PS1-SC-CETA'!R86-'[53]PS0-SC'!R86</f>
        <v>-2.9103830456733704E-11</v>
      </c>
      <c r="S86" s="274">
        <f>'[53]PS1-SC-CETA'!S86-'[53]PS0-SC'!S86</f>
        <v>0</v>
      </c>
      <c r="T86" s="274">
        <f>'[53]PS1-SC-CETA'!T86-'[53]PS0-SC'!T86</f>
        <v>0</v>
      </c>
      <c r="U86" s="274">
        <f>'[53]PS1-SC-CETA'!U86-'[53]PS0-SC'!U86</f>
        <v>0</v>
      </c>
      <c r="V86" s="274">
        <f>'[53]PS1-SC-CETA'!V86-'[53]PS0-SC'!V86</f>
        <v>1.8189894035458565E-11</v>
      </c>
      <c r="W86" s="274">
        <f>'[53]PS1-SC-CETA'!W86-'[53]PS0-SC'!W86</f>
        <v>0</v>
      </c>
    </row>
    <row r="87" spans="1:24" ht="15.5">
      <c r="B87" s="277" t="s">
        <v>164</v>
      </c>
      <c r="C87" s="274">
        <f>'[53]PS1-SC-CETA'!C87-'[53]PS0-SC'!C87</f>
        <v>3.6000000000058208E-3</v>
      </c>
      <c r="D87" s="274">
        <f>'[53]PS1-SC-CETA'!D87-'[53]PS0-SC'!D87</f>
        <v>0</v>
      </c>
      <c r="E87" s="274">
        <f>'[53]PS1-SC-CETA'!E87-'[53]PS0-SC'!E87</f>
        <v>0</v>
      </c>
      <c r="F87" s="274">
        <f>'[53]PS1-SC-CETA'!F87-'[53]PS0-SC'!F87</f>
        <v>0</v>
      </c>
      <c r="G87" s="274">
        <f>'[53]PS1-SC-CETA'!G87-'[53]PS0-SC'!G87</f>
        <v>0</v>
      </c>
      <c r="H87" s="274">
        <f>'[53]PS1-SC-CETA'!H87-'[53]PS0-SC'!H87</f>
        <v>0</v>
      </c>
      <c r="I87" s="274">
        <f>'[53]PS1-SC-CETA'!I87-'[53]PS0-SC'!I87</f>
        <v>0</v>
      </c>
      <c r="J87" s="274">
        <f>'[53]PS1-SC-CETA'!J87-'[53]PS0-SC'!J87</f>
        <v>0</v>
      </c>
      <c r="K87" s="274">
        <f>'[53]PS1-SC-CETA'!K87-'[53]PS0-SC'!K87</f>
        <v>0</v>
      </c>
      <c r="L87" s="274">
        <f>'[53]PS1-SC-CETA'!L87-'[53]PS0-SC'!L87</f>
        <v>0</v>
      </c>
      <c r="M87" s="274">
        <f>'[53]PS1-SC-CETA'!M87-'[53]PS0-SC'!M87</f>
        <v>0</v>
      </c>
      <c r="N87" s="274">
        <f>'[53]PS1-SC-CETA'!N87-'[53]PS0-SC'!N87</f>
        <v>0</v>
      </c>
      <c r="O87" s="274">
        <f>'[53]PS1-SC-CETA'!O87-'[53]PS0-SC'!O87</f>
        <v>0</v>
      </c>
      <c r="P87" s="274">
        <f>'[53]PS1-SC-CETA'!P87-'[53]PS0-SC'!P87</f>
        <v>0</v>
      </c>
      <c r="Q87" s="274">
        <f>'[53]PS1-SC-CETA'!Q87-'[53]PS0-SC'!Q87</f>
        <v>0</v>
      </c>
      <c r="R87" s="274">
        <f>'[53]PS1-SC-CETA'!R87-'[53]PS0-SC'!R87</f>
        <v>-4.0000000001327862E-4</v>
      </c>
      <c r="S87" s="274">
        <f>'[53]PS1-SC-CETA'!S87-'[53]PS0-SC'!S87</f>
        <v>0</v>
      </c>
      <c r="T87" s="274">
        <f>'[53]PS1-SC-CETA'!T87-'[53]PS0-SC'!T87</f>
        <v>0</v>
      </c>
      <c r="U87" s="274">
        <f>'[53]PS1-SC-CETA'!U87-'[53]PS0-SC'!U87</f>
        <v>0</v>
      </c>
      <c r="V87" s="274">
        <f>'[53]PS1-SC-CETA'!V87-'[53]PS0-SC'!V87</f>
        <v>0</v>
      </c>
      <c r="W87" s="274">
        <f>'[53]PS1-SC-CETA'!W87-'[53]PS0-SC'!W87</f>
        <v>4.0000000000190994E-3</v>
      </c>
    </row>
    <row r="88" spans="1:24" ht="15.5">
      <c r="B88" s="277" t="s">
        <v>165</v>
      </c>
      <c r="C88" s="274">
        <f>'[53]PS1-SC-CETA'!C88-'[53]PS0-SC'!C88</f>
        <v>0</v>
      </c>
      <c r="D88" s="274">
        <f>'[53]PS1-SC-CETA'!D88-'[53]PS0-SC'!D88</f>
        <v>0</v>
      </c>
      <c r="E88" s="274">
        <f>'[53]PS1-SC-CETA'!E88-'[53]PS0-SC'!E88</f>
        <v>0</v>
      </c>
      <c r="F88" s="274">
        <f>'[53]PS1-SC-CETA'!F88-'[53]PS0-SC'!F88</f>
        <v>0</v>
      </c>
      <c r="G88" s="274">
        <f>'[53]PS1-SC-CETA'!G88-'[53]PS0-SC'!G88</f>
        <v>0</v>
      </c>
      <c r="H88" s="274">
        <f>'[53]PS1-SC-CETA'!H88-'[53]PS0-SC'!H88</f>
        <v>0</v>
      </c>
      <c r="I88" s="274">
        <f>'[53]PS1-SC-CETA'!I88-'[53]PS0-SC'!I88</f>
        <v>0</v>
      </c>
      <c r="J88" s="274">
        <f>'[53]PS1-SC-CETA'!J88-'[53]PS0-SC'!J88</f>
        <v>0</v>
      </c>
      <c r="K88" s="274">
        <f>'[53]PS1-SC-CETA'!K88-'[53]PS0-SC'!K88</f>
        <v>0</v>
      </c>
      <c r="L88" s="274">
        <f>'[53]PS1-SC-CETA'!L88-'[53]PS0-SC'!L88</f>
        <v>0</v>
      </c>
      <c r="M88" s="274">
        <f>'[53]PS1-SC-CETA'!M88-'[53]PS0-SC'!M88</f>
        <v>0</v>
      </c>
      <c r="N88" s="274">
        <f>'[53]PS1-SC-CETA'!N88-'[53]PS0-SC'!N88</f>
        <v>0</v>
      </c>
      <c r="O88" s="274">
        <f>'[53]PS1-SC-CETA'!O88-'[53]PS0-SC'!O88</f>
        <v>0</v>
      </c>
      <c r="P88" s="274">
        <f>'[53]PS1-SC-CETA'!P88-'[53]PS0-SC'!P88</f>
        <v>0</v>
      </c>
      <c r="Q88" s="274">
        <f>'[53]PS1-SC-CETA'!Q88-'[53]PS0-SC'!Q88</f>
        <v>0</v>
      </c>
      <c r="R88" s="274">
        <f>'[53]PS1-SC-CETA'!R88-'[53]PS0-SC'!R88</f>
        <v>0</v>
      </c>
      <c r="S88" s="274">
        <f>'[53]PS1-SC-CETA'!S88-'[53]PS0-SC'!S88</f>
        <v>0</v>
      </c>
      <c r="T88" s="274">
        <f>'[53]PS1-SC-CETA'!T88-'[53]PS0-SC'!T88</f>
        <v>0</v>
      </c>
      <c r="U88" s="274">
        <f>'[53]PS1-SC-CETA'!U88-'[53]PS0-SC'!U88</f>
        <v>0</v>
      </c>
      <c r="V88" s="274">
        <f>'[53]PS1-SC-CETA'!V88-'[53]PS0-SC'!V88</f>
        <v>0</v>
      </c>
      <c r="W88" s="274">
        <f>'[53]PS1-SC-CETA'!W88-'[53]PS0-SC'!W88</f>
        <v>0</v>
      </c>
    </row>
    <row r="89" spans="1:24" ht="15.5">
      <c r="B89" s="277" t="s">
        <v>166</v>
      </c>
      <c r="C89" s="274">
        <f>'[53]PS1-SC-CETA'!C89-'[53]PS0-SC'!C89</f>
        <v>-1458.4059878947446</v>
      </c>
      <c r="D89" s="274">
        <f>'[53]PS1-SC-CETA'!D89-'[53]PS0-SC'!D89</f>
        <v>-8.2356755887303734E-2</v>
      </c>
      <c r="E89" s="274">
        <f>'[53]PS1-SC-CETA'!E89-'[53]PS0-SC'!E89</f>
        <v>-1.7883629709831439</v>
      </c>
      <c r="F89" s="274">
        <f>'[53]PS1-SC-CETA'!F89-'[53]PS0-SC'!F89</f>
        <v>7.2888205893214035</v>
      </c>
      <c r="G89" s="274">
        <f>'[53]PS1-SC-CETA'!G89-'[53]PS0-SC'!G89</f>
        <v>-14.932266527121101</v>
      </c>
      <c r="H89" s="274">
        <f>'[53]PS1-SC-CETA'!H89-'[53]PS0-SC'!H89</f>
        <v>-10.445565617859756</v>
      </c>
      <c r="I89" s="274">
        <f>'[53]PS1-SC-CETA'!I89-'[53]PS0-SC'!I89</f>
        <v>5.4770012773515191</v>
      </c>
      <c r="J89" s="274">
        <f>'[53]PS1-SC-CETA'!J89-'[53]PS0-SC'!J89</f>
        <v>10.84132388693979</v>
      </c>
      <c r="K89" s="274">
        <f>'[53]PS1-SC-CETA'!K89-'[53]PS0-SC'!K89</f>
        <v>-144.78851809138905</v>
      </c>
      <c r="L89" s="274">
        <f>'[53]PS1-SC-CETA'!L89-'[53]PS0-SC'!L89</f>
        <v>-64.262831639349315</v>
      </c>
      <c r="M89" s="274">
        <f>'[53]PS1-SC-CETA'!M89-'[53]PS0-SC'!M89</f>
        <v>-156.30622686516108</v>
      </c>
      <c r="N89" s="274">
        <f>'[53]PS1-SC-CETA'!N89-'[53]PS0-SC'!N89</f>
        <v>-180.93019125172941</v>
      </c>
      <c r="O89" s="274">
        <f>'[53]PS1-SC-CETA'!O89-'[53]PS0-SC'!O89</f>
        <v>-145.47368954078229</v>
      </c>
      <c r="P89" s="274">
        <f>'[53]PS1-SC-CETA'!P89-'[53]PS0-SC'!P89</f>
        <v>-155.12361171589146</v>
      </c>
      <c r="Q89" s="274">
        <f>'[53]PS1-SC-CETA'!Q89-'[53]PS0-SC'!Q89</f>
        <v>-118.16356754983917</v>
      </c>
      <c r="R89" s="274">
        <f>'[53]PS1-SC-CETA'!R89-'[53]PS0-SC'!R89</f>
        <v>-132.53367512224122</v>
      </c>
      <c r="S89" s="274">
        <f>'[53]PS1-SC-CETA'!S89-'[53]PS0-SC'!S89</f>
        <v>-152.85237049870102</v>
      </c>
      <c r="T89" s="274">
        <f>'[53]PS1-SC-CETA'!T89-'[53]PS0-SC'!T89</f>
        <v>-57.773612856010004</v>
      </c>
      <c r="U89" s="274">
        <f>'[53]PS1-SC-CETA'!U89-'[53]PS0-SC'!U89</f>
        <v>-48.475757693960986</v>
      </c>
      <c r="V89" s="274">
        <f>'[53]PS1-SC-CETA'!V89-'[53]PS0-SC'!V89</f>
        <v>-51.652649669188577</v>
      </c>
      <c r="W89" s="274">
        <f>'[53]PS1-SC-CETA'!W89-'[53]PS0-SC'!W89</f>
        <v>-46.427879282297909</v>
      </c>
    </row>
    <row r="90" spans="1:24" ht="15.5">
      <c r="B90" s="277" t="s">
        <v>167</v>
      </c>
      <c r="C90" s="274">
        <f>'[53]PS1-SC-CETA'!C90-'[53]PS0-SC'!C90</f>
        <v>2503.2299739751033</v>
      </c>
      <c r="D90" s="274">
        <f>'[53]PS1-SC-CETA'!D90-'[53]PS0-SC'!D90</f>
        <v>0</v>
      </c>
      <c r="E90" s="274">
        <f>'[53]PS1-SC-CETA'!E90-'[53]PS0-SC'!E90</f>
        <v>0</v>
      </c>
      <c r="F90" s="274">
        <f>'[53]PS1-SC-CETA'!F90-'[53]PS0-SC'!F90</f>
        <v>0</v>
      </c>
      <c r="G90" s="274">
        <f>'[53]PS1-SC-CETA'!G90-'[53]PS0-SC'!G90</f>
        <v>1.8108284370991896</v>
      </c>
      <c r="H90" s="274">
        <f>'[53]PS1-SC-CETA'!H90-'[53]PS0-SC'!H90</f>
        <v>1.7712833931000205E-2</v>
      </c>
      <c r="I90" s="274">
        <f>'[53]PS1-SC-CETA'!I90-'[53]PS0-SC'!I90</f>
        <v>-0.70065145435728482</v>
      </c>
      <c r="J90" s="274">
        <f>'[53]PS1-SC-CETA'!J90-'[53]PS0-SC'!J90</f>
        <v>0.51391050505117164</v>
      </c>
      <c r="K90" s="274">
        <f>'[53]PS1-SC-CETA'!K90-'[53]PS0-SC'!K90</f>
        <v>261.4443745013632</v>
      </c>
      <c r="L90" s="274">
        <f>'[53]PS1-SC-CETA'!L90-'[53]PS0-SC'!L90</f>
        <v>258.40427662357251</v>
      </c>
      <c r="M90" s="274">
        <f>'[53]PS1-SC-CETA'!M90-'[53]PS0-SC'!M90</f>
        <v>217.37264841163051</v>
      </c>
      <c r="N90" s="274">
        <f>'[53]PS1-SC-CETA'!N90-'[53]PS0-SC'!N90</f>
        <v>206.31873305357294</v>
      </c>
      <c r="O90" s="274">
        <f>'[53]PS1-SC-CETA'!O90-'[53]PS0-SC'!O90</f>
        <v>200.33855535240946</v>
      </c>
      <c r="P90" s="274">
        <f>'[53]PS1-SC-CETA'!P90-'[53]PS0-SC'!P90</f>
        <v>156.32309677829835</v>
      </c>
      <c r="Q90" s="274">
        <f>'[53]PS1-SC-CETA'!Q90-'[53]PS0-SC'!Q90</f>
        <v>166.74028952866502</v>
      </c>
      <c r="R90" s="274">
        <f>'[53]PS1-SC-CETA'!R90-'[53]PS0-SC'!R90</f>
        <v>119.72216007025418</v>
      </c>
      <c r="S90" s="274">
        <f>'[53]PS1-SC-CETA'!S90-'[53]PS0-SC'!S90</f>
        <v>103.34835473900966</v>
      </c>
      <c r="T90" s="274">
        <f>'[53]PS1-SC-CETA'!T90-'[53]PS0-SC'!T90</f>
        <v>122.49616192639951</v>
      </c>
      <c r="U90" s="274">
        <f>'[53]PS1-SC-CETA'!U90-'[53]PS0-SC'!U90</f>
        <v>220.30607738302933</v>
      </c>
      <c r="V90" s="274">
        <f>'[53]PS1-SC-CETA'!V90-'[53]PS0-SC'!V90</f>
        <v>213.44203888855191</v>
      </c>
      <c r="W90" s="274">
        <f>'[53]PS1-SC-CETA'!W90-'[53]PS0-SC'!W90</f>
        <v>255.33140639660996</v>
      </c>
    </row>
    <row r="91" spans="1:24" ht="15.5">
      <c r="B91" s="277" t="s">
        <v>168</v>
      </c>
      <c r="C91" s="274">
        <f>'[53]PS1-SC-CETA'!C91-'[53]PS0-SC'!C91</f>
        <v>3113.966868601623</v>
      </c>
      <c r="D91" s="274">
        <f>'[53]PS1-SC-CETA'!D91-'[53]PS0-SC'!D91</f>
        <v>-5.7814245901681716E-3</v>
      </c>
      <c r="E91" s="274">
        <f>'[53]PS1-SC-CETA'!E91-'[53]PS0-SC'!E91</f>
        <v>-1.6483645158587024E-2</v>
      </c>
      <c r="F91" s="274">
        <f>'[53]PS1-SC-CETA'!F91-'[53]PS0-SC'!F91</f>
        <v>3.2368243797791365</v>
      </c>
      <c r="G91" s="274">
        <f>'[53]PS1-SC-CETA'!G91-'[53]PS0-SC'!G91</f>
        <v>1.0024502630185452</v>
      </c>
      <c r="H91" s="274">
        <f>'[53]PS1-SC-CETA'!H91-'[53]PS0-SC'!H91</f>
        <v>-2.060974511961831</v>
      </c>
      <c r="I91" s="274">
        <f>'[53]PS1-SC-CETA'!I91-'[53]PS0-SC'!I91</f>
        <v>-2.0988265104679158</v>
      </c>
      <c r="J91" s="274">
        <f>'[53]PS1-SC-CETA'!J91-'[53]PS0-SC'!J91</f>
        <v>7.4667599143140251E-2</v>
      </c>
      <c r="K91" s="274">
        <f>'[53]PS1-SC-CETA'!K91-'[53]PS0-SC'!K91</f>
        <v>389.83318840143329</v>
      </c>
      <c r="L91" s="274">
        <f>'[53]PS1-SC-CETA'!L91-'[53]PS0-SC'!L91</f>
        <v>387.84458543575965</v>
      </c>
      <c r="M91" s="274">
        <f>'[53]PS1-SC-CETA'!M91-'[53]PS0-SC'!M91</f>
        <v>311.12419249474624</v>
      </c>
      <c r="N91" s="274">
        <f>'[53]PS1-SC-CETA'!N91-'[53]PS0-SC'!N91</f>
        <v>279.25891570872045</v>
      </c>
      <c r="O91" s="274">
        <f>'[53]PS1-SC-CETA'!O91-'[53]PS0-SC'!O91</f>
        <v>298.99019763784599</v>
      </c>
      <c r="P91" s="274">
        <f>'[53]PS1-SC-CETA'!P91-'[53]PS0-SC'!P91</f>
        <v>301.73018068497913</v>
      </c>
      <c r="Q91" s="274">
        <f>'[53]PS1-SC-CETA'!Q91-'[53]PS0-SC'!Q91</f>
        <v>317.41837181831215</v>
      </c>
      <c r="R91" s="274">
        <f>'[53]PS1-SC-CETA'!R91-'[53]PS0-SC'!R91</f>
        <v>334.66003867253312</v>
      </c>
      <c r="S91" s="274">
        <f>'[53]PS1-SC-CETA'!S91-'[53]PS0-SC'!S91</f>
        <v>313.49251059047674</v>
      </c>
      <c r="T91" s="274">
        <f>'[53]PS1-SC-CETA'!T91-'[53]PS0-SC'!T91</f>
        <v>305.95161496540095</v>
      </c>
      <c r="U91" s="274">
        <f>'[53]PS1-SC-CETA'!U91-'[53]PS0-SC'!U91</f>
        <v>-30.727035714247904</v>
      </c>
      <c r="V91" s="274">
        <f>'[53]PS1-SC-CETA'!V91-'[53]PS0-SC'!V91</f>
        <v>-33.289080361901142</v>
      </c>
      <c r="W91" s="274">
        <f>'[53]PS1-SC-CETA'!W91-'[53]PS0-SC'!W91</f>
        <v>-62.452687882025202</v>
      </c>
    </row>
    <row r="92" spans="1:24" ht="15.5">
      <c r="B92" s="277" t="s">
        <v>169</v>
      </c>
      <c r="C92" s="274">
        <f>'[53]PS1-SC-CETA'!C92-'[53]PS0-SC'!C92</f>
        <v>-262.32733736699447</v>
      </c>
      <c r="D92" s="274">
        <f>'[53]PS1-SC-CETA'!D92-'[53]PS0-SC'!D92</f>
        <v>0.42419106621946412</v>
      </c>
      <c r="E92" s="274">
        <f>'[53]PS1-SC-CETA'!E92-'[53]PS0-SC'!E92</f>
        <v>0.39998307738096628</v>
      </c>
      <c r="F92" s="274">
        <f>'[53]PS1-SC-CETA'!F92-'[53]PS0-SC'!F92</f>
        <v>-0.11142455574918131</v>
      </c>
      <c r="G92" s="274">
        <f>'[53]PS1-SC-CETA'!G92-'[53]PS0-SC'!G92</f>
        <v>-0.26473989794885711</v>
      </c>
      <c r="H92" s="274">
        <f>'[53]PS1-SC-CETA'!H92-'[53]PS0-SC'!H92</f>
        <v>-0.89623728057085827</v>
      </c>
      <c r="I92" s="274">
        <f>'[53]PS1-SC-CETA'!I92-'[53]PS0-SC'!I92</f>
        <v>-1.4559110979589605</v>
      </c>
      <c r="J92" s="274">
        <f>'[53]PS1-SC-CETA'!J92-'[53]PS0-SC'!J92</f>
        <v>-0.10731752049196075</v>
      </c>
      <c r="K92" s="274">
        <f>'[53]PS1-SC-CETA'!K92-'[53]PS0-SC'!K92</f>
        <v>2.2173735234700871</v>
      </c>
      <c r="L92" s="274">
        <f>'[53]PS1-SC-CETA'!L92-'[53]PS0-SC'!L92</f>
        <v>-1.762752035041558</v>
      </c>
      <c r="M92" s="274">
        <f>'[53]PS1-SC-CETA'!M92-'[53]PS0-SC'!M92</f>
        <v>-12.932047543761655</v>
      </c>
      <c r="N92" s="274">
        <f>'[53]PS1-SC-CETA'!N92-'[53]PS0-SC'!N92</f>
        <v>-21.755853075859704</v>
      </c>
      <c r="O92" s="274">
        <f>'[53]PS1-SC-CETA'!O92-'[53]PS0-SC'!O92</f>
        <v>-65.953242493778816</v>
      </c>
      <c r="P92" s="274">
        <f>'[53]PS1-SC-CETA'!P92-'[53]PS0-SC'!P92</f>
        <v>-41.519370124911802</v>
      </c>
      <c r="Q92" s="274">
        <f>'[53]PS1-SC-CETA'!Q92-'[53]PS0-SC'!Q92</f>
        <v>-35.527576751710512</v>
      </c>
      <c r="R92" s="274">
        <f>'[53]PS1-SC-CETA'!R92-'[53]PS0-SC'!R92</f>
        <v>-37.044546022918439</v>
      </c>
      <c r="S92" s="274">
        <f>'[53]PS1-SC-CETA'!S92-'[53]PS0-SC'!S92</f>
        <v>-9.1607455010671401</v>
      </c>
      <c r="T92" s="274">
        <f>'[53]PS1-SC-CETA'!T92-'[53]PS0-SC'!T92</f>
        <v>-9.7051767503580777</v>
      </c>
      <c r="U92" s="274">
        <f>'[53]PS1-SC-CETA'!U92-'[53]PS0-SC'!U92</f>
        <v>-11.865567126000315</v>
      </c>
      <c r="V92" s="274">
        <f>'[53]PS1-SC-CETA'!V92-'[53]PS0-SC'!V92</f>
        <v>-7.6033184279367561</v>
      </c>
      <c r="W92" s="274">
        <f>'[53]PS1-SC-CETA'!W92-'[53]PS0-SC'!W92</f>
        <v>-7.7030588279485528</v>
      </c>
    </row>
    <row r="93" spans="1:24" ht="15.5">
      <c r="B93" s="276" t="s">
        <v>108</v>
      </c>
      <c r="C93" s="275">
        <f>SUM(C84:C92)</f>
        <v>3490.3685852295121</v>
      </c>
      <c r="D93" s="275">
        <f t="shared" ref="D93:T93" si="9">SUM(D84:D92)</f>
        <v>1.8526051116296003</v>
      </c>
      <c r="E93" s="275">
        <f t="shared" si="9"/>
        <v>1.1255670412783019</v>
      </c>
      <c r="F93" s="275">
        <f t="shared" si="9"/>
        <v>76.723576517788416</v>
      </c>
      <c r="G93" s="275">
        <f t="shared" si="9"/>
        <v>9.8801482144292265</v>
      </c>
      <c r="H93" s="275">
        <f t="shared" si="9"/>
        <v>-504.22191412913139</v>
      </c>
      <c r="I93" s="275">
        <f t="shared" si="9"/>
        <v>344.15844315284698</v>
      </c>
      <c r="J93" s="275">
        <f t="shared" si="9"/>
        <v>11.976803919492454</v>
      </c>
      <c r="K93" s="275">
        <f t="shared" si="9"/>
        <v>463.32645350742661</v>
      </c>
      <c r="L93" s="275">
        <f t="shared" si="9"/>
        <v>494.75632846216979</v>
      </c>
      <c r="M93" s="275">
        <f t="shared" si="9"/>
        <v>327.30094311080313</v>
      </c>
      <c r="N93" s="275">
        <f t="shared" si="9"/>
        <v>261.73154880300461</v>
      </c>
      <c r="O93" s="275">
        <f t="shared" si="9"/>
        <v>287.38565455109449</v>
      </c>
      <c r="P93" s="275">
        <f t="shared" si="9"/>
        <v>257.16872662992421</v>
      </c>
      <c r="Q93" s="275">
        <f t="shared" si="9"/>
        <v>334.4527860119473</v>
      </c>
      <c r="R93" s="275">
        <f t="shared" si="9"/>
        <v>242.31673623019861</v>
      </c>
      <c r="S93" s="275">
        <f t="shared" si="9"/>
        <v>254.67958710719813</v>
      </c>
      <c r="T93" s="275">
        <f t="shared" si="9"/>
        <v>236.49698534159222</v>
      </c>
      <c r="U93" s="275">
        <f>SUM(U84:U92)</f>
        <v>129.90312569213015</v>
      </c>
      <c r="V93" s="275">
        <f t="shared" ref="V93:W93" si="10">SUM(V84:V92)</f>
        <v>120.62030158034361</v>
      </c>
      <c r="W93" s="275">
        <f t="shared" si="10"/>
        <v>138.73417837341819</v>
      </c>
    </row>
    <row r="94" spans="1:24" ht="15.5">
      <c r="B94" s="273"/>
    </row>
    <row r="95" spans="1:24" ht="15.5">
      <c r="B95" s="273" t="s">
        <v>380</v>
      </c>
      <c r="C95" s="270">
        <v>0</v>
      </c>
      <c r="D95" s="270">
        <v>0</v>
      </c>
      <c r="E95" s="270">
        <v>0</v>
      </c>
      <c r="F95" s="270">
        <v>0</v>
      </c>
      <c r="G95" s="270">
        <v>0</v>
      </c>
      <c r="H95" s="270">
        <v>0</v>
      </c>
      <c r="I95" s="270">
        <v>0</v>
      </c>
      <c r="J95" s="270">
        <v>0</v>
      </c>
      <c r="K95" s="270">
        <v>0</v>
      </c>
      <c r="L95" s="270">
        <v>0</v>
      </c>
      <c r="M95" s="270">
        <v>0</v>
      </c>
      <c r="N95" s="270">
        <v>0</v>
      </c>
      <c r="O95" s="270">
        <v>0</v>
      </c>
      <c r="P95" s="270">
        <v>0</v>
      </c>
      <c r="Q95" s="270">
        <v>0</v>
      </c>
      <c r="R95" s="270">
        <v>0</v>
      </c>
      <c r="S95" s="270">
        <v>0</v>
      </c>
      <c r="T95" s="270">
        <v>0</v>
      </c>
      <c r="U95" s="270">
        <v>0</v>
      </c>
      <c r="V95" s="270">
        <v>0</v>
      </c>
      <c r="W95" s="270">
        <v>0</v>
      </c>
      <c r="X95" s="270"/>
    </row>
    <row r="98" spans="1:24">
      <c r="S98" s="278"/>
    </row>
    <row r="100" spans="1:24">
      <c r="A100" s="385">
        <v>13</v>
      </c>
      <c r="B100" s="16" t="s">
        <v>18</v>
      </c>
    </row>
    <row r="101" spans="1:24">
      <c r="B101" t="s">
        <v>381</v>
      </c>
      <c r="C101" s="270">
        <f>'[53]PS1-SC-CETA'!C101-'[53]PS0-SC'!C101</f>
        <v>21.316186644152509</v>
      </c>
      <c r="D101" s="270">
        <f>'[53]PS1-SC-CETA'!D101-'[53]PS0-SC'!D101</f>
        <v>0.27033432080970954</v>
      </c>
      <c r="E101" s="270">
        <f>'[53]PS1-SC-CETA'!E101-'[53]PS0-SC'!E101</f>
        <v>0</v>
      </c>
      <c r="F101" s="270">
        <f>'[53]PS1-SC-CETA'!F101-'[53]PS0-SC'!F101</f>
        <v>-5.6818555263618009E-2</v>
      </c>
      <c r="G101" s="270">
        <f>'[53]PS1-SC-CETA'!G101-'[53]PS0-SC'!G101</f>
        <v>-1.7661524070248902E-2</v>
      </c>
      <c r="H101" s="270">
        <f>'[53]PS1-SC-CETA'!H101-'[53]PS0-SC'!H101</f>
        <v>-11.341949545184349</v>
      </c>
      <c r="I101" s="270">
        <f>'[53]PS1-SC-CETA'!I101-'[53]PS0-SC'!I101</f>
        <v>46.825345261887321</v>
      </c>
      <c r="J101" s="270">
        <f>'[53]PS1-SC-CETA'!J101-'[53]PS0-SC'!J101</f>
        <v>1.3576423637791422</v>
      </c>
      <c r="K101" s="270">
        <f>'[53]PS1-SC-CETA'!K101-'[53]PS0-SC'!K101</f>
        <v>-2.79706002701462</v>
      </c>
      <c r="L101" s="270">
        <f>'[53]PS1-SC-CETA'!L101-'[53]PS0-SC'!L101</f>
        <v>-1.1667124560344462</v>
      </c>
      <c r="M101" s="270">
        <f>'[53]PS1-SC-CETA'!M101-'[53]PS0-SC'!M101</f>
        <v>1.3244297557678095</v>
      </c>
      <c r="N101" s="270">
        <f>'[53]PS1-SC-CETA'!N101-'[53]PS0-SC'!N101</f>
        <v>0.81147479312684823</v>
      </c>
      <c r="O101" s="270">
        <f>'[53]PS1-SC-CETA'!O101-'[53]PS0-SC'!O101</f>
        <v>0.81108647432444414</v>
      </c>
      <c r="P101" s="270">
        <f>'[53]PS1-SC-CETA'!P101-'[53]PS0-SC'!P101</f>
        <v>3.4043126218019637E-2</v>
      </c>
      <c r="Q101" s="270">
        <f>'[53]PS1-SC-CETA'!Q101-'[53]PS0-SC'!Q101</f>
        <v>-0.20493019155497905</v>
      </c>
      <c r="R101" s="270">
        <f>'[53]PS1-SC-CETA'!R101-'[53]PS0-SC'!R101</f>
        <v>5.8747252810651851E-2</v>
      </c>
      <c r="S101" s="270">
        <f>'[53]PS1-SC-CETA'!S101-'[53]PS0-SC'!S101</f>
        <v>0.44532562790051866</v>
      </c>
      <c r="T101" s="270">
        <f>'[53]PS1-SC-CETA'!T101-'[53]PS0-SC'!T101</f>
        <v>-7.4069577274211014</v>
      </c>
      <c r="U101" s="270">
        <f>'[53]PS1-SC-CETA'!U101-'[53]PS0-SC'!U101</f>
        <v>1.3783955640226442E-2</v>
      </c>
      <c r="V101" s="270">
        <f>'[53]PS1-SC-CETA'!V101-'[53]PS0-SC'!V101</f>
        <v>1.2866707359264484E-3</v>
      </c>
      <c r="W101" s="270">
        <f>'[53]PS1-SC-CETA'!W101-'[53]PS0-SC'!W101</f>
        <v>-8.6044354065728697E-4</v>
      </c>
    </row>
    <row r="103" spans="1:24">
      <c r="B103" t="s">
        <v>382</v>
      </c>
      <c r="C103" s="270">
        <f>'[53]PS1-SC-CETA'!C103-'[53]PS0-SC'!C103</f>
        <v>4.5112920550071656E-3</v>
      </c>
      <c r="D103" s="270">
        <f>'[53]PS1-SC-CETA'!D103-'[53]PS0-SC'!D103</f>
        <v>0</v>
      </c>
      <c r="E103" s="270">
        <f>'[53]PS1-SC-CETA'!E103-'[53]PS0-SC'!E103</f>
        <v>0</v>
      </c>
      <c r="F103" s="270">
        <f>'[53]PS1-SC-CETA'!F103-'[53]PS0-SC'!F103</f>
        <v>0</v>
      </c>
      <c r="G103" s="270">
        <f>'[53]PS1-SC-CETA'!G103-'[53]PS0-SC'!G103</f>
        <v>0</v>
      </c>
      <c r="H103" s="270">
        <f>'[53]PS1-SC-CETA'!H103-'[53]PS0-SC'!H103</f>
        <v>0</v>
      </c>
      <c r="I103" s="270">
        <f>'[53]PS1-SC-CETA'!I103-'[53]PS0-SC'!I103</f>
        <v>1.9423037141099442E-3</v>
      </c>
      <c r="J103" s="270">
        <f>'[53]PS1-SC-CETA'!J103-'[53]PS0-SC'!J103</f>
        <v>5.1230708510006939E-5</v>
      </c>
      <c r="K103" s="270">
        <f>'[53]PS1-SC-CETA'!K103-'[53]PS0-SC'!K103</f>
        <v>9.6172678988998977E-4</v>
      </c>
      <c r="L103" s="270">
        <f>'[53]PS1-SC-CETA'!L103-'[53]PS0-SC'!L103</f>
        <v>-7.8502189053002158E-4</v>
      </c>
      <c r="M103" s="270">
        <f>'[53]PS1-SC-CETA'!M103-'[53]PS0-SC'!M103</f>
        <v>1.2618849468500129E-3</v>
      </c>
      <c r="N103" s="270">
        <f>'[53]PS1-SC-CETA'!N103-'[53]PS0-SC'!N103</f>
        <v>-2.5153981118000365E-4</v>
      </c>
      <c r="O103" s="270">
        <f>'[53]PS1-SC-CETA'!O103-'[53]PS0-SC'!O103</f>
        <v>5.1062839131999632E-4</v>
      </c>
      <c r="P103" s="270">
        <f>'[53]PS1-SC-CETA'!P103-'[53]PS0-SC'!P103</f>
        <v>1.3318632095799879E-3</v>
      </c>
      <c r="Q103" s="270">
        <f>'[53]PS1-SC-CETA'!Q103-'[53]PS0-SC'!Q103</f>
        <v>8.0164150312999824E-4</v>
      </c>
      <c r="R103" s="270">
        <f>'[53]PS1-SC-CETA'!R103-'[53]PS0-SC'!R103</f>
        <v>2.6148792692600002E-3</v>
      </c>
      <c r="S103" s="270">
        <f>'[53]PS1-SC-CETA'!S103-'[53]PS0-SC'!S103</f>
        <v>2.7352380273000174E-4</v>
      </c>
      <c r="T103" s="270">
        <f>'[53]PS1-SC-CETA'!T103-'[53]PS0-SC'!T103</f>
        <v>9.2739940616000383E-4</v>
      </c>
      <c r="U103" s="270">
        <f>'[53]PS1-SC-CETA'!U103-'[53]PS0-SC'!U103</f>
        <v>0</v>
      </c>
      <c r="V103" s="270">
        <f>'[53]PS1-SC-CETA'!V103-'[53]PS0-SC'!V103</f>
        <v>0</v>
      </c>
      <c r="W103" s="270">
        <f>'[53]PS1-SC-CETA'!W103-'[53]PS0-SC'!W103</f>
        <v>0</v>
      </c>
    </row>
    <row r="104" spans="1:24">
      <c r="B104" t="s">
        <v>385</v>
      </c>
      <c r="C104" s="270">
        <f>'[53]PS1-SC-CETA'!C104-'[53]PS0-SC'!C104</f>
        <v>-63.727526271290117</v>
      </c>
      <c r="D104" s="270">
        <f>'[53]PS1-SC-CETA'!D104-'[53]PS0-SC'!D104</f>
        <v>0.27572757642747092</v>
      </c>
      <c r="E104" s="270">
        <f>'[53]PS1-SC-CETA'!E104-'[53]PS0-SC'!E104</f>
        <v>9.6982098797070648E-2</v>
      </c>
      <c r="F104" s="270">
        <f>'[53]PS1-SC-CETA'!F104-'[53]PS0-SC'!F104</f>
        <v>1.8668328043117981</v>
      </c>
      <c r="G104" s="270">
        <f>'[53]PS1-SC-CETA'!G104-'[53]PS0-SC'!G104</f>
        <v>0.69735510443706517</v>
      </c>
      <c r="H104" s="270">
        <f>'[53]PS1-SC-CETA'!H104-'[53]PS0-SC'!H104</f>
        <v>-43.251231042355357</v>
      </c>
      <c r="I104" s="270">
        <f>'[53]PS1-SC-CETA'!I104-'[53]PS0-SC'!I104</f>
        <v>31.837791816633398</v>
      </c>
      <c r="J104" s="270">
        <f>'[53]PS1-SC-CETA'!J104-'[53]PS0-SC'!J104</f>
        <v>-0.43282606113189104</v>
      </c>
      <c r="K104" s="270">
        <f>'[53]PS1-SC-CETA'!K104-'[53]PS0-SC'!K104</f>
        <v>-10.871201977573492</v>
      </c>
      <c r="L104" s="270">
        <f>'[53]PS1-SC-CETA'!L104-'[53]PS0-SC'!L104</f>
        <v>-9.7841518049940532</v>
      </c>
      <c r="M104" s="270">
        <f>'[53]PS1-SC-CETA'!M104-'[53]PS0-SC'!M104</f>
        <v>-12.243316219639723</v>
      </c>
      <c r="N104" s="270">
        <f>'[53]PS1-SC-CETA'!N104-'[53]PS0-SC'!N104</f>
        <v>-15.230260976688044</v>
      </c>
      <c r="O104" s="270">
        <f>'[53]PS1-SC-CETA'!O104-'[53]PS0-SC'!O104</f>
        <v>-7.5797509146731841</v>
      </c>
      <c r="P104" s="270">
        <f>'[53]PS1-SC-CETA'!P104-'[53]PS0-SC'!P104</f>
        <v>-9.2371131913802174</v>
      </c>
      <c r="Q104" s="270">
        <f>'[53]PS1-SC-CETA'!Q104-'[53]PS0-SC'!Q104</f>
        <v>-6.1590893042425137</v>
      </c>
      <c r="R104" s="270">
        <f>'[53]PS1-SC-CETA'!R104-'[53]PS0-SC'!R104</f>
        <v>-15.523169881841284</v>
      </c>
      <c r="S104" s="270">
        <f>'[53]PS1-SC-CETA'!S104-'[53]PS0-SC'!S104</f>
        <v>-8.6063683476908182</v>
      </c>
      <c r="T104" s="270">
        <f>'[53]PS1-SC-CETA'!T104-'[53]PS0-SC'!T104</f>
        <v>-27.675371471561448</v>
      </c>
      <c r="U104" s="270">
        <f>'[53]PS1-SC-CETA'!U104-'[53]PS0-SC'!U104</f>
        <v>-3.0914415749660975</v>
      </c>
      <c r="V104" s="270">
        <f>'[53]PS1-SC-CETA'!V104-'[53]PS0-SC'!V104</f>
        <v>-3.4165441613944267</v>
      </c>
      <c r="W104" s="270">
        <f>'[53]PS1-SC-CETA'!W104-'[53]PS0-SC'!W104</f>
        <v>-3.1422508787334777</v>
      </c>
    </row>
    <row r="105" spans="1:24">
      <c r="B105" t="s">
        <v>387</v>
      </c>
      <c r="C105" s="270">
        <f>'[53]PS1-SC-CETA'!C105-'[53]PS0-SC'!C105</f>
        <v>-10.397822869227639</v>
      </c>
      <c r="D105" s="270">
        <f>'[53]PS1-SC-CETA'!D105-'[53]PS0-SC'!D105</f>
        <v>-5.2412367502512325E-3</v>
      </c>
      <c r="E105" s="270">
        <f>'[53]PS1-SC-CETA'!E105-'[53]PS0-SC'!E105</f>
        <v>2.5712660218744077E-3</v>
      </c>
      <c r="F105" s="270">
        <f>'[53]PS1-SC-CETA'!F105-'[53]PS0-SC'!F105</f>
        <v>0.34868026109531058</v>
      </c>
      <c r="G105" s="270">
        <f>'[53]PS1-SC-CETA'!G105-'[53]PS0-SC'!G105</f>
        <v>0.17649822358350775</v>
      </c>
      <c r="H105" s="270">
        <f>'[53]PS1-SC-CETA'!H105-'[53]PS0-SC'!H105</f>
        <v>-1.0009190612905172E-2</v>
      </c>
      <c r="I105" s="270">
        <f>'[53]PS1-SC-CETA'!I105-'[53]PS0-SC'!I105</f>
        <v>-0.49134403504586999</v>
      </c>
      <c r="J105" s="270">
        <f>'[53]PS1-SC-CETA'!J105-'[53]PS0-SC'!J105</f>
        <v>4.6735778939307693E-2</v>
      </c>
      <c r="K105" s="270">
        <f>'[53]PS1-SC-CETA'!K105-'[53]PS0-SC'!K105</f>
        <v>-8.7677870614392219</v>
      </c>
      <c r="L105" s="270">
        <f>'[53]PS1-SC-CETA'!L105-'[53]PS0-SC'!L105</f>
        <v>-2.023242174218808</v>
      </c>
      <c r="M105" s="270">
        <f>'[53]PS1-SC-CETA'!M105-'[53]PS0-SC'!M105</f>
        <v>-1.8860972750702629</v>
      </c>
      <c r="N105" s="270">
        <f>'[53]PS1-SC-CETA'!N105-'[53]PS0-SC'!N105</f>
        <v>-4.0351397381374738</v>
      </c>
      <c r="O105" s="270">
        <f>'[53]PS1-SC-CETA'!O105-'[53]PS0-SC'!O105</f>
        <v>-0.3425058786044346</v>
      </c>
      <c r="P105" s="270">
        <f>'[53]PS1-SC-CETA'!P105-'[53]PS0-SC'!P105</f>
        <v>-0.94275558085514888</v>
      </c>
      <c r="Q105" s="270">
        <f>'[53]PS1-SC-CETA'!Q105-'[53]PS0-SC'!Q105</f>
        <v>-0.21507493868827154</v>
      </c>
      <c r="R105" s="270">
        <f>'[53]PS1-SC-CETA'!R105-'[53]PS0-SC'!R105</f>
        <v>-0.23955589066062188</v>
      </c>
      <c r="S105" s="270">
        <f>'[53]PS1-SC-CETA'!S105-'[53]PS0-SC'!S105</f>
        <v>-0.90030701857005013</v>
      </c>
      <c r="T105" s="270">
        <f>'[53]PS1-SC-CETA'!T105-'[53]PS0-SC'!T105</f>
        <v>-6.4268711656037425E-2</v>
      </c>
      <c r="U105" s="270">
        <f>'[53]PS1-SC-CETA'!U105-'[53]PS0-SC'!U105</f>
        <v>-3.7122703559798964E-2</v>
      </c>
      <c r="V105" s="270">
        <f>'[53]PS1-SC-CETA'!V105-'[53]PS0-SC'!V105</f>
        <v>-0.40216035052462118</v>
      </c>
      <c r="W105" s="270">
        <f>'[53]PS1-SC-CETA'!W105-'[53]PS0-SC'!W105</f>
        <v>-0.19984608114986457</v>
      </c>
    </row>
    <row r="106" spans="1:24">
      <c r="B106" t="s">
        <v>389</v>
      </c>
      <c r="C106" s="270">
        <f>'[53]PS1-SC-CETA'!C106-'[53]PS0-SC'!C106</f>
        <v>0</v>
      </c>
      <c r="D106" s="270">
        <f>'[53]PS1-SC-CETA'!D106-'[53]PS0-SC'!D106</f>
        <v>0</v>
      </c>
      <c r="E106" s="270">
        <f>'[53]PS1-SC-CETA'!E106-'[53]PS0-SC'!E106</f>
        <v>0</v>
      </c>
      <c r="F106" s="270">
        <f>'[53]PS1-SC-CETA'!F106-'[53]PS0-SC'!F106</f>
        <v>0</v>
      </c>
      <c r="G106" s="270">
        <f>'[53]PS1-SC-CETA'!G106-'[53]PS0-SC'!G106</f>
        <v>0</v>
      </c>
      <c r="H106" s="270">
        <f>'[53]PS1-SC-CETA'!H106-'[53]PS0-SC'!H106</f>
        <v>0</v>
      </c>
      <c r="I106" s="270">
        <f>'[53]PS1-SC-CETA'!I106-'[53]PS0-SC'!I106</f>
        <v>0</v>
      </c>
      <c r="J106" s="270">
        <f>'[53]PS1-SC-CETA'!J106-'[53]PS0-SC'!J106</f>
        <v>0</v>
      </c>
      <c r="K106" s="270">
        <f>'[53]PS1-SC-CETA'!K106-'[53]PS0-SC'!K106</f>
        <v>0</v>
      </c>
      <c r="L106" s="270">
        <f>'[53]PS1-SC-CETA'!L106-'[53]PS0-SC'!L106</f>
        <v>0</v>
      </c>
      <c r="M106" s="270">
        <f>'[53]PS1-SC-CETA'!M106-'[53]PS0-SC'!M106</f>
        <v>0</v>
      </c>
      <c r="N106" s="270">
        <f>'[53]PS1-SC-CETA'!N106-'[53]PS0-SC'!N106</f>
        <v>0</v>
      </c>
      <c r="O106" s="270">
        <f>'[53]PS1-SC-CETA'!O106-'[53]PS0-SC'!O106</f>
        <v>0</v>
      </c>
      <c r="P106" s="270">
        <f>'[53]PS1-SC-CETA'!P106-'[53]PS0-SC'!P106</f>
        <v>0</v>
      </c>
      <c r="Q106" s="270">
        <f>'[53]PS1-SC-CETA'!Q106-'[53]PS0-SC'!Q106</f>
        <v>0</v>
      </c>
      <c r="R106" s="270">
        <f>'[53]PS1-SC-CETA'!R106-'[53]PS0-SC'!R106</f>
        <v>0</v>
      </c>
      <c r="S106" s="270">
        <f>'[53]PS1-SC-CETA'!S106-'[53]PS0-SC'!S106</f>
        <v>0</v>
      </c>
      <c r="T106" s="270">
        <f>'[53]PS1-SC-CETA'!T106-'[53]PS0-SC'!T106</f>
        <v>0</v>
      </c>
      <c r="U106" s="270">
        <f>'[53]PS1-SC-CETA'!U106-'[53]PS0-SC'!U106</f>
        <v>0</v>
      </c>
      <c r="V106" s="270">
        <f>'[53]PS1-SC-CETA'!V106-'[53]PS0-SC'!V106</f>
        <v>0</v>
      </c>
      <c r="W106" s="270">
        <f>'[53]PS1-SC-CETA'!W106-'[53]PS0-SC'!W106</f>
        <v>0</v>
      </c>
    </row>
    <row r="107" spans="1:24">
      <c r="B107" t="s">
        <v>108</v>
      </c>
      <c r="C107" s="275">
        <f>SUM(C104:C106)</f>
        <v>-74.125349140517756</v>
      </c>
      <c r="D107" s="275">
        <f t="shared" ref="D107:W107" si="11">SUM(D104:D106)</f>
        <v>0.27048633967721969</v>
      </c>
      <c r="E107" s="275">
        <f t="shared" si="11"/>
        <v>9.9553364818945056E-2</v>
      </c>
      <c r="F107" s="275">
        <f t="shared" si="11"/>
        <v>2.2155130654071087</v>
      </c>
      <c r="G107" s="275">
        <f t="shared" si="11"/>
        <v>0.87385332802057292</v>
      </c>
      <c r="H107" s="275">
        <f t="shared" si="11"/>
        <v>-43.261240232968262</v>
      </c>
      <c r="I107" s="275">
        <f t="shared" si="11"/>
        <v>31.346447781587528</v>
      </c>
      <c r="J107" s="275">
        <f t="shared" si="11"/>
        <v>-0.38609028219258335</v>
      </c>
      <c r="K107" s="275">
        <f t="shared" si="11"/>
        <v>-19.638989039012714</v>
      </c>
      <c r="L107" s="275">
        <f t="shared" si="11"/>
        <v>-11.807393979212861</v>
      </c>
      <c r="M107" s="275">
        <f t="shared" si="11"/>
        <v>-14.129413494709986</v>
      </c>
      <c r="N107" s="275">
        <f t="shared" si="11"/>
        <v>-19.265400714825518</v>
      </c>
      <c r="O107" s="275">
        <f t="shared" si="11"/>
        <v>-7.9222567932776187</v>
      </c>
      <c r="P107" s="275">
        <f t="shared" si="11"/>
        <v>-10.179868772235366</v>
      </c>
      <c r="Q107" s="275">
        <f t="shared" si="11"/>
        <v>-6.3741642429307852</v>
      </c>
      <c r="R107" s="275">
        <f t="shared" si="11"/>
        <v>-15.762725772501906</v>
      </c>
      <c r="S107" s="275">
        <f t="shared" si="11"/>
        <v>-9.5066753662608683</v>
      </c>
      <c r="T107" s="275">
        <f t="shared" si="11"/>
        <v>-27.739640183217485</v>
      </c>
      <c r="U107" s="275">
        <f t="shared" si="11"/>
        <v>-3.1285642785258965</v>
      </c>
      <c r="V107" s="275">
        <f t="shared" si="11"/>
        <v>-3.8187045119190479</v>
      </c>
      <c r="W107" s="275">
        <f t="shared" si="11"/>
        <v>-3.3420969598833423</v>
      </c>
      <c r="X107" s="27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956C-AE1C-4FE6-978C-50C8D479C7AF}">
  <dimension ref="A1:AH107"/>
  <sheetViews>
    <sheetView topLeftCell="A51" workbookViewId="0">
      <selection activeCell="A66" sqref="A65:A66"/>
    </sheetView>
  </sheetViews>
  <sheetFormatPr defaultRowHeight="14.5"/>
  <cols>
    <col min="1" max="1" width="8.7265625" style="385"/>
    <col min="2" max="2" width="28.453125" customWidth="1"/>
    <col min="3" max="3" width="19.453125" customWidth="1"/>
    <col min="4" max="23" width="11.453125" customWidth="1"/>
    <col min="24" max="24" width="3.7265625" customWidth="1"/>
    <col min="25" max="25" width="12.453125" customWidth="1"/>
    <col min="26" max="26" width="7.453125" bestFit="1" customWidth="1"/>
    <col min="27" max="27" width="4.1796875" customWidth="1"/>
    <col min="28" max="28" width="18" customWidth="1"/>
    <col min="29" max="29" width="15.453125" customWidth="1"/>
    <col min="30" max="30" width="3.1796875" customWidth="1"/>
    <col min="31" max="31" width="23.81640625" customWidth="1"/>
    <col min="32" max="32" width="13" customWidth="1"/>
    <col min="33" max="33" width="41.453125" customWidth="1"/>
    <col min="34" max="34" width="35.26953125" bestFit="1" customWidth="1"/>
  </cols>
  <sheetData>
    <row r="1" spans="1:33" ht="21.5" thickBot="1">
      <c r="C1" s="272" t="s">
        <v>133</v>
      </c>
      <c r="D1" s="291"/>
      <c r="F1" s="290" t="s">
        <v>391</v>
      </c>
      <c r="Z1" s="386"/>
      <c r="AA1" s="386"/>
      <c r="AB1" s="386"/>
    </row>
    <row r="2" spans="1:33" ht="15" thickBot="1">
      <c r="C2" s="271">
        <v>6.7699999999999996E-2</v>
      </c>
      <c r="Z2" s="387"/>
      <c r="AA2" s="387"/>
      <c r="AB2" s="387"/>
    </row>
    <row r="3" spans="1:33" ht="15" thickBot="1">
      <c r="Z3" s="387"/>
      <c r="AA3" s="387"/>
      <c r="AB3" s="387"/>
    </row>
    <row r="4" spans="1:33" ht="15" thickBot="1">
      <c r="Y4" t="s">
        <v>108</v>
      </c>
      <c r="Z4" s="387" t="s">
        <v>333</v>
      </c>
      <c r="AA4" s="387"/>
      <c r="AB4" s="387" t="s">
        <v>334</v>
      </c>
      <c r="AC4" s="388" t="s">
        <v>335</v>
      </c>
    </row>
    <row r="5" spans="1:33" ht="15" thickBot="1">
      <c r="B5" s="289" t="s">
        <v>135</v>
      </c>
      <c r="C5" s="389" t="s">
        <v>134</v>
      </c>
      <c r="D5" s="390">
        <v>2023</v>
      </c>
      <c r="E5" s="390">
        <v>2024</v>
      </c>
      <c r="F5" s="390">
        <v>2025</v>
      </c>
      <c r="G5" s="390">
        <v>2026</v>
      </c>
      <c r="H5" s="390">
        <v>2027</v>
      </c>
      <c r="I5" s="390">
        <v>2028</v>
      </c>
      <c r="J5" s="390">
        <v>2029</v>
      </c>
      <c r="K5" s="390">
        <v>2030</v>
      </c>
      <c r="L5" s="390">
        <v>2031</v>
      </c>
      <c r="M5" s="390">
        <v>2032</v>
      </c>
      <c r="N5" s="390">
        <v>2033</v>
      </c>
      <c r="O5" s="390">
        <v>2034</v>
      </c>
      <c r="P5" s="390">
        <v>2035</v>
      </c>
      <c r="Q5" s="390">
        <v>2036</v>
      </c>
      <c r="R5" s="390">
        <v>2037</v>
      </c>
      <c r="S5" s="390">
        <v>2038</v>
      </c>
      <c r="T5" s="390">
        <v>2039</v>
      </c>
      <c r="U5" s="390">
        <v>2040</v>
      </c>
      <c r="V5" s="390">
        <v>2041</v>
      </c>
      <c r="W5" s="390">
        <v>2042</v>
      </c>
      <c r="Y5" s="270"/>
      <c r="Z5" s="287"/>
      <c r="AA5" s="287"/>
      <c r="AB5" s="387" t="s">
        <v>336</v>
      </c>
      <c r="AC5" s="391">
        <v>0</v>
      </c>
      <c r="AE5" s="392" t="s">
        <v>337</v>
      </c>
      <c r="AF5" s="392" t="s">
        <v>337</v>
      </c>
      <c r="AG5" s="392" t="s">
        <v>338</v>
      </c>
    </row>
    <row r="6" spans="1:33" ht="15" thickBot="1">
      <c r="Y6" s="270"/>
      <c r="Z6" s="287"/>
      <c r="AA6" s="287"/>
      <c r="AB6" s="387" t="s">
        <v>339</v>
      </c>
      <c r="AC6" s="391">
        <v>19852.546974306686</v>
      </c>
      <c r="AE6" s="319"/>
      <c r="AF6" s="319"/>
      <c r="AG6" s="319"/>
    </row>
    <row r="7" spans="1:33" ht="15.5">
      <c r="A7" s="385">
        <v>1</v>
      </c>
      <c r="B7" s="273" t="s">
        <v>136</v>
      </c>
      <c r="C7" s="270"/>
      <c r="D7" s="270"/>
      <c r="E7" s="270"/>
      <c r="F7" s="270"/>
      <c r="G7" s="270"/>
      <c r="H7" s="270"/>
      <c r="I7" s="270"/>
      <c r="J7" s="270"/>
      <c r="K7" s="270"/>
      <c r="L7" s="270"/>
      <c r="M7" s="270"/>
      <c r="N7" s="270"/>
      <c r="O7" s="270"/>
      <c r="P7" s="270"/>
      <c r="Q7" s="270"/>
      <c r="R7" s="270"/>
      <c r="S7" s="270"/>
      <c r="T7" s="270"/>
      <c r="U7" s="270"/>
      <c r="V7" s="270"/>
      <c r="W7" s="270"/>
      <c r="X7" s="270"/>
      <c r="Y7" s="270"/>
      <c r="Z7" s="287"/>
      <c r="AA7" s="287"/>
      <c r="AB7" s="387"/>
      <c r="AE7" s="319"/>
      <c r="AF7" s="319"/>
      <c r="AG7" s="319"/>
    </row>
    <row r="8" spans="1:33" ht="15.5">
      <c r="B8" s="273" t="s">
        <v>340</v>
      </c>
      <c r="C8" s="270">
        <v>305.44813982520537</v>
      </c>
      <c r="D8" s="285">
        <v>54.196438022866388</v>
      </c>
      <c r="E8" s="285">
        <v>50.23817378895771</v>
      </c>
      <c r="F8" s="285">
        <v>60.778899260737255</v>
      </c>
      <c r="G8" s="285">
        <v>40.158820267445613</v>
      </c>
      <c r="H8" s="285">
        <v>42.536494756108866</v>
      </c>
      <c r="I8" s="285">
        <v>41.110460986108755</v>
      </c>
      <c r="J8" s="285">
        <v>36.132139420094795</v>
      </c>
      <c r="K8" s="285">
        <v>32.71745410009936</v>
      </c>
      <c r="L8" s="285">
        <v>34.597719927626876</v>
      </c>
      <c r="M8" s="285">
        <v>4.8250502747116171</v>
      </c>
      <c r="N8" s="285">
        <v>2.5344453114283194</v>
      </c>
      <c r="O8" s="285">
        <v>2.06945158878007</v>
      </c>
      <c r="P8" s="285">
        <v>2.059731125742021</v>
      </c>
      <c r="Q8" s="285">
        <v>2.22624877135907</v>
      </c>
      <c r="R8" s="285">
        <v>2.5577934135409599</v>
      </c>
      <c r="S8" s="285">
        <v>3.0137420147880789</v>
      </c>
      <c r="T8" s="285">
        <v>4.5969955262925453</v>
      </c>
      <c r="U8" s="285">
        <v>0</v>
      </c>
      <c r="V8" s="285">
        <v>0</v>
      </c>
      <c r="W8" s="285">
        <v>0</v>
      </c>
      <c r="X8" s="270"/>
      <c r="Y8" s="270">
        <v>416.35005855668828</v>
      </c>
      <c r="Z8" s="287"/>
      <c r="AA8" s="287"/>
      <c r="AB8" s="387"/>
      <c r="AD8" s="393"/>
      <c r="AE8" s="319" t="s">
        <v>340</v>
      </c>
      <c r="AF8" s="319"/>
      <c r="AG8" s="319" t="s">
        <v>341</v>
      </c>
    </row>
    <row r="9" spans="1:33" ht="7.5" customHeight="1">
      <c r="B9" s="277"/>
      <c r="C9" s="270"/>
      <c r="D9" s="270"/>
      <c r="E9" s="270"/>
      <c r="F9" s="270"/>
      <c r="G9" s="270"/>
      <c r="H9" s="270"/>
      <c r="I9" s="270"/>
      <c r="J9" s="270"/>
      <c r="K9" s="270"/>
      <c r="L9" s="270"/>
      <c r="M9" s="270"/>
      <c r="N9" s="270"/>
      <c r="O9" s="270"/>
      <c r="P9" s="270"/>
      <c r="Q9" s="270"/>
      <c r="R9" s="270"/>
      <c r="S9" s="270"/>
      <c r="T9" s="270"/>
      <c r="U9" s="270"/>
      <c r="V9" s="270"/>
      <c r="W9" s="270"/>
      <c r="X9" s="270"/>
      <c r="Y9" s="270"/>
      <c r="Z9" s="287"/>
      <c r="AA9" s="287"/>
      <c r="AB9" s="387"/>
      <c r="AD9" s="393"/>
      <c r="AE9" s="319"/>
      <c r="AF9" s="319"/>
      <c r="AG9" s="319"/>
    </row>
    <row r="10" spans="1:33" ht="15.5">
      <c r="B10" s="276" t="s">
        <v>108</v>
      </c>
      <c r="C10" s="275">
        <v>305.44813982520537</v>
      </c>
      <c r="D10" s="275">
        <v>54.196438022866388</v>
      </c>
      <c r="E10" s="275">
        <v>50.23817378895771</v>
      </c>
      <c r="F10" s="275">
        <v>60.778899260737255</v>
      </c>
      <c r="G10" s="275">
        <v>40.158820267445613</v>
      </c>
      <c r="H10" s="275">
        <v>42.536494756108866</v>
      </c>
      <c r="I10" s="275">
        <v>41.110460986108755</v>
      </c>
      <c r="J10" s="275">
        <v>36.132139420094795</v>
      </c>
      <c r="K10" s="275">
        <v>32.71745410009936</v>
      </c>
      <c r="L10" s="275">
        <v>34.597719927626876</v>
      </c>
      <c r="M10" s="275">
        <v>4.8250502747116171</v>
      </c>
      <c r="N10" s="275">
        <v>2.5344453114283194</v>
      </c>
      <c r="O10" s="275">
        <v>2.06945158878007</v>
      </c>
      <c r="P10" s="275">
        <v>2.059731125742021</v>
      </c>
      <c r="Q10" s="275">
        <v>2.22624877135907</v>
      </c>
      <c r="R10" s="275">
        <v>2.5577934135409599</v>
      </c>
      <c r="S10" s="275">
        <v>3.0137420147880789</v>
      </c>
      <c r="T10" s="275">
        <v>4.5969955262925453</v>
      </c>
      <c r="U10" s="275">
        <v>0</v>
      </c>
      <c r="V10" s="275">
        <v>0</v>
      </c>
      <c r="W10" s="275">
        <v>0</v>
      </c>
      <c r="X10" s="270"/>
      <c r="Y10" s="270">
        <v>416.35005855668828</v>
      </c>
      <c r="Z10" s="287"/>
      <c r="AA10" s="287"/>
      <c r="AB10" s="394"/>
      <c r="AD10" s="393"/>
      <c r="AE10" s="319"/>
      <c r="AF10" s="319"/>
      <c r="AG10" s="319"/>
    </row>
    <row r="11" spans="1:33">
      <c r="X11" s="270"/>
      <c r="Y11" s="270"/>
      <c r="Z11" s="287"/>
      <c r="AA11" s="287"/>
      <c r="AB11" s="387"/>
      <c r="AD11" s="393"/>
      <c r="AE11" s="319"/>
      <c r="AF11" s="319"/>
      <c r="AG11" s="319"/>
    </row>
    <row r="12" spans="1:33" ht="15.5">
      <c r="A12" s="385">
        <v>2</v>
      </c>
      <c r="B12" s="273" t="s">
        <v>137</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87"/>
      <c r="AA12" s="287"/>
      <c r="AB12" s="387"/>
      <c r="AD12" s="393"/>
      <c r="AE12" s="319"/>
      <c r="AF12" s="319"/>
      <c r="AG12" s="319"/>
    </row>
    <row r="13" spans="1:33" ht="15.5">
      <c r="B13" s="277" t="s">
        <v>342</v>
      </c>
      <c r="C13" s="270">
        <v>2187.0643251261113</v>
      </c>
      <c r="D13" s="285">
        <v>289.96706246348947</v>
      </c>
      <c r="E13" s="285">
        <v>285.11617364131712</v>
      </c>
      <c r="F13" s="285">
        <v>285.54035775802237</v>
      </c>
      <c r="G13" s="285">
        <v>314.12440957535853</v>
      </c>
      <c r="H13" s="285">
        <v>322.86883398197051</v>
      </c>
      <c r="I13" s="285">
        <v>299.9418468306547</v>
      </c>
      <c r="J13" s="285">
        <v>281.42838375059426</v>
      </c>
      <c r="K13" s="285">
        <v>270.65599399437161</v>
      </c>
      <c r="L13" s="285">
        <v>272.15337343007616</v>
      </c>
      <c r="M13" s="285">
        <v>90.782709283436887</v>
      </c>
      <c r="N13" s="285">
        <v>83.215658630981139</v>
      </c>
      <c r="O13" s="285">
        <v>93.809191498236473</v>
      </c>
      <c r="P13" s="285">
        <v>84.099718474105956</v>
      </c>
      <c r="Q13" s="285">
        <v>84.592536729780946</v>
      </c>
      <c r="R13" s="285">
        <v>70.507270874269167</v>
      </c>
      <c r="S13" s="285">
        <v>56.91557852054585</v>
      </c>
      <c r="T13" s="285">
        <v>55.984835506850963</v>
      </c>
      <c r="U13" s="285">
        <v>0</v>
      </c>
      <c r="V13" s="285">
        <v>0</v>
      </c>
      <c r="W13" s="285">
        <v>0</v>
      </c>
      <c r="X13" s="270"/>
      <c r="Y13" s="270">
        <v>3241.703934944062</v>
      </c>
      <c r="Z13" s="395" t="b">
        <v>1</v>
      </c>
      <c r="AA13" s="395"/>
      <c r="AB13" s="394"/>
      <c r="AC13" s="396"/>
      <c r="AD13" s="393"/>
      <c r="AE13" s="319" t="s">
        <v>340</v>
      </c>
      <c r="AF13" s="319"/>
      <c r="AG13" s="319" t="s">
        <v>343</v>
      </c>
    </row>
    <row r="14" spans="1:33" ht="15.5">
      <c r="B14" s="277" t="s">
        <v>138</v>
      </c>
      <c r="C14" s="270">
        <v>92.970191390745001</v>
      </c>
      <c r="D14" s="285">
        <v>16.15657538389074</v>
      </c>
      <c r="E14" s="285">
        <v>20.144527601205432</v>
      </c>
      <c r="F14" s="285">
        <v>20.144527601205432</v>
      </c>
      <c r="G14" s="285">
        <v>20.144527601205432</v>
      </c>
      <c r="H14" s="285">
        <v>20.144527601205432</v>
      </c>
      <c r="I14" s="285">
        <v>20.144527601205432</v>
      </c>
      <c r="J14" s="285">
        <v>0</v>
      </c>
      <c r="K14" s="285">
        <v>0</v>
      </c>
      <c r="L14" s="285">
        <v>0</v>
      </c>
      <c r="M14" s="285">
        <v>0</v>
      </c>
      <c r="N14" s="285">
        <v>0</v>
      </c>
      <c r="O14" s="285">
        <v>0</v>
      </c>
      <c r="P14" s="285">
        <v>0</v>
      </c>
      <c r="Q14" s="285">
        <v>0</v>
      </c>
      <c r="R14" s="285">
        <v>0</v>
      </c>
      <c r="S14" s="285">
        <v>0</v>
      </c>
      <c r="T14" s="285">
        <v>0</v>
      </c>
      <c r="U14" s="285">
        <v>0</v>
      </c>
      <c r="V14" s="285">
        <v>0</v>
      </c>
      <c r="W14" s="285">
        <v>0</v>
      </c>
      <c r="X14" s="270"/>
      <c r="Y14" s="270">
        <v>116.87921338991788</v>
      </c>
      <c r="Z14" s="287"/>
      <c r="AA14" s="287"/>
      <c r="AB14" s="387"/>
      <c r="AD14" s="393"/>
      <c r="AE14" s="319" t="s">
        <v>344</v>
      </c>
      <c r="AF14" s="319"/>
      <c r="AG14" s="319" t="s">
        <v>343</v>
      </c>
    </row>
    <row r="15" spans="1:33" ht="15.5">
      <c r="B15" s="288" t="s">
        <v>139</v>
      </c>
      <c r="C15" s="270">
        <v>652.14435901013348</v>
      </c>
      <c r="D15" s="285">
        <v>0</v>
      </c>
      <c r="E15" s="285">
        <v>0</v>
      </c>
      <c r="F15" s="285">
        <v>0</v>
      </c>
      <c r="G15" s="285">
        <v>1.2470000000000001</v>
      </c>
      <c r="H15" s="285">
        <v>0</v>
      </c>
      <c r="I15" s="285">
        <v>50.503101000000001</v>
      </c>
      <c r="J15" s="285">
        <v>52.513819000000005</v>
      </c>
      <c r="K15" s="285">
        <v>13.911</v>
      </c>
      <c r="L15" s="285">
        <v>0</v>
      </c>
      <c r="M15" s="285">
        <v>820.75245999999981</v>
      </c>
      <c r="N15" s="285">
        <v>0</v>
      </c>
      <c r="O15" s="285">
        <v>0</v>
      </c>
      <c r="P15" s="285">
        <v>0</v>
      </c>
      <c r="Q15" s="285">
        <v>0</v>
      </c>
      <c r="R15" s="285">
        <v>231.41399999999999</v>
      </c>
      <c r="S15" s="285">
        <v>70.225999999999999</v>
      </c>
      <c r="T15" s="285">
        <v>0</v>
      </c>
      <c r="U15" s="285">
        <v>123.905</v>
      </c>
      <c r="V15" s="285">
        <v>0</v>
      </c>
      <c r="W15" s="285">
        <v>0</v>
      </c>
      <c r="X15" s="270"/>
      <c r="Y15" s="270">
        <v>1364.4723799999999</v>
      </c>
      <c r="Z15" s="287"/>
      <c r="AA15" s="287"/>
      <c r="AB15" s="394"/>
      <c r="AC15" s="396"/>
      <c r="AD15" s="393"/>
      <c r="AE15" s="319"/>
      <c r="AF15" s="319"/>
      <c r="AG15" s="319"/>
    </row>
    <row r="16" spans="1:33" ht="7.5" customHeight="1">
      <c r="B16" s="397"/>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395"/>
      <c r="AA16" s="395"/>
      <c r="AB16" s="394"/>
      <c r="AD16" s="393"/>
      <c r="AE16" s="319"/>
      <c r="AF16" s="319"/>
      <c r="AG16" s="319"/>
    </row>
    <row r="17" spans="1:33" ht="15.5">
      <c r="B17" s="276" t="s">
        <v>108</v>
      </c>
      <c r="C17" s="275">
        <v>2932.1788755269904</v>
      </c>
      <c r="D17" s="275">
        <v>306.12363784738022</v>
      </c>
      <c r="E17" s="275">
        <v>305.26070124252254</v>
      </c>
      <c r="F17" s="275">
        <v>305.68488535922779</v>
      </c>
      <c r="G17" s="275">
        <v>335.51593717656397</v>
      </c>
      <c r="H17" s="275">
        <v>343.01336158317594</v>
      </c>
      <c r="I17" s="275">
        <v>370.58947543186014</v>
      </c>
      <c r="J17" s="275">
        <v>333.94220275059428</v>
      </c>
      <c r="K17" s="275">
        <v>284.56699399437161</v>
      </c>
      <c r="L17" s="275">
        <v>272.15337343007616</v>
      </c>
      <c r="M17" s="275">
        <v>911.53516928343674</v>
      </c>
      <c r="N17" s="275">
        <v>83.215658630981139</v>
      </c>
      <c r="O17" s="275">
        <v>93.809191498236473</v>
      </c>
      <c r="P17" s="275">
        <v>84.099718474105956</v>
      </c>
      <c r="Q17" s="275">
        <v>84.592536729780946</v>
      </c>
      <c r="R17" s="275">
        <v>301.92127087426917</v>
      </c>
      <c r="S17" s="275">
        <v>127.14157852054585</v>
      </c>
      <c r="T17" s="275">
        <v>55.984835506850963</v>
      </c>
      <c r="U17" s="275">
        <v>123.905</v>
      </c>
      <c r="V17" s="275">
        <v>0</v>
      </c>
      <c r="W17" s="275">
        <v>0</v>
      </c>
      <c r="X17" s="270"/>
      <c r="Y17" s="270">
        <v>4723.0555283339791</v>
      </c>
      <c r="Z17" s="287"/>
      <c r="AA17" s="287"/>
      <c r="AB17" s="387"/>
      <c r="AD17" s="393"/>
      <c r="AE17" s="319"/>
      <c r="AF17" s="319"/>
      <c r="AG17" s="319"/>
    </row>
    <row r="18" spans="1:33">
      <c r="X18" s="270"/>
      <c r="Y18" s="270"/>
      <c r="Z18" s="287"/>
      <c r="AA18" s="287"/>
      <c r="AB18" s="387"/>
      <c r="AD18" s="393"/>
      <c r="AE18" s="319"/>
      <c r="AF18" s="319"/>
      <c r="AG18" s="319"/>
    </row>
    <row r="19" spans="1:33" ht="15.5">
      <c r="A19" s="385">
        <v>3</v>
      </c>
      <c r="B19" s="273" t="s">
        <v>140</v>
      </c>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87"/>
      <c r="AA19" s="287"/>
      <c r="AB19" s="387"/>
      <c r="AD19" s="393"/>
      <c r="AE19" s="319"/>
      <c r="AF19" s="319"/>
      <c r="AG19" s="319"/>
    </row>
    <row r="20" spans="1:33" ht="15.5">
      <c r="B20" s="277" t="s">
        <v>113</v>
      </c>
      <c r="C20" s="270">
        <v>4024.0384319661716</v>
      </c>
      <c r="D20" s="285">
        <v>657.16879963882388</v>
      </c>
      <c r="E20" s="285">
        <v>751.38338345849741</v>
      </c>
      <c r="F20" s="285">
        <v>772.22135064337181</v>
      </c>
      <c r="G20" s="285">
        <v>528.86201241185313</v>
      </c>
      <c r="H20" s="285">
        <v>610.28368232774471</v>
      </c>
      <c r="I20" s="285">
        <v>589.76488525400293</v>
      </c>
      <c r="J20" s="285">
        <v>479.52676543044868</v>
      </c>
      <c r="K20" s="285">
        <v>384.52108359005234</v>
      </c>
      <c r="L20" s="285">
        <v>417.48831967002127</v>
      </c>
      <c r="M20" s="285">
        <v>110.15808595440413</v>
      </c>
      <c r="N20" s="285">
        <v>17.971215926220282</v>
      </c>
      <c r="O20" s="285">
        <v>14.196111641547109</v>
      </c>
      <c r="P20" s="285">
        <v>14.6574558145702</v>
      </c>
      <c r="Q20" s="285">
        <v>15.58301981891934</v>
      </c>
      <c r="R20" s="285">
        <v>18.025304396357281</v>
      </c>
      <c r="S20" s="285">
        <v>21.137714050665387</v>
      </c>
      <c r="T20" s="285">
        <v>26.38904341279191</v>
      </c>
      <c r="U20" s="285">
        <v>0</v>
      </c>
      <c r="V20" s="285">
        <v>0</v>
      </c>
      <c r="W20" s="285">
        <v>0</v>
      </c>
      <c r="X20" s="270"/>
      <c r="Y20" s="270">
        <v>5429.3382334402913</v>
      </c>
      <c r="Z20" s="287"/>
      <c r="AA20" s="287"/>
      <c r="AB20" s="387"/>
      <c r="AD20" s="393"/>
      <c r="AE20" s="319" t="s">
        <v>340</v>
      </c>
      <c r="AF20" s="319"/>
      <c r="AG20" s="319" t="s">
        <v>345</v>
      </c>
    </row>
    <row r="21" spans="1:33" ht="15.5">
      <c r="B21" s="277" t="s">
        <v>346</v>
      </c>
      <c r="C21" s="270">
        <v>113.30852158940455</v>
      </c>
      <c r="D21" s="285">
        <v>1.0380147099999999</v>
      </c>
      <c r="E21" s="285">
        <v>3.3446625332899997</v>
      </c>
      <c r="F21" s="285">
        <v>7.5599484019999998</v>
      </c>
      <c r="G21" s="285">
        <v>28.419426640000008</v>
      </c>
      <c r="H21" s="285">
        <v>23.13626571379999</v>
      </c>
      <c r="I21" s="285">
        <v>16.312980681999999</v>
      </c>
      <c r="J21" s="285">
        <v>16.080004592999998</v>
      </c>
      <c r="K21" s="285">
        <v>13.53400014</v>
      </c>
      <c r="L21" s="285">
        <v>11.712787313000002</v>
      </c>
      <c r="M21" s="285">
        <v>10.243978913999999</v>
      </c>
      <c r="N21" s="285">
        <v>8.469644265000003</v>
      </c>
      <c r="O21" s="285">
        <v>7.8325343999999948</v>
      </c>
      <c r="P21" s="285">
        <v>8.3116009769999994</v>
      </c>
      <c r="Q21" s="285">
        <v>8.0178274060000039</v>
      </c>
      <c r="R21" s="285">
        <v>8.6088342059999992</v>
      </c>
      <c r="S21" s="285">
        <v>8.7783783000000035</v>
      </c>
      <c r="T21" s="285">
        <v>8.8336151800000042</v>
      </c>
      <c r="U21" s="285">
        <v>0</v>
      </c>
      <c r="V21" s="285">
        <v>0</v>
      </c>
      <c r="W21" s="285">
        <v>0</v>
      </c>
      <c r="X21" s="270"/>
      <c r="Y21" s="270">
        <v>190.23450437509004</v>
      </c>
      <c r="Z21" s="287"/>
      <c r="AA21" s="287"/>
      <c r="AB21" s="387"/>
      <c r="AD21" s="393"/>
      <c r="AE21" s="319" t="s">
        <v>340</v>
      </c>
      <c r="AF21" s="319"/>
      <c r="AG21" s="319" t="s">
        <v>347</v>
      </c>
    </row>
    <row r="22" spans="1:33" ht="15.5">
      <c r="B22" s="276" t="s">
        <v>108</v>
      </c>
      <c r="C22" s="275">
        <v>4137.3469535555741</v>
      </c>
      <c r="D22" s="275">
        <v>658.20681434882385</v>
      </c>
      <c r="E22" s="275">
        <v>754.72804599178744</v>
      </c>
      <c r="F22" s="275">
        <v>779.78129904537184</v>
      </c>
      <c r="G22" s="275">
        <v>557.28143905185311</v>
      </c>
      <c r="H22" s="275">
        <v>633.41994804154467</v>
      </c>
      <c r="I22" s="275">
        <v>606.07786593600292</v>
      </c>
      <c r="J22" s="275">
        <v>495.60677002344869</v>
      </c>
      <c r="K22" s="275">
        <v>398.05508373005233</v>
      </c>
      <c r="L22" s="275">
        <v>429.20110698302125</v>
      </c>
      <c r="M22" s="275">
        <v>120.40206486840412</v>
      </c>
      <c r="N22" s="275">
        <v>26.440860191220285</v>
      </c>
      <c r="O22" s="275">
        <v>22.028646041547105</v>
      </c>
      <c r="P22" s="275">
        <v>22.9690567915702</v>
      </c>
      <c r="Q22" s="275">
        <v>23.600847224919342</v>
      </c>
      <c r="R22" s="275">
        <v>26.634138602357282</v>
      </c>
      <c r="S22" s="275">
        <v>29.916092350665391</v>
      </c>
      <c r="T22" s="275">
        <v>35.222658592791916</v>
      </c>
      <c r="U22" s="275">
        <v>0</v>
      </c>
      <c r="V22" s="275">
        <v>0</v>
      </c>
      <c r="W22" s="275">
        <v>0</v>
      </c>
      <c r="X22" s="270"/>
      <c r="Y22" s="270">
        <v>5619.5727378153815</v>
      </c>
      <c r="Z22" s="395"/>
      <c r="AA22" s="395"/>
      <c r="AB22" s="394"/>
      <c r="AD22" s="393"/>
      <c r="AE22" s="319"/>
      <c r="AF22" s="319"/>
      <c r="AG22" s="319"/>
    </row>
    <row r="23" spans="1:33">
      <c r="X23" s="270"/>
      <c r="Y23" s="270"/>
      <c r="Z23" s="287"/>
      <c r="AA23" s="287"/>
      <c r="AB23" s="387"/>
      <c r="AD23" s="393"/>
      <c r="AE23" s="319"/>
      <c r="AF23" s="319"/>
      <c r="AG23" s="319"/>
    </row>
    <row r="24" spans="1:33" ht="15.5">
      <c r="A24" s="385">
        <v>4</v>
      </c>
      <c r="B24" s="273" t="s">
        <v>348</v>
      </c>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87"/>
      <c r="AA24" s="287"/>
      <c r="AB24" s="387"/>
      <c r="AD24" s="393"/>
      <c r="AE24" s="319"/>
      <c r="AF24" s="319"/>
      <c r="AG24" s="319"/>
    </row>
    <row r="25" spans="1:33" ht="15.5">
      <c r="B25" s="277" t="s">
        <v>349</v>
      </c>
      <c r="C25" s="270">
        <v>-226.15041479596945</v>
      </c>
      <c r="D25" s="270">
        <v>-126.87008927171634</v>
      </c>
      <c r="E25" s="270">
        <v>0</v>
      </c>
      <c r="F25" s="270">
        <v>93.844267868203801</v>
      </c>
      <c r="G25" s="270">
        <v>-45.88741769987044</v>
      </c>
      <c r="H25" s="270">
        <v>-55.604027481499003</v>
      </c>
      <c r="I25" s="270">
        <v>126.64704196526367</v>
      </c>
      <c r="J25" s="270">
        <v>-17.080555892229324</v>
      </c>
      <c r="K25" s="270">
        <v>-29.676538959026093</v>
      </c>
      <c r="L25" s="270">
        <v>-193.56946561748694</v>
      </c>
      <c r="M25" s="270">
        <v>-53.015416275971411</v>
      </c>
      <c r="N25" s="270">
        <v>-33.919140128289541</v>
      </c>
      <c r="O25" s="270">
        <v>-23.423757146023171</v>
      </c>
      <c r="P25" s="270">
        <v>-11.53611023313861</v>
      </c>
      <c r="Q25" s="270">
        <v>-4.1924025811922636</v>
      </c>
      <c r="R25" s="270">
        <v>-7.3702456982650606</v>
      </c>
      <c r="S25" s="270">
        <v>-2.1411706980101486</v>
      </c>
      <c r="T25" s="270">
        <v>17.986584411179404</v>
      </c>
      <c r="U25" s="270">
        <v>0.14539739860546094</v>
      </c>
      <c r="V25" s="270">
        <v>0.18500283778341631</v>
      </c>
      <c r="W25" s="270">
        <v>1.0393762517084114E-2</v>
      </c>
      <c r="X25" s="270"/>
      <c r="Y25" s="270">
        <v>-365.46764943916554</v>
      </c>
      <c r="Z25" s="287"/>
      <c r="AA25" s="287"/>
      <c r="AB25" s="387"/>
      <c r="AD25" s="393"/>
      <c r="AE25" s="319"/>
      <c r="AF25" s="319"/>
      <c r="AG25" s="319"/>
    </row>
    <row r="26" spans="1:33" ht="15.5">
      <c r="B26" s="277" t="s">
        <v>350</v>
      </c>
      <c r="C26" s="270">
        <v>23284.035469989743</v>
      </c>
      <c r="D26" s="270">
        <v>3679.3848486053266</v>
      </c>
      <c r="E26" s="270">
        <v>3469.1895414123155</v>
      </c>
      <c r="F26" s="270">
        <v>3958.126558513462</v>
      </c>
      <c r="G26" s="270">
        <v>2925.0526863476134</v>
      </c>
      <c r="H26" s="270">
        <v>3146.6255198613335</v>
      </c>
      <c r="I26" s="270">
        <v>3206.1736389592884</v>
      </c>
      <c r="J26" s="270">
        <v>2676.0621005976759</v>
      </c>
      <c r="K26" s="270">
        <v>2438.9737550994937</v>
      </c>
      <c r="L26" s="270">
        <v>2571.7263821177908</v>
      </c>
      <c r="M26" s="270">
        <v>808.90586818502743</v>
      </c>
      <c r="N26" s="270">
        <v>523.38983037051003</v>
      </c>
      <c r="O26" s="270">
        <v>455.82117468803693</v>
      </c>
      <c r="P26" s="270">
        <v>451.73156249700799</v>
      </c>
      <c r="Q26" s="270">
        <v>493.04503476849681</v>
      </c>
      <c r="R26" s="270">
        <v>506.20903603732654</v>
      </c>
      <c r="S26" s="270">
        <v>557.12905890898503</v>
      </c>
      <c r="T26" s="270">
        <v>691.22304096009373</v>
      </c>
      <c r="U26" s="270">
        <v>479.075388727215</v>
      </c>
      <c r="V26" s="270">
        <v>484.43552190523337</v>
      </c>
      <c r="W26" s="270">
        <v>470.59339456298744</v>
      </c>
      <c r="X26" s="270"/>
      <c r="Y26" s="270"/>
      <c r="Z26" s="287"/>
      <c r="AA26" s="287"/>
      <c r="AB26" s="387"/>
      <c r="AD26" s="393"/>
      <c r="AE26" s="319"/>
      <c r="AF26" s="319"/>
      <c r="AG26" s="319" t="s">
        <v>351</v>
      </c>
    </row>
    <row r="27" spans="1:33" ht="15.5">
      <c r="A27" s="309" t="s">
        <v>18</v>
      </c>
      <c r="B27" s="276" t="s">
        <v>108</v>
      </c>
      <c r="C27" s="275">
        <v>23057.885055193779</v>
      </c>
      <c r="D27" s="275">
        <v>3552.5147593336101</v>
      </c>
      <c r="E27" s="275">
        <v>3469.1895414123155</v>
      </c>
      <c r="F27" s="275">
        <v>4051.9708263816656</v>
      </c>
      <c r="G27" s="275">
        <v>2879.1652686477428</v>
      </c>
      <c r="H27" s="275">
        <v>3091.0214923798344</v>
      </c>
      <c r="I27" s="275">
        <v>3332.8206809245521</v>
      </c>
      <c r="J27" s="275">
        <v>2658.9815447054466</v>
      </c>
      <c r="K27" s="275">
        <v>2409.2972161404678</v>
      </c>
      <c r="L27" s="275">
        <v>2378.1569165003039</v>
      </c>
      <c r="M27" s="275">
        <v>755.89045190905597</v>
      </c>
      <c r="N27" s="275">
        <v>489.47069024222048</v>
      </c>
      <c r="O27" s="275">
        <v>432.39741754201378</v>
      </c>
      <c r="P27" s="275">
        <v>440.19545226386936</v>
      </c>
      <c r="Q27" s="275">
        <v>488.85263218730455</v>
      </c>
      <c r="R27" s="275">
        <v>498.83879033906146</v>
      </c>
      <c r="S27" s="275">
        <v>554.98788821097492</v>
      </c>
      <c r="T27" s="275">
        <v>709.20962537127309</v>
      </c>
      <c r="U27" s="275">
        <v>479.22078612582044</v>
      </c>
      <c r="V27" s="275">
        <v>484.6205247430168</v>
      </c>
      <c r="W27" s="275">
        <v>470.60378832550452</v>
      </c>
      <c r="X27" s="270"/>
      <c r="Y27" s="270">
        <v>33627.406293686057</v>
      </c>
      <c r="Z27" s="395"/>
      <c r="AA27" s="395"/>
      <c r="AB27" s="394"/>
      <c r="AD27" s="393"/>
      <c r="AE27" s="319"/>
      <c r="AF27" s="319"/>
      <c r="AG27" s="319"/>
    </row>
    <row r="28" spans="1:33" ht="7.5" customHeight="1">
      <c r="X28" s="270"/>
      <c r="Y28" s="270"/>
      <c r="Z28" s="287"/>
      <c r="AA28" s="287"/>
      <c r="AB28" s="387"/>
      <c r="AD28" s="393"/>
      <c r="AE28" s="319"/>
      <c r="AF28" s="319"/>
      <c r="AG28" s="319"/>
    </row>
    <row r="29" spans="1:33" ht="15.5">
      <c r="B29" s="273"/>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87"/>
      <c r="AA29" s="287"/>
      <c r="AB29" s="387"/>
      <c r="AD29" s="393"/>
      <c r="AE29" s="319"/>
      <c r="AF29" s="319"/>
      <c r="AG29" s="319"/>
    </row>
    <row r="30" spans="1:33" ht="15.5">
      <c r="A30" s="385">
        <v>5</v>
      </c>
      <c r="B30" s="273" t="s">
        <v>352</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87"/>
      <c r="AA30" s="287"/>
      <c r="AB30" s="387"/>
      <c r="AD30" s="393"/>
      <c r="AE30" s="319"/>
      <c r="AF30" s="319"/>
      <c r="AG30" s="319"/>
    </row>
    <row r="31" spans="1:33" ht="15.5">
      <c r="B31" s="277" t="s">
        <v>141</v>
      </c>
      <c r="C31" s="270">
        <v>-4298.5903893008744</v>
      </c>
      <c r="D31" s="285">
        <v>37.206214785158629</v>
      </c>
      <c r="E31" s="285">
        <v>48.323301689135917</v>
      </c>
      <c r="F31" s="285">
        <v>-59.26997770292845</v>
      </c>
      <c r="G31" s="285">
        <v>-249.82109977890397</v>
      </c>
      <c r="H31" s="285">
        <v>-254.70438152141597</v>
      </c>
      <c r="I31" s="285">
        <v>-533.74980974481969</v>
      </c>
      <c r="J31" s="285">
        <v>-707.65725138286598</v>
      </c>
      <c r="K31" s="285">
        <v>-718.97157810343276</v>
      </c>
      <c r="L31" s="285">
        <v>-755.99557263066015</v>
      </c>
      <c r="M31" s="285">
        <v>-809.67670716325551</v>
      </c>
      <c r="N31" s="285">
        <v>-725.43859825346624</v>
      </c>
      <c r="O31" s="285">
        <v>-837.54026979899675</v>
      </c>
      <c r="P31" s="285">
        <v>-811.89868954765382</v>
      </c>
      <c r="Q31" s="285">
        <v>-626.14475353434386</v>
      </c>
      <c r="R31" s="285">
        <v>-660.81361136854241</v>
      </c>
      <c r="S31" s="285">
        <v>-366.96883885239328</v>
      </c>
      <c r="T31" s="285">
        <v>-168.74275819138748</v>
      </c>
      <c r="U31" s="285">
        <v>-161.61550068244273</v>
      </c>
      <c r="V31" s="285">
        <v>-152.91742323581036</v>
      </c>
      <c r="W31" s="285">
        <v>-80.536110449316809</v>
      </c>
      <c r="X31" s="270"/>
      <c r="Y31" s="270">
        <v>-8596.933415468342</v>
      </c>
      <c r="Z31" s="287"/>
      <c r="AA31" s="287"/>
      <c r="AB31" s="394"/>
      <c r="AC31" s="396"/>
      <c r="AD31" s="393"/>
      <c r="AE31" s="319" t="s">
        <v>167</v>
      </c>
      <c r="AF31" s="319"/>
      <c r="AG31" s="319" t="s">
        <v>341</v>
      </c>
    </row>
    <row r="32" spans="1:33" ht="15.5">
      <c r="B32" s="277" t="s">
        <v>142</v>
      </c>
      <c r="C32" s="270">
        <v>-9696.6470251014907</v>
      </c>
      <c r="D32" s="285">
        <v>-305.80195188141033</v>
      </c>
      <c r="E32" s="285">
        <v>-316.15778386248195</v>
      </c>
      <c r="F32" s="285">
        <v>-474.00540084463597</v>
      </c>
      <c r="G32" s="285">
        <v>-483.36542622123784</v>
      </c>
      <c r="H32" s="285">
        <v>-500.0593898002042</v>
      </c>
      <c r="I32" s="285">
        <v>-556.86913506365897</v>
      </c>
      <c r="J32" s="285">
        <v>-661.5305443817947</v>
      </c>
      <c r="K32" s="285">
        <v>-693.16562139133646</v>
      </c>
      <c r="L32" s="285">
        <v>-327.59292590660078</v>
      </c>
      <c r="M32" s="285">
        <v>-1249.6816043805391</v>
      </c>
      <c r="N32" s="285">
        <v>-1626.0625520734588</v>
      </c>
      <c r="O32" s="285">
        <v>-1657.9889965622322</v>
      </c>
      <c r="P32" s="285">
        <v>-1599.0094228903567</v>
      </c>
      <c r="Q32" s="285">
        <v>-1654.8153048324752</v>
      </c>
      <c r="R32" s="285">
        <v>-1784.5031371369816</v>
      </c>
      <c r="S32" s="285">
        <v>-1733.4887105257715</v>
      </c>
      <c r="T32" s="285">
        <v>-1721.533672224431</v>
      </c>
      <c r="U32" s="285">
        <v>-1754.9563896725074</v>
      </c>
      <c r="V32" s="285">
        <v>-1806.5123967035302</v>
      </c>
      <c r="W32" s="285">
        <v>-683.70004155480638</v>
      </c>
      <c r="X32" s="270"/>
      <c r="Y32" s="270">
        <v>-21590.80040791045</v>
      </c>
      <c r="Z32" s="287"/>
      <c r="AA32" s="287"/>
      <c r="AB32" s="394"/>
      <c r="AC32" s="396"/>
      <c r="AD32" s="393"/>
      <c r="AE32" s="319" t="s">
        <v>168</v>
      </c>
      <c r="AF32" s="319"/>
      <c r="AG32" s="319" t="s">
        <v>341</v>
      </c>
    </row>
    <row r="33" spans="1:33" ht="15.5">
      <c r="B33" s="277" t="s">
        <v>117</v>
      </c>
      <c r="C33" s="270">
        <v>99.231883873918008</v>
      </c>
      <c r="D33" s="285">
        <v>10.81103467622189</v>
      </c>
      <c r="E33" s="285">
        <v>11.030514490969619</v>
      </c>
      <c r="F33" s="285">
        <v>10.6901087293532</v>
      </c>
      <c r="G33" s="285">
        <v>10.64221033584583</v>
      </c>
      <c r="H33" s="285">
        <v>11.38233543534542</v>
      </c>
      <c r="I33" s="285">
        <v>13.52150417932137</v>
      </c>
      <c r="J33" s="285">
        <v>11.24932210209424</v>
      </c>
      <c r="K33" s="285">
        <v>10.457568684547971</v>
      </c>
      <c r="L33" s="285">
        <v>10.998863133558979</v>
      </c>
      <c r="M33" s="285">
        <v>7.9219762751923612</v>
      </c>
      <c r="N33" s="285">
        <v>5.6084416540350661</v>
      </c>
      <c r="O33" s="285">
        <v>4.9515324528515796</v>
      </c>
      <c r="P33" s="285">
        <v>5.0247004676775884</v>
      </c>
      <c r="Q33" s="285">
        <v>5.007916955394399</v>
      </c>
      <c r="R33" s="285">
        <v>5.4603326229550344</v>
      </c>
      <c r="S33" s="285">
        <v>5.9093272334161764</v>
      </c>
      <c r="T33" s="285">
        <v>6.4116201702421982</v>
      </c>
      <c r="U33" s="285">
        <v>7.3299430287903959</v>
      </c>
      <c r="V33" s="285">
        <v>7.4022678124169108</v>
      </c>
      <c r="W33" s="285">
        <v>6.9387647438063738</v>
      </c>
      <c r="X33" s="270"/>
      <c r="Y33" s="270">
        <v>168.75028518403661</v>
      </c>
      <c r="Z33" s="287"/>
      <c r="AA33" s="287"/>
      <c r="AB33" s="394"/>
      <c r="AC33" s="396"/>
      <c r="AD33" s="393"/>
      <c r="AE33" s="319" t="s">
        <v>353</v>
      </c>
      <c r="AF33" s="319"/>
      <c r="AG33" s="319" t="s">
        <v>341</v>
      </c>
    </row>
    <row r="34" spans="1:33" ht="15.5">
      <c r="B34" s="277" t="s">
        <v>143</v>
      </c>
      <c r="C34" s="270">
        <v>0</v>
      </c>
      <c r="D34" s="285">
        <v>0</v>
      </c>
      <c r="E34" s="285">
        <v>0</v>
      </c>
      <c r="F34" s="285">
        <v>0</v>
      </c>
      <c r="G34" s="285">
        <v>0</v>
      </c>
      <c r="H34" s="285">
        <v>0</v>
      </c>
      <c r="I34" s="285">
        <v>0</v>
      </c>
      <c r="J34" s="285">
        <v>0</v>
      </c>
      <c r="K34" s="285">
        <v>0</v>
      </c>
      <c r="L34" s="285">
        <v>0</v>
      </c>
      <c r="M34" s="285">
        <v>0</v>
      </c>
      <c r="N34" s="285">
        <v>0</v>
      </c>
      <c r="O34" s="285">
        <v>0</v>
      </c>
      <c r="P34" s="285">
        <v>0</v>
      </c>
      <c r="Q34" s="285">
        <v>0</v>
      </c>
      <c r="R34" s="285">
        <v>0</v>
      </c>
      <c r="S34" s="285">
        <v>0</v>
      </c>
      <c r="T34" s="285">
        <v>0</v>
      </c>
      <c r="U34" s="285">
        <v>0</v>
      </c>
      <c r="V34" s="285">
        <v>0</v>
      </c>
      <c r="W34" s="285">
        <v>0</v>
      </c>
      <c r="X34" s="270"/>
      <c r="Y34" s="270">
        <v>0</v>
      </c>
      <c r="Z34" s="287"/>
      <c r="AA34" s="287"/>
      <c r="AB34" s="394"/>
      <c r="AD34" s="393"/>
      <c r="AE34" s="319" t="s">
        <v>354</v>
      </c>
      <c r="AF34" s="319"/>
      <c r="AG34" s="319" t="s">
        <v>355</v>
      </c>
    </row>
    <row r="35" spans="1:33" ht="15.5">
      <c r="B35" s="277" t="s">
        <v>144</v>
      </c>
      <c r="C35" s="270">
        <v>36.960711997939164</v>
      </c>
      <c r="D35" s="285">
        <v>24.453512099047593</v>
      </c>
      <c r="E35" s="285">
        <v>16.025579196000059</v>
      </c>
      <c r="F35" s="285">
        <v>0</v>
      </c>
      <c r="G35" s="285">
        <v>0</v>
      </c>
      <c r="H35" s="285">
        <v>0</v>
      </c>
      <c r="I35" s="285">
        <v>0</v>
      </c>
      <c r="J35" s="285">
        <v>0</v>
      </c>
      <c r="K35" s="285">
        <v>0</v>
      </c>
      <c r="L35" s="285">
        <v>0</v>
      </c>
      <c r="M35" s="285">
        <v>0</v>
      </c>
      <c r="N35" s="285">
        <v>0</v>
      </c>
      <c r="O35" s="285">
        <v>0</v>
      </c>
      <c r="P35" s="285">
        <v>0</v>
      </c>
      <c r="Q35" s="285">
        <v>0</v>
      </c>
      <c r="R35" s="285">
        <v>0</v>
      </c>
      <c r="S35" s="285">
        <v>0</v>
      </c>
      <c r="T35" s="285">
        <v>0</v>
      </c>
      <c r="U35" s="285">
        <v>0</v>
      </c>
      <c r="V35" s="285">
        <v>0</v>
      </c>
      <c r="W35" s="285">
        <v>0</v>
      </c>
      <c r="X35" s="270"/>
      <c r="Y35" s="270">
        <v>40.479091295047652</v>
      </c>
      <c r="Z35" s="287"/>
      <c r="AA35" s="287"/>
      <c r="AB35" s="394"/>
      <c r="AD35" s="393"/>
      <c r="AE35" s="319" t="s">
        <v>356</v>
      </c>
      <c r="AF35" s="319"/>
      <c r="AG35" s="319" t="s">
        <v>341</v>
      </c>
    </row>
    <row r="36" spans="1:33" ht="15.5">
      <c r="B36" s="277" t="s">
        <v>145</v>
      </c>
      <c r="C36" s="270">
        <v>2458.9887825246678</v>
      </c>
      <c r="D36" s="285">
        <v>263.78231224598852</v>
      </c>
      <c r="E36" s="285">
        <v>258.20244419015665</v>
      </c>
      <c r="F36" s="285">
        <v>257.50144849295015</v>
      </c>
      <c r="G36" s="285">
        <v>255.20833223090759</v>
      </c>
      <c r="H36" s="285">
        <v>249.42985301121763</v>
      </c>
      <c r="I36" s="285">
        <v>248.01249102527444</v>
      </c>
      <c r="J36" s="285">
        <v>242.84160699420445</v>
      </c>
      <c r="K36" s="285">
        <v>241.95759312097917</v>
      </c>
      <c r="L36" s="285">
        <v>219.04291409425991</v>
      </c>
      <c r="M36" s="285">
        <v>215.51048006602727</v>
      </c>
      <c r="N36" s="285">
        <v>210.29840023959619</v>
      </c>
      <c r="O36" s="285">
        <v>208.4498745483227</v>
      </c>
      <c r="P36" s="285">
        <v>206.98120156178555</v>
      </c>
      <c r="Q36" s="285">
        <v>197.37694092801976</v>
      </c>
      <c r="R36" s="285">
        <v>180.89277802653072</v>
      </c>
      <c r="S36" s="285">
        <v>177.13393458954374</v>
      </c>
      <c r="T36" s="285">
        <v>173.68308738742786</v>
      </c>
      <c r="U36" s="285">
        <v>172.45681183138555</v>
      </c>
      <c r="V36" s="285">
        <v>172.02345618669602</v>
      </c>
      <c r="W36" s="285">
        <v>171.19803167098655</v>
      </c>
      <c r="X36" s="270"/>
      <c r="Y36" s="270">
        <v>4321.9839924422613</v>
      </c>
      <c r="Z36" s="287"/>
      <c r="AA36" s="287"/>
      <c r="AB36" s="394"/>
      <c r="AD36" s="393"/>
      <c r="AE36" s="319" t="s">
        <v>357</v>
      </c>
      <c r="AF36" s="319"/>
      <c r="AG36" s="319" t="s">
        <v>341</v>
      </c>
    </row>
    <row r="37" spans="1:33" ht="15.5">
      <c r="B37" s="277" t="s">
        <v>358</v>
      </c>
      <c r="C37" s="270">
        <v>-1281.1072884885498</v>
      </c>
      <c r="D37" s="285">
        <v>8.7623800454736607</v>
      </c>
      <c r="E37" s="285">
        <v>8.773451212695587</v>
      </c>
      <c r="F37" s="285">
        <v>8.7848537456534999</v>
      </c>
      <c r="G37" s="285">
        <v>8.7963061705556314</v>
      </c>
      <c r="H37" s="285">
        <v>8.7582820305488092</v>
      </c>
      <c r="I37" s="285">
        <v>8.815584224149962</v>
      </c>
      <c r="J37" s="285">
        <v>8.8088512492625597</v>
      </c>
      <c r="K37" s="285">
        <v>-149.42345445001217</v>
      </c>
      <c r="L37" s="285">
        <v>-153.08835291891003</v>
      </c>
      <c r="M37" s="285">
        <v>-156.91178063390643</v>
      </c>
      <c r="N37" s="285">
        <v>-311.53041764887848</v>
      </c>
      <c r="O37" s="285">
        <v>-270.92671549525471</v>
      </c>
      <c r="P37" s="285">
        <v>-285.34787635104647</v>
      </c>
      <c r="Q37" s="285">
        <v>-296.42673705010549</v>
      </c>
      <c r="R37" s="285">
        <v>-306.17358385915793</v>
      </c>
      <c r="S37" s="285">
        <v>-353.16436119514026</v>
      </c>
      <c r="T37" s="285">
        <v>-364.29115949508594</v>
      </c>
      <c r="U37" s="285">
        <v>-227.25672870041305</v>
      </c>
      <c r="V37" s="285">
        <v>-234.4253111038029</v>
      </c>
      <c r="W37" s="285">
        <v>-234.42936807005094</v>
      </c>
      <c r="X37" s="270"/>
      <c r="Y37" s="270">
        <v>-3281.8961382934249</v>
      </c>
      <c r="Z37" s="395"/>
      <c r="AA37" s="395"/>
      <c r="AB37" s="394"/>
      <c r="AC37" s="396"/>
      <c r="AD37" s="393"/>
      <c r="AE37" s="319" t="s">
        <v>359</v>
      </c>
      <c r="AF37" s="319"/>
      <c r="AG37" s="319" t="s">
        <v>341</v>
      </c>
    </row>
    <row r="38" spans="1:33" ht="15.5">
      <c r="B38" s="277" t="s">
        <v>11</v>
      </c>
      <c r="C38" s="270">
        <v>4941.4771520156501</v>
      </c>
      <c r="D38" s="285">
        <v>676.82144769626018</v>
      </c>
      <c r="E38" s="285">
        <v>576.51216381381596</v>
      </c>
      <c r="F38" s="285">
        <v>558.61821833087458</v>
      </c>
      <c r="G38" s="285">
        <v>567.63810016722061</v>
      </c>
      <c r="H38" s="285">
        <v>555.78790081737168</v>
      </c>
      <c r="I38" s="285">
        <v>588.60954399640298</v>
      </c>
      <c r="J38" s="285">
        <v>542.09845770115066</v>
      </c>
      <c r="K38" s="285">
        <v>492.70638837033869</v>
      </c>
      <c r="L38" s="285">
        <v>487.245813210763</v>
      </c>
      <c r="M38" s="285">
        <v>381.48826570143814</v>
      </c>
      <c r="N38" s="285">
        <v>271.49733250273169</v>
      </c>
      <c r="O38" s="285">
        <v>234.92589527506766</v>
      </c>
      <c r="P38" s="285">
        <v>234.37949458923936</v>
      </c>
      <c r="Q38" s="285">
        <v>246.13055992954958</v>
      </c>
      <c r="R38" s="285">
        <v>244.78361422518179</v>
      </c>
      <c r="S38" s="285">
        <v>261.39229024994489</v>
      </c>
      <c r="T38" s="285">
        <v>288.48059499027983</v>
      </c>
      <c r="U38" s="285">
        <v>332.67932621567616</v>
      </c>
      <c r="V38" s="285">
        <v>340.18044956045145</v>
      </c>
      <c r="W38" s="285">
        <v>332.16602982914316</v>
      </c>
      <c r="X38" s="270"/>
      <c r="Y38" s="270">
        <v>8214.141887172902</v>
      </c>
      <c r="Z38" s="395"/>
      <c r="AA38" s="395"/>
      <c r="AB38" s="394"/>
      <c r="AD38" s="393"/>
      <c r="AE38" s="319" t="s">
        <v>353</v>
      </c>
      <c r="AF38" s="319" t="s">
        <v>359</v>
      </c>
      <c r="AG38" s="319" t="s">
        <v>345</v>
      </c>
    </row>
    <row r="39" spans="1:33" ht="15.5">
      <c r="B39" s="277" t="s">
        <v>146</v>
      </c>
      <c r="C39" s="270">
        <v>65.701397175677783</v>
      </c>
      <c r="D39" s="285">
        <v>4.3793014109700001</v>
      </c>
      <c r="E39" s="285">
        <v>1.92474114213</v>
      </c>
      <c r="F39" s="285">
        <v>7.0811542929399982</v>
      </c>
      <c r="G39" s="285">
        <v>5.7571449687599996</v>
      </c>
      <c r="H39" s="285">
        <v>6.2697351679599986</v>
      </c>
      <c r="I39" s="285">
        <v>5.8523536385899941</v>
      </c>
      <c r="J39" s="285">
        <v>5.0051792780599973</v>
      </c>
      <c r="K39" s="285">
        <v>6.0043385323799976</v>
      </c>
      <c r="L39" s="285">
        <v>7.2058600942599904</v>
      </c>
      <c r="M39" s="285">
        <v>8.6405017487900011</v>
      </c>
      <c r="N39" s="285">
        <v>8.0182059923999951</v>
      </c>
      <c r="O39" s="285">
        <v>6.845278540699999</v>
      </c>
      <c r="P39" s="285">
        <v>7.7130927110400016</v>
      </c>
      <c r="Q39" s="285">
        <v>7.7546711788999945</v>
      </c>
      <c r="R39" s="285">
        <v>5.5706008921000008</v>
      </c>
      <c r="S39" s="285">
        <v>5.8583222280999996</v>
      </c>
      <c r="T39" s="285">
        <v>6.8658819055000011</v>
      </c>
      <c r="U39" s="285">
        <v>6.986307973549998</v>
      </c>
      <c r="V39" s="285">
        <v>7.3050629083299956</v>
      </c>
      <c r="W39" s="285">
        <v>7.1688408770600018</v>
      </c>
      <c r="X39" s="270"/>
      <c r="Y39" s="270">
        <v>128.20657548251998</v>
      </c>
      <c r="Z39" s="287"/>
      <c r="AA39" s="287"/>
      <c r="AB39" s="394"/>
      <c r="AD39" s="393"/>
      <c r="AE39" s="319" t="s">
        <v>353</v>
      </c>
      <c r="AF39" s="319" t="s">
        <v>359</v>
      </c>
      <c r="AG39" s="319" t="s">
        <v>347</v>
      </c>
    </row>
    <row r="40" spans="1:33" ht="15.5">
      <c r="B40" s="277" t="s">
        <v>147</v>
      </c>
      <c r="C40" s="270">
        <v>0</v>
      </c>
      <c r="D40" s="270">
        <v>0</v>
      </c>
      <c r="E40" s="270">
        <v>0</v>
      </c>
      <c r="F40" s="270">
        <v>0</v>
      </c>
      <c r="G40" s="270">
        <v>0</v>
      </c>
      <c r="H40" s="270">
        <v>0</v>
      </c>
      <c r="I40" s="270">
        <v>0</v>
      </c>
      <c r="J40" s="270">
        <v>0</v>
      </c>
      <c r="K40" s="270">
        <v>0</v>
      </c>
      <c r="L40" s="270">
        <v>0</v>
      </c>
      <c r="M40" s="270">
        <v>0</v>
      </c>
      <c r="N40" s="270">
        <v>0</v>
      </c>
      <c r="O40" s="270">
        <v>0</v>
      </c>
      <c r="P40" s="270">
        <v>0</v>
      </c>
      <c r="Q40" s="270">
        <v>0</v>
      </c>
      <c r="R40" s="270">
        <v>0</v>
      </c>
      <c r="S40" s="270">
        <v>0</v>
      </c>
      <c r="T40" s="270">
        <v>0</v>
      </c>
      <c r="U40" s="270">
        <v>0</v>
      </c>
      <c r="V40" s="270">
        <v>0</v>
      </c>
      <c r="W40" s="270">
        <v>0</v>
      </c>
      <c r="X40" s="270"/>
      <c r="Y40" s="270">
        <v>0</v>
      </c>
      <c r="Z40" s="395"/>
      <c r="AA40" s="395"/>
      <c r="AB40" s="394"/>
      <c r="AD40" s="393"/>
      <c r="AE40" s="319"/>
      <c r="AF40" s="319"/>
      <c r="AG40" s="319"/>
    </row>
    <row r="41" spans="1:33" ht="15.5">
      <c r="B41" s="277" t="s">
        <v>148</v>
      </c>
      <c r="C41" s="270">
        <v>0</v>
      </c>
      <c r="D41" s="285">
        <v>0</v>
      </c>
      <c r="E41" s="285">
        <v>0</v>
      </c>
      <c r="F41" s="285">
        <v>0</v>
      </c>
      <c r="G41" s="285">
        <v>0</v>
      </c>
      <c r="H41" s="285">
        <v>0</v>
      </c>
      <c r="I41" s="285">
        <v>0</v>
      </c>
      <c r="J41" s="285">
        <v>0</v>
      </c>
      <c r="K41" s="285">
        <v>0</v>
      </c>
      <c r="L41" s="285">
        <v>0</v>
      </c>
      <c r="M41" s="285">
        <v>0</v>
      </c>
      <c r="N41" s="285">
        <v>0</v>
      </c>
      <c r="O41" s="285">
        <v>0</v>
      </c>
      <c r="P41" s="285">
        <v>0</v>
      </c>
      <c r="Q41" s="285">
        <v>0</v>
      </c>
      <c r="R41" s="285">
        <v>0</v>
      </c>
      <c r="S41" s="285">
        <v>0</v>
      </c>
      <c r="T41" s="285">
        <v>0</v>
      </c>
      <c r="U41" s="285">
        <v>0</v>
      </c>
      <c r="V41" s="285">
        <v>0</v>
      </c>
      <c r="W41" s="285">
        <v>0</v>
      </c>
      <c r="X41" s="270"/>
      <c r="Y41" s="270">
        <v>0</v>
      </c>
      <c r="Z41" s="395"/>
      <c r="AA41" s="395"/>
      <c r="AB41" s="394"/>
      <c r="AD41" s="393"/>
      <c r="AE41" s="319"/>
      <c r="AF41" s="319"/>
      <c r="AG41" s="319"/>
    </row>
    <row r="42" spans="1:33" ht="15.5">
      <c r="A42" s="309" t="s">
        <v>19</v>
      </c>
      <c r="B42" s="277" t="s">
        <v>149</v>
      </c>
      <c r="C42" s="270">
        <v>50.050722442168045</v>
      </c>
      <c r="D42" s="285">
        <v>0</v>
      </c>
      <c r="E42" s="285">
        <v>56.020682965594816</v>
      </c>
      <c r="F42" s="285">
        <v>0.92055629091688007</v>
      </c>
      <c r="G42" s="285">
        <v>5.4428373083709999E-2</v>
      </c>
      <c r="H42" s="285">
        <v>0.14150116746381999</v>
      </c>
      <c r="I42" s="285">
        <v>0</v>
      </c>
      <c r="J42" s="285">
        <v>0</v>
      </c>
      <c r="K42" s="285">
        <v>0</v>
      </c>
      <c r="L42" s="285">
        <v>1.600428716499E-2</v>
      </c>
      <c r="M42" s="285">
        <v>0</v>
      </c>
      <c r="N42" s="285">
        <v>0</v>
      </c>
      <c r="O42" s="285">
        <v>0</v>
      </c>
      <c r="P42" s="285">
        <v>0</v>
      </c>
      <c r="Q42" s="285">
        <v>0</v>
      </c>
      <c r="R42" s="285">
        <v>0</v>
      </c>
      <c r="S42" s="285">
        <v>0</v>
      </c>
      <c r="T42" s="285">
        <v>0</v>
      </c>
      <c r="U42" s="285">
        <v>0</v>
      </c>
      <c r="V42" s="285">
        <v>0</v>
      </c>
      <c r="W42" s="285">
        <v>0</v>
      </c>
      <c r="X42" s="270"/>
      <c r="Y42" s="270">
        <v>57.153173084224214</v>
      </c>
      <c r="Z42" s="395"/>
      <c r="AA42" s="395"/>
      <c r="AB42" s="394"/>
      <c r="AD42" s="393"/>
      <c r="AE42" s="319"/>
      <c r="AF42" s="319"/>
      <c r="AG42" s="319"/>
    </row>
    <row r="43" spans="1:33">
      <c r="X43" s="270"/>
      <c r="Z43" s="395"/>
      <c r="AA43" s="395"/>
      <c r="AB43" s="394"/>
      <c r="AD43" s="393"/>
      <c r="AE43" s="319"/>
      <c r="AF43" s="319"/>
      <c r="AG43" s="319"/>
    </row>
    <row r="44" spans="1:33" ht="15.5">
      <c r="B44" s="276" t="s">
        <v>108</v>
      </c>
      <c r="C44" s="275">
        <v>-7623.9340528608927</v>
      </c>
      <c r="D44" s="275">
        <v>720.41425107771022</v>
      </c>
      <c r="E44" s="275">
        <v>660.65509483801657</v>
      </c>
      <c r="F44" s="275">
        <v>310.32096133512391</v>
      </c>
      <c r="G44" s="275">
        <v>114.90999624623146</v>
      </c>
      <c r="H44" s="275">
        <v>77.005836308287172</v>
      </c>
      <c r="I44" s="275">
        <v>-225.80746774473994</v>
      </c>
      <c r="J44" s="275">
        <v>-559.18437843988863</v>
      </c>
      <c r="K44" s="275">
        <v>-810.43476523653555</v>
      </c>
      <c r="L44" s="275">
        <v>-512.1673966361642</v>
      </c>
      <c r="M44" s="275">
        <v>-1602.7088683862532</v>
      </c>
      <c r="N44" s="275">
        <v>-2167.6091875870407</v>
      </c>
      <c r="O44" s="275">
        <v>-2311.2834010395418</v>
      </c>
      <c r="P44" s="275">
        <v>-2242.1574994593147</v>
      </c>
      <c r="Q44" s="275">
        <v>-2121.1167064250608</v>
      </c>
      <c r="R44" s="275">
        <v>-2314.7830065979147</v>
      </c>
      <c r="S44" s="275">
        <v>-2003.3280362723003</v>
      </c>
      <c r="T44" s="275">
        <v>-1779.1264054574549</v>
      </c>
      <c r="U44" s="275">
        <v>-1624.3762300059609</v>
      </c>
      <c r="V44" s="275">
        <v>-1666.943894575249</v>
      </c>
      <c r="W44" s="275">
        <v>-481.19385295317801</v>
      </c>
      <c r="X44" s="270"/>
      <c r="Y44" s="270"/>
      <c r="Z44" s="287"/>
      <c r="AA44" s="287"/>
      <c r="AB44" s="387"/>
      <c r="AD44" s="393"/>
      <c r="AE44" s="319"/>
      <c r="AF44" s="319"/>
      <c r="AG44" s="319"/>
    </row>
    <row r="45" spans="1:33">
      <c r="X45" s="270"/>
      <c r="Y45" s="270"/>
      <c r="Z45" s="287"/>
      <c r="AA45" s="287"/>
      <c r="AB45" s="387"/>
      <c r="AD45" s="393"/>
      <c r="AE45" s="319"/>
      <c r="AF45" s="319"/>
      <c r="AG45" s="319"/>
    </row>
    <row r="46" spans="1:33" ht="15.5">
      <c r="A46" s="385">
        <v>6</v>
      </c>
      <c r="B46" s="273" t="s">
        <v>360</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87"/>
      <c r="AA46" s="287"/>
      <c r="AB46" s="394"/>
      <c r="AD46" s="393"/>
      <c r="AE46" s="319"/>
      <c r="AF46" s="319"/>
      <c r="AG46" s="319"/>
    </row>
    <row r="47" spans="1:33" ht="15.5">
      <c r="B47" s="277" t="s">
        <v>150</v>
      </c>
      <c r="C47" s="270">
        <v>15151.465952480927</v>
      </c>
      <c r="D47" s="270">
        <v>0.46241606989934608</v>
      </c>
      <c r="E47" s="270">
        <v>7.8672892717871648</v>
      </c>
      <c r="F47" s="270">
        <v>171.13494456046766</v>
      </c>
      <c r="G47" s="270">
        <v>393.76874932184398</v>
      </c>
      <c r="H47" s="270">
        <v>394.68215608536519</v>
      </c>
      <c r="I47" s="270">
        <v>831.92914059500049</v>
      </c>
      <c r="J47" s="270">
        <v>1041.0519548204177</v>
      </c>
      <c r="K47" s="270">
        <v>1197.7858974700725</v>
      </c>
      <c r="L47" s="270">
        <v>1210.3782823304064</v>
      </c>
      <c r="M47" s="270">
        <v>2128.3405424074886</v>
      </c>
      <c r="N47" s="270">
        <v>2690.1643000939848</v>
      </c>
      <c r="O47" s="270">
        <v>2907.2460393553465</v>
      </c>
      <c r="P47" s="270">
        <v>2907.2460393553465</v>
      </c>
      <c r="Q47" s="270">
        <v>2907.2460393553588</v>
      </c>
      <c r="R47" s="270">
        <v>2969.0702919142905</v>
      </c>
      <c r="S47" s="270">
        <v>2969.8650134234776</v>
      </c>
      <c r="T47" s="270">
        <v>2969.8650134234776</v>
      </c>
      <c r="U47" s="270">
        <v>2942.8172732509006</v>
      </c>
      <c r="V47" s="270">
        <v>2942.8172732508933</v>
      </c>
      <c r="W47" s="270">
        <v>2942.8172732508938</v>
      </c>
      <c r="X47" s="270"/>
      <c r="Y47" s="270">
        <v>36526.555929606722</v>
      </c>
      <c r="Z47" s="394"/>
      <c r="AA47" s="394"/>
      <c r="AB47" s="394"/>
      <c r="AC47" s="396"/>
      <c r="AD47" s="393"/>
      <c r="AE47" s="319" t="s">
        <v>361</v>
      </c>
      <c r="AF47" s="319"/>
      <c r="AG47" s="319" t="s">
        <v>362</v>
      </c>
    </row>
    <row r="48" spans="1:33" ht="15.5">
      <c r="B48" s="277" t="s">
        <v>151</v>
      </c>
      <c r="C48" s="270">
        <v>6162.3904866943803</v>
      </c>
      <c r="D48" s="270">
        <v>0</v>
      </c>
      <c r="E48" s="270">
        <v>0</v>
      </c>
      <c r="F48" s="270">
        <v>90.165123046987745</v>
      </c>
      <c r="G48" s="270">
        <v>252.90944583474797</v>
      </c>
      <c r="H48" s="270">
        <v>253.59164051805197</v>
      </c>
      <c r="I48" s="270">
        <v>581.10460306389621</v>
      </c>
      <c r="J48" s="270">
        <v>749.71547336909362</v>
      </c>
      <c r="K48" s="270">
        <v>749.71547336909362</v>
      </c>
      <c r="L48" s="270">
        <v>749.71547336909362</v>
      </c>
      <c r="M48" s="270">
        <v>811.62130874214927</v>
      </c>
      <c r="N48" s="270">
        <v>811.621308742113</v>
      </c>
      <c r="O48" s="270">
        <v>811.621308742113</v>
      </c>
      <c r="P48" s="270">
        <v>811.621308742113</v>
      </c>
      <c r="Q48" s="270">
        <v>811.62130874214927</v>
      </c>
      <c r="R48" s="270">
        <v>1108.3508607000099</v>
      </c>
      <c r="S48" s="270">
        <v>1109.3422276597678</v>
      </c>
      <c r="T48" s="270">
        <v>1109.3422276597678</v>
      </c>
      <c r="U48" s="270">
        <v>1109.3422276598578</v>
      </c>
      <c r="V48" s="270">
        <v>1109.3422276597678</v>
      </c>
      <c r="W48" s="270">
        <v>1109.3422276597678</v>
      </c>
      <c r="X48" s="270"/>
      <c r="Y48" s="270">
        <v>14140.085775280542</v>
      </c>
      <c r="Z48" s="394"/>
      <c r="AA48" s="394"/>
      <c r="AB48" s="394"/>
      <c r="AC48" s="396"/>
      <c r="AD48" s="393"/>
      <c r="AE48" s="319" t="s">
        <v>363</v>
      </c>
      <c r="AF48" s="319"/>
      <c r="AG48" s="319" t="s">
        <v>364</v>
      </c>
    </row>
    <row r="49" spans="1:34" ht="15.5">
      <c r="B49" s="277" t="s">
        <v>152</v>
      </c>
      <c r="C49" s="270">
        <v>2546.1823461267609</v>
      </c>
      <c r="D49" s="285">
        <v>0</v>
      </c>
      <c r="E49" s="285">
        <v>0</v>
      </c>
      <c r="F49" s="285">
        <v>60.342937401701626</v>
      </c>
      <c r="G49" s="285">
        <v>180.71333612890419</v>
      </c>
      <c r="H49" s="285">
        <v>183.69649097498237</v>
      </c>
      <c r="I49" s="285">
        <v>251.75410171211288</v>
      </c>
      <c r="J49" s="285">
        <v>287.99250787568781</v>
      </c>
      <c r="K49" s="285">
        <v>297.4754205925679</v>
      </c>
      <c r="L49" s="285">
        <v>307.00697115026475</v>
      </c>
      <c r="M49" s="285">
        <v>328.80028828110778</v>
      </c>
      <c r="N49" s="285">
        <v>335.14105348158711</v>
      </c>
      <c r="O49" s="285">
        <v>366.04922132438503</v>
      </c>
      <c r="P49" s="285">
        <v>369.4161638143388</v>
      </c>
      <c r="Q49" s="285">
        <v>352.3380536484139</v>
      </c>
      <c r="R49" s="285">
        <v>360.19046322152673</v>
      </c>
      <c r="S49" s="285">
        <v>368.21716721881631</v>
      </c>
      <c r="T49" s="285">
        <v>376.42352406460992</v>
      </c>
      <c r="U49" s="285">
        <v>384.81203216261639</v>
      </c>
      <c r="V49" s="285">
        <v>393.38907859304476</v>
      </c>
      <c r="W49" s="285">
        <v>402.15576741814635</v>
      </c>
      <c r="X49" s="270"/>
      <c r="Y49" s="270">
        <v>5605.9145790648154</v>
      </c>
      <c r="Z49" s="395" t="b">
        <v>1</v>
      </c>
      <c r="AA49" s="287"/>
      <c r="AB49" s="394"/>
      <c r="AC49" s="396"/>
      <c r="AD49" s="393"/>
      <c r="AE49" s="319" t="s">
        <v>167</v>
      </c>
      <c r="AF49" s="319"/>
      <c r="AG49" s="319" t="s">
        <v>343</v>
      </c>
    </row>
    <row r="50" spans="1:34" ht="15.5">
      <c r="B50" s="277" t="s">
        <v>153</v>
      </c>
      <c r="C50" s="270">
        <v>8303.4117934675705</v>
      </c>
      <c r="D50" s="285">
        <v>226.60810194241449</v>
      </c>
      <c r="E50" s="285">
        <v>247.2661390083</v>
      </c>
      <c r="F50" s="285">
        <v>523.83576084231504</v>
      </c>
      <c r="G50" s="285">
        <v>558.49103365916017</v>
      </c>
      <c r="H50" s="285">
        <v>570.56835880728715</v>
      </c>
      <c r="I50" s="285">
        <v>603.17135890205964</v>
      </c>
      <c r="J50" s="285">
        <v>628.91145101322672</v>
      </c>
      <c r="K50" s="285">
        <v>620.13670539170334</v>
      </c>
      <c r="L50" s="285">
        <v>601.26177270739595</v>
      </c>
      <c r="M50" s="285">
        <v>975.74332382499688</v>
      </c>
      <c r="N50" s="285">
        <v>1205.0975412349871</v>
      </c>
      <c r="O50" s="285">
        <v>1232.8814443894739</v>
      </c>
      <c r="P50" s="285">
        <v>1157.0015595581126</v>
      </c>
      <c r="Q50" s="285">
        <v>1182.9407175770718</v>
      </c>
      <c r="R50" s="285">
        <v>1213.0628709554906</v>
      </c>
      <c r="S50" s="285">
        <v>1244.8049657953186</v>
      </c>
      <c r="T50" s="285">
        <v>1278.7510783032108</v>
      </c>
      <c r="U50" s="285">
        <v>1307.424771222584</v>
      </c>
      <c r="V50" s="285">
        <v>1347.4987914385786</v>
      </c>
      <c r="W50" s="285">
        <v>1392.1331107967251</v>
      </c>
      <c r="X50" s="270"/>
      <c r="Y50" s="270">
        <v>18117.590857370411</v>
      </c>
      <c r="Z50" s="395" t="b">
        <v>1</v>
      </c>
      <c r="AA50" s="287"/>
      <c r="AB50" s="394"/>
      <c r="AC50" s="396"/>
      <c r="AD50" s="393"/>
      <c r="AE50" s="319" t="s">
        <v>168</v>
      </c>
      <c r="AF50" s="319"/>
      <c r="AG50" s="319" t="s">
        <v>343</v>
      </c>
    </row>
    <row r="51" spans="1:34" ht="15.5">
      <c r="B51" s="277" t="s">
        <v>154</v>
      </c>
      <c r="C51" s="270">
        <v>1013.7433353377278</v>
      </c>
      <c r="D51" s="285">
        <v>76.270282257540501</v>
      </c>
      <c r="E51" s="285">
        <v>77.467016526030079</v>
      </c>
      <c r="F51" s="285">
        <v>84.063119364387589</v>
      </c>
      <c r="G51" s="285">
        <v>91.370087276711729</v>
      </c>
      <c r="H51" s="285">
        <v>89.912806794519895</v>
      </c>
      <c r="I51" s="285">
        <v>102.0661564712354</v>
      </c>
      <c r="J51" s="285">
        <v>97.409840547943304</v>
      </c>
      <c r="K51" s="285">
        <v>101.3493487232914</v>
      </c>
      <c r="L51" s="285">
        <v>108.57391301917849</v>
      </c>
      <c r="M51" s="285">
        <v>101.2865871452087</v>
      </c>
      <c r="N51" s="285">
        <v>95.827787846575916</v>
      </c>
      <c r="O51" s="285">
        <v>102.5545048547947</v>
      </c>
      <c r="P51" s="285">
        <v>98.916934180824839</v>
      </c>
      <c r="Q51" s="285">
        <v>103.171027112332</v>
      </c>
      <c r="R51" s="285">
        <v>87.524053304108961</v>
      </c>
      <c r="S51" s="285">
        <v>101.2096894027421</v>
      </c>
      <c r="T51" s="285">
        <v>100.58453984657619</v>
      </c>
      <c r="U51" s="285">
        <v>106.0395106630136</v>
      </c>
      <c r="V51" s="285">
        <v>104.1770832219174</v>
      </c>
      <c r="W51" s="285">
        <v>97.059437194519745</v>
      </c>
      <c r="X51" s="270"/>
      <c r="Y51" s="270">
        <v>1926.8337257534524</v>
      </c>
      <c r="Z51" s="395" t="b">
        <v>1</v>
      </c>
      <c r="AA51" s="287"/>
      <c r="AB51" s="394"/>
      <c r="AC51" s="396"/>
      <c r="AD51" s="393"/>
      <c r="AE51" s="319" t="s">
        <v>353</v>
      </c>
      <c r="AF51" s="319"/>
      <c r="AG51" s="319" t="s">
        <v>343</v>
      </c>
    </row>
    <row r="52" spans="1:34" ht="15.5">
      <c r="B52" s="277" t="s">
        <v>155</v>
      </c>
      <c r="C52" s="270">
        <v>3493.8806400714125</v>
      </c>
      <c r="D52" s="285">
        <v>9.3161661356400329E-3</v>
      </c>
      <c r="E52" s="285">
        <v>9.5287022448800069E-3</v>
      </c>
      <c r="F52" s="285">
        <v>48.763223899178747</v>
      </c>
      <c r="G52" s="285">
        <v>150.62077218980806</v>
      </c>
      <c r="H52" s="285">
        <v>154.03725676317868</v>
      </c>
      <c r="I52" s="285">
        <v>288.05239099368765</v>
      </c>
      <c r="J52" s="285">
        <v>377.82544456155409</v>
      </c>
      <c r="K52" s="285">
        <v>386.40322115740065</v>
      </c>
      <c r="L52" s="285">
        <v>395.19459901684644</v>
      </c>
      <c r="M52" s="285">
        <v>434.94194737479177</v>
      </c>
      <c r="N52" s="285">
        <v>444.8134267361587</v>
      </c>
      <c r="O52" s="285">
        <v>454.91315607738284</v>
      </c>
      <c r="P52" s="285">
        <v>465.25042463858756</v>
      </c>
      <c r="Q52" s="285">
        <v>475.77539917752904</v>
      </c>
      <c r="R52" s="285">
        <v>646.47279985109776</v>
      </c>
      <c r="S52" s="285">
        <v>661.16647740587382</v>
      </c>
      <c r="T52" s="285">
        <v>676.1811929044635</v>
      </c>
      <c r="U52" s="285">
        <v>691.52993404273377</v>
      </c>
      <c r="V52" s="285">
        <v>707.20919146178869</v>
      </c>
      <c r="W52" s="285">
        <v>723.28915247626617</v>
      </c>
      <c r="X52" s="270"/>
      <c r="Y52" s="270">
        <v>8182.4588555967075</v>
      </c>
      <c r="Z52" s="395" t="b">
        <v>1</v>
      </c>
      <c r="AA52" s="395"/>
      <c r="AB52" s="394"/>
      <c r="AD52" s="393"/>
      <c r="AE52" s="319" t="s">
        <v>354</v>
      </c>
      <c r="AF52" s="319"/>
      <c r="AG52" s="319" t="s">
        <v>365</v>
      </c>
    </row>
    <row r="53" spans="1:34" ht="15.5">
      <c r="B53" s="277" t="s">
        <v>366</v>
      </c>
      <c r="C53" s="270">
        <v>2064.839671887943</v>
      </c>
      <c r="D53" s="285">
        <v>0</v>
      </c>
      <c r="E53" s="285">
        <v>0</v>
      </c>
      <c r="F53" s="285">
        <v>0</v>
      </c>
      <c r="G53" s="285">
        <v>4.2681775030513176</v>
      </c>
      <c r="H53" s="285">
        <v>6.2611384746018848</v>
      </c>
      <c r="I53" s="285">
        <v>6.4862197306378899</v>
      </c>
      <c r="J53" s="285">
        <v>6.720081815923864</v>
      </c>
      <c r="K53" s="285">
        <v>99.15441046607863</v>
      </c>
      <c r="L53" s="285">
        <v>101.28551331130589</v>
      </c>
      <c r="M53" s="285">
        <v>206.07977024782508</v>
      </c>
      <c r="N53" s="285">
        <v>308.57330453815416</v>
      </c>
      <c r="O53" s="285">
        <v>415.17293621686105</v>
      </c>
      <c r="P53" s="285">
        <v>424.01071898360146</v>
      </c>
      <c r="Q53" s="285">
        <v>433.04183989029445</v>
      </c>
      <c r="R53" s="285">
        <v>561.85605713071959</v>
      </c>
      <c r="S53" s="285">
        <v>574.00407127982623</v>
      </c>
      <c r="T53" s="285">
        <v>586.4077538617596</v>
      </c>
      <c r="U53" s="285">
        <v>599.08997469857218</v>
      </c>
      <c r="V53" s="285">
        <v>611.85135229823709</v>
      </c>
      <c r="W53" s="285">
        <v>624.88258215473934</v>
      </c>
      <c r="X53" s="270"/>
      <c r="Y53" s="270">
        <v>5569.1459026021894</v>
      </c>
      <c r="Z53" s="395" t="b">
        <v>1</v>
      </c>
      <c r="AA53" s="395"/>
      <c r="AB53" s="394"/>
      <c r="AC53" s="396"/>
      <c r="AD53" s="393"/>
      <c r="AE53" s="319" t="s">
        <v>359</v>
      </c>
      <c r="AF53" s="319"/>
      <c r="AG53" s="319" t="s">
        <v>343</v>
      </c>
      <c r="AH53" s="319" t="s">
        <v>365</v>
      </c>
    </row>
    <row r="54" spans="1:34" ht="15.5">
      <c r="B54" s="286" t="s">
        <v>367</v>
      </c>
      <c r="C54" s="270">
        <v>0</v>
      </c>
      <c r="D54" s="270">
        <v>0</v>
      </c>
      <c r="E54" s="270">
        <v>0</v>
      </c>
      <c r="F54" s="270">
        <v>0</v>
      </c>
      <c r="G54" s="270">
        <v>0</v>
      </c>
      <c r="H54" s="270">
        <v>0</v>
      </c>
      <c r="I54" s="270">
        <v>0</v>
      </c>
      <c r="J54" s="270">
        <v>0</v>
      </c>
      <c r="K54" s="270">
        <v>0</v>
      </c>
      <c r="L54" s="270">
        <v>0</v>
      </c>
      <c r="M54" s="270">
        <v>0</v>
      </c>
      <c r="N54" s="270">
        <v>0</v>
      </c>
      <c r="O54" s="270">
        <v>0</v>
      </c>
      <c r="P54" s="270">
        <v>0</v>
      </c>
      <c r="Q54" s="270">
        <v>0</v>
      </c>
      <c r="R54" s="270">
        <v>0</v>
      </c>
      <c r="S54" s="270">
        <v>0</v>
      </c>
      <c r="T54" s="270">
        <v>0</v>
      </c>
      <c r="U54" s="270">
        <v>0</v>
      </c>
      <c r="V54" s="270">
        <v>0</v>
      </c>
      <c r="W54" s="270">
        <v>0</v>
      </c>
      <c r="X54" s="270"/>
      <c r="Y54" s="270"/>
      <c r="Z54" s="395"/>
      <c r="AA54" s="395"/>
      <c r="AB54" s="398"/>
      <c r="AC54" s="396"/>
      <c r="AD54" s="393"/>
      <c r="AE54" s="319"/>
      <c r="AF54" s="319"/>
      <c r="AG54" s="319"/>
    </row>
    <row r="55" spans="1:34" ht="15.5">
      <c r="B55" s="277" t="s">
        <v>156</v>
      </c>
      <c r="C55" s="270">
        <v>-11.05058818130151</v>
      </c>
      <c r="D55" s="285">
        <v>0</v>
      </c>
      <c r="E55" s="285">
        <v>-2.195853986892999E-2</v>
      </c>
      <c r="F55" s="285">
        <v>-0.17017662699722</v>
      </c>
      <c r="G55" s="285">
        <v>-0.34521656372300019</v>
      </c>
      <c r="H55" s="285">
        <v>-1.0020275393201701</v>
      </c>
      <c r="I55" s="285">
        <v>-3.1889841873858993</v>
      </c>
      <c r="J55" s="285">
        <v>-0.44072411275658985</v>
      </c>
      <c r="K55" s="285">
        <v>-0.4299771099716399</v>
      </c>
      <c r="L55" s="285">
        <v>-0.53520816074847033</v>
      </c>
      <c r="M55" s="285">
        <v>-0.73039483684795914</v>
      </c>
      <c r="N55" s="285">
        <v>-3.9072795085314103</v>
      </c>
      <c r="O55" s="285">
        <v>-0.54404518897115006</v>
      </c>
      <c r="P55" s="285">
        <v>-0.49357175318803032</v>
      </c>
      <c r="Q55" s="285">
        <v>-0.48115189115590024</v>
      </c>
      <c r="R55" s="285">
        <v>-0.74219137953811021</v>
      </c>
      <c r="S55" s="285">
        <v>-2.7254182296083189</v>
      </c>
      <c r="T55" s="285">
        <v>-6.0116040023473598</v>
      </c>
      <c r="U55" s="285">
        <v>-0.94492341976013972</v>
      </c>
      <c r="V55" s="285">
        <v>-0.83412351912972071</v>
      </c>
      <c r="W55" s="285">
        <v>-0.93362062541660984</v>
      </c>
      <c r="X55" s="270"/>
      <c r="Y55" s="270">
        <v>-24.482597195266628</v>
      </c>
      <c r="Z55" s="395"/>
      <c r="AA55" s="395"/>
      <c r="AB55" s="394"/>
      <c r="AD55" s="393"/>
      <c r="AE55" s="319"/>
      <c r="AF55" s="319"/>
      <c r="AG55" s="319" t="s">
        <v>368</v>
      </c>
    </row>
    <row r="56" spans="1:34" ht="15.5">
      <c r="B56" s="276" t="s">
        <v>108</v>
      </c>
      <c r="C56" s="275">
        <v>38724.863637885428</v>
      </c>
      <c r="D56" s="275">
        <v>303.35011643599</v>
      </c>
      <c r="E56" s="275">
        <v>332.58801496849321</v>
      </c>
      <c r="F56" s="275">
        <v>978.13493248804127</v>
      </c>
      <c r="G56" s="275">
        <v>1631.7963853505044</v>
      </c>
      <c r="H56" s="275">
        <v>1651.747820878667</v>
      </c>
      <c r="I56" s="275">
        <v>2661.3749872812446</v>
      </c>
      <c r="J56" s="275">
        <v>3189.186029891091</v>
      </c>
      <c r="K56" s="275">
        <v>3451.5905000602365</v>
      </c>
      <c r="L56" s="275">
        <v>3472.8813167437434</v>
      </c>
      <c r="M56" s="275">
        <v>4986.0833731867197</v>
      </c>
      <c r="N56" s="275">
        <v>5887.3314431650288</v>
      </c>
      <c r="O56" s="275">
        <v>6289.8945657713857</v>
      </c>
      <c r="P56" s="275">
        <v>6232.969577519737</v>
      </c>
      <c r="Q56" s="275">
        <v>6265.6532336119935</v>
      </c>
      <c r="R56" s="275">
        <v>6945.7852056977063</v>
      </c>
      <c r="S56" s="275">
        <v>7025.8841939562135</v>
      </c>
      <c r="T56" s="275">
        <v>7091.5437260615181</v>
      </c>
      <c r="U56" s="275">
        <v>7140.1108002805195</v>
      </c>
      <c r="V56" s="275">
        <v>7215.4508744050972</v>
      </c>
      <c r="W56" s="275">
        <v>7290.7459303256428</v>
      </c>
      <c r="X56" s="270"/>
      <c r="Y56" s="270"/>
      <c r="Z56" s="287"/>
      <c r="AA56" s="287"/>
      <c r="AB56" s="387"/>
      <c r="AD56" s="393"/>
      <c r="AE56" s="319"/>
      <c r="AF56" s="319"/>
      <c r="AG56" s="319"/>
    </row>
    <row r="57" spans="1:34">
      <c r="X57" s="270"/>
      <c r="Y57" s="270"/>
      <c r="Z57" s="287"/>
      <c r="AA57" s="287"/>
      <c r="AB57" s="387"/>
      <c r="AD57" s="393"/>
      <c r="AE57" s="319"/>
      <c r="AF57" s="319"/>
      <c r="AG57" s="319"/>
    </row>
    <row r="58" spans="1:34" ht="15.5">
      <c r="A58" s="385">
        <v>7</v>
      </c>
      <c r="B58" s="273" t="s">
        <v>369</v>
      </c>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87"/>
      <c r="AA58" s="287"/>
      <c r="AB58" s="387"/>
      <c r="AD58" s="393"/>
      <c r="AE58" s="319"/>
      <c r="AF58" s="319"/>
      <c r="AG58" s="319"/>
    </row>
    <row r="59" spans="1:34" ht="15.5">
      <c r="B59" s="286" t="s">
        <v>370</v>
      </c>
      <c r="C59" s="270">
        <v>0</v>
      </c>
      <c r="D59" s="285">
        <v>0</v>
      </c>
      <c r="E59" s="285">
        <v>0</v>
      </c>
      <c r="F59" s="285">
        <v>0</v>
      </c>
      <c r="G59" s="285">
        <v>0</v>
      </c>
      <c r="H59" s="285">
        <v>0</v>
      </c>
      <c r="I59" s="285">
        <v>0</v>
      </c>
      <c r="J59" s="285">
        <v>0</v>
      </c>
      <c r="K59" s="285">
        <v>0</v>
      </c>
      <c r="L59" s="285">
        <v>0</v>
      </c>
      <c r="M59" s="285">
        <v>0</v>
      </c>
      <c r="N59" s="285">
        <v>0</v>
      </c>
      <c r="O59" s="285">
        <v>0</v>
      </c>
      <c r="P59" s="285">
        <v>0</v>
      </c>
      <c r="Q59" s="285">
        <v>0</v>
      </c>
      <c r="R59" s="285">
        <v>0</v>
      </c>
      <c r="S59" s="285">
        <v>0</v>
      </c>
      <c r="T59" s="285">
        <v>0</v>
      </c>
      <c r="U59" s="285">
        <v>0</v>
      </c>
      <c r="V59" s="285">
        <v>0</v>
      </c>
      <c r="W59" s="285">
        <v>0</v>
      </c>
      <c r="X59" s="270"/>
      <c r="Y59" s="270">
        <v>0</v>
      </c>
      <c r="Z59" s="287"/>
      <c r="AA59" s="287"/>
      <c r="AD59" s="393"/>
      <c r="AE59" s="319" t="s">
        <v>371</v>
      </c>
      <c r="AF59" s="319"/>
      <c r="AG59" s="319" t="s">
        <v>341</v>
      </c>
    </row>
    <row r="60" spans="1:34" ht="15.5">
      <c r="B60" s="286" t="s">
        <v>372</v>
      </c>
      <c r="C60" s="270">
        <v>243.42486228916189</v>
      </c>
      <c r="D60" s="285">
        <v>0</v>
      </c>
      <c r="E60" s="285">
        <v>1.328062542934404</v>
      </c>
      <c r="F60" s="285">
        <v>12.06920039130623</v>
      </c>
      <c r="G60" s="285">
        <v>15.25658010470047</v>
      </c>
      <c r="H60" s="285">
        <v>20.390260715915989</v>
      </c>
      <c r="I60" s="285">
        <v>23.167014722953912</v>
      </c>
      <c r="J60" s="285">
        <v>24.128769654666019</v>
      </c>
      <c r="K60" s="285">
        <v>24.128769654666019</v>
      </c>
      <c r="L60" s="285">
        <v>25.661984937210388</v>
      </c>
      <c r="M60" s="285">
        <v>25.661984937210388</v>
      </c>
      <c r="N60" s="285">
        <v>25.661984937210388</v>
      </c>
      <c r="O60" s="285">
        <v>25.661984937210388</v>
      </c>
      <c r="P60" s="285">
        <v>25.70183597712272</v>
      </c>
      <c r="Q60" s="285">
        <v>25.70183597712272</v>
      </c>
      <c r="R60" s="285">
        <v>25.70183597712272</v>
      </c>
      <c r="S60" s="285">
        <v>48.891669356067702</v>
      </c>
      <c r="T60" s="285">
        <v>50.2075444643936</v>
      </c>
      <c r="U60" s="285">
        <v>51.427034660415949</v>
      </c>
      <c r="V60" s="285">
        <v>51.427034660415949</v>
      </c>
      <c r="W60" s="285">
        <v>51.427034660415949</v>
      </c>
      <c r="X60" s="270"/>
      <c r="Y60" s="270">
        <v>553.60242326906177</v>
      </c>
      <c r="Z60" s="395" t="b">
        <v>1</v>
      </c>
      <c r="AA60" s="287"/>
      <c r="AD60" s="393"/>
      <c r="AE60" s="319" t="s">
        <v>371</v>
      </c>
      <c r="AF60" s="319"/>
      <c r="AG60" s="319" t="s">
        <v>343</v>
      </c>
    </row>
    <row r="61" spans="1:34" ht="15.5">
      <c r="B61" s="286" t="s">
        <v>373</v>
      </c>
      <c r="C61" s="270">
        <v>1122.2401023560788</v>
      </c>
      <c r="D61" s="285">
        <v>9.2050151849274595</v>
      </c>
      <c r="E61" s="285">
        <v>11.244890712297225</v>
      </c>
      <c r="F61" s="285">
        <v>18.226909861978996</v>
      </c>
      <c r="G61" s="285">
        <v>25.332987063031446</v>
      </c>
      <c r="H61" s="285">
        <v>35.465321547426377</v>
      </c>
      <c r="I61" s="285">
        <v>52.805661938579767</v>
      </c>
      <c r="J61" s="285">
        <v>69.459337885697963</v>
      </c>
      <c r="K61" s="285">
        <v>87.18290768224162</v>
      </c>
      <c r="L61" s="285">
        <v>103.35097347873686</v>
      </c>
      <c r="M61" s="285">
        <v>122.88910862117675</v>
      </c>
      <c r="N61" s="285">
        <v>142.51879250073915</v>
      </c>
      <c r="O61" s="285">
        <v>162.63358505980028</v>
      </c>
      <c r="P61" s="285">
        <v>179.85670504575316</v>
      </c>
      <c r="Q61" s="285">
        <v>195.19379586506062</v>
      </c>
      <c r="R61" s="285">
        <v>221.08718533699115</v>
      </c>
      <c r="S61" s="285">
        <v>240.63701888627548</v>
      </c>
      <c r="T61" s="285">
        <v>259.09442640599826</v>
      </c>
      <c r="U61" s="285">
        <v>279.61437037726023</v>
      </c>
      <c r="V61" s="285">
        <v>285.34460096507638</v>
      </c>
      <c r="W61" s="285">
        <v>269.88510785445561</v>
      </c>
      <c r="X61" s="270"/>
      <c r="Y61" s="270">
        <v>2771.0287022735051</v>
      </c>
      <c r="Z61" s="287"/>
      <c r="AA61" s="287"/>
      <c r="AD61" s="393"/>
      <c r="AE61" s="319" t="s">
        <v>15</v>
      </c>
      <c r="AF61" s="319"/>
      <c r="AG61" s="319" t="s">
        <v>341</v>
      </c>
    </row>
    <row r="62" spans="1:34" ht="15.5">
      <c r="B62" s="286" t="s">
        <v>374</v>
      </c>
      <c r="C62" s="270">
        <v>0</v>
      </c>
      <c r="D62" s="285">
        <v>0</v>
      </c>
      <c r="E62" s="285">
        <v>0</v>
      </c>
      <c r="F62" s="285">
        <v>0</v>
      </c>
      <c r="G62" s="285">
        <v>0</v>
      </c>
      <c r="H62" s="285">
        <v>0</v>
      </c>
      <c r="I62" s="285">
        <v>0</v>
      </c>
      <c r="J62" s="285">
        <v>0</v>
      </c>
      <c r="K62" s="285">
        <v>0</v>
      </c>
      <c r="L62" s="285">
        <v>0</v>
      </c>
      <c r="M62" s="285">
        <v>0</v>
      </c>
      <c r="N62" s="285">
        <v>0</v>
      </c>
      <c r="O62" s="285">
        <v>0</v>
      </c>
      <c r="P62" s="285">
        <v>0</v>
      </c>
      <c r="Q62" s="285">
        <v>0</v>
      </c>
      <c r="R62" s="285">
        <v>0</v>
      </c>
      <c r="S62" s="285">
        <v>0</v>
      </c>
      <c r="T62" s="285">
        <v>0</v>
      </c>
      <c r="U62" s="285">
        <v>0</v>
      </c>
      <c r="V62" s="285">
        <v>0</v>
      </c>
      <c r="W62" s="285">
        <v>0</v>
      </c>
      <c r="X62" s="270"/>
      <c r="Y62" s="270">
        <v>0</v>
      </c>
      <c r="Z62" s="395" t="b">
        <v>1</v>
      </c>
      <c r="AA62" s="287"/>
      <c r="AD62" s="393"/>
      <c r="AE62" s="319" t="s">
        <v>15</v>
      </c>
      <c r="AF62" s="319"/>
      <c r="AG62" s="319" t="s">
        <v>343</v>
      </c>
    </row>
    <row r="63" spans="1:34" ht="15.5">
      <c r="B63" s="276" t="s">
        <v>108</v>
      </c>
      <c r="C63" s="275">
        <v>1365.6649646452406</v>
      </c>
      <c r="D63" s="275">
        <v>9.2050151849274595</v>
      </c>
      <c r="E63" s="275">
        <v>12.57295325523163</v>
      </c>
      <c r="F63" s="275">
        <v>30.296110253285228</v>
      </c>
      <c r="G63" s="275">
        <v>40.589567167731914</v>
      </c>
      <c r="H63" s="275">
        <v>55.85558226334237</v>
      </c>
      <c r="I63" s="275">
        <v>75.972676661533683</v>
      </c>
      <c r="J63" s="275">
        <v>93.588107540363978</v>
      </c>
      <c r="K63" s="275">
        <v>111.31167733690764</v>
      </c>
      <c r="L63" s="275">
        <v>129.01295841594725</v>
      </c>
      <c r="M63" s="275">
        <v>148.55109355838712</v>
      </c>
      <c r="N63" s="275">
        <v>168.18077743794953</v>
      </c>
      <c r="O63" s="275">
        <v>188.29556999701066</v>
      </c>
      <c r="P63" s="275">
        <v>205.55854102287589</v>
      </c>
      <c r="Q63" s="275">
        <v>220.89563184218335</v>
      </c>
      <c r="R63" s="275">
        <v>246.78902131411388</v>
      </c>
      <c r="S63" s="275">
        <v>289.52868824234321</v>
      </c>
      <c r="T63" s="275">
        <v>309.30197087039187</v>
      </c>
      <c r="U63" s="275">
        <v>331.04140503767616</v>
      </c>
      <c r="V63" s="275">
        <v>336.77163562549231</v>
      </c>
      <c r="W63" s="275">
        <v>321.31214251487154</v>
      </c>
      <c r="X63" s="270"/>
      <c r="Y63" s="270"/>
      <c r="Z63" s="287"/>
      <c r="AA63" s="287"/>
      <c r="AB63" s="387"/>
      <c r="AD63" s="393"/>
      <c r="AE63" s="319"/>
      <c r="AF63" s="319"/>
      <c r="AG63" s="319"/>
    </row>
    <row r="64" spans="1:34">
      <c r="X64" s="270"/>
      <c r="Y64" s="270"/>
      <c r="Z64" s="287"/>
      <c r="AA64" s="287"/>
      <c r="AB64" s="387"/>
      <c r="AD64" s="393"/>
    </row>
    <row r="65" spans="1:33" ht="15.5">
      <c r="A65" s="385">
        <v>8</v>
      </c>
      <c r="B65" s="273" t="s">
        <v>157</v>
      </c>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87"/>
      <c r="AA65" s="287"/>
      <c r="AB65" s="387"/>
      <c r="AD65" s="393"/>
    </row>
    <row r="66" spans="1:33" ht="15.5">
      <c r="A66" s="309"/>
      <c r="B66" s="277" t="s">
        <v>158</v>
      </c>
      <c r="C66" s="270">
        <v>-11364.009795490329</v>
      </c>
      <c r="D66" s="285">
        <v>-1309.2281460612005</v>
      </c>
      <c r="E66" s="285">
        <v>-907.16873505181786</v>
      </c>
      <c r="F66" s="285">
        <v>-1473.2052518198923</v>
      </c>
      <c r="G66" s="285">
        <v>-1187.7223527291439</v>
      </c>
      <c r="H66" s="285">
        <v>-1117.8156361799595</v>
      </c>
      <c r="I66" s="285">
        <v>-1230.1100579285317</v>
      </c>
      <c r="J66" s="285">
        <v>-980.87244203703597</v>
      </c>
      <c r="K66" s="285">
        <v>-826.19548238363143</v>
      </c>
      <c r="L66" s="285">
        <v>-778.73703135253265</v>
      </c>
      <c r="M66" s="285">
        <v>-883.94100462269</v>
      </c>
      <c r="N66" s="285">
        <v>-909.64665046440894</v>
      </c>
      <c r="O66" s="285">
        <v>-875.17181068663604</v>
      </c>
      <c r="P66" s="285">
        <v>-889.25558531571346</v>
      </c>
      <c r="Q66" s="285">
        <v>-921.23151714720586</v>
      </c>
      <c r="R66" s="285">
        <v>-1032.4535228680134</v>
      </c>
      <c r="S66" s="285">
        <v>-1067.8033651867115</v>
      </c>
      <c r="T66" s="285">
        <v>-1135.060703992767</v>
      </c>
      <c r="U66" s="285">
        <v>-1028.2768032508977</v>
      </c>
      <c r="V66" s="285">
        <v>-985.14352998015681</v>
      </c>
      <c r="W66" s="285">
        <v>-959.84924209483427</v>
      </c>
      <c r="X66" s="270"/>
      <c r="Y66" s="270">
        <v>-20498.88887115378</v>
      </c>
      <c r="Z66" s="395"/>
      <c r="AA66" s="395"/>
      <c r="AB66" s="394"/>
      <c r="AD66" s="393"/>
      <c r="AE66" s="399" t="s">
        <v>263</v>
      </c>
    </row>
    <row r="67" spans="1:33" ht="15.5">
      <c r="A67" s="309"/>
      <c r="B67" s="277" t="s">
        <v>159</v>
      </c>
      <c r="C67" s="270">
        <v>2023.9074410318412</v>
      </c>
      <c r="D67" s="285">
        <v>392.56664852912257</v>
      </c>
      <c r="E67" s="285">
        <v>543.37334090725369</v>
      </c>
      <c r="F67" s="285">
        <v>125.62493099568587</v>
      </c>
      <c r="G67" s="285">
        <v>400.74479953928665</v>
      </c>
      <c r="H67" s="285">
        <v>359.41016245313693</v>
      </c>
      <c r="I67" s="285">
        <v>80.83162914176215</v>
      </c>
      <c r="J67" s="285">
        <v>108.04893180946334</v>
      </c>
      <c r="K67" s="285">
        <v>109.20472518889632</v>
      </c>
      <c r="L67" s="285">
        <v>114.35022607858188</v>
      </c>
      <c r="M67" s="285">
        <v>80.620524310694179</v>
      </c>
      <c r="N67" s="285">
        <v>48.01441757766883</v>
      </c>
      <c r="O67" s="285">
        <v>47.414736256946561</v>
      </c>
      <c r="P67" s="285">
        <v>45.102627059863792</v>
      </c>
      <c r="Q67" s="285">
        <v>50.596554774013299</v>
      </c>
      <c r="R67" s="285">
        <v>32.628514332639575</v>
      </c>
      <c r="S67" s="285">
        <v>44.486536583039218</v>
      </c>
      <c r="T67" s="285">
        <v>43.959503202075169</v>
      </c>
      <c r="U67" s="285">
        <v>83.538573781468386</v>
      </c>
      <c r="V67" s="285">
        <v>106.73397929965877</v>
      </c>
      <c r="W67" s="285">
        <v>122.46871858601591</v>
      </c>
      <c r="X67" s="270"/>
      <c r="Y67" s="270">
        <v>2939.7200804072722</v>
      </c>
      <c r="Z67" s="395"/>
      <c r="AA67" s="395"/>
      <c r="AB67" s="394"/>
      <c r="AD67" s="393"/>
      <c r="AE67" s="399" t="s">
        <v>375</v>
      </c>
    </row>
    <row r="68" spans="1:33" ht="15.5">
      <c r="B68" s="276" t="s">
        <v>108</v>
      </c>
      <c r="C68" s="275">
        <v>-9340.1023544584878</v>
      </c>
      <c r="D68" s="275">
        <v>-916.66149753207787</v>
      </c>
      <c r="E68" s="275">
        <v>-363.79539414456417</v>
      </c>
      <c r="F68" s="275">
        <v>-1347.5803208242064</v>
      </c>
      <c r="G68" s="275">
        <v>-786.9775531898573</v>
      </c>
      <c r="H68" s="275">
        <v>-758.40547372682249</v>
      </c>
      <c r="I68" s="275">
        <v>-1149.2784287867696</v>
      </c>
      <c r="J68" s="275">
        <v>-872.82351022757257</v>
      </c>
      <c r="K68" s="275">
        <v>-716.99075719473512</v>
      </c>
      <c r="L68" s="275">
        <v>-664.38680527395081</v>
      </c>
      <c r="M68" s="275">
        <v>-803.32048031199588</v>
      </c>
      <c r="N68" s="275">
        <v>-861.6322328867401</v>
      </c>
      <c r="O68" s="275">
        <v>-827.75707442968951</v>
      </c>
      <c r="P68" s="275">
        <v>-844.15295825584963</v>
      </c>
      <c r="Q68" s="275">
        <v>-870.63496237319259</v>
      </c>
      <c r="R68" s="275">
        <v>-999.82500853537374</v>
      </c>
      <c r="S68" s="275">
        <v>-1023.3168286036723</v>
      </c>
      <c r="T68" s="275">
        <v>-1091.1012007906918</v>
      </c>
      <c r="U68" s="275">
        <v>-944.73822946942937</v>
      </c>
      <c r="V68" s="275">
        <v>-878.409550680498</v>
      </c>
      <c r="W68" s="275">
        <v>-837.38052350881833</v>
      </c>
      <c r="X68" s="270"/>
      <c r="Y68" s="270"/>
      <c r="Z68" s="287"/>
      <c r="AA68" s="287"/>
      <c r="AB68" s="387"/>
      <c r="AD68" s="393"/>
    </row>
    <row r="69" spans="1:33">
      <c r="X69" s="270"/>
      <c r="Y69" s="270"/>
      <c r="Z69" s="287"/>
      <c r="AA69" s="287"/>
      <c r="AB69" s="387"/>
      <c r="AD69" s="393"/>
    </row>
    <row r="70" spans="1:33" ht="15.5">
      <c r="A70" s="385">
        <v>9</v>
      </c>
      <c r="B70" s="284" t="s">
        <v>160</v>
      </c>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87"/>
      <c r="AA70" s="287"/>
      <c r="AB70" s="287"/>
      <c r="AD70" s="393"/>
    </row>
    <row r="71" spans="1:33" ht="15.5">
      <c r="B71" s="273" t="s">
        <v>161</v>
      </c>
      <c r="C71" s="400">
        <v>4374.7098237207747</v>
      </c>
      <c r="D71" s="270">
        <v>0</v>
      </c>
      <c r="E71" s="270">
        <v>25.743510257490392</v>
      </c>
      <c r="F71" s="270">
        <v>149.33751246121307</v>
      </c>
      <c r="G71" s="270">
        <v>168.71413929247382</v>
      </c>
      <c r="H71" s="270">
        <v>220.64314788163327</v>
      </c>
      <c r="I71" s="270">
        <v>236.20972246935287</v>
      </c>
      <c r="J71" s="270">
        <v>344.63763341736529</v>
      </c>
      <c r="K71" s="270">
        <v>358.00675782143969</v>
      </c>
      <c r="L71" s="270">
        <v>366.13348642052858</v>
      </c>
      <c r="M71" s="270">
        <v>385.87343518879049</v>
      </c>
      <c r="N71" s="270">
        <v>727.3105240149456</v>
      </c>
      <c r="O71" s="270">
        <v>743.82046601488275</v>
      </c>
      <c r="P71" s="270">
        <v>760.70517369408901</v>
      </c>
      <c r="Q71" s="270">
        <v>777.97318138753781</v>
      </c>
      <c r="R71" s="270">
        <v>799.29141369225806</v>
      </c>
      <c r="S71" s="270">
        <v>819.21995196771661</v>
      </c>
      <c r="T71" s="270">
        <v>837.92691191207655</v>
      </c>
      <c r="U71" s="270">
        <v>857.09302897961106</v>
      </c>
      <c r="V71" s="270">
        <v>876.60769664604754</v>
      </c>
      <c r="W71" s="270">
        <v>896.50666055270051</v>
      </c>
      <c r="X71" s="270"/>
      <c r="Y71" s="270">
        <v>10351.754354072154</v>
      </c>
      <c r="Z71" s="287"/>
      <c r="AA71" s="287"/>
      <c r="AB71" s="287"/>
      <c r="AC71" s="396"/>
      <c r="AD71" s="393"/>
      <c r="AE71" s="319"/>
      <c r="AF71" s="319" t="s">
        <v>376</v>
      </c>
      <c r="AG71" s="319" t="s">
        <v>377</v>
      </c>
    </row>
    <row r="72" spans="1:33" ht="15.5">
      <c r="B72" s="276" t="s">
        <v>108</v>
      </c>
      <c r="C72" s="287">
        <v>4374.7098237207747</v>
      </c>
      <c r="D72" s="275">
        <v>0</v>
      </c>
      <c r="E72" s="275">
        <v>25.743510257490392</v>
      </c>
      <c r="F72" s="275">
        <v>149.33751246121307</v>
      </c>
      <c r="G72" s="275">
        <v>168.71413929247382</v>
      </c>
      <c r="H72" s="275">
        <v>220.64314788163327</v>
      </c>
      <c r="I72" s="275">
        <v>236.20972246935287</v>
      </c>
      <c r="J72" s="275">
        <v>344.63763341736529</v>
      </c>
      <c r="K72" s="275">
        <v>358.00675782143969</v>
      </c>
      <c r="L72" s="275">
        <v>366.13348642052858</v>
      </c>
      <c r="M72" s="275">
        <v>385.87343518879049</v>
      </c>
      <c r="N72" s="275">
        <v>727.3105240149456</v>
      </c>
      <c r="O72" s="275">
        <v>743.82046601488275</v>
      </c>
      <c r="P72" s="275">
        <v>760.70517369408901</v>
      </c>
      <c r="Q72" s="275">
        <v>777.97318138753781</v>
      </c>
      <c r="R72" s="275">
        <v>799.29141369225806</v>
      </c>
      <c r="S72" s="275">
        <v>819.21995196771661</v>
      </c>
      <c r="T72" s="275">
        <v>837.92691191207655</v>
      </c>
      <c r="U72" s="275">
        <v>857.09302897961106</v>
      </c>
      <c r="V72" s="275">
        <v>876.60769664604754</v>
      </c>
      <c r="W72" s="275">
        <v>896.50666055270051</v>
      </c>
      <c r="X72" s="270"/>
      <c r="Y72" s="270"/>
      <c r="Z72" s="287"/>
      <c r="AA72" s="287"/>
      <c r="AB72" s="387"/>
      <c r="AD72" s="393"/>
    </row>
    <row r="73" spans="1:33">
      <c r="X73" s="270"/>
      <c r="Y73" s="401"/>
      <c r="Z73" s="401"/>
      <c r="AA73" s="287"/>
      <c r="AB73" s="402"/>
    </row>
    <row r="74" spans="1:33" ht="16" thickBot="1">
      <c r="B74" s="273"/>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87"/>
      <c r="AA74" s="287"/>
      <c r="AB74" s="387"/>
    </row>
    <row r="75" spans="1:33" ht="16" thickBot="1">
      <c r="A75" s="385">
        <v>10</v>
      </c>
      <c r="B75" s="283" t="s">
        <v>162</v>
      </c>
      <c r="C75" s="282">
        <v>57934.061043033602</v>
      </c>
      <c r="D75" s="281">
        <v>4687.3495347192302</v>
      </c>
      <c r="E75" s="281">
        <v>5247.1806416102509</v>
      </c>
      <c r="F75" s="281">
        <v>5318.7251057604599</v>
      </c>
      <c r="G75" s="281">
        <v>4981.1540000106897</v>
      </c>
      <c r="H75" s="281">
        <v>5356.8382103657714</v>
      </c>
      <c r="I75" s="281">
        <v>5949.069973159144</v>
      </c>
      <c r="J75" s="281">
        <v>5720.0665390809427</v>
      </c>
      <c r="K75" s="281">
        <v>5518.1201607523044</v>
      </c>
      <c r="L75" s="281">
        <v>5905.5826765111324</v>
      </c>
      <c r="M75" s="281">
        <v>4907.1312895712563</v>
      </c>
      <c r="N75" s="281">
        <v>4355.2429785199929</v>
      </c>
      <c r="O75" s="281">
        <v>4633.2748329846254</v>
      </c>
      <c r="P75" s="281">
        <v>4662.2467931768251</v>
      </c>
      <c r="Q75" s="281">
        <v>4872.0426429568251</v>
      </c>
      <c r="R75" s="281">
        <v>5507.2096188000178</v>
      </c>
      <c r="S75" s="281">
        <v>5823.0472703872747</v>
      </c>
      <c r="T75" s="281">
        <v>6173.5591175930476</v>
      </c>
      <c r="U75" s="281">
        <v>6362.2565609482353</v>
      </c>
      <c r="V75" s="281">
        <v>6368.0972861639075</v>
      </c>
      <c r="W75" s="281">
        <v>7660.594145256724</v>
      </c>
      <c r="X75" s="270"/>
      <c r="Y75" s="270">
        <v>110008.78937832866</v>
      </c>
      <c r="Z75" s="387"/>
      <c r="AA75" s="387"/>
      <c r="AB75" s="394"/>
    </row>
    <row r="76" spans="1:33" ht="15.5">
      <c r="B76" s="273" t="s">
        <v>163</v>
      </c>
      <c r="C76" s="270">
        <v>46286.227787603646</v>
      </c>
      <c r="D76" s="270">
        <v>609.47375428337023</v>
      </c>
      <c r="E76" s="270">
        <v>664.94224755130949</v>
      </c>
      <c r="F76" s="270">
        <v>1445.3967073267854</v>
      </c>
      <c r="G76" s="270">
        <v>2151.6282584879655</v>
      </c>
      <c r="H76" s="270">
        <v>2236.7966185987125</v>
      </c>
      <c r="I76" s="270">
        <v>3294.5301840927973</v>
      </c>
      <c r="J76" s="270">
        <v>3892.335359826473</v>
      </c>
      <c r="K76" s="270">
        <v>4118.7229986406855</v>
      </c>
      <c r="L76" s="270">
        <v>4137.3653696923066</v>
      </c>
      <c r="M76" s="270">
        <v>6309.8843574330049</v>
      </c>
      <c r="N76" s="270">
        <v>6727.4268902566964</v>
      </c>
      <c r="O76" s="270">
        <v>7153.7302534106857</v>
      </c>
      <c r="P76" s="270">
        <v>7103.9698774182434</v>
      </c>
      <c r="Q76" s="270">
        <v>7154.4019395975911</v>
      </c>
      <c r="R76" s="270">
        <v>8073.4419176208939</v>
      </c>
      <c r="S76" s="270">
        <v>8023.8628120301519</v>
      </c>
      <c r="T76" s="270">
        <v>8041.6746219471861</v>
      </c>
      <c r="U76" s="270">
        <v>8173.4807873403061</v>
      </c>
      <c r="V76" s="270">
        <v>8144.3197292306913</v>
      </c>
      <c r="W76" s="270">
        <v>8239.6132461641755</v>
      </c>
      <c r="X76" s="270"/>
      <c r="Y76" s="270">
        <v>105696.99793095002</v>
      </c>
      <c r="Z76" s="287"/>
      <c r="AA76" s="287"/>
      <c r="AB76" s="387"/>
    </row>
    <row r="77" spans="1:33" ht="15.5">
      <c r="B77" s="273" t="s">
        <v>13</v>
      </c>
      <c r="C77" s="270">
        <v>11647.83325542995</v>
      </c>
      <c r="D77" s="270">
        <v>4077.8757804358597</v>
      </c>
      <c r="E77" s="270">
        <v>4582.2383940589407</v>
      </c>
      <c r="F77" s="270">
        <v>3873.3283984336736</v>
      </c>
      <c r="G77" s="270">
        <v>2829.5257415227243</v>
      </c>
      <c r="H77" s="270">
        <v>3120.0415917670584</v>
      </c>
      <c r="I77" s="270">
        <v>2654.5397890663485</v>
      </c>
      <c r="J77" s="270">
        <v>1827.7311792544699</v>
      </c>
      <c r="K77" s="270">
        <v>1399.3971621116189</v>
      </c>
      <c r="L77" s="270">
        <v>1768.2173068188256</v>
      </c>
      <c r="M77" s="270">
        <v>-1402.7530678617488</v>
      </c>
      <c r="N77" s="270">
        <v>-2372.183911736704</v>
      </c>
      <c r="O77" s="270">
        <v>-2520.4554204260612</v>
      </c>
      <c r="P77" s="270">
        <v>-2441.7230842414174</v>
      </c>
      <c r="Q77" s="270">
        <v>-2282.3592966407659</v>
      </c>
      <c r="R77" s="270">
        <v>-2566.2322988208757</v>
      </c>
      <c r="S77" s="270">
        <v>-2200.8155416428772</v>
      </c>
      <c r="T77" s="270">
        <v>-1868.115504354138</v>
      </c>
      <c r="U77" s="270">
        <v>-1811.2242263920698</v>
      </c>
      <c r="V77" s="270">
        <v>-1776.2224430667836</v>
      </c>
      <c r="W77" s="270">
        <v>-579.01910090745298</v>
      </c>
      <c r="X77" s="270"/>
      <c r="Y77" s="270">
        <v>4311.7914473786204</v>
      </c>
      <c r="Z77" s="287"/>
      <c r="AA77" s="287"/>
      <c r="AB77" s="387"/>
    </row>
    <row r="78" spans="1:33">
      <c r="AB78" s="403"/>
    </row>
    <row r="79" spans="1:33" ht="16" thickBot="1">
      <c r="B79" s="273"/>
      <c r="C79" s="18"/>
      <c r="G79" s="270"/>
      <c r="AE79" s="270"/>
    </row>
    <row r="80" spans="1:33" ht="16" thickBot="1">
      <c r="A80" s="385">
        <v>11</v>
      </c>
      <c r="B80" s="367" t="s">
        <v>328</v>
      </c>
      <c r="C80" s="404">
        <v>57934.061043033602</v>
      </c>
      <c r="D80" s="280"/>
      <c r="E80" s="405">
        <v>0</v>
      </c>
      <c r="F80" s="280"/>
      <c r="G80" s="280"/>
      <c r="H80" s="406"/>
      <c r="I80" s="280"/>
      <c r="J80" s="280"/>
      <c r="K80" s="280"/>
      <c r="L80" s="280"/>
      <c r="M80" s="280"/>
      <c r="N80" s="280"/>
      <c r="O80" s="280"/>
      <c r="P80" s="280"/>
      <c r="Q80" s="280"/>
      <c r="R80" s="280"/>
      <c r="S80" s="280"/>
      <c r="T80" s="280"/>
      <c r="U80" s="280"/>
      <c r="V80" s="280"/>
      <c r="W80" s="280"/>
      <c r="AE80" s="270"/>
    </row>
    <row r="81" spans="1:33" ht="15.5">
      <c r="B81" s="273"/>
      <c r="D81" s="279"/>
      <c r="E81" s="279"/>
      <c r="F81" s="279"/>
      <c r="G81" s="279"/>
      <c r="H81" s="279"/>
      <c r="I81" s="279"/>
      <c r="J81" s="279"/>
      <c r="K81" s="279"/>
      <c r="L81" s="279"/>
      <c r="M81" s="279"/>
      <c r="N81" s="279"/>
      <c r="O81" s="279"/>
      <c r="P81" s="279"/>
      <c r="Q81" s="279"/>
      <c r="R81" s="279"/>
      <c r="S81" s="279"/>
      <c r="T81" s="279"/>
      <c r="U81" s="279"/>
      <c r="V81" s="279"/>
      <c r="W81" s="279"/>
    </row>
    <row r="82" spans="1:33" ht="15.5">
      <c r="B82" s="273"/>
      <c r="C82" s="270"/>
      <c r="D82" s="278"/>
      <c r="AC82" s="280"/>
    </row>
    <row r="83" spans="1:33" ht="15.5">
      <c r="A83" s="385">
        <v>12</v>
      </c>
      <c r="B83" s="273" t="s">
        <v>378</v>
      </c>
      <c r="AE83" s="392" t="s">
        <v>337</v>
      </c>
      <c r="AF83" s="392" t="s">
        <v>337</v>
      </c>
      <c r="AG83" s="392" t="s">
        <v>338</v>
      </c>
    </row>
    <row r="84" spans="1:33" ht="15.5">
      <c r="B84" s="277" t="s">
        <v>340</v>
      </c>
      <c r="C84" s="274">
        <v>206247.51115624807</v>
      </c>
      <c r="D84" s="285">
        <v>30220.930635612509</v>
      </c>
      <c r="E84" s="285">
        <v>27524.93691026044</v>
      </c>
      <c r="F84" s="285">
        <v>31826.545020650468</v>
      </c>
      <c r="G84" s="285">
        <v>20694.871092404821</v>
      </c>
      <c r="H84" s="285">
        <v>22408.61655962668</v>
      </c>
      <c r="I84" s="285">
        <v>21479.47642981436</v>
      </c>
      <c r="J84" s="285">
        <v>15937.096999136371</v>
      </c>
      <c r="K84" s="285">
        <v>13689.477545541209</v>
      </c>
      <c r="L84" s="285">
        <v>14433.209787823829</v>
      </c>
      <c r="M84" s="285">
        <v>1922.175017042779</v>
      </c>
      <c r="N84" s="285">
        <v>876.74427620440997</v>
      </c>
      <c r="O84" s="285">
        <v>671.43442112879029</v>
      </c>
      <c r="P84" s="285">
        <v>667.83714471544022</v>
      </c>
      <c r="Q84" s="285">
        <v>708.63268998342005</v>
      </c>
      <c r="R84" s="285">
        <v>802.85966217793987</v>
      </c>
      <c r="S84" s="285">
        <v>930.33733114098959</v>
      </c>
      <c r="T84" s="285">
        <v>1452.3296329835789</v>
      </c>
      <c r="U84" s="285">
        <v>0</v>
      </c>
      <c r="V84" s="285">
        <v>0</v>
      </c>
      <c r="W84" s="285">
        <v>0</v>
      </c>
      <c r="AE84" s="319" t="s">
        <v>340</v>
      </c>
      <c r="AF84" s="319"/>
      <c r="AG84" s="319" t="s">
        <v>379</v>
      </c>
    </row>
    <row r="85" spans="1:33" ht="15.5">
      <c r="B85" s="277" t="s">
        <v>371</v>
      </c>
      <c r="C85" s="274">
        <v>4101.7086631772754</v>
      </c>
      <c r="D85" s="285">
        <v>122.2593482121097</v>
      </c>
      <c r="E85" s="285">
        <v>117.13719174178979</v>
      </c>
      <c r="F85" s="285">
        <v>138.9156097536497</v>
      </c>
      <c r="G85" s="285">
        <v>158.34312671834971</v>
      </c>
      <c r="H85" s="285">
        <v>218.1548505287796</v>
      </c>
      <c r="I85" s="285">
        <v>356.29942501434959</v>
      </c>
      <c r="J85" s="285">
        <v>146.7837232367296</v>
      </c>
      <c r="K85" s="285">
        <v>147.1422890474397</v>
      </c>
      <c r="L85" s="285">
        <v>159.55056210824961</v>
      </c>
      <c r="M85" s="285">
        <v>170.88030395322988</v>
      </c>
      <c r="N85" s="285">
        <v>400.70059032111999</v>
      </c>
      <c r="O85" s="285">
        <v>131.54092674794015</v>
      </c>
      <c r="P85" s="285">
        <v>129.00426263600008</v>
      </c>
      <c r="Q85" s="285">
        <v>138.30707974702977</v>
      </c>
      <c r="R85" s="285">
        <v>176.84325338248982</v>
      </c>
      <c r="S85" s="285">
        <v>321.1152264397997</v>
      </c>
      <c r="T85" s="285">
        <v>539.77947039841979</v>
      </c>
      <c r="U85" s="285">
        <v>177.07299614256971</v>
      </c>
      <c r="V85" s="285">
        <v>169.6660599748497</v>
      </c>
      <c r="W85" s="285">
        <v>182.21236707237955</v>
      </c>
      <c r="AE85" s="319" t="s">
        <v>371</v>
      </c>
      <c r="AF85" s="319"/>
      <c r="AG85" s="319" t="s">
        <v>379</v>
      </c>
    </row>
    <row r="86" spans="1:33" ht="15.5">
      <c r="B86" s="277" t="s">
        <v>15</v>
      </c>
      <c r="C86" s="274">
        <v>147159.56243025901</v>
      </c>
      <c r="D86" s="285">
        <v>1034.7270497155598</v>
      </c>
      <c r="E86" s="285">
        <v>1581.6848554010899</v>
      </c>
      <c r="F86" s="285">
        <v>2155.3381809939892</v>
      </c>
      <c r="G86" s="285">
        <v>2771.4833906103809</v>
      </c>
      <c r="H86" s="285">
        <v>3444.6490355635319</v>
      </c>
      <c r="I86" s="285">
        <v>4158.4123422704242</v>
      </c>
      <c r="J86" s="285">
        <v>4906.4745543834906</v>
      </c>
      <c r="K86" s="285">
        <v>5649.0230360103869</v>
      </c>
      <c r="L86" s="285">
        <v>6408.2691689924613</v>
      </c>
      <c r="M86" s="285">
        <v>7130.2499977103062</v>
      </c>
      <c r="N86" s="285">
        <v>7846.3573760683275</v>
      </c>
      <c r="O86" s="285">
        <v>8557.7369573573269</v>
      </c>
      <c r="P86" s="285">
        <v>9238.7162303074037</v>
      </c>
      <c r="Q86" s="285">
        <v>9924.501601358239</v>
      </c>
      <c r="R86" s="285">
        <v>10662.140345556836</v>
      </c>
      <c r="S86" s="285">
        <v>11282.84738088954</v>
      </c>
      <c r="T86" s="285">
        <v>11865.98535255207</v>
      </c>
      <c r="U86" s="285">
        <v>12467.029871492399</v>
      </c>
      <c r="V86" s="285">
        <v>12955.511573877509</v>
      </c>
      <c r="W86" s="285">
        <v>13118.424129147748</v>
      </c>
      <c r="AE86" s="319" t="s">
        <v>15</v>
      </c>
      <c r="AF86" s="319"/>
      <c r="AG86" s="319" t="s">
        <v>379</v>
      </c>
    </row>
    <row r="87" spans="1:33" ht="15.5">
      <c r="B87" s="277" t="s">
        <v>164</v>
      </c>
      <c r="C87" s="274">
        <v>-6416.7012174870042</v>
      </c>
      <c r="D87" s="285">
        <v>78.704390512955115</v>
      </c>
      <c r="E87" s="285">
        <v>230.18576800000415</v>
      </c>
      <c r="F87" s="285">
        <v>-373.64563199999799</v>
      </c>
      <c r="G87" s="285">
        <v>-373.64163199999797</v>
      </c>
      <c r="H87" s="285">
        <v>-373.64563199999799</v>
      </c>
      <c r="I87" s="285">
        <v>-373.64563199999799</v>
      </c>
      <c r="J87" s="285">
        <v>-373.64163199999797</v>
      </c>
      <c r="K87" s="285">
        <v>-373.64163199999797</v>
      </c>
      <c r="L87" s="285">
        <v>-373.64163199999797</v>
      </c>
      <c r="M87" s="285">
        <v>-373.64163199999797</v>
      </c>
      <c r="N87" s="285">
        <v>-373.64563199999799</v>
      </c>
      <c r="O87" s="285">
        <v>-373.64363199999798</v>
      </c>
      <c r="P87" s="285">
        <v>-373.64563199999799</v>
      </c>
      <c r="Q87" s="285">
        <v>-373.64163199999797</v>
      </c>
      <c r="R87" s="285">
        <v>-373.64563199999799</v>
      </c>
      <c r="S87" s="285">
        <v>-373.64563199999799</v>
      </c>
      <c r="T87" s="285">
        <v>-373.64563199999799</v>
      </c>
      <c r="U87" s="285">
        <v>-373.64563199999799</v>
      </c>
      <c r="V87" s="285">
        <v>-373.64563199999799</v>
      </c>
      <c r="W87" s="285">
        <v>-373.64163199999797</v>
      </c>
      <c r="AE87" s="319" t="s">
        <v>356</v>
      </c>
      <c r="AF87" s="319"/>
      <c r="AG87" s="319" t="s">
        <v>379</v>
      </c>
    </row>
    <row r="88" spans="1:33" ht="15.5">
      <c r="B88" s="277" t="s">
        <v>165</v>
      </c>
      <c r="C88" s="274">
        <v>102821.37846794835</v>
      </c>
      <c r="D88" s="285">
        <v>5749.8800639358114</v>
      </c>
      <c r="E88" s="285">
        <v>5681.3146241492595</v>
      </c>
      <c r="F88" s="285">
        <v>5654.20811609062</v>
      </c>
      <c r="G88" s="285">
        <v>5630.2419654754303</v>
      </c>
      <c r="H88" s="285">
        <v>5565.3647321566086</v>
      </c>
      <c r="I88" s="285">
        <v>5539.4643281172575</v>
      </c>
      <c r="J88" s="285">
        <v>5474.9521934719387</v>
      </c>
      <c r="K88" s="285">
        <v>5450.592862191108</v>
      </c>
      <c r="L88" s="285">
        <v>5430.2959024690481</v>
      </c>
      <c r="M88" s="285">
        <v>5371.4394664120573</v>
      </c>
      <c r="N88" s="285">
        <v>5252.9107129974682</v>
      </c>
      <c r="O88" s="285">
        <v>5178.0181547325874</v>
      </c>
      <c r="P88" s="285">
        <v>5155.7232026567972</v>
      </c>
      <c r="Q88" s="285">
        <v>4969.2686002396276</v>
      </c>
      <c r="R88" s="285">
        <v>4564.1750876551368</v>
      </c>
      <c r="S88" s="285">
        <v>4529.2418061661083</v>
      </c>
      <c r="T88" s="285">
        <v>4452.9891295765092</v>
      </c>
      <c r="U88" s="285">
        <v>4407.7281674323376</v>
      </c>
      <c r="V88" s="285">
        <v>4393.4780648793385</v>
      </c>
      <c r="W88" s="285">
        <v>4370.0912871433266</v>
      </c>
      <c r="AE88" s="319" t="s">
        <v>357</v>
      </c>
      <c r="AF88" s="319"/>
      <c r="AG88" s="319" t="s">
        <v>379</v>
      </c>
    </row>
    <row r="89" spans="1:33" ht="15.5">
      <c r="B89" s="277" t="s">
        <v>166</v>
      </c>
      <c r="C89" s="274">
        <v>207820.27687349508</v>
      </c>
      <c r="D89" s="285">
        <v>17501.959641379392</v>
      </c>
      <c r="E89" s="285">
        <v>16985.771177658378</v>
      </c>
      <c r="F89" s="285">
        <v>16503.599143440151</v>
      </c>
      <c r="G89" s="285">
        <v>15638.136556419169</v>
      </c>
      <c r="H89" s="285">
        <v>15555.88944190604</v>
      </c>
      <c r="I89" s="285">
        <v>16386.959000174851</v>
      </c>
      <c r="J89" s="285">
        <v>14961.283950279751</v>
      </c>
      <c r="K89" s="285">
        <v>13252.34924528243</v>
      </c>
      <c r="L89" s="285">
        <v>12847.213788203961</v>
      </c>
      <c r="M89" s="285">
        <v>9251.8724383085555</v>
      </c>
      <c r="N89" s="285">
        <v>6322.3813752288843</v>
      </c>
      <c r="O89" s="285">
        <v>5445.6251158561727</v>
      </c>
      <c r="P89" s="285">
        <v>5369.681335417733</v>
      </c>
      <c r="Q89" s="285">
        <v>5628.2713047632624</v>
      </c>
      <c r="R89" s="285">
        <v>5463.0922262821414</v>
      </c>
      <c r="S89" s="285">
        <v>5566.0785208944626</v>
      </c>
      <c r="T89" s="285">
        <v>5900.683123513053</v>
      </c>
      <c r="U89" s="285">
        <v>6649.8393033551047</v>
      </c>
      <c r="V89" s="285">
        <v>6498.6238672773152</v>
      </c>
      <c r="W89" s="285">
        <v>6090.9663178542542</v>
      </c>
      <c r="AE89" s="319" t="s">
        <v>166</v>
      </c>
      <c r="AF89" s="319"/>
      <c r="AG89" s="319" t="s">
        <v>379</v>
      </c>
    </row>
    <row r="90" spans="1:33" ht="15.5">
      <c r="B90" s="277" t="s">
        <v>167</v>
      </c>
      <c r="C90" s="274">
        <v>376870.73951245123</v>
      </c>
      <c r="D90" s="285">
        <v>2567.6020040589988</v>
      </c>
      <c r="E90" s="285">
        <v>3007.8520673669495</v>
      </c>
      <c r="F90" s="285">
        <v>6688.734261569778</v>
      </c>
      <c r="G90" s="285">
        <v>12165.95480609812</v>
      </c>
      <c r="H90" s="285">
        <v>12179.242410163592</v>
      </c>
      <c r="I90" s="285">
        <v>19238.640164048749</v>
      </c>
      <c r="J90" s="285">
        <v>22713.577075063713</v>
      </c>
      <c r="K90" s="285">
        <v>22908.542314548904</v>
      </c>
      <c r="L90" s="285">
        <v>23190.036232262741</v>
      </c>
      <c r="M90" s="285">
        <v>23529.23765175866</v>
      </c>
      <c r="N90" s="285">
        <v>21891.783217072589</v>
      </c>
      <c r="O90" s="285">
        <v>23122.813511526259</v>
      </c>
      <c r="P90" s="285">
        <v>23444.34114635727</v>
      </c>
      <c r="Q90" s="285">
        <v>22525.211015176032</v>
      </c>
      <c r="R90" s="285">
        <v>23489.055264124479</v>
      </c>
      <c r="S90" s="285">
        <v>22096.449099178411</v>
      </c>
      <c r="T90" s="285">
        <v>22271.469046489212</v>
      </c>
      <c r="U90" s="285">
        <v>22931.048692894648</v>
      </c>
      <c r="V90" s="285">
        <v>23025.558777612001</v>
      </c>
      <c r="W90" s="285">
        <v>23883.59075508008</v>
      </c>
      <c r="AE90" s="319" t="s">
        <v>167</v>
      </c>
      <c r="AF90" s="319"/>
      <c r="AG90" s="319" t="s">
        <v>379</v>
      </c>
    </row>
    <row r="91" spans="1:33" ht="15.5">
      <c r="B91" s="277" t="s">
        <v>168</v>
      </c>
      <c r="C91" s="274">
        <v>669909.39117899479</v>
      </c>
      <c r="D91" s="285">
        <v>10303.388528898349</v>
      </c>
      <c r="E91" s="285">
        <v>10627.03213112694</v>
      </c>
      <c r="F91" s="285">
        <v>17035.371779836678</v>
      </c>
      <c r="G91" s="285">
        <v>16897.952867872809</v>
      </c>
      <c r="H91" s="285">
        <v>16889.677209421789</v>
      </c>
      <c r="I91" s="285">
        <v>18463.235689824731</v>
      </c>
      <c r="J91" s="285">
        <v>20423.899712524817</v>
      </c>
      <c r="K91" s="285">
        <v>20338.359857371201</v>
      </c>
      <c r="L91" s="285">
        <v>19867.612611896737</v>
      </c>
      <c r="M91" s="285">
        <v>40589.782759271642</v>
      </c>
      <c r="N91" s="285">
        <v>46430.808401737428</v>
      </c>
      <c r="O91" s="285">
        <v>46022.170090151521</v>
      </c>
      <c r="P91" s="285">
        <v>46036.323139047796</v>
      </c>
      <c r="Q91" s="285">
        <v>46640.963760850551</v>
      </c>
      <c r="R91" s="285">
        <v>48849.468621202817</v>
      </c>
      <c r="S91" s="285">
        <v>49271.831728522389</v>
      </c>
      <c r="T91" s="285">
        <v>49136.845406961547</v>
      </c>
      <c r="U91" s="285">
        <v>49236.244956643764</v>
      </c>
      <c r="V91" s="285">
        <v>48953.202599476826</v>
      </c>
      <c r="W91" s="285">
        <v>47895.219326354607</v>
      </c>
      <c r="AE91" s="319" t="s">
        <v>168</v>
      </c>
      <c r="AF91" s="319"/>
      <c r="AG91" s="319" t="s">
        <v>379</v>
      </c>
    </row>
    <row r="92" spans="1:33" ht="15.5">
      <c r="B92" s="277" t="s">
        <v>169</v>
      </c>
      <c r="C92" s="274">
        <v>174210.79286338636</v>
      </c>
      <c r="D92" s="285">
        <v>4638.6159069341511</v>
      </c>
      <c r="E92" s="285">
        <v>4575.0026903569615</v>
      </c>
      <c r="F92" s="285">
        <v>4711.1959346217536</v>
      </c>
      <c r="G92" s="285">
        <v>4722.6071578434321</v>
      </c>
      <c r="H92" s="285">
        <v>4695.1390799947294</v>
      </c>
      <c r="I92" s="285">
        <v>4575.893662773914</v>
      </c>
      <c r="J92" s="285">
        <v>4678.3173219988212</v>
      </c>
      <c r="K92" s="285">
        <v>7548.1939357991132</v>
      </c>
      <c r="L92" s="285">
        <v>7581.5799353546736</v>
      </c>
      <c r="M92" s="285">
        <v>7427.6625256758116</v>
      </c>
      <c r="N92" s="285">
        <v>9892.2884061446675</v>
      </c>
      <c r="O92" s="285">
        <v>11090.699541875929</v>
      </c>
      <c r="P92" s="285">
        <v>11584.191508889737</v>
      </c>
      <c r="Q92" s="285">
        <v>11860.880045986889</v>
      </c>
      <c r="R92" s="285">
        <v>11903.354523741669</v>
      </c>
      <c r="S92" s="285">
        <v>12695.678699618842</v>
      </c>
      <c r="T92" s="285">
        <v>12605.777756132633</v>
      </c>
      <c r="U92" s="285">
        <v>11783.504387785542</v>
      </c>
      <c r="V92" s="285">
        <v>12156.832807294744</v>
      </c>
      <c r="W92" s="285">
        <v>13483.377034562356</v>
      </c>
      <c r="AE92" s="319" t="s">
        <v>359</v>
      </c>
      <c r="AF92" s="319"/>
      <c r="AG92" s="319" t="s">
        <v>379</v>
      </c>
    </row>
    <row r="93" spans="1:33" ht="15.5">
      <c r="B93" s="276" t="s">
        <v>108</v>
      </c>
      <c r="C93" s="275">
        <v>1882724.6599284736</v>
      </c>
      <c r="D93" s="274">
        <v>72218.067569259831</v>
      </c>
      <c r="E93" s="274">
        <v>70330.917416061813</v>
      </c>
      <c r="F93" s="274">
        <v>84340.262414957091</v>
      </c>
      <c r="G93" s="274">
        <v>78305.94933144252</v>
      </c>
      <c r="H93" s="274">
        <v>80583.087687361753</v>
      </c>
      <c r="I93" s="274">
        <v>89824.735410038644</v>
      </c>
      <c r="J93" s="274">
        <v>88868.743898095636</v>
      </c>
      <c r="K93" s="274">
        <v>88610.039453791789</v>
      </c>
      <c r="L93" s="274">
        <v>89544.126357111702</v>
      </c>
      <c r="M93" s="274">
        <v>95019.658528133048</v>
      </c>
      <c r="N93" s="274">
        <v>98540.328723774888</v>
      </c>
      <c r="O93" s="274">
        <v>99846.395087376543</v>
      </c>
      <c r="P93" s="274">
        <v>101252.17233802818</v>
      </c>
      <c r="Q93" s="274">
        <v>102022.39446610505</v>
      </c>
      <c r="R93" s="274">
        <v>105537.34335212351</v>
      </c>
      <c r="S93" s="274">
        <v>106319.93416085055</v>
      </c>
      <c r="T93" s="274">
        <v>107852.21328660702</v>
      </c>
      <c r="U93" s="274">
        <v>107278.82274374636</v>
      </c>
      <c r="V93" s="274">
        <v>107779.2281183926</v>
      </c>
      <c r="W93" s="274">
        <v>108650.23958521476</v>
      </c>
    </row>
    <row r="94" spans="1:33" ht="15.5">
      <c r="B94" s="273"/>
    </row>
    <row r="95" spans="1:33" ht="15.5">
      <c r="B95" s="273" t="s">
        <v>380</v>
      </c>
      <c r="C95" s="270">
        <v>0</v>
      </c>
      <c r="D95" s="270">
        <v>0</v>
      </c>
      <c r="E95" s="270">
        <v>0</v>
      </c>
      <c r="F95" s="270">
        <v>0</v>
      </c>
      <c r="G95" s="270">
        <v>0</v>
      </c>
      <c r="H95" s="270">
        <v>0</v>
      </c>
      <c r="I95" s="270">
        <v>0</v>
      </c>
      <c r="J95" s="270">
        <v>0</v>
      </c>
      <c r="K95" s="270">
        <v>0</v>
      </c>
      <c r="L95" s="270">
        <v>0</v>
      </c>
      <c r="M95" s="270">
        <v>0</v>
      </c>
      <c r="N95" s="270">
        <v>0</v>
      </c>
      <c r="O95" s="270">
        <v>0</v>
      </c>
      <c r="P95" s="270">
        <v>0</v>
      </c>
      <c r="Q95" s="270">
        <v>0</v>
      </c>
      <c r="R95" s="270">
        <v>0</v>
      </c>
      <c r="S95" s="270">
        <v>0</v>
      </c>
      <c r="T95" s="270">
        <v>0</v>
      </c>
      <c r="U95" s="270">
        <v>0</v>
      </c>
      <c r="V95" s="270">
        <v>0</v>
      </c>
      <c r="W95" s="270">
        <v>0</v>
      </c>
      <c r="X95" s="270"/>
    </row>
    <row r="98" spans="1:27">
      <c r="S98" s="278"/>
    </row>
    <row r="100" spans="1:27">
      <c r="A100" s="385">
        <v>13</v>
      </c>
      <c r="B100" s="16" t="s">
        <v>18</v>
      </c>
    </row>
    <row r="101" spans="1:27">
      <c r="B101" t="s">
        <v>381</v>
      </c>
      <c r="C101" s="270">
        <v>-226.15041479596945</v>
      </c>
      <c r="D101" s="270">
        <v>-126.87008927171634</v>
      </c>
      <c r="E101" s="270">
        <v>0</v>
      </c>
      <c r="F101" s="270">
        <v>93.844267868203801</v>
      </c>
      <c r="G101" s="270">
        <v>-45.88741769987044</v>
      </c>
      <c r="H101" s="270">
        <v>-55.604027481499003</v>
      </c>
      <c r="I101" s="270">
        <v>126.64704196526367</v>
      </c>
      <c r="J101" s="270">
        <v>-17.080555892229324</v>
      </c>
      <c r="K101" s="270">
        <v>-29.676538959026093</v>
      </c>
      <c r="L101" s="270">
        <v>-193.56946561748694</v>
      </c>
      <c r="M101" s="270">
        <v>-53.015416275971411</v>
      </c>
      <c r="N101" s="270">
        <v>-33.919140128289541</v>
      </c>
      <c r="O101" s="270">
        <v>-23.423757146023171</v>
      </c>
      <c r="P101" s="270">
        <v>-11.53611023313861</v>
      </c>
      <c r="Q101" s="270">
        <v>-4.1924025811922636</v>
      </c>
      <c r="R101" s="270">
        <v>-7.3702456982650606</v>
      </c>
      <c r="S101" s="270">
        <v>-2.1411706980101486</v>
      </c>
      <c r="T101" s="270">
        <v>17.986584411179404</v>
      </c>
      <c r="U101" s="270">
        <v>0.14539739860546094</v>
      </c>
      <c r="V101" s="270">
        <v>0.18500283778341631</v>
      </c>
      <c r="W101" s="270">
        <v>1.0393762517084114E-2</v>
      </c>
    </row>
    <row r="103" spans="1:27">
      <c r="B103" t="s">
        <v>382</v>
      </c>
      <c r="C103" s="270">
        <v>-0.21646949084697167</v>
      </c>
      <c r="D103" s="280">
        <v>0</v>
      </c>
      <c r="E103" s="280">
        <v>0</v>
      </c>
      <c r="F103" s="280">
        <v>0</v>
      </c>
      <c r="G103" s="280">
        <v>0</v>
      </c>
      <c r="H103" s="280">
        <v>0</v>
      </c>
      <c r="I103" s="280">
        <v>-6.6562775683030026E-2</v>
      </c>
      <c r="J103" s="280">
        <v>-5.1317377998159948E-2</v>
      </c>
      <c r="K103" s="280">
        <v>-4.377136548145999E-2</v>
      </c>
      <c r="L103" s="280">
        <v>-4.5171973189920001E-2</v>
      </c>
      <c r="M103" s="280">
        <v>-4.7191145799589995E-2</v>
      </c>
      <c r="N103" s="280">
        <v>-2.7043207267220003E-2</v>
      </c>
      <c r="O103" s="280">
        <v>-1.8354283205310011E-2</v>
      </c>
      <c r="P103" s="280">
        <v>-1.700611269285001E-2</v>
      </c>
      <c r="Q103" s="280">
        <v>-2.025361585527E-2</v>
      </c>
      <c r="R103" s="280">
        <v>-1.3615168020640001E-2</v>
      </c>
      <c r="S103" s="280">
        <v>-2.651991252406E-2</v>
      </c>
      <c r="T103" s="280">
        <v>-3.7614432029920014E-2</v>
      </c>
      <c r="U103" s="280">
        <v>0</v>
      </c>
      <c r="V103" s="280">
        <v>0</v>
      </c>
      <c r="W103" s="280">
        <v>0</v>
      </c>
      <c r="Z103" s="407" t="s">
        <v>383</v>
      </c>
      <c r="AA103" s="407" t="s">
        <v>384</v>
      </c>
    </row>
    <row r="104" spans="1:27">
      <c r="B104" t="s">
        <v>385</v>
      </c>
      <c r="C104" s="270">
        <v>22405.584057638556</v>
      </c>
      <c r="D104" s="280">
        <v>3584.1516309267572</v>
      </c>
      <c r="E104" s="280">
        <v>3377.4369004158752</v>
      </c>
      <c r="F104" s="280">
        <v>3860.893140886159</v>
      </c>
      <c r="G104" s="280">
        <v>2815.3777932906683</v>
      </c>
      <c r="H104" s="280">
        <v>3036.0115245561069</v>
      </c>
      <c r="I104" s="280">
        <v>3068.4179395927113</v>
      </c>
      <c r="J104" s="280">
        <v>2534.2670013801312</v>
      </c>
      <c r="K104" s="280">
        <v>2312.4444699982837</v>
      </c>
      <c r="L104" s="280">
        <v>2467.6151576004499</v>
      </c>
      <c r="M104" s="280">
        <v>746.10826905121189</v>
      </c>
      <c r="N104" s="280">
        <v>476.42551911141823</v>
      </c>
      <c r="O104" s="280">
        <v>411.32271259208051</v>
      </c>
      <c r="P104" s="280">
        <v>422.40307887536488</v>
      </c>
      <c r="Q104" s="280">
        <v>462.53457334074568</v>
      </c>
      <c r="R104" s="280">
        <v>480.34444235042429</v>
      </c>
      <c r="S104" s="280">
        <v>528.53541950008798</v>
      </c>
      <c r="T104" s="280">
        <v>669.48348459153817</v>
      </c>
      <c r="U104" s="280">
        <v>454.14051844325201</v>
      </c>
      <c r="V104" s="280">
        <v>458.96049777604696</v>
      </c>
      <c r="W104" s="280">
        <v>443.95826663687001</v>
      </c>
      <c r="Z104" s="407" t="s">
        <v>386</v>
      </c>
      <c r="AA104" s="407">
        <v>0</v>
      </c>
    </row>
    <row r="105" spans="1:27">
      <c r="B105" t="s">
        <v>387</v>
      </c>
      <c r="C105" s="270">
        <v>878.45141235119092</v>
      </c>
      <c r="D105" s="280">
        <v>95.233217678569389</v>
      </c>
      <c r="E105" s="280">
        <v>91.752640996440263</v>
      </c>
      <c r="F105" s="280">
        <v>97.233417627303041</v>
      </c>
      <c r="G105" s="280">
        <v>109.67489305694511</v>
      </c>
      <c r="H105" s="280">
        <v>110.6139953052264</v>
      </c>
      <c r="I105" s="280">
        <v>137.75569936657692</v>
      </c>
      <c r="J105" s="280">
        <v>141.79509921754482</v>
      </c>
      <c r="K105" s="280">
        <v>126.52928510120979</v>
      </c>
      <c r="L105" s="280">
        <v>104.1112245173408</v>
      </c>
      <c r="M105" s="280">
        <v>62.797599133815588</v>
      </c>
      <c r="N105" s="280">
        <v>46.964311259091787</v>
      </c>
      <c r="O105" s="280">
        <v>44.49846209595642</v>
      </c>
      <c r="P105" s="280">
        <v>29.328483621643109</v>
      </c>
      <c r="Q105" s="280">
        <v>30.5104614277511</v>
      </c>
      <c r="R105" s="280">
        <v>25.864593686902239</v>
      </c>
      <c r="S105" s="280">
        <v>28.593639408897069</v>
      </c>
      <c r="T105" s="280">
        <v>21.739556368555533</v>
      </c>
      <c r="U105" s="280">
        <v>24.934870283962979</v>
      </c>
      <c r="V105" s="280">
        <v>25.475024129186419</v>
      </c>
      <c r="W105" s="280">
        <v>26.635127926117438</v>
      </c>
      <c r="Z105" s="407" t="s">
        <v>388</v>
      </c>
      <c r="AA105" s="407">
        <v>0</v>
      </c>
    </row>
    <row r="106" spans="1:27">
      <c r="B106" t="s">
        <v>389</v>
      </c>
      <c r="C106" s="270">
        <v>0</v>
      </c>
      <c r="D106" s="270">
        <v>0</v>
      </c>
      <c r="E106" s="270">
        <v>0</v>
      </c>
      <c r="F106" s="270">
        <v>0</v>
      </c>
      <c r="G106" s="270">
        <v>0</v>
      </c>
      <c r="H106" s="270">
        <v>0</v>
      </c>
      <c r="I106" s="270">
        <v>0</v>
      </c>
      <c r="J106" s="270">
        <v>0</v>
      </c>
      <c r="K106" s="270">
        <v>0</v>
      </c>
      <c r="L106" s="270">
        <v>0</v>
      </c>
      <c r="M106" s="270">
        <v>0</v>
      </c>
      <c r="N106" s="270">
        <v>0</v>
      </c>
      <c r="O106" s="270">
        <v>0</v>
      </c>
      <c r="P106" s="270">
        <v>0</v>
      </c>
      <c r="Q106" s="270">
        <v>0</v>
      </c>
      <c r="R106" s="270">
        <v>0</v>
      </c>
      <c r="S106" s="270">
        <v>0</v>
      </c>
      <c r="T106" s="270">
        <v>0</v>
      </c>
      <c r="U106" s="270">
        <v>0</v>
      </c>
      <c r="V106" s="270">
        <v>0</v>
      </c>
      <c r="W106" s="270">
        <v>0</v>
      </c>
      <c r="Z106" t="s">
        <v>390</v>
      </c>
    </row>
    <row r="107" spans="1:27">
      <c r="B107" t="s">
        <v>108</v>
      </c>
      <c r="C107" s="275">
        <v>23284.035469989747</v>
      </c>
      <c r="D107" s="275">
        <v>3679.3848486053266</v>
      </c>
      <c r="E107" s="275">
        <v>3469.1895414123155</v>
      </c>
      <c r="F107" s="275">
        <v>3958.126558513462</v>
      </c>
      <c r="G107" s="275">
        <v>2925.0526863476134</v>
      </c>
      <c r="H107" s="275">
        <v>3146.6255198613335</v>
      </c>
      <c r="I107" s="275">
        <v>3206.1736389592884</v>
      </c>
      <c r="J107" s="275">
        <v>2676.0621005976759</v>
      </c>
      <c r="K107" s="275">
        <v>2438.9737550994937</v>
      </c>
      <c r="L107" s="275">
        <v>2571.7263821177908</v>
      </c>
      <c r="M107" s="275">
        <v>808.90586818502743</v>
      </c>
      <c r="N107" s="275">
        <v>523.38983037051003</v>
      </c>
      <c r="O107" s="275">
        <v>455.82117468803693</v>
      </c>
      <c r="P107" s="275">
        <v>451.73156249700799</v>
      </c>
      <c r="Q107" s="275">
        <v>493.04503476849681</v>
      </c>
      <c r="R107" s="275">
        <v>506.20903603732654</v>
      </c>
      <c r="S107" s="275">
        <v>557.12905890898503</v>
      </c>
      <c r="T107" s="275">
        <v>691.22304096009373</v>
      </c>
      <c r="U107" s="275">
        <v>479.075388727215</v>
      </c>
      <c r="V107" s="275">
        <v>484.43552190523337</v>
      </c>
      <c r="W107" s="275">
        <v>470.59339456298744</v>
      </c>
    </row>
  </sheetData>
  <conditionalFormatting sqref="D84:W92">
    <cfRule type="colorScale" priority="5">
      <colorScale>
        <cfvo type="min"/>
        <cfvo type="max"/>
        <color rgb="FFFFEF9C"/>
        <color rgb="FF63BE7B"/>
      </colorScale>
    </cfRule>
  </conditionalFormatting>
  <conditionalFormatting sqref="D93:W93">
    <cfRule type="colorScale" priority="1">
      <colorScale>
        <cfvo type="min"/>
        <cfvo type="max"/>
        <color rgb="FFFFEF9C"/>
        <color rgb="FF63BE7B"/>
      </colorScale>
    </cfRule>
    <cfRule type="colorScale" priority="3">
      <colorScale>
        <cfvo type="min"/>
        <cfvo type="percentile" val="50"/>
        <cfvo type="max"/>
        <color rgb="FF63BE7B"/>
        <color rgb="FFFFEB84"/>
        <color rgb="FFF8696B"/>
      </colorScale>
    </cfRule>
  </conditionalFormatting>
  <conditionalFormatting sqref="D93:W93">
    <cfRule type="colorScale" priority="2">
      <colorScale>
        <cfvo type="min"/>
        <cfvo type="max"/>
        <color rgb="FFFFEF9C"/>
        <color rgb="FF63BE7B"/>
      </colorScale>
    </cfRule>
  </conditionalFormatting>
  <conditionalFormatting sqref="D84:W84">
    <cfRule type="colorScale" priority="4">
      <colorScale>
        <cfvo type="min"/>
        <cfvo type="max"/>
        <color rgb="FFFFEF9C"/>
        <color rgb="FF63BE7B"/>
      </colorScale>
    </cfRule>
    <cfRule type="colorScale" priority="6">
      <colorScale>
        <cfvo type="min"/>
        <cfvo type="percentile" val="50"/>
        <cfvo type="max"/>
        <color rgb="FF63BE7B"/>
        <color rgb="FFFFEB84"/>
        <color rgb="FFF8696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8037-4FC2-4376-88CD-76F119B3B99E}">
  <dimension ref="A1:AH107"/>
  <sheetViews>
    <sheetView workbookViewId="0">
      <selection sqref="A1:XFD1048576"/>
    </sheetView>
  </sheetViews>
  <sheetFormatPr defaultRowHeight="14.5"/>
  <cols>
    <col min="1" max="1" width="8.7265625" style="385"/>
    <col min="2" max="2" width="28.453125" customWidth="1"/>
    <col min="3" max="3" width="19.453125" customWidth="1"/>
    <col min="4" max="23" width="11.453125" customWidth="1"/>
    <col min="24" max="24" width="3.7265625" customWidth="1"/>
    <col min="25" max="25" width="12.453125" customWidth="1"/>
    <col min="26" max="26" width="7.453125" bestFit="1" customWidth="1"/>
    <col min="27" max="27" width="4.1796875" customWidth="1"/>
    <col min="28" max="28" width="18" customWidth="1"/>
    <col min="29" max="29" width="15.453125" customWidth="1"/>
    <col min="30" max="30" width="3.1796875" customWidth="1"/>
    <col min="31" max="31" width="23.81640625" customWidth="1"/>
    <col min="32" max="32" width="13" customWidth="1"/>
    <col min="33" max="33" width="41.453125" customWidth="1"/>
    <col min="34" max="34" width="35.26953125" bestFit="1" customWidth="1"/>
  </cols>
  <sheetData>
    <row r="1" spans="1:33" ht="21.5" thickBot="1">
      <c r="C1" s="272" t="s">
        <v>133</v>
      </c>
      <c r="D1" s="291"/>
      <c r="F1" s="290" t="s">
        <v>332</v>
      </c>
      <c r="Z1" s="386"/>
      <c r="AA1" s="386"/>
      <c r="AB1" s="386"/>
    </row>
    <row r="2" spans="1:33" ht="15" thickBot="1">
      <c r="C2" s="271">
        <v>6.7699999999999996E-2</v>
      </c>
      <c r="Z2" s="387"/>
      <c r="AA2" s="387"/>
      <c r="AB2" s="387"/>
    </row>
    <row r="3" spans="1:33" ht="15" thickBot="1">
      <c r="Z3" s="387"/>
      <c r="AA3" s="387"/>
      <c r="AB3" s="387"/>
    </row>
    <row r="4" spans="1:33" ht="15" thickBot="1">
      <c r="Y4" t="s">
        <v>108</v>
      </c>
      <c r="Z4" s="387" t="s">
        <v>333</v>
      </c>
      <c r="AA4" s="387"/>
      <c r="AB4" s="387" t="s">
        <v>334</v>
      </c>
      <c r="AC4" s="388" t="s">
        <v>335</v>
      </c>
    </row>
    <row r="5" spans="1:33" ht="15" thickBot="1">
      <c r="B5" s="289" t="s">
        <v>135</v>
      </c>
      <c r="C5" s="389" t="s">
        <v>134</v>
      </c>
      <c r="D5" s="390">
        <v>2023</v>
      </c>
      <c r="E5" s="390">
        <v>2024</v>
      </c>
      <c r="F5" s="390">
        <v>2025</v>
      </c>
      <c r="G5" s="390">
        <v>2026</v>
      </c>
      <c r="H5" s="390">
        <v>2027</v>
      </c>
      <c r="I5" s="390">
        <v>2028</v>
      </c>
      <c r="J5" s="390">
        <v>2029</v>
      </c>
      <c r="K5" s="390">
        <v>2030</v>
      </c>
      <c r="L5" s="390">
        <v>2031</v>
      </c>
      <c r="M5" s="390">
        <v>2032</v>
      </c>
      <c r="N5" s="390">
        <v>2033</v>
      </c>
      <c r="O5" s="390">
        <v>2034</v>
      </c>
      <c r="P5" s="390">
        <v>2035</v>
      </c>
      <c r="Q5" s="390">
        <v>2036</v>
      </c>
      <c r="R5" s="390">
        <v>2037</v>
      </c>
      <c r="S5" s="390">
        <v>2038</v>
      </c>
      <c r="T5" s="390">
        <v>2039</v>
      </c>
      <c r="U5" s="390">
        <v>2040</v>
      </c>
      <c r="V5" s="390">
        <v>2041</v>
      </c>
      <c r="W5" s="390">
        <v>2042</v>
      </c>
      <c r="Y5" s="270"/>
      <c r="Z5" s="287"/>
      <c r="AA5" s="287"/>
      <c r="AB5" s="387" t="s">
        <v>336</v>
      </c>
      <c r="AC5" s="391">
        <v>0</v>
      </c>
      <c r="AE5" s="392" t="s">
        <v>337</v>
      </c>
      <c r="AF5" s="392" t="s">
        <v>337</v>
      </c>
      <c r="AG5" s="392" t="s">
        <v>338</v>
      </c>
    </row>
    <row r="6" spans="1:33" ht="15" thickBot="1">
      <c r="Y6" s="270"/>
      <c r="Z6" s="287"/>
      <c r="AA6" s="287"/>
      <c r="AB6" s="387" t="s">
        <v>339</v>
      </c>
      <c r="AC6" s="391">
        <v>19802.701876087522</v>
      </c>
      <c r="AE6" s="319"/>
      <c r="AF6" s="319"/>
      <c r="AG6" s="319"/>
    </row>
    <row r="7" spans="1:33" ht="15.5">
      <c r="A7" s="385">
        <v>1</v>
      </c>
      <c r="B7" s="273" t="s">
        <v>136</v>
      </c>
      <c r="C7" s="270"/>
      <c r="D7" s="270"/>
      <c r="E7" s="270"/>
      <c r="F7" s="270"/>
      <c r="G7" s="270"/>
      <c r="H7" s="270"/>
      <c r="I7" s="270"/>
      <c r="J7" s="270"/>
      <c r="K7" s="270"/>
      <c r="L7" s="270"/>
      <c r="M7" s="270"/>
      <c r="N7" s="270"/>
      <c r="O7" s="270"/>
      <c r="P7" s="270"/>
      <c r="Q7" s="270"/>
      <c r="R7" s="270"/>
      <c r="S7" s="270"/>
      <c r="T7" s="270"/>
      <c r="U7" s="270"/>
      <c r="V7" s="270"/>
      <c r="W7" s="270"/>
      <c r="X7" s="270"/>
      <c r="Y7" s="270"/>
      <c r="Z7" s="287"/>
      <c r="AA7" s="287"/>
      <c r="AB7" s="387"/>
      <c r="AE7" s="319"/>
      <c r="AF7" s="319"/>
      <c r="AG7" s="319"/>
    </row>
    <row r="8" spans="1:33" ht="15.5">
      <c r="B8" s="273" t="s">
        <v>340</v>
      </c>
      <c r="C8" s="270">
        <v>305.46319989173645</v>
      </c>
      <c r="D8" s="285">
        <v>54.19219147198929</v>
      </c>
      <c r="E8" s="285">
        <v>50.224317165589603</v>
      </c>
      <c r="F8" s="285">
        <v>60.711924552894921</v>
      </c>
      <c r="G8" s="285">
        <v>40.13534046969334</v>
      </c>
      <c r="H8" s="285">
        <v>43.050802026187476</v>
      </c>
      <c r="I8" s="285">
        <v>40.254843558430053</v>
      </c>
      <c r="J8" s="285">
        <v>36.141315214346101</v>
      </c>
      <c r="K8" s="285">
        <v>32.74037416901114</v>
      </c>
      <c r="L8" s="285">
        <v>34.652860704628743</v>
      </c>
      <c r="M8" s="285">
        <v>4.8808589789632499</v>
      </c>
      <c r="N8" s="285">
        <v>2.6210744245353288</v>
      </c>
      <c r="O8" s="285">
        <v>2.0613994645795599</v>
      </c>
      <c r="P8" s="285">
        <v>2.06824156221065</v>
      </c>
      <c r="Q8" s="285">
        <v>2.2022857296143603</v>
      </c>
      <c r="R8" s="285">
        <v>2.6955171906216999</v>
      </c>
      <c r="S8" s="285">
        <v>2.9987611786422699</v>
      </c>
      <c r="T8" s="285">
        <v>5.0641447334227667</v>
      </c>
      <c r="U8" s="285">
        <v>0</v>
      </c>
      <c r="V8" s="285">
        <v>0</v>
      </c>
      <c r="W8" s="285">
        <v>0</v>
      </c>
      <c r="X8" s="270"/>
      <c r="Y8" s="270">
        <v>416.69625259536048</v>
      </c>
      <c r="Z8" s="287"/>
      <c r="AA8" s="287"/>
      <c r="AB8" s="387"/>
      <c r="AD8" s="393"/>
      <c r="AE8" s="319" t="s">
        <v>340</v>
      </c>
      <c r="AF8" s="319"/>
      <c r="AG8" s="319" t="s">
        <v>341</v>
      </c>
    </row>
    <row r="9" spans="1:33" ht="7.5" customHeight="1">
      <c r="B9" s="277"/>
      <c r="C9" s="270"/>
      <c r="D9" s="270"/>
      <c r="E9" s="270"/>
      <c r="F9" s="270"/>
      <c r="G9" s="270"/>
      <c r="H9" s="270"/>
      <c r="I9" s="270"/>
      <c r="J9" s="270"/>
      <c r="K9" s="270"/>
      <c r="L9" s="270"/>
      <c r="M9" s="270"/>
      <c r="N9" s="270"/>
      <c r="O9" s="270"/>
      <c r="P9" s="270"/>
      <c r="Q9" s="270"/>
      <c r="R9" s="270"/>
      <c r="S9" s="270"/>
      <c r="T9" s="270"/>
      <c r="U9" s="270"/>
      <c r="V9" s="270"/>
      <c r="W9" s="270"/>
      <c r="X9" s="270"/>
      <c r="Y9" s="270"/>
      <c r="Z9" s="287"/>
      <c r="AA9" s="287"/>
      <c r="AB9" s="387"/>
      <c r="AD9" s="393"/>
      <c r="AE9" s="319"/>
      <c r="AF9" s="319"/>
      <c r="AG9" s="319"/>
    </row>
    <row r="10" spans="1:33" ht="15.5">
      <c r="B10" s="276" t="s">
        <v>108</v>
      </c>
      <c r="C10" s="275">
        <v>305.46319989173645</v>
      </c>
      <c r="D10" s="275">
        <v>54.19219147198929</v>
      </c>
      <c r="E10" s="275">
        <v>50.224317165589603</v>
      </c>
      <c r="F10" s="275">
        <v>60.711924552894921</v>
      </c>
      <c r="G10" s="275">
        <v>40.13534046969334</v>
      </c>
      <c r="H10" s="275">
        <v>43.050802026187476</v>
      </c>
      <c r="I10" s="275">
        <v>40.254843558430053</v>
      </c>
      <c r="J10" s="275">
        <v>36.141315214346101</v>
      </c>
      <c r="K10" s="275">
        <v>32.74037416901114</v>
      </c>
      <c r="L10" s="275">
        <v>34.652860704628743</v>
      </c>
      <c r="M10" s="275">
        <v>4.8808589789632499</v>
      </c>
      <c r="N10" s="275">
        <v>2.6210744245353288</v>
      </c>
      <c r="O10" s="275">
        <v>2.0613994645795599</v>
      </c>
      <c r="P10" s="275">
        <v>2.06824156221065</v>
      </c>
      <c r="Q10" s="275">
        <v>2.2022857296143603</v>
      </c>
      <c r="R10" s="275">
        <v>2.6955171906216999</v>
      </c>
      <c r="S10" s="275">
        <v>2.9987611786422699</v>
      </c>
      <c r="T10" s="275">
        <v>5.0641447334227667</v>
      </c>
      <c r="U10" s="275">
        <v>0</v>
      </c>
      <c r="V10" s="275">
        <v>0</v>
      </c>
      <c r="W10" s="275">
        <v>0</v>
      </c>
      <c r="X10" s="270"/>
      <c r="Y10" s="270">
        <v>416.69625259536048</v>
      </c>
      <c r="Z10" s="287"/>
      <c r="AA10" s="287"/>
      <c r="AB10" s="394"/>
      <c r="AD10" s="393"/>
      <c r="AE10" s="319"/>
      <c r="AF10" s="319"/>
      <c r="AG10" s="319"/>
    </row>
    <row r="11" spans="1:33">
      <c r="X11" s="270"/>
      <c r="Y11" s="270"/>
      <c r="Z11" s="287"/>
      <c r="AA11" s="287"/>
      <c r="AB11" s="387"/>
      <c r="AD11" s="393"/>
      <c r="AE11" s="319"/>
      <c r="AF11" s="319"/>
      <c r="AG11" s="319"/>
    </row>
    <row r="12" spans="1:33" ht="15.5">
      <c r="A12" s="385">
        <v>2</v>
      </c>
      <c r="B12" s="273" t="s">
        <v>137</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87"/>
      <c r="AA12" s="287"/>
      <c r="AB12" s="387"/>
      <c r="AD12" s="393"/>
      <c r="AE12" s="319"/>
      <c r="AF12" s="319"/>
      <c r="AG12" s="319"/>
    </row>
    <row r="13" spans="1:33" ht="15.5">
      <c r="B13" s="277" t="s">
        <v>342</v>
      </c>
      <c r="C13" s="270">
        <v>2187.0643251261113</v>
      </c>
      <c r="D13" s="285">
        <v>289.96706246348947</v>
      </c>
      <c r="E13" s="285">
        <v>285.11617364131712</v>
      </c>
      <c r="F13" s="285">
        <v>285.54035775802237</v>
      </c>
      <c r="G13" s="285">
        <v>314.12440957535853</v>
      </c>
      <c r="H13" s="285">
        <v>322.86883398197051</v>
      </c>
      <c r="I13" s="285">
        <v>299.9418468306547</v>
      </c>
      <c r="J13" s="285">
        <v>281.42838375059426</v>
      </c>
      <c r="K13" s="285">
        <v>270.65599399437161</v>
      </c>
      <c r="L13" s="285">
        <v>272.15337343007616</v>
      </c>
      <c r="M13" s="285">
        <v>90.782709283436887</v>
      </c>
      <c r="N13" s="285">
        <v>83.215658630981139</v>
      </c>
      <c r="O13" s="285">
        <v>93.809191498236473</v>
      </c>
      <c r="P13" s="285">
        <v>84.099718474105956</v>
      </c>
      <c r="Q13" s="285">
        <v>84.592536729780946</v>
      </c>
      <c r="R13" s="285">
        <v>70.507270874269167</v>
      </c>
      <c r="S13" s="285">
        <v>56.91557852054585</v>
      </c>
      <c r="T13" s="285">
        <v>55.984835506850963</v>
      </c>
      <c r="U13" s="285">
        <v>0</v>
      </c>
      <c r="V13" s="285">
        <v>0</v>
      </c>
      <c r="W13" s="285">
        <v>0</v>
      </c>
      <c r="X13" s="270"/>
      <c r="Y13" s="270">
        <v>3241.703934944062</v>
      </c>
      <c r="Z13" s="395" t="b">
        <v>1</v>
      </c>
      <c r="AA13" s="395"/>
      <c r="AB13" s="394"/>
      <c r="AC13" s="396"/>
      <c r="AD13" s="393"/>
      <c r="AE13" s="319" t="s">
        <v>340</v>
      </c>
      <c r="AF13" s="319"/>
      <c r="AG13" s="319" t="s">
        <v>343</v>
      </c>
    </row>
    <row r="14" spans="1:33" ht="15.5">
      <c r="B14" s="277" t="s">
        <v>138</v>
      </c>
      <c r="C14" s="270">
        <v>92.970191390745001</v>
      </c>
      <c r="D14" s="285">
        <v>16.15657538389074</v>
      </c>
      <c r="E14" s="285">
        <v>20.144527601205432</v>
      </c>
      <c r="F14" s="285">
        <v>20.144527601205432</v>
      </c>
      <c r="G14" s="285">
        <v>20.144527601205432</v>
      </c>
      <c r="H14" s="285">
        <v>20.144527601205432</v>
      </c>
      <c r="I14" s="285">
        <v>20.144527601205432</v>
      </c>
      <c r="J14" s="285">
        <v>0</v>
      </c>
      <c r="K14" s="285">
        <v>0</v>
      </c>
      <c r="L14" s="285">
        <v>0</v>
      </c>
      <c r="M14" s="285">
        <v>0</v>
      </c>
      <c r="N14" s="285">
        <v>0</v>
      </c>
      <c r="O14" s="285">
        <v>0</v>
      </c>
      <c r="P14" s="285">
        <v>0</v>
      </c>
      <c r="Q14" s="285">
        <v>0</v>
      </c>
      <c r="R14" s="285">
        <v>0</v>
      </c>
      <c r="S14" s="285">
        <v>0</v>
      </c>
      <c r="T14" s="285">
        <v>0</v>
      </c>
      <c r="U14" s="285">
        <v>0</v>
      </c>
      <c r="V14" s="285">
        <v>0</v>
      </c>
      <c r="W14" s="285">
        <v>0</v>
      </c>
      <c r="X14" s="270"/>
      <c r="Y14" s="270">
        <v>116.87921338991788</v>
      </c>
      <c r="Z14" s="287"/>
      <c r="AA14" s="287"/>
      <c r="AB14" s="387"/>
      <c r="AD14" s="393"/>
      <c r="AE14" s="319" t="s">
        <v>344</v>
      </c>
      <c r="AF14" s="319"/>
      <c r="AG14" s="319" t="s">
        <v>343</v>
      </c>
    </row>
    <row r="15" spans="1:33" ht="15.5">
      <c r="B15" s="288" t="s">
        <v>139</v>
      </c>
      <c r="C15" s="270">
        <v>652.14435901013348</v>
      </c>
      <c r="D15" s="285">
        <v>0</v>
      </c>
      <c r="E15" s="285">
        <v>0</v>
      </c>
      <c r="F15" s="285">
        <v>0</v>
      </c>
      <c r="G15" s="285">
        <v>1.2470000000000001</v>
      </c>
      <c r="H15" s="285">
        <v>0</v>
      </c>
      <c r="I15" s="285">
        <v>50.503101000000001</v>
      </c>
      <c r="J15" s="285">
        <v>52.513819000000005</v>
      </c>
      <c r="K15" s="285">
        <v>13.911</v>
      </c>
      <c r="L15" s="285">
        <v>0</v>
      </c>
      <c r="M15" s="285">
        <v>820.75245999999981</v>
      </c>
      <c r="N15" s="285">
        <v>0</v>
      </c>
      <c r="O15" s="285">
        <v>0</v>
      </c>
      <c r="P15" s="285">
        <v>0</v>
      </c>
      <c r="Q15" s="285">
        <v>0</v>
      </c>
      <c r="R15" s="285">
        <v>231.41399999999999</v>
      </c>
      <c r="S15" s="285">
        <v>70.225999999999999</v>
      </c>
      <c r="T15" s="285">
        <v>0</v>
      </c>
      <c r="U15" s="285">
        <v>123.905</v>
      </c>
      <c r="V15" s="285">
        <v>0</v>
      </c>
      <c r="W15" s="285">
        <v>0</v>
      </c>
      <c r="X15" s="270"/>
      <c r="Y15" s="270">
        <v>1364.4723799999999</v>
      </c>
      <c r="Z15" s="287"/>
      <c r="AA15" s="287"/>
      <c r="AB15" s="394"/>
      <c r="AC15" s="396"/>
      <c r="AD15" s="393"/>
      <c r="AE15" s="319"/>
      <c r="AF15" s="319"/>
      <c r="AG15" s="319"/>
    </row>
    <row r="16" spans="1:33" ht="7.5" customHeight="1">
      <c r="B16" s="397"/>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395"/>
      <c r="AA16" s="395"/>
      <c r="AB16" s="394"/>
      <c r="AD16" s="393"/>
      <c r="AE16" s="319"/>
      <c r="AF16" s="319"/>
      <c r="AG16" s="319"/>
    </row>
    <row r="17" spans="1:33" ht="15.5">
      <c r="B17" s="276" t="s">
        <v>108</v>
      </c>
      <c r="C17" s="275">
        <v>2932.1788755269904</v>
      </c>
      <c r="D17" s="275">
        <v>306.12363784738022</v>
      </c>
      <c r="E17" s="275">
        <v>305.26070124252254</v>
      </c>
      <c r="F17" s="275">
        <v>305.68488535922779</v>
      </c>
      <c r="G17" s="275">
        <v>335.51593717656397</v>
      </c>
      <c r="H17" s="275">
        <v>343.01336158317594</v>
      </c>
      <c r="I17" s="275">
        <v>370.58947543186014</v>
      </c>
      <c r="J17" s="275">
        <v>333.94220275059428</v>
      </c>
      <c r="K17" s="275">
        <v>284.56699399437161</v>
      </c>
      <c r="L17" s="275">
        <v>272.15337343007616</v>
      </c>
      <c r="M17" s="275">
        <v>911.53516928343674</v>
      </c>
      <c r="N17" s="275">
        <v>83.215658630981139</v>
      </c>
      <c r="O17" s="275">
        <v>93.809191498236473</v>
      </c>
      <c r="P17" s="275">
        <v>84.099718474105956</v>
      </c>
      <c r="Q17" s="275">
        <v>84.592536729780946</v>
      </c>
      <c r="R17" s="275">
        <v>301.92127087426917</v>
      </c>
      <c r="S17" s="275">
        <v>127.14157852054585</v>
      </c>
      <c r="T17" s="275">
        <v>55.984835506850963</v>
      </c>
      <c r="U17" s="275">
        <v>123.905</v>
      </c>
      <c r="V17" s="275">
        <v>0</v>
      </c>
      <c r="W17" s="275">
        <v>0</v>
      </c>
      <c r="X17" s="270"/>
      <c r="Y17" s="270">
        <v>4723.0555283339791</v>
      </c>
      <c r="Z17" s="287"/>
      <c r="AA17" s="287"/>
      <c r="AB17" s="387"/>
      <c r="AD17" s="393"/>
      <c r="AE17" s="319"/>
      <c r="AF17" s="319"/>
      <c r="AG17" s="319"/>
    </row>
    <row r="18" spans="1:33">
      <c r="X18" s="270"/>
      <c r="Y18" s="270"/>
      <c r="Z18" s="287"/>
      <c r="AA18" s="287"/>
      <c r="AB18" s="387"/>
      <c r="AD18" s="393"/>
      <c r="AE18" s="319"/>
      <c r="AF18" s="319"/>
      <c r="AG18" s="319"/>
    </row>
    <row r="19" spans="1:33" ht="15.5">
      <c r="A19" s="385">
        <v>3</v>
      </c>
      <c r="B19" s="273" t="s">
        <v>140</v>
      </c>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87"/>
      <c r="AA19" s="287"/>
      <c r="AB19" s="387"/>
      <c r="AD19" s="393"/>
      <c r="AE19" s="319"/>
      <c r="AF19" s="319"/>
      <c r="AG19" s="319"/>
    </row>
    <row r="20" spans="1:33" ht="15.5">
      <c r="B20" s="277" t="s">
        <v>113</v>
      </c>
      <c r="C20" s="270">
        <v>4036.6581652467939</v>
      </c>
      <c r="D20" s="285">
        <v>657.13656730673449</v>
      </c>
      <c r="E20" s="285">
        <v>751.32112223720651</v>
      </c>
      <c r="F20" s="285">
        <v>773.88232296684919</v>
      </c>
      <c r="G20" s="285">
        <v>527.14137046726751</v>
      </c>
      <c r="H20" s="285">
        <v>626.92385955309192</v>
      </c>
      <c r="I20" s="285">
        <v>583.22996451551955</v>
      </c>
      <c r="J20" s="285">
        <v>479.60652648659374</v>
      </c>
      <c r="K20" s="285">
        <v>385.67908256040579</v>
      </c>
      <c r="L20" s="285">
        <v>421.96121630350336</v>
      </c>
      <c r="M20" s="285">
        <v>110.89636058278532</v>
      </c>
      <c r="N20" s="285">
        <v>18.637130372438019</v>
      </c>
      <c r="O20" s="285">
        <v>14.16329635934213</v>
      </c>
      <c r="P20" s="285">
        <v>14.716655734895991</v>
      </c>
      <c r="Q20" s="285">
        <v>15.45730365314869</v>
      </c>
      <c r="R20" s="285">
        <v>18.973260591327509</v>
      </c>
      <c r="S20" s="285">
        <v>21.048088484338567</v>
      </c>
      <c r="T20" s="285">
        <v>29.053445885642827</v>
      </c>
      <c r="U20" s="285">
        <v>0</v>
      </c>
      <c r="V20" s="285">
        <v>0</v>
      </c>
      <c r="W20" s="285">
        <v>0</v>
      </c>
      <c r="X20" s="270"/>
      <c r="Y20" s="270">
        <v>5449.8275740610907</v>
      </c>
      <c r="Z20" s="287"/>
      <c r="AA20" s="287"/>
      <c r="AB20" s="387"/>
      <c r="AD20" s="393"/>
      <c r="AE20" s="319" t="s">
        <v>340</v>
      </c>
      <c r="AF20" s="319"/>
      <c r="AG20" s="319" t="s">
        <v>345</v>
      </c>
    </row>
    <row r="21" spans="1:33" ht="15.5">
      <c r="B21" s="277" t="s">
        <v>346</v>
      </c>
      <c r="C21" s="270">
        <v>112.3578486185379</v>
      </c>
      <c r="D21" s="285">
        <v>1.0750528770799999</v>
      </c>
      <c r="E21" s="285">
        <v>3.3220597147100004</v>
      </c>
      <c r="F21" s="285">
        <v>7.0175015236</v>
      </c>
      <c r="G21" s="285">
        <v>28.81018236400001</v>
      </c>
      <c r="H21" s="285">
        <v>22.46768862099999</v>
      </c>
      <c r="I21" s="285">
        <v>16.369455448</v>
      </c>
      <c r="J21" s="285">
        <v>15.905943735000001</v>
      </c>
      <c r="K21" s="285">
        <v>13.186440885</v>
      </c>
      <c r="L21" s="285">
        <v>11.361050218000001</v>
      </c>
      <c r="M21" s="285">
        <v>9.8228468639999988</v>
      </c>
      <c r="N21" s="285">
        <v>9.0422467650000034</v>
      </c>
      <c r="O21" s="285">
        <v>7.6400943999999953</v>
      </c>
      <c r="P21" s="285">
        <v>8.3116009769999994</v>
      </c>
      <c r="Q21" s="285">
        <v>8.0178274060000039</v>
      </c>
      <c r="R21" s="285">
        <v>8.9430612459999992</v>
      </c>
      <c r="S21" s="285">
        <v>8.5707638200000034</v>
      </c>
      <c r="T21" s="285">
        <v>9.1674173600000053</v>
      </c>
      <c r="U21" s="285">
        <v>0</v>
      </c>
      <c r="V21" s="285">
        <v>0</v>
      </c>
      <c r="W21" s="285">
        <v>0</v>
      </c>
      <c r="X21" s="270"/>
      <c r="Y21" s="270">
        <v>189.03123422439003</v>
      </c>
      <c r="Z21" s="287"/>
      <c r="AA21" s="287"/>
      <c r="AB21" s="387"/>
      <c r="AD21" s="393"/>
      <c r="AE21" s="319" t="s">
        <v>340</v>
      </c>
      <c r="AF21" s="319"/>
      <c r="AG21" s="319" t="s">
        <v>347</v>
      </c>
    </row>
    <row r="22" spans="1:33" ht="15.5">
      <c r="B22" s="276" t="s">
        <v>108</v>
      </c>
      <c r="C22" s="275">
        <v>4149.01601386533</v>
      </c>
      <c r="D22" s="275">
        <v>658.21162018381449</v>
      </c>
      <c r="E22" s="275">
        <v>754.64318195191652</v>
      </c>
      <c r="F22" s="275">
        <v>780.89982449044919</v>
      </c>
      <c r="G22" s="275">
        <v>555.95155283126746</v>
      </c>
      <c r="H22" s="275">
        <v>649.39154817409189</v>
      </c>
      <c r="I22" s="275">
        <v>599.59941996351961</v>
      </c>
      <c r="J22" s="275">
        <v>495.51247022159373</v>
      </c>
      <c r="K22" s="275">
        <v>398.86552344540581</v>
      </c>
      <c r="L22" s="275">
        <v>433.32226652150337</v>
      </c>
      <c r="M22" s="275">
        <v>120.71920744678532</v>
      </c>
      <c r="N22" s="275">
        <v>27.679377137438024</v>
      </c>
      <c r="O22" s="275">
        <v>21.803390759342125</v>
      </c>
      <c r="P22" s="275">
        <v>23.028256711895992</v>
      </c>
      <c r="Q22" s="275">
        <v>23.475131059148694</v>
      </c>
      <c r="R22" s="275">
        <v>27.916321837327509</v>
      </c>
      <c r="S22" s="275">
        <v>29.618852304338571</v>
      </c>
      <c r="T22" s="275">
        <v>38.220863245642832</v>
      </c>
      <c r="U22" s="275">
        <v>0</v>
      </c>
      <c r="V22" s="275">
        <v>0</v>
      </c>
      <c r="W22" s="275">
        <v>0</v>
      </c>
      <c r="X22" s="270"/>
      <c r="Y22" s="270">
        <v>5638.8588082854803</v>
      </c>
      <c r="Z22" s="395"/>
      <c r="AA22" s="395"/>
      <c r="AB22" s="394"/>
      <c r="AD22" s="393"/>
      <c r="AE22" s="319"/>
      <c r="AF22" s="319"/>
      <c r="AG22" s="319"/>
    </row>
    <row r="23" spans="1:33">
      <c r="X23" s="270"/>
      <c r="Y23" s="270"/>
      <c r="Z23" s="287"/>
      <c r="AA23" s="287"/>
      <c r="AB23" s="387"/>
      <c r="AD23" s="393"/>
      <c r="AE23" s="319"/>
      <c r="AF23" s="319"/>
      <c r="AG23" s="319"/>
    </row>
    <row r="24" spans="1:33" ht="15.5">
      <c r="A24" s="385">
        <v>4</v>
      </c>
      <c r="B24" s="273" t="s">
        <v>348</v>
      </c>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87"/>
      <c r="AA24" s="287"/>
      <c r="AB24" s="387"/>
      <c r="AD24" s="393"/>
      <c r="AE24" s="319"/>
      <c r="AF24" s="319"/>
      <c r="AG24" s="319"/>
    </row>
    <row r="25" spans="1:33" ht="15.5">
      <c r="B25" s="277" t="s">
        <v>349</v>
      </c>
      <c r="C25" s="270">
        <v>-247.46660144012196</v>
      </c>
      <c r="D25" s="270">
        <v>-127.14042359252605</v>
      </c>
      <c r="E25" s="270">
        <v>0</v>
      </c>
      <c r="F25" s="270">
        <v>93.901086423467419</v>
      </c>
      <c r="G25" s="270">
        <v>-45.869756175800191</v>
      </c>
      <c r="H25" s="270">
        <v>-44.262077936314654</v>
      </c>
      <c r="I25" s="270">
        <v>79.821696703376347</v>
      </c>
      <c r="J25" s="270">
        <v>-18.438198256008466</v>
      </c>
      <c r="K25" s="270">
        <v>-26.879478932011473</v>
      </c>
      <c r="L25" s="270">
        <v>-192.40275316145249</v>
      </c>
      <c r="M25" s="270">
        <v>-54.339846031739221</v>
      </c>
      <c r="N25" s="270">
        <v>-34.73061492141639</v>
      </c>
      <c r="O25" s="270">
        <v>-24.234843620347615</v>
      </c>
      <c r="P25" s="270">
        <v>-11.570153359356629</v>
      </c>
      <c r="Q25" s="270">
        <v>-3.9874723896372846</v>
      </c>
      <c r="R25" s="270">
        <v>-7.4289929510757124</v>
      </c>
      <c r="S25" s="270">
        <v>-2.5864963259106672</v>
      </c>
      <c r="T25" s="270">
        <v>25.393542138600505</v>
      </c>
      <c r="U25" s="270">
        <v>0.1316134429652345</v>
      </c>
      <c r="V25" s="270">
        <v>0.18371616704748986</v>
      </c>
      <c r="W25" s="270">
        <v>1.1254206057741401E-2</v>
      </c>
      <c r="X25" s="270"/>
      <c r="Y25" s="270">
        <v>-394.42819857208207</v>
      </c>
      <c r="Z25" s="287"/>
      <c r="AA25" s="287"/>
      <c r="AB25" s="387"/>
      <c r="AD25" s="393"/>
      <c r="AE25" s="319"/>
      <c r="AF25" s="319"/>
      <c r="AG25" s="319"/>
    </row>
    <row r="26" spans="1:33" ht="15.5">
      <c r="B26" s="277" t="s">
        <v>350</v>
      </c>
      <c r="C26" s="270">
        <v>23358.160819130262</v>
      </c>
      <c r="D26" s="270">
        <v>3679.1143622656496</v>
      </c>
      <c r="E26" s="270">
        <v>3469.0899880474967</v>
      </c>
      <c r="F26" s="270">
        <v>3955.9110454480551</v>
      </c>
      <c r="G26" s="270">
        <v>2924.1788330195927</v>
      </c>
      <c r="H26" s="270">
        <v>3189.8867600943017</v>
      </c>
      <c r="I26" s="270">
        <v>3174.8271911777006</v>
      </c>
      <c r="J26" s="270">
        <v>2676.4481908798684</v>
      </c>
      <c r="K26" s="270">
        <v>2458.6127441385061</v>
      </c>
      <c r="L26" s="270">
        <v>2583.5337760970037</v>
      </c>
      <c r="M26" s="270">
        <v>823.03528167973741</v>
      </c>
      <c r="N26" s="270">
        <v>542.65523108533557</v>
      </c>
      <c r="O26" s="270">
        <v>463.74343148131453</v>
      </c>
      <c r="P26" s="270">
        <v>461.91143126924334</v>
      </c>
      <c r="Q26" s="270">
        <v>499.41919901142757</v>
      </c>
      <c r="R26" s="270">
        <v>521.97176180982842</v>
      </c>
      <c r="S26" s="270">
        <v>566.63573427524591</v>
      </c>
      <c r="T26" s="270">
        <v>718.96268114331122</v>
      </c>
      <c r="U26" s="270">
        <v>482.20395300574086</v>
      </c>
      <c r="V26" s="270">
        <v>488.25422641715244</v>
      </c>
      <c r="W26" s="270">
        <v>473.93549152287079</v>
      </c>
      <c r="X26" s="270"/>
      <c r="Y26" s="270"/>
      <c r="Z26" s="287"/>
      <c r="AA26" s="287"/>
      <c r="AB26" s="387"/>
      <c r="AD26" s="393"/>
      <c r="AE26" s="319"/>
      <c r="AF26" s="319"/>
      <c r="AG26" s="319" t="s">
        <v>351</v>
      </c>
    </row>
    <row r="27" spans="1:33" ht="15.5">
      <c r="B27" s="276" t="s">
        <v>108</v>
      </c>
      <c r="C27" s="275">
        <v>23110.694217690147</v>
      </c>
      <c r="D27" s="275">
        <v>3551.9739386731235</v>
      </c>
      <c r="E27" s="275">
        <v>3469.0899880474967</v>
      </c>
      <c r="F27" s="275">
        <v>4049.8121318715225</v>
      </c>
      <c r="G27" s="275">
        <v>2878.3090768437924</v>
      </c>
      <c r="H27" s="275">
        <v>3145.6246821579871</v>
      </c>
      <c r="I27" s="275">
        <v>3254.6488878810769</v>
      </c>
      <c r="J27" s="275">
        <v>2658.0099926238599</v>
      </c>
      <c r="K27" s="275">
        <v>2431.7332652064947</v>
      </c>
      <c r="L27" s="275">
        <v>2391.1310229355513</v>
      </c>
      <c r="M27" s="275">
        <v>768.69543564799824</v>
      </c>
      <c r="N27" s="275">
        <v>507.92461616391915</v>
      </c>
      <c r="O27" s="275">
        <v>439.50858786096694</v>
      </c>
      <c r="P27" s="275">
        <v>450.34127790988668</v>
      </c>
      <c r="Q27" s="275">
        <v>495.43172662179029</v>
      </c>
      <c r="R27" s="275">
        <v>514.54276885875277</v>
      </c>
      <c r="S27" s="275">
        <v>564.04923794933529</v>
      </c>
      <c r="T27" s="275">
        <v>744.35622328191175</v>
      </c>
      <c r="U27" s="275">
        <v>482.33556644870612</v>
      </c>
      <c r="V27" s="275">
        <v>488.4379425841999</v>
      </c>
      <c r="W27" s="275">
        <v>473.94674572892853</v>
      </c>
      <c r="X27" s="270"/>
      <c r="Y27" s="270">
        <v>33759.903115297304</v>
      </c>
      <c r="Z27" s="395"/>
      <c r="AA27" s="395"/>
      <c r="AB27" s="394"/>
      <c r="AD27" s="393"/>
      <c r="AE27" s="319"/>
      <c r="AF27" s="319"/>
      <c r="AG27" s="319"/>
    </row>
    <row r="28" spans="1:33" ht="7.5" customHeight="1">
      <c r="X28" s="270"/>
      <c r="Y28" s="270"/>
      <c r="Z28" s="287"/>
      <c r="AA28" s="287"/>
      <c r="AB28" s="387"/>
      <c r="AD28" s="393"/>
      <c r="AE28" s="319"/>
      <c r="AF28" s="319"/>
      <c r="AG28" s="319"/>
    </row>
    <row r="29" spans="1:33" ht="15.5">
      <c r="B29" s="273"/>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87"/>
      <c r="AA29" s="287"/>
      <c r="AB29" s="387"/>
      <c r="AD29" s="393"/>
      <c r="AE29" s="319"/>
      <c r="AF29" s="319"/>
      <c r="AG29" s="319"/>
    </row>
    <row r="30" spans="1:33" ht="15.5">
      <c r="A30" s="385">
        <v>5</v>
      </c>
      <c r="B30" s="273" t="s">
        <v>352</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87"/>
      <c r="AA30" s="287"/>
      <c r="AB30" s="387"/>
      <c r="AD30" s="393"/>
      <c r="AE30" s="319"/>
      <c r="AF30" s="319"/>
      <c r="AG30" s="319"/>
    </row>
    <row r="31" spans="1:33" ht="15.5">
      <c r="B31" s="277" t="s">
        <v>141</v>
      </c>
      <c r="C31" s="270">
        <v>-4250.3044918917039</v>
      </c>
      <c r="D31" s="285">
        <v>37.206214785158629</v>
      </c>
      <c r="E31" s="285">
        <v>48.323301689135917</v>
      </c>
      <c r="F31" s="285">
        <v>-59.26997770292845</v>
      </c>
      <c r="G31" s="285">
        <v>-249.81713203559426</v>
      </c>
      <c r="H31" s="285">
        <v>-254.70369509668438</v>
      </c>
      <c r="I31" s="285">
        <v>-533.74927804777838</v>
      </c>
      <c r="J31" s="285">
        <v>-707.65785969804256</v>
      </c>
      <c r="K31" s="285">
        <v>-708.60914007608437</v>
      </c>
      <c r="L31" s="285">
        <v>-745.31904327018697</v>
      </c>
      <c r="M31" s="285">
        <v>-799.96047425272252</v>
      </c>
      <c r="N31" s="285">
        <v>-715.30001563327937</v>
      </c>
      <c r="O31" s="285">
        <v>-827.10993900427832</v>
      </c>
      <c r="P31" s="285">
        <v>-802.84284224114333</v>
      </c>
      <c r="Q31" s="285">
        <v>-614.34173754855578</v>
      </c>
      <c r="R31" s="285">
        <v>-649.04227386133823</v>
      </c>
      <c r="S31" s="285">
        <v>-354.53444569287666</v>
      </c>
      <c r="T31" s="285">
        <v>-156.38611944173701</v>
      </c>
      <c r="U31" s="285">
        <v>-161.45035534347488</v>
      </c>
      <c r="V31" s="285">
        <v>-152.79114667233179</v>
      </c>
      <c r="W31" s="285">
        <v>-80.528458239577532</v>
      </c>
      <c r="X31" s="270"/>
      <c r="Y31" s="270">
        <v>-8487.8844173843208</v>
      </c>
      <c r="Z31" s="287"/>
      <c r="AA31" s="287"/>
      <c r="AB31" s="394"/>
      <c r="AC31" s="396"/>
      <c r="AD31" s="393"/>
      <c r="AE31" s="319" t="s">
        <v>167</v>
      </c>
      <c r="AF31" s="319"/>
      <c r="AG31" s="319" t="s">
        <v>341</v>
      </c>
    </row>
    <row r="32" spans="1:33" ht="15.5">
      <c r="B32" s="277" t="s">
        <v>142</v>
      </c>
      <c r="C32" s="270">
        <v>-9624.6638359665121</v>
      </c>
      <c r="D32" s="285">
        <v>-305.80195806349752</v>
      </c>
      <c r="E32" s="285">
        <v>-316.15816779314224</v>
      </c>
      <c r="F32" s="285">
        <v>-473.97241451729008</v>
      </c>
      <c r="G32" s="285">
        <v>-483.36541950159312</v>
      </c>
      <c r="H32" s="285">
        <v>-500.07585700726651</v>
      </c>
      <c r="I32" s="285">
        <v>-556.88016139431136</v>
      </c>
      <c r="J32" s="285">
        <v>-661.52903865300789</v>
      </c>
      <c r="K32" s="285">
        <v>-677.68017314456597</v>
      </c>
      <c r="L32" s="285">
        <v>-311.60708584543084</v>
      </c>
      <c r="M32" s="285">
        <v>-1234.7602402188345</v>
      </c>
      <c r="N32" s="285">
        <v>-1612.2103042526535</v>
      </c>
      <c r="O32" s="285">
        <v>-1642.7514175470078</v>
      </c>
      <c r="P32" s="285">
        <v>-1582.7376358391746</v>
      </c>
      <c r="Q32" s="285">
        <v>-1638.2312878204455</v>
      </c>
      <c r="R32" s="285">
        <v>-1766.8569850654474</v>
      </c>
      <c r="S32" s="285">
        <v>-1715.6383302551715</v>
      </c>
      <c r="T32" s="285">
        <v>-1702.8300056344692</v>
      </c>
      <c r="U32" s="285">
        <v>-1755.0992786427009</v>
      </c>
      <c r="V32" s="285">
        <v>-1806.6164209794285</v>
      </c>
      <c r="W32" s="285">
        <v>-683.68179141780251</v>
      </c>
      <c r="X32" s="270"/>
      <c r="Y32" s="270">
        <v>-21428.48397359324</v>
      </c>
      <c r="Z32" s="287"/>
      <c r="AA32" s="287"/>
      <c r="AB32" s="394"/>
      <c r="AC32" s="396"/>
      <c r="AD32" s="393"/>
      <c r="AE32" s="319" t="s">
        <v>168</v>
      </c>
      <c r="AF32" s="319"/>
      <c r="AG32" s="319" t="s">
        <v>341</v>
      </c>
    </row>
    <row r="33" spans="1:33" ht="15.5">
      <c r="B33" s="277" t="s">
        <v>117</v>
      </c>
      <c r="C33" s="270">
        <v>99.724804181698303</v>
      </c>
      <c r="D33" s="285">
        <v>10.814548752400661</v>
      </c>
      <c r="E33" s="285">
        <v>11.031256436467649</v>
      </c>
      <c r="F33" s="285">
        <v>10.67981673659949</v>
      </c>
      <c r="G33" s="285">
        <v>10.66090008426294</v>
      </c>
      <c r="H33" s="285">
        <v>11.38662237898653</v>
      </c>
      <c r="I33" s="285">
        <v>13.601887486828801</v>
      </c>
      <c r="J33" s="285">
        <v>11.24861594424365</v>
      </c>
      <c r="K33" s="285">
        <v>10.43353790009574</v>
      </c>
      <c r="L33" s="285">
        <v>11.046973829303649</v>
      </c>
      <c r="M33" s="285">
        <v>8.0376920865202184</v>
      </c>
      <c r="N33" s="285">
        <v>5.7048693871472178</v>
      </c>
      <c r="O33" s="285">
        <v>5.0865885601284289</v>
      </c>
      <c r="P33" s="285">
        <v>5.0954099246738922</v>
      </c>
      <c r="Q33" s="285">
        <v>5.1260406319059584</v>
      </c>
      <c r="R33" s="285">
        <v>5.5946686081767751</v>
      </c>
      <c r="S33" s="285">
        <v>6.0594594765873806</v>
      </c>
      <c r="T33" s="285">
        <v>6.5089114212721499</v>
      </c>
      <c r="U33" s="285">
        <v>7.3633597049954469</v>
      </c>
      <c r="V33" s="285">
        <v>7.4158740173500011</v>
      </c>
      <c r="W33" s="285">
        <v>7.0080704157921936</v>
      </c>
      <c r="X33" s="270"/>
      <c r="Y33" s="270">
        <v>169.90510378373881</v>
      </c>
      <c r="Z33" s="287"/>
      <c r="AA33" s="287"/>
      <c r="AB33" s="394"/>
      <c r="AC33" s="396"/>
      <c r="AD33" s="393"/>
      <c r="AE33" s="319" t="s">
        <v>353</v>
      </c>
      <c r="AF33" s="319"/>
      <c r="AG33" s="319" t="s">
        <v>341</v>
      </c>
    </row>
    <row r="34" spans="1:33" ht="15.5">
      <c r="B34" s="277" t="s">
        <v>143</v>
      </c>
      <c r="C34" s="270">
        <v>0</v>
      </c>
      <c r="D34" s="285">
        <v>0</v>
      </c>
      <c r="E34" s="285">
        <v>0</v>
      </c>
      <c r="F34" s="285">
        <v>0</v>
      </c>
      <c r="G34" s="285">
        <v>0</v>
      </c>
      <c r="H34" s="285">
        <v>0</v>
      </c>
      <c r="I34" s="285">
        <v>0</v>
      </c>
      <c r="J34" s="285">
        <v>0</v>
      </c>
      <c r="K34" s="285">
        <v>0</v>
      </c>
      <c r="L34" s="285">
        <v>0</v>
      </c>
      <c r="M34" s="285">
        <v>0</v>
      </c>
      <c r="N34" s="285">
        <v>0</v>
      </c>
      <c r="O34" s="285">
        <v>0</v>
      </c>
      <c r="P34" s="285">
        <v>0</v>
      </c>
      <c r="Q34" s="285">
        <v>0</v>
      </c>
      <c r="R34" s="285">
        <v>0</v>
      </c>
      <c r="S34" s="285">
        <v>0</v>
      </c>
      <c r="T34" s="285">
        <v>0</v>
      </c>
      <c r="U34" s="285">
        <v>0</v>
      </c>
      <c r="V34" s="285">
        <v>0</v>
      </c>
      <c r="W34" s="285">
        <v>0</v>
      </c>
      <c r="X34" s="270"/>
      <c r="Y34" s="270">
        <v>0</v>
      </c>
      <c r="Z34" s="287"/>
      <c r="AA34" s="287"/>
      <c r="AB34" s="394"/>
      <c r="AD34" s="393"/>
      <c r="AE34" s="319" t="s">
        <v>354</v>
      </c>
      <c r="AF34" s="319"/>
      <c r="AG34" s="319" t="s">
        <v>355</v>
      </c>
    </row>
    <row r="35" spans="1:33" ht="15.5">
      <c r="B35" s="277" t="s">
        <v>144</v>
      </c>
      <c r="C35" s="270">
        <v>36.960711997939121</v>
      </c>
      <c r="D35" s="285">
        <v>24.45351209904754</v>
      </c>
      <c r="E35" s="285">
        <v>16.025579196000059</v>
      </c>
      <c r="F35" s="285">
        <v>0</v>
      </c>
      <c r="G35" s="285">
        <v>0</v>
      </c>
      <c r="H35" s="285">
        <v>0</v>
      </c>
      <c r="I35" s="285">
        <v>0</v>
      </c>
      <c r="J35" s="285">
        <v>0</v>
      </c>
      <c r="K35" s="285">
        <v>0</v>
      </c>
      <c r="L35" s="285">
        <v>0</v>
      </c>
      <c r="M35" s="285">
        <v>0</v>
      </c>
      <c r="N35" s="285">
        <v>0</v>
      </c>
      <c r="O35" s="285">
        <v>0</v>
      </c>
      <c r="P35" s="285">
        <v>0</v>
      </c>
      <c r="Q35" s="285">
        <v>0</v>
      </c>
      <c r="R35" s="285">
        <v>0</v>
      </c>
      <c r="S35" s="285">
        <v>0</v>
      </c>
      <c r="T35" s="285">
        <v>0</v>
      </c>
      <c r="U35" s="285">
        <v>0</v>
      </c>
      <c r="V35" s="285">
        <v>0</v>
      </c>
      <c r="W35" s="285">
        <v>0</v>
      </c>
      <c r="X35" s="270"/>
      <c r="Y35" s="270">
        <v>40.479091295047596</v>
      </c>
      <c r="Z35" s="287"/>
      <c r="AA35" s="287"/>
      <c r="AB35" s="394"/>
      <c r="AD35" s="393"/>
      <c r="AE35" s="319" t="s">
        <v>356</v>
      </c>
      <c r="AF35" s="319"/>
      <c r="AG35" s="319" t="s">
        <v>341</v>
      </c>
    </row>
    <row r="36" spans="1:33" ht="15.5">
      <c r="B36" s="277" t="s">
        <v>145</v>
      </c>
      <c r="C36" s="270">
        <v>2458.9887825246678</v>
      </c>
      <c r="D36" s="285">
        <v>263.78231224598852</v>
      </c>
      <c r="E36" s="285">
        <v>258.20244419015665</v>
      </c>
      <c r="F36" s="285">
        <v>257.50144849295015</v>
      </c>
      <c r="G36" s="285">
        <v>255.20833223090759</v>
      </c>
      <c r="H36" s="285">
        <v>249.42985301121763</v>
      </c>
      <c r="I36" s="285">
        <v>248.01249102527444</v>
      </c>
      <c r="J36" s="285">
        <v>242.84160699420445</v>
      </c>
      <c r="K36" s="285">
        <v>241.95759312097917</v>
      </c>
      <c r="L36" s="285">
        <v>219.04291409425991</v>
      </c>
      <c r="M36" s="285">
        <v>215.51048006602727</v>
      </c>
      <c r="N36" s="285">
        <v>210.29840023959619</v>
      </c>
      <c r="O36" s="285">
        <v>208.4498745483227</v>
      </c>
      <c r="P36" s="285">
        <v>206.98120156178555</v>
      </c>
      <c r="Q36" s="285">
        <v>197.37694092801976</v>
      </c>
      <c r="R36" s="285">
        <v>180.89277802653072</v>
      </c>
      <c r="S36" s="285">
        <v>177.13393458954374</v>
      </c>
      <c r="T36" s="285">
        <v>173.68308738742786</v>
      </c>
      <c r="U36" s="285">
        <v>172.45681183138555</v>
      </c>
      <c r="V36" s="285">
        <v>172.02345618669602</v>
      </c>
      <c r="W36" s="285">
        <v>171.19803167098655</v>
      </c>
      <c r="X36" s="270"/>
      <c r="Y36" s="270">
        <v>4321.9839924422613</v>
      </c>
      <c r="Z36" s="287"/>
      <c r="AA36" s="287"/>
      <c r="AB36" s="394"/>
      <c r="AD36" s="393"/>
      <c r="AE36" s="319" t="s">
        <v>357</v>
      </c>
      <c r="AF36" s="319"/>
      <c r="AG36" s="319" t="s">
        <v>341</v>
      </c>
    </row>
    <row r="37" spans="1:33" ht="15.5">
      <c r="B37" s="277" t="s">
        <v>358</v>
      </c>
      <c r="C37" s="270">
        <v>-1282.8409850989933</v>
      </c>
      <c r="D37" s="285">
        <v>8.7623800454736607</v>
      </c>
      <c r="E37" s="285">
        <v>8.773451212695587</v>
      </c>
      <c r="F37" s="285">
        <v>8.7848537456534999</v>
      </c>
      <c r="G37" s="285">
        <v>8.7965818498748298</v>
      </c>
      <c r="H37" s="285">
        <v>8.7582820305488092</v>
      </c>
      <c r="I37" s="285">
        <v>8.817608880739721</v>
      </c>
      <c r="J37" s="285">
        <v>8.8086575907588305</v>
      </c>
      <c r="K37" s="285">
        <v>-149.4243506141591</v>
      </c>
      <c r="L37" s="285">
        <v>-153.08907162165892</v>
      </c>
      <c r="M37" s="285">
        <v>-156.9061572959865</v>
      </c>
      <c r="N37" s="285">
        <v>-311.51709439629815</v>
      </c>
      <c r="O37" s="285">
        <v>-272.47964439960202</v>
      </c>
      <c r="P37" s="285">
        <v>-286.10740313679423</v>
      </c>
      <c r="Q37" s="285">
        <v>-297.22380600232265</v>
      </c>
      <c r="R37" s="285">
        <v>-307.31609097470948</v>
      </c>
      <c r="S37" s="285">
        <v>-353.16498124062292</v>
      </c>
      <c r="T37" s="285">
        <v>-364.29092566851398</v>
      </c>
      <c r="U37" s="285">
        <v>-227.21792487564116</v>
      </c>
      <c r="V37" s="285">
        <v>-234.38405537225245</v>
      </c>
      <c r="W37" s="285">
        <v>-234.38999179048346</v>
      </c>
      <c r="X37" s="270"/>
      <c r="Y37" s="270">
        <v>-3286.0096820333001</v>
      </c>
      <c r="Z37" s="395"/>
      <c r="AA37" s="395"/>
      <c r="AB37" s="394"/>
      <c r="AC37" s="396"/>
      <c r="AD37" s="393"/>
      <c r="AE37" s="319" t="s">
        <v>359</v>
      </c>
      <c r="AF37" s="319"/>
      <c r="AG37" s="319" t="s">
        <v>341</v>
      </c>
    </row>
    <row r="38" spans="1:33" ht="15.5">
      <c r="B38" s="277" t="s">
        <v>11</v>
      </c>
      <c r="C38" s="270">
        <v>4969.3039213661232</v>
      </c>
      <c r="D38" s="285">
        <v>676.92139060747206</v>
      </c>
      <c r="E38" s="285">
        <v>576.56650724249835</v>
      </c>
      <c r="F38" s="285">
        <v>558.0940570007034</v>
      </c>
      <c r="G38" s="285">
        <v>568.27168912545699</v>
      </c>
      <c r="H38" s="285">
        <v>556.5977879183929</v>
      </c>
      <c r="I38" s="285">
        <v>587.88889900031722</v>
      </c>
      <c r="J38" s="285">
        <v>541.72586464712629</v>
      </c>
      <c r="K38" s="285">
        <v>498.93543892855126</v>
      </c>
      <c r="L38" s="285">
        <v>489.75051114199994</v>
      </c>
      <c r="M38" s="285">
        <v>387.86588846204302</v>
      </c>
      <c r="N38" s="285">
        <v>279.54361900668516</v>
      </c>
      <c r="O38" s="285">
        <v>241.10569059167818</v>
      </c>
      <c r="P38" s="285">
        <v>241.16150087619718</v>
      </c>
      <c r="Q38" s="285">
        <v>251.18000361827603</v>
      </c>
      <c r="R38" s="285">
        <v>250.54954326622476</v>
      </c>
      <c r="S38" s="285">
        <v>268.44682022335525</v>
      </c>
      <c r="T38" s="285">
        <v>291.53777794725193</v>
      </c>
      <c r="U38" s="285">
        <v>334.95592643305469</v>
      </c>
      <c r="V38" s="285">
        <v>342.80389450169019</v>
      </c>
      <c r="W38" s="285">
        <v>334.55043899069182</v>
      </c>
      <c r="X38" s="270"/>
      <c r="Y38" s="270">
        <v>8278.4532495296662</v>
      </c>
      <c r="Z38" s="395"/>
      <c r="AA38" s="395"/>
      <c r="AB38" s="394"/>
      <c r="AD38" s="393"/>
      <c r="AE38" s="319" t="s">
        <v>353</v>
      </c>
      <c r="AF38" s="319" t="s">
        <v>359</v>
      </c>
      <c r="AG38" s="319" t="s">
        <v>345</v>
      </c>
    </row>
    <row r="39" spans="1:33" ht="15.5">
      <c r="B39" s="277" t="s">
        <v>146</v>
      </c>
      <c r="C39" s="270">
        <v>65.66523873845631</v>
      </c>
      <c r="D39" s="285">
        <v>4.3093527609199995</v>
      </c>
      <c r="E39" s="285">
        <v>1.9282107369499999</v>
      </c>
      <c r="F39" s="285">
        <v>7.1672783298899994</v>
      </c>
      <c r="G39" s="285">
        <v>5.833695592169998</v>
      </c>
      <c r="H39" s="285">
        <v>6.2368961937499989</v>
      </c>
      <c r="I39" s="285">
        <v>5.7846764748499933</v>
      </c>
      <c r="J39" s="285">
        <v>5.0209828056699974</v>
      </c>
      <c r="K39" s="285">
        <v>5.8945085178699959</v>
      </c>
      <c r="L39" s="285">
        <v>7.0928749120899903</v>
      </c>
      <c r="M39" s="285">
        <v>8.7344621488399987</v>
      </c>
      <c r="N39" s="285">
        <v>8.0340924605699975</v>
      </c>
      <c r="O39" s="285">
        <v>6.8628228666699993</v>
      </c>
      <c r="P39" s="285">
        <v>7.7479984084200009</v>
      </c>
      <c r="Q39" s="285">
        <v>7.878950662099995</v>
      </c>
      <c r="R39" s="285">
        <v>5.4917484858100014</v>
      </c>
      <c r="S39" s="285">
        <v>5.9137419049099993</v>
      </c>
      <c r="T39" s="285">
        <v>6.9746471050700007</v>
      </c>
      <c r="U39" s="285">
        <v>6.9236301166399965</v>
      </c>
      <c r="V39" s="285">
        <v>7.1785652255999963</v>
      </c>
      <c r="W39" s="285">
        <v>7.1120897499300018</v>
      </c>
      <c r="X39" s="270"/>
      <c r="Y39" s="270">
        <v>128.12122545871998</v>
      </c>
      <c r="Z39" s="287"/>
      <c r="AA39" s="287"/>
      <c r="AB39" s="394"/>
      <c r="AD39" s="393"/>
      <c r="AE39" s="319" t="s">
        <v>353</v>
      </c>
      <c r="AF39" s="319" t="s">
        <v>359</v>
      </c>
      <c r="AG39" s="319" t="s">
        <v>347</v>
      </c>
    </row>
    <row r="40" spans="1:33" ht="15.5">
      <c r="B40" s="277" t="s">
        <v>147</v>
      </c>
      <c r="C40" s="270">
        <v>0</v>
      </c>
      <c r="D40" s="270">
        <v>0</v>
      </c>
      <c r="E40" s="270">
        <v>0</v>
      </c>
      <c r="F40" s="270">
        <v>0</v>
      </c>
      <c r="G40" s="270">
        <v>0</v>
      </c>
      <c r="H40" s="270">
        <v>0</v>
      </c>
      <c r="I40" s="270">
        <v>0</v>
      </c>
      <c r="J40" s="270">
        <v>0</v>
      </c>
      <c r="K40" s="270">
        <v>0</v>
      </c>
      <c r="L40" s="270">
        <v>0</v>
      </c>
      <c r="M40" s="270">
        <v>0</v>
      </c>
      <c r="N40" s="270">
        <v>0</v>
      </c>
      <c r="O40" s="270">
        <v>0</v>
      </c>
      <c r="P40" s="270">
        <v>0</v>
      </c>
      <c r="Q40" s="270">
        <v>0</v>
      </c>
      <c r="R40" s="270">
        <v>0</v>
      </c>
      <c r="S40" s="270">
        <v>0</v>
      </c>
      <c r="T40" s="270">
        <v>0</v>
      </c>
      <c r="U40" s="270">
        <v>0</v>
      </c>
      <c r="V40" s="270">
        <v>0</v>
      </c>
      <c r="W40" s="270">
        <v>0</v>
      </c>
      <c r="X40" s="270"/>
      <c r="Y40" s="270">
        <v>0</v>
      </c>
      <c r="Z40" s="395"/>
      <c r="AA40" s="395"/>
      <c r="AB40" s="394"/>
      <c r="AD40" s="393"/>
      <c r="AE40" s="319"/>
      <c r="AF40" s="319"/>
      <c r="AG40" s="319"/>
    </row>
    <row r="41" spans="1:33" ht="15.5">
      <c r="B41" s="277" t="s">
        <v>148</v>
      </c>
      <c r="C41" s="270">
        <v>0</v>
      </c>
      <c r="D41" s="285">
        <v>0</v>
      </c>
      <c r="E41" s="285">
        <v>0</v>
      </c>
      <c r="F41" s="285">
        <v>0</v>
      </c>
      <c r="G41" s="285">
        <v>0</v>
      </c>
      <c r="H41" s="285">
        <v>0</v>
      </c>
      <c r="I41" s="285">
        <v>0</v>
      </c>
      <c r="J41" s="285">
        <v>0</v>
      </c>
      <c r="K41" s="285">
        <v>0</v>
      </c>
      <c r="L41" s="285">
        <v>0</v>
      </c>
      <c r="M41" s="285">
        <v>0</v>
      </c>
      <c r="N41" s="285">
        <v>0</v>
      </c>
      <c r="O41" s="285">
        <v>0</v>
      </c>
      <c r="P41" s="285">
        <v>0</v>
      </c>
      <c r="Q41" s="285">
        <v>0</v>
      </c>
      <c r="R41" s="285">
        <v>0</v>
      </c>
      <c r="S41" s="285">
        <v>0</v>
      </c>
      <c r="T41" s="285">
        <v>0</v>
      </c>
      <c r="U41" s="285">
        <v>0</v>
      </c>
      <c r="V41" s="285">
        <v>0</v>
      </c>
      <c r="W41" s="285">
        <v>0</v>
      </c>
      <c r="X41" s="270"/>
      <c r="Y41" s="270">
        <v>0</v>
      </c>
      <c r="Z41" s="395"/>
      <c r="AA41" s="395"/>
      <c r="AB41" s="394"/>
      <c r="AD41" s="393"/>
      <c r="AE41" s="319"/>
      <c r="AF41" s="319"/>
      <c r="AG41" s="319"/>
    </row>
    <row r="42" spans="1:33" ht="15.5">
      <c r="B42" s="277" t="s">
        <v>149</v>
      </c>
      <c r="C42" s="270">
        <v>50.164082356190619</v>
      </c>
      <c r="D42" s="285">
        <v>0</v>
      </c>
      <c r="E42" s="285">
        <v>56.085849897368</v>
      </c>
      <c r="F42" s="285">
        <v>0.98127629091686996</v>
      </c>
      <c r="G42" s="285">
        <v>5.4428373083709999E-2</v>
      </c>
      <c r="H42" s="285">
        <v>0.16256959866859</v>
      </c>
      <c r="I42" s="285">
        <v>0</v>
      </c>
      <c r="J42" s="285">
        <v>0</v>
      </c>
      <c r="K42" s="285">
        <v>0</v>
      </c>
      <c r="L42" s="285">
        <v>0</v>
      </c>
      <c r="M42" s="285">
        <v>0</v>
      </c>
      <c r="N42" s="285">
        <v>0</v>
      </c>
      <c r="O42" s="285">
        <v>0</v>
      </c>
      <c r="P42" s="285">
        <v>0</v>
      </c>
      <c r="Q42" s="285">
        <v>0</v>
      </c>
      <c r="R42" s="285">
        <v>0</v>
      </c>
      <c r="S42" s="285">
        <v>0</v>
      </c>
      <c r="T42" s="285">
        <v>0</v>
      </c>
      <c r="U42" s="285">
        <v>0</v>
      </c>
      <c r="V42" s="285">
        <v>0</v>
      </c>
      <c r="W42" s="285">
        <v>0</v>
      </c>
      <c r="X42" s="270"/>
      <c r="Y42" s="270">
        <v>57.284124160037166</v>
      </c>
      <c r="Z42" s="395"/>
      <c r="AA42" s="395"/>
      <c r="AB42" s="394"/>
      <c r="AD42" s="393"/>
      <c r="AE42" s="319"/>
      <c r="AF42" s="319"/>
      <c r="AG42" s="319"/>
    </row>
    <row r="43" spans="1:33">
      <c r="X43" s="270"/>
      <c r="Z43" s="395"/>
      <c r="AA43" s="395"/>
      <c r="AB43" s="394"/>
      <c r="AD43" s="393"/>
      <c r="AE43" s="319"/>
      <c r="AF43" s="319"/>
      <c r="AG43" s="319"/>
    </row>
    <row r="44" spans="1:33" ht="15.5">
      <c r="B44" s="276" t="s">
        <v>108</v>
      </c>
      <c r="C44" s="275">
        <v>-7477.0017717921346</v>
      </c>
      <c r="D44" s="275">
        <v>720.44775323296346</v>
      </c>
      <c r="E44" s="275">
        <v>660.77843280812988</v>
      </c>
      <c r="F44" s="275">
        <v>309.96633837649483</v>
      </c>
      <c r="G44" s="275">
        <v>115.64307571856868</v>
      </c>
      <c r="H44" s="275">
        <v>77.792459027613575</v>
      </c>
      <c r="I44" s="275">
        <v>-226.52387657407942</v>
      </c>
      <c r="J44" s="275">
        <v>-559.54117036904688</v>
      </c>
      <c r="K44" s="275">
        <v>-778.49258536731327</v>
      </c>
      <c r="L44" s="275">
        <v>-483.08192675962334</v>
      </c>
      <c r="M44" s="275">
        <v>-1571.4783490041132</v>
      </c>
      <c r="N44" s="275">
        <v>-2135.4464331882327</v>
      </c>
      <c r="O44" s="275">
        <v>-2280.8360243840889</v>
      </c>
      <c r="P44" s="275">
        <v>-2210.7017704460359</v>
      </c>
      <c r="Q44" s="275">
        <v>-2088.2348955310222</v>
      </c>
      <c r="R44" s="275">
        <v>-2280.6866115147527</v>
      </c>
      <c r="S44" s="275">
        <v>-1965.7838009942745</v>
      </c>
      <c r="T44" s="275">
        <v>-1744.8026268836982</v>
      </c>
      <c r="U44" s="275">
        <v>-1622.0678307757414</v>
      </c>
      <c r="V44" s="275">
        <v>-1664.3698330926766</v>
      </c>
      <c r="W44" s="275">
        <v>-478.7316106204629</v>
      </c>
      <c r="X44" s="270"/>
      <c r="Y44" s="270"/>
      <c r="Z44" s="287"/>
      <c r="AA44" s="287"/>
      <c r="AB44" s="387"/>
      <c r="AD44" s="393"/>
      <c r="AE44" s="319"/>
      <c r="AF44" s="319"/>
      <c r="AG44" s="319"/>
    </row>
    <row r="45" spans="1:33">
      <c r="X45" s="270"/>
      <c r="Y45" s="270"/>
      <c r="Z45" s="287"/>
      <c r="AA45" s="287"/>
      <c r="AB45" s="387"/>
      <c r="AD45" s="393"/>
      <c r="AE45" s="319"/>
      <c r="AF45" s="319"/>
      <c r="AG45" s="319"/>
    </row>
    <row r="46" spans="1:33" ht="15.5">
      <c r="A46" s="385">
        <v>6</v>
      </c>
      <c r="B46" s="273" t="s">
        <v>360</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87"/>
      <c r="AA46" s="287"/>
      <c r="AB46" s="394"/>
      <c r="AD46" s="393"/>
      <c r="AE46" s="319"/>
      <c r="AF46" s="319"/>
      <c r="AG46" s="319"/>
    </row>
    <row r="47" spans="1:33" ht="15.5">
      <c r="B47" s="277" t="s">
        <v>150</v>
      </c>
      <c r="C47" s="270">
        <v>14936.934453085252</v>
      </c>
      <c r="D47" s="270">
        <v>0.46241606989934608</v>
      </c>
      <c r="E47" s="270">
        <v>7.8672892717871648</v>
      </c>
      <c r="F47" s="270">
        <v>171.13494456046766</v>
      </c>
      <c r="G47" s="270">
        <v>393.76874932184398</v>
      </c>
      <c r="H47" s="270">
        <v>394.68215608536519</v>
      </c>
      <c r="I47" s="270">
        <v>831.92914059500049</v>
      </c>
      <c r="J47" s="270">
        <v>1041.0519548204177</v>
      </c>
      <c r="K47" s="270">
        <v>1153.3182979554024</v>
      </c>
      <c r="L47" s="270">
        <v>1165.9106828157364</v>
      </c>
      <c r="M47" s="270">
        <v>2083.8729428928145</v>
      </c>
      <c r="N47" s="270">
        <v>2645.6967005793144</v>
      </c>
      <c r="O47" s="270">
        <v>2862.7784398406761</v>
      </c>
      <c r="P47" s="270">
        <v>2862.7784398406761</v>
      </c>
      <c r="Q47" s="270">
        <v>2862.7784398406848</v>
      </c>
      <c r="R47" s="270">
        <v>2924.6026923996201</v>
      </c>
      <c r="S47" s="270">
        <v>2925.3974139088082</v>
      </c>
      <c r="T47" s="270">
        <v>2925.3974139088082</v>
      </c>
      <c r="U47" s="270">
        <v>2925.5244759076081</v>
      </c>
      <c r="V47" s="270">
        <v>2925.5244759076022</v>
      </c>
      <c r="W47" s="270">
        <v>2925.5244759076027</v>
      </c>
      <c r="X47" s="270"/>
      <c r="Y47" s="270">
        <v>36030.001542430138</v>
      </c>
      <c r="Z47" s="394"/>
      <c r="AA47" s="394"/>
      <c r="AB47" s="394"/>
      <c r="AC47" s="396"/>
      <c r="AD47" s="393"/>
      <c r="AE47" s="319" t="s">
        <v>361</v>
      </c>
      <c r="AF47" s="319"/>
      <c r="AG47" s="319" t="s">
        <v>362</v>
      </c>
    </row>
    <row r="48" spans="1:33" ht="15.5">
      <c r="B48" s="277" t="s">
        <v>151</v>
      </c>
      <c r="C48" s="270">
        <v>6162.3904866943803</v>
      </c>
      <c r="D48" s="270">
        <v>0</v>
      </c>
      <c r="E48" s="270">
        <v>0</v>
      </c>
      <c r="F48" s="270">
        <v>90.165123046987745</v>
      </c>
      <c r="G48" s="270">
        <v>252.90944583474797</v>
      </c>
      <c r="H48" s="270">
        <v>253.59164051805197</v>
      </c>
      <c r="I48" s="270">
        <v>581.10460306389621</v>
      </c>
      <c r="J48" s="270">
        <v>749.71547336909362</v>
      </c>
      <c r="K48" s="270">
        <v>749.71547336909362</v>
      </c>
      <c r="L48" s="270">
        <v>749.71547336909362</v>
      </c>
      <c r="M48" s="270">
        <v>811.62130874214927</v>
      </c>
      <c r="N48" s="270">
        <v>811.621308742113</v>
      </c>
      <c r="O48" s="270">
        <v>811.621308742113</v>
      </c>
      <c r="P48" s="270">
        <v>811.621308742113</v>
      </c>
      <c r="Q48" s="270">
        <v>811.62130874214927</v>
      </c>
      <c r="R48" s="270">
        <v>1108.3508607000099</v>
      </c>
      <c r="S48" s="270">
        <v>1109.3422276597678</v>
      </c>
      <c r="T48" s="270">
        <v>1109.3422276597678</v>
      </c>
      <c r="U48" s="270">
        <v>1109.3422276598578</v>
      </c>
      <c r="V48" s="270">
        <v>1109.3422276597678</v>
      </c>
      <c r="W48" s="270">
        <v>1109.3422276597678</v>
      </c>
      <c r="X48" s="270"/>
      <c r="Y48" s="270">
        <v>14140.085775280542</v>
      </c>
      <c r="Z48" s="394"/>
      <c r="AA48" s="394"/>
      <c r="AB48" s="394"/>
      <c r="AC48" s="396"/>
      <c r="AD48" s="393"/>
      <c r="AE48" s="319" t="s">
        <v>363</v>
      </c>
      <c r="AF48" s="319"/>
      <c r="AG48" s="319" t="s">
        <v>364</v>
      </c>
    </row>
    <row r="49" spans="1:34" ht="15.5">
      <c r="B49" s="277" t="s">
        <v>152</v>
      </c>
      <c r="C49" s="270">
        <v>2527.936105383968</v>
      </c>
      <c r="D49" s="285">
        <v>0</v>
      </c>
      <c r="E49" s="285">
        <v>0</v>
      </c>
      <c r="F49" s="285">
        <v>60.342937401701626</v>
      </c>
      <c r="G49" s="285">
        <v>180.71333612890419</v>
      </c>
      <c r="H49" s="285">
        <v>183.69649097498237</v>
      </c>
      <c r="I49" s="285">
        <v>251.75410171211288</v>
      </c>
      <c r="J49" s="285">
        <v>287.99250787568781</v>
      </c>
      <c r="K49" s="285">
        <v>294.4456641183981</v>
      </c>
      <c r="L49" s="285">
        <v>303.90843941404114</v>
      </c>
      <c r="M49" s="285">
        <v>325.63141972459232</v>
      </c>
      <c r="N49" s="285">
        <v>331.90025153673747</v>
      </c>
      <c r="O49" s="285">
        <v>362.73485320610922</v>
      </c>
      <c r="P49" s="285">
        <v>366.02655961508106</v>
      </c>
      <c r="Q49" s="285">
        <v>348.87150543271611</v>
      </c>
      <c r="R49" s="285">
        <v>356.64522442241741</v>
      </c>
      <c r="S49" s="285">
        <v>364.59145143057998</v>
      </c>
      <c r="T49" s="285">
        <v>372.715504439158</v>
      </c>
      <c r="U49" s="285">
        <v>381.01984050407026</v>
      </c>
      <c r="V49" s="285">
        <v>389.51080415050052</v>
      </c>
      <c r="W49" s="285">
        <v>398.18945628205358</v>
      </c>
      <c r="X49" s="270"/>
      <c r="Y49" s="270">
        <v>5560.6903483698443</v>
      </c>
      <c r="Z49" s="395" t="b">
        <v>1</v>
      </c>
      <c r="AA49" s="287"/>
      <c r="AB49" s="394"/>
      <c r="AC49" s="396"/>
      <c r="AD49" s="393"/>
      <c r="AE49" s="319" t="s">
        <v>167</v>
      </c>
      <c r="AF49" s="319"/>
      <c r="AG49" s="319" t="s">
        <v>343</v>
      </c>
    </row>
    <row r="50" spans="1:34" ht="15.5">
      <c r="B50" s="277" t="s">
        <v>153</v>
      </c>
      <c r="C50" s="270">
        <v>8271.8129359912018</v>
      </c>
      <c r="D50" s="285">
        <v>226.60810194241449</v>
      </c>
      <c r="E50" s="285">
        <v>247.2661390083</v>
      </c>
      <c r="F50" s="285">
        <v>523.83576084231504</v>
      </c>
      <c r="G50" s="285">
        <v>558.49103365916017</v>
      </c>
      <c r="H50" s="285">
        <v>570.56835880728715</v>
      </c>
      <c r="I50" s="285">
        <v>603.17135890205964</v>
      </c>
      <c r="J50" s="285">
        <v>628.91145101322672</v>
      </c>
      <c r="K50" s="285">
        <v>613.70830113823945</v>
      </c>
      <c r="L50" s="285">
        <v>594.68744412275043</v>
      </c>
      <c r="M50" s="285">
        <v>969.01975766347346</v>
      </c>
      <c r="N50" s="285">
        <v>1198.2213500029927</v>
      </c>
      <c r="O50" s="285">
        <v>1225.849163681703</v>
      </c>
      <c r="P50" s="285">
        <v>1149.8096462380472</v>
      </c>
      <c r="Q50" s="285">
        <v>1175.585547822277</v>
      </c>
      <c r="R50" s="285">
        <v>1205.5407389768693</v>
      </c>
      <c r="S50" s="285">
        <v>1237.112081275671</v>
      </c>
      <c r="T50" s="285">
        <v>1270.8835651165098</v>
      </c>
      <c r="U50" s="285">
        <v>1307.4247712628187</v>
      </c>
      <c r="V50" s="285">
        <v>1347.4987914797182</v>
      </c>
      <c r="W50" s="285">
        <v>1392.1331108387988</v>
      </c>
      <c r="X50" s="270"/>
      <c r="Y50" s="270">
        <v>18046.326473794634</v>
      </c>
      <c r="Z50" s="395" t="b">
        <v>1</v>
      </c>
      <c r="AA50" s="287"/>
      <c r="AB50" s="394"/>
      <c r="AC50" s="396"/>
      <c r="AD50" s="393"/>
      <c r="AE50" s="319" t="s">
        <v>168</v>
      </c>
      <c r="AF50" s="319"/>
      <c r="AG50" s="319" t="s">
        <v>343</v>
      </c>
    </row>
    <row r="51" spans="1:34" ht="15.5">
      <c r="B51" s="277" t="s">
        <v>154</v>
      </c>
      <c r="C51" s="270">
        <v>1013.7433353377278</v>
      </c>
      <c r="D51" s="285">
        <v>76.270282257540501</v>
      </c>
      <c r="E51" s="285">
        <v>77.467016526030079</v>
      </c>
      <c r="F51" s="285">
        <v>84.063119364387589</v>
      </c>
      <c r="G51" s="285">
        <v>91.370087276711729</v>
      </c>
      <c r="H51" s="285">
        <v>89.912806794519895</v>
      </c>
      <c r="I51" s="285">
        <v>102.0661564712354</v>
      </c>
      <c r="J51" s="285">
        <v>97.409840547943304</v>
      </c>
      <c r="K51" s="285">
        <v>101.3493487232914</v>
      </c>
      <c r="L51" s="285">
        <v>108.57391301917849</v>
      </c>
      <c r="M51" s="285">
        <v>101.2865871452087</v>
      </c>
      <c r="N51" s="285">
        <v>95.827787846575916</v>
      </c>
      <c r="O51" s="285">
        <v>102.5545048547947</v>
      </c>
      <c r="P51" s="285">
        <v>98.916934180824839</v>
      </c>
      <c r="Q51" s="285">
        <v>103.171027112332</v>
      </c>
      <c r="R51" s="285">
        <v>87.524053304108961</v>
      </c>
      <c r="S51" s="285">
        <v>101.2096894027421</v>
      </c>
      <c r="T51" s="285">
        <v>100.58453984657619</v>
      </c>
      <c r="U51" s="285">
        <v>106.0395106630136</v>
      </c>
      <c r="V51" s="285">
        <v>104.1770832219174</v>
      </c>
      <c r="W51" s="285">
        <v>97.059437194519745</v>
      </c>
      <c r="X51" s="270"/>
      <c r="Y51" s="270">
        <v>1926.8337257534524</v>
      </c>
      <c r="Z51" s="395" t="b">
        <v>1</v>
      </c>
      <c r="AA51" s="287"/>
      <c r="AB51" s="394"/>
      <c r="AC51" s="396"/>
      <c r="AD51" s="393"/>
      <c r="AE51" s="319" t="s">
        <v>353</v>
      </c>
      <c r="AF51" s="319"/>
      <c r="AG51" s="319" t="s">
        <v>343</v>
      </c>
    </row>
    <row r="52" spans="1:34" ht="15.5">
      <c r="B52" s="277" t="s">
        <v>155</v>
      </c>
      <c r="C52" s="270">
        <v>3493.8806400714125</v>
      </c>
      <c r="D52" s="285">
        <v>9.3161661356400329E-3</v>
      </c>
      <c r="E52" s="285">
        <v>9.5287022448800069E-3</v>
      </c>
      <c r="F52" s="285">
        <v>48.763223899178747</v>
      </c>
      <c r="G52" s="285">
        <v>150.62077218980806</v>
      </c>
      <c r="H52" s="285">
        <v>154.03725676317868</v>
      </c>
      <c r="I52" s="285">
        <v>288.05239099368765</v>
      </c>
      <c r="J52" s="285">
        <v>377.82544456155409</v>
      </c>
      <c r="K52" s="285">
        <v>386.40322115740065</v>
      </c>
      <c r="L52" s="285">
        <v>395.19459901684644</v>
      </c>
      <c r="M52" s="285">
        <v>434.94194737479177</v>
      </c>
      <c r="N52" s="285">
        <v>444.8134267361587</v>
      </c>
      <c r="O52" s="285">
        <v>454.91315607738284</v>
      </c>
      <c r="P52" s="285">
        <v>465.25042463858756</v>
      </c>
      <c r="Q52" s="285">
        <v>475.77539917752904</v>
      </c>
      <c r="R52" s="285">
        <v>646.47279985109776</v>
      </c>
      <c r="S52" s="285">
        <v>661.16647740587382</v>
      </c>
      <c r="T52" s="285">
        <v>676.1811929044635</v>
      </c>
      <c r="U52" s="285">
        <v>691.52993404273377</v>
      </c>
      <c r="V52" s="285">
        <v>707.20919146178869</v>
      </c>
      <c r="W52" s="285">
        <v>723.28915247626617</v>
      </c>
      <c r="X52" s="270"/>
      <c r="Y52" s="270">
        <v>8182.4588555967075</v>
      </c>
      <c r="Z52" s="395" t="b">
        <v>1</v>
      </c>
      <c r="AA52" s="395"/>
      <c r="AB52" s="394"/>
      <c r="AD52" s="393"/>
      <c r="AE52" s="319" t="s">
        <v>354</v>
      </c>
      <c r="AF52" s="319"/>
      <c r="AG52" s="319" t="s">
        <v>365</v>
      </c>
    </row>
    <row r="53" spans="1:34" ht="15.5">
      <c r="B53" s="277" t="s">
        <v>366</v>
      </c>
      <c r="C53" s="270">
        <v>2064.839671887943</v>
      </c>
      <c r="D53" s="285">
        <v>0</v>
      </c>
      <c r="E53" s="285">
        <v>0</v>
      </c>
      <c r="F53" s="285">
        <v>0</v>
      </c>
      <c r="G53" s="285">
        <v>4.2681775030513176</v>
      </c>
      <c r="H53" s="285">
        <v>6.2611384746018848</v>
      </c>
      <c r="I53" s="285">
        <v>6.4862197306378899</v>
      </c>
      <c r="J53" s="285">
        <v>6.720081815923864</v>
      </c>
      <c r="K53" s="285">
        <v>99.15441046607863</v>
      </c>
      <c r="L53" s="285">
        <v>101.28551331130589</v>
      </c>
      <c r="M53" s="285">
        <v>206.07977024782508</v>
      </c>
      <c r="N53" s="285">
        <v>308.57330453815416</v>
      </c>
      <c r="O53" s="285">
        <v>415.17293621686105</v>
      </c>
      <c r="P53" s="285">
        <v>424.01071898360146</v>
      </c>
      <c r="Q53" s="285">
        <v>433.04183989029445</v>
      </c>
      <c r="R53" s="285">
        <v>561.85605713071959</v>
      </c>
      <c r="S53" s="285">
        <v>574.00407127982623</v>
      </c>
      <c r="T53" s="285">
        <v>586.4077538617596</v>
      </c>
      <c r="U53" s="285">
        <v>599.08997469857218</v>
      </c>
      <c r="V53" s="285">
        <v>611.85135229823709</v>
      </c>
      <c r="W53" s="285">
        <v>624.88258215473934</v>
      </c>
      <c r="X53" s="270"/>
      <c r="Y53" s="270">
        <v>5569.1459026021894</v>
      </c>
      <c r="Z53" s="395" t="b">
        <v>1</v>
      </c>
      <c r="AA53" s="395"/>
      <c r="AB53" s="394"/>
      <c r="AC53" s="396"/>
      <c r="AD53" s="393"/>
      <c r="AE53" s="319" t="s">
        <v>359</v>
      </c>
      <c r="AF53" s="319"/>
      <c r="AG53" s="319" t="s">
        <v>343</v>
      </c>
      <c r="AH53" s="319" t="s">
        <v>365</v>
      </c>
    </row>
    <row r="54" spans="1:34" ht="15.5">
      <c r="B54" s="286" t="s">
        <v>367</v>
      </c>
      <c r="C54" s="270">
        <v>0</v>
      </c>
      <c r="D54" s="270">
        <v>0</v>
      </c>
      <c r="E54" s="270">
        <v>0</v>
      </c>
      <c r="F54" s="270">
        <v>0</v>
      </c>
      <c r="G54" s="270">
        <v>0</v>
      </c>
      <c r="H54" s="270">
        <v>0</v>
      </c>
      <c r="I54" s="270">
        <v>0</v>
      </c>
      <c r="J54" s="270">
        <v>0</v>
      </c>
      <c r="K54" s="270">
        <v>0</v>
      </c>
      <c r="L54" s="270">
        <v>0</v>
      </c>
      <c r="M54" s="270">
        <v>0</v>
      </c>
      <c r="N54" s="270">
        <v>0</v>
      </c>
      <c r="O54" s="270">
        <v>0</v>
      </c>
      <c r="P54" s="270">
        <v>0</v>
      </c>
      <c r="Q54" s="270">
        <v>0</v>
      </c>
      <c r="R54" s="270">
        <v>0</v>
      </c>
      <c r="S54" s="270">
        <v>0</v>
      </c>
      <c r="T54" s="270">
        <v>0</v>
      </c>
      <c r="U54" s="270">
        <v>0</v>
      </c>
      <c r="V54" s="270">
        <v>0</v>
      </c>
      <c r="W54" s="270">
        <v>0</v>
      </c>
      <c r="X54" s="270"/>
      <c r="Y54" s="270"/>
      <c r="Z54" s="395"/>
      <c r="AA54" s="395"/>
      <c r="AB54" s="398"/>
      <c r="AC54" s="396"/>
      <c r="AD54" s="393"/>
      <c r="AE54" s="319"/>
      <c r="AF54" s="319"/>
      <c r="AG54" s="319"/>
    </row>
    <row r="55" spans="1:34" ht="15.5">
      <c r="B55" s="277" t="s">
        <v>156</v>
      </c>
      <c r="C55" s="270">
        <v>-10.838697807518285</v>
      </c>
      <c r="D55" s="285">
        <v>0</v>
      </c>
      <c r="E55" s="285">
        <v>-2.1955213726799989E-2</v>
      </c>
      <c r="F55" s="285">
        <v>-0.17017929959387998</v>
      </c>
      <c r="G55" s="285">
        <v>-0.34530699404894022</v>
      </c>
      <c r="H55" s="285">
        <v>-0.99250091225910031</v>
      </c>
      <c r="I55" s="285">
        <v>-3.0417607665234909</v>
      </c>
      <c r="J55" s="285">
        <v>-0.4407239579235499</v>
      </c>
      <c r="K55" s="285">
        <v>-0.43034602423643009</v>
      </c>
      <c r="L55" s="285">
        <v>-0.53490641383096982</v>
      </c>
      <c r="M55" s="285">
        <v>-0.73034201566538981</v>
      </c>
      <c r="N55" s="285">
        <v>-3.6802906301711267</v>
      </c>
      <c r="O55" s="285">
        <v>-0.54404518898803034</v>
      </c>
      <c r="P55" s="285">
        <v>-0.49357449075574039</v>
      </c>
      <c r="Q55" s="285">
        <v>-0.48129804614358013</v>
      </c>
      <c r="R55" s="285">
        <v>-0.73031513393600023</v>
      </c>
      <c r="S55" s="285">
        <v>-2.726714915377729</v>
      </c>
      <c r="T55" s="285">
        <v>-6.0381951613383329</v>
      </c>
      <c r="U55" s="285">
        <v>-0.94492341976011984</v>
      </c>
      <c r="V55" s="285">
        <v>-0.83396619457942089</v>
      </c>
      <c r="W55" s="285">
        <v>-0.93335359391336004</v>
      </c>
      <c r="X55" s="270"/>
      <c r="Y55" s="270">
        <v>-24.11469837277199</v>
      </c>
      <c r="Z55" s="395"/>
      <c r="AA55" s="395"/>
      <c r="AB55" s="394"/>
      <c r="AD55" s="393"/>
      <c r="AE55" s="319"/>
      <c r="AF55" s="319"/>
      <c r="AG55" s="319" t="s">
        <v>368</v>
      </c>
    </row>
    <row r="56" spans="1:34" ht="15.5">
      <c r="B56" s="276" t="s">
        <v>108</v>
      </c>
      <c r="C56" s="275">
        <v>38460.698930644372</v>
      </c>
      <c r="D56" s="275">
        <v>303.35011643599</v>
      </c>
      <c r="E56" s="275">
        <v>332.58801829463533</v>
      </c>
      <c r="F56" s="275">
        <v>978.13492981544459</v>
      </c>
      <c r="G56" s="275">
        <v>1631.7962949201783</v>
      </c>
      <c r="H56" s="275">
        <v>1651.7573475057279</v>
      </c>
      <c r="I56" s="275">
        <v>2661.5222107021068</v>
      </c>
      <c r="J56" s="275">
        <v>3189.1860300459239</v>
      </c>
      <c r="K56" s="275">
        <v>3397.664370903668</v>
      </c>
      <c r="L56" s="275">
        <v>3418.741158655122</v>
      </c>
      <c r="M56" s="275">
        <v>4931.7233917751901</v>
      </c>
      <c r="N56" s="275">
        <v>5832.9738393518746</v>
      </c>
      <c r="O56" s="275">
        <v>6235.0803174306511</v>
      </c>
      <c r="P56" s="275">
        <v>6177.9204577481751</v>
      </c>
      <c r="Q56" s="275">
        <v>6210.3637699718392</v>
      </c>
      <c r="R56" s="275">
        <v>6890.2621116509081</v>
      </c>
      <c r="S56" s="275">
        <v>6970.0966974478906</v>
      </c>
      <c r="T56" s="275">
        <v>7035.4740025757055</v>
      </c>
      <c r="U56" s="275">
        <v>7119.0258113189147</v>
      </c>
      <c r="V56" s="275">
        <v>7194.2799599849532</v>
      </c>
      <c r="W56" s="275">
        <v>7269.4870889198355</v>
      </c>
      <c r="X56" s="270"/>
      <c r="Y56" s="270"/>
      <c r="Z56" s="287"/>
      <c r="AA56" s="287"/>
      <c r="AB56" s="387"/>
      <c r="AD56" s="393"/>
      <c r="AE56" s="319"/>
      <c r="AF56" s="319"/>
      <c r="AG56" s="319"/>
    </row>
    <row r="57" spans="1:34">
      <c r="X57" s="270"/>
      <c r="Y57" s="270"/>
      <c r="Z57" s="287"/>
      <c r="AA57" s="287"/>
      <c r="AB57" s="387"/>
      <c r="AD57" s="393"/>
      <c r="AE57" s="319"/>
      <c r="AF57" s="319"/>
      <c r="AG57" s="319"/>
    </row>
    <row r="58" spans="1:34" ht="15.5">
      <c r="A58" s="385">
        <v>7</v>
      </c>
      <c r="B58" s="273" t="s">
        <v>369</v>
      </c>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87"/>
      <c r="AA58" s="287"/>
      <c r="AB58" s="387"/>
      <c r="AD58" s="393"/>
      <c r="AE58" s="319"/>
      <c r="AF58" s="319"/>
      <c r="AG58" s="319"/>
    </row>
    <row r="59" spans="1:34" ht="15.5">
      <c r="B59" s="286" t="s">
        <v>370</v>
      </c>
      <c r="C59" s="270">
        <v>0</v>
      </c>
      <c r="D59" s="285">
        <v>0</v>
      </c>
      <c r="E59" s="285">
        <v>0</v>
      </c>
      <c r="F59" s="285">
        <v>0</v>
      </c>
      <c r="G59" s="285">
        <v>0</v>
      </c>
      <c r="H59" s="285">
        <v>0</v>
      </c>
      <c r="I59" s="285">
        <v>0</v>
      </c>
      <c r="J59" s="285">
        <v>0</v>
      </c>
      <c r="K59" s="285">
        <v>0</v>
      </c>
      <c r="L59" s="285">
        <v>0</v>
      </c>
      <c r="M59" s="285">
        <v>0</v>
      </c>
      <c r="N59" s="285">
        <v>0</v>
      </c>
      <c r="O59" s="285">
        <v>0</v>
      </c>
      <c r="P59" s="285">
        <v>0</v>
      </c>
      <c r="Q59" s="285">
        <v>0</v>
      </c>
      <c r="R59" s="285">
        <v>0</v>
      </c>
      <c r="S59" s="285">
        <v>0</v>
      </c>
      <c r="T59" s="285">
        <v>0</v>
      </c>
      <c r="U59" s="285">
        <v>0</v>
      </c>
      <c r="V59" s="285">
        <v>0</v>
      </c>
      <c r="W59" s="285">
        <v>0</v>
      </c>
      <c r="X59" s="270"/>
      <c r="Y59" s="270">
        <v>0</v>
      </c>
      <c r="Z59" s="287"/>
      <c r="AA59" s="287"/>
      <c r="AD59" s="393"/>
      <c r="AE59" s="319" t="s">
        <v>371</v>
      </c>
      <c r="AF59" s="319"/>
      <c r="AG59" s="319" t="s">
        <v>341</v>
      </c>
    </row>
    <row r="60" spans="1:34" ht="15.5">
      <c r="B60" s="286" t="s">
        <v>372</v>
      </c>
      <c r="C60" s="270">
        <v>243.42486228916189</v>
      </c>
      <c r="D60" s="285">
        <v>0</v>
      </c>
      <c r="E60" s="285">
        <v>1.328062542934404</v>
      </c>
      <c r="F60" s="285">
        <v>12.06920039130623</v>
      </c>
      <c r="G60" s="285">
        <v>15.25658010470047</v>
      </c>
      <c r="H60" s="285">
        <v>20.390260715915989</v>
      </c>
      <c r="I60" s="285">
        <v>23.167014722953912</v>
      </c>
      <c r="J60" s="285">
        <v>24.128769654666019</v>
      </c>
      <c r="K60" s="285">
        <v>24.128769654666019</v>
      </c>
      <c r="L60" s="285">
        <v>25.661984937210388</v>
      </c>
      <c r="M60" s="285">
        <v>25.661984937210388</v>
      </c>
      <c r="N60" s="285">
        <v>25.661984937210388</v>
      </c>
      <c r="O60" s="285">
        <v>25.661984937210388</v>
      </c>
      <c r="P60" s="285">
        <v>25.70183597712272</v>
      </c>
      <c r="Q60" s="285">
        <v>25.70183597712272</v>
      </c>
      <c r="R60" s="285">
        <v>25.70183597712272</v>
      </c>
      <c r="S60" s="285">
        <v>48.891669356067702</v>
      </c>
      <c r="T60" s="285">
        <v>50.2075444643936</v>
      </c>
      <c r="U60" s="285">
        <v>51.427034660415949</v>
      </c>
      <c r="V60" s="285">
        <v>51.427034660415949</v>
      </c>
      <c r="W60" s="285">
        <v>51.427034660415949</v>
      </c>
      <c r="X60" s="270"/>
      <c r="Y60" s="270">
        <v>553.60242326906177</v>
      </c>
      <c r="Z60" s="395" t="b">
        <v>1</v>
      </c>
      <c r="AA60" s="287"/>
      <c r="AD60" s="393"/>
      <c r="AE60" s="319" t="s">
        <v>371</v>
      </c>
      <c r="AF60" s="319"/>
      <c r="AG60" s="319" t="s">
        <v>343</v>
      </c>
    </row>
    <row r="61" spans="1:34" ht="15.5">
      <c r="B61" s="286" t="s">
        <v>373</v>
      </c>
      <c r="C61" s="270">
        <v>1122.2400993239676</v>
      </c>
      <c r="D61" s="285">
        <v>9.2050151849274595</v>
      </c>
      <c r="E61" s="285">
        <v>11.244887255741167</v>
      </c>
      <c r="F61" s="285">
        <v>18.226909861978996</v>
      </c>
      <c r="G61" s="285">
        <v>25.332987063031446</v>
      </c>
      <c r="H61" s="285">
        <v>35.465321547426377</v>
      </c>
      <c r="I61" s="285">
        <v>52.805661938579796</v>
      </c>
      <c r="J61" s="285">
        <v>69.459337885697948</v>
      </c>
      <c r="K61" s="285">
        <v>87.18290768224162</v>
      </c>
      <c r="L61" s="285">
        <v>103.35097347873686</v>
      </c>
      <c r="M61" s="285">
        <v>122.88910862117675</v>
      </c>
      <c r="N61" s="285">
        <v>142.51879250073915</v>
      </c>
      <c r="O61" s="285">
        <v>162.63358505980028</v>
      </c>
      <c r="P61" s="285">
        <v>179.85670504575316</v>
      </c>
      <c r="Q61" s="285">
        <v>195.19379586506062</v>
      </c>
      <c r="R61" s="285">
        <v>221.08718533699115</v>
      </c>
      <c r="S61" s="285">
        <v>240.63701888627548</v>
      </c>
      <c r="T61" s="285">
        <v>259.09442640599838</v>
      </c>
      <c r="U61" s="285">
        <v>279.61437037726023</v>
      </c>
      <c r="V61" s="285">
        <v>285.34460096507638</v>
      </c>
      <c r="W61" s="285">
        <v>269.88510785445561</v>
      </c>
      <c r="X61" s="270"/>
      <c r="Y61" s="270">
        <v>2771.0286988169487</v>
      </c>
      <c r="Z61" s="287"/>
      <c r="AA61" s="287"/>
      <c r="AD61" s="393"/>
      <c r="AE61" s="319" t="s">
        <v>15</v>
      </c>
      <c r="AF61" s="319"/>
      <c r="AG61" s="319" t="s">
        <v>341</v>
      </c>
    </row>
    <row r="62" spans="1:34" ht="15.5">
      <c r="B62" s="286" t="s">
        <v>374</v>
      </c>
      <c r="C62" s="270">
        <v>0</v>
      </c>
      <c r="D62" s="285">
        <v>0</v>
      </c>
      <c r="E62" s="285">
        <v>0</v>
      </c>
      <c r="F62" s="285">
        <v>0</v>
      </c>
      <c r="G62" s="285">
        <v>0</v>
      </c>
      <c r="H62" s="285">
        <v>0</v>
      </c>
      <c r="I62" s="285">
        <v>0</v>
      </c>
      <c r="J62" s="285">
        <v>0</v>
      </c>
      <c r="K62" s="285">
        <v>0</v>
      </c>
      <c r="L62" s="285">
        <v>0</v>
      </c>
      <c r="M62" s="285">
        <v>0</v>
      </c>
      <c r="N62" s="285">
        <v>0</v>
      </c>
      <c r="O62" s="285">
        <v>0</v>
      </c>
      <c r="P62" s="285">
        <v>0</v>
      </c>
      <c r="Q62" s="285">
        <v>0</v>
      </c>
      <c r="R62" s="285">
        <v>0</v>
      </c>
      <c r="S62" s="285">
        <v>0</v>
      </c>
      <c r="T62" s="285">
        <v>0</v>
      </c>
      <c r="U62" s="285">
        <v>0</v>
      </c>
      <c r="V62" s="285">
        <v>0</v>
      </c>
      <c r="W62" s="285">
        <v>0</v>
      </c>
      <c r="X62" s="270"/>
      <c r="Y62" s="270">
        <v>0</v>
      </c>
      <c r="Z62" s="395" t="b">
        <v>1</v>
      </c>
      <c r="AA62" s="287"/>
      <c r="AD62" s="393"/>
      <c r="AE62" s="319" t="s">
        <v>15</v>
      </c>
      <c r="AF62" s="319"/>
      <c r="AG62" s="319" t="s">
        <v>343</v>
      </c>
    </row>
    <row r="63" spans="1:34" ht="15.5">
      <c r="B63" s="276" t="s">
        <v>108</v>
      </c>
      <c r="C63" s="275">
        <v>1365.6649616131294</v>
      </c>
      <c r="D63" s="275">
        <v>9.2050151849274595</v>
      </c>
      <c r="E63" s="275">
        <v>12.572949798675571</v>
      </c>
      <c r="F63" s="275">
        <v>30.296110253285228</v>
      </c>
      <c r="G63" s="275">
        <v>40.589567167731914</v>
      </c>
      <c r="H63" s="275">
        <v>55.85558226334237</v>
      </c>
      <c r="I63" s="275">
        <v>75.972676661533711</v>
      </c>
      <c r="J63" s="275">
        <v>93.588107540363964</v>
      </c>
      <c r="K63" s="275">
        <v>111.31167733690764</v>
      </c>
      <c r="L63" s="275">
        <v>129.01295841594725</v>
      </c>
      <c r="M63" s="275">
        <v>148.55109355838712</v>
      </c>
      <c r="N63" s="275">
        <v>168.18077743794953</v>
      </c>
      <c r="O63" s="275">
        <v>188.29556999701066</v>
      </c>
      <c r="P63" s="275">
        <v>205.55854102287589</v>
      </c>
      <c r="Q63" s="275">
        <v>220.89563184218335</v>
      </c>
      <c r="R63" s="275">
        <v>246.78902131411388</v>
      </c>
      <c r="S63" s="275">
        <v>289.52868824234321</v>
      </c>
      <c r="T63" s="275">
        <v>309.30197087039198</v>
      </c>
      <c r="U63" s="275">
        <v>331.04140503767616</v>
      </c>
      <c r="V63" s="275">
        <v>336.77163562549231</v>
      </c>
      <c r="W63" s="275">
        <v>321.31214251487154</v>
      </c>
      <c r="X63" s="270"/>
      <c r="Y63" s="270"/>
      <c r="Z63" s="287"/>
      <c r="AA63" s="287"/>
      <c r="AB63" s="387"/>
      <c r="AD63" s="393"/>
      <c r="AE63" s="319"/>
      <c r="AF63" s="319"/>
      <c r="AG63" s="319"/>
    </row>
    <row r="64" spans="1:34">
      <c r="X64" s="270"/>
      <c r="Y64" s="270"/>
      <c r="Z64" s="287"/>
      <c r="AA64" s="287"/>
      <c r="AB64" s="387"/>
      <c r="AD64" s="393"/>
    </row>
    <row r="65" spans="1:33" ht="15.5">
      <c r="A65" s="385">
        <v>8</v>
      </c>
      <c r="B65" s="273" t="s">
        <v>157</v>
      </c>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87"/>
      <c r="AA65" s="287"/>
      <c r="AB65" s="387"/>
      <c r="AD65" s="393"/>
    </row>
    <row r="66" spans="1:33" ht="15.5">
      <c r="B66" s="277" t="s">
        <v>158</v>
      </c>
      <c r="C66" s="270">
        <v>-11305.597038715905</v>
      </c>
      <c r="D66" s="285">
        <v>-1309.0884296589459</v>
      </c>
      <c r="E66" s="285">
        <v>-907.06330272642833</v>
      </c>
      <c r="F66" s="285">
        <v>-1471.5029370745331</v>
      </c>
      <c r="G66" s="285">
        <v>-1187.3132813657714</v>
      </c>
      <c r="H66" s="285">
        <v>-1138.4364340899701</v>
      </c>
      <c r="I66" s="285">
        <v>-1205.4939541030549</v>
      </c>
      <c r="J66" s="285">
        <v>-979.52070024797854</v>
      </c>
      <c r="K66" s="285">
        <v>-801.91129959035027</v>
      </c>
      <c r="L66" s="285">
        <v>-756.3079078541906</v>
      </c>
      <c r="M66" s="285">
        <v>-874.12769230477045</v>
      </c>
      <c r="N66" s="285">
        <v>-903.94212145025608</v>
      </c>
      <c r="O66" s="285">
        <v>-868.61355005734663</v>
      </c>
      <c r="P66" s="285">
        <v>-883.19432586337132</v>
      </c>
      <c r="Q66" s="285">
        <v>-913.2477003695783</v>
      </c>
      <c r="R66" s="285">
        <v>-1026.3741289847494</v>
      </c>
      <c r="S66" s="285">
        <v>-1060.1233273914031</v>
      </c>
      <c r="T66" s="285">
        <v>-1127.888168319977</v>
      </c>
      <c r="U66" s="285">
        <v>-1024.6624085566875</v>
      </c>
      <c r="V66" s="285">
        <v>-981.73802704869968</v>
      </c>
      <c r="W66" s="285">
        <v>-956.15957970645195</v>
      </c>
      <c r="X66" s="270"/>
      <c r="Y66" s="270">
        <v>-20376.709276764515</v>
      </c>
      <c r="Z66" s="395"/>
      <c r="AA66" s="395"/>
      <c r="AB66" s="394"/>
      <c r="AD66" s="393"/>
      <c r="AE66" s="399" t="s">
        <v>263</v>
      </c>
    </row>
    <row r="67" spans="1:33" ht="15.5">
      <c r="B67" s="277" t="s">
        <v>159</v>
      </c>
      <c r="C67" s="270">
        <v>2026.930436525909</v>
      </c>
      <c r="D67" s="285">
        <v>392.46853698648357</v>
      </c>
      <c r="E67" s="285">
        <v>543.3865802249843</v>
      </c>
      <c r="F67" s="285">
        <v>127.02810457702979</v>
      </c>
      <c r="G67" s="285">
        <v>400.92060302444895</v>
      </c>
      <c r="H67" s="285">
        <v>334.92367918426868</v>
      </c>
      <c r="I67" s="285">
        <v>87.118797822487309</v>
      </c>
      <c r="J67" s="285">
        <v>108.21412337902758</v>
      </c>
      <c r="K67" s="285">
        <v>112.55595151803479</v>
      </c>
      <c r="L67" s="285">
        <v>117.91968589540402</v>
      </c>
      <c r="M67" s="285">
        <v>85.041032102117185</v>
      </c>
      <c r="N67" s="285">
        <v>50.481033445272395</v>
      </c>
      <c r="O67" s="285">
        <v>50.070830570606269</v>
      </c>
      <c r="P67" s="285">
        <v>47.399110867088275</v>
      </c>
      <c r="Q67" s="285">
        <v>53.967172480196531</v>
      </c>
      <c r="R67" s="285">
        <v>34.774860235863358</v>
      </c>
      <c r="S67" s="285">
        <v>47.659641458243065</v>
      </c>
      <c r="T67" s="285">
        <v>46.993571664558878</v>
      </c>
      <c r="U67" s="285">
        <v>84.740801557677884</v>
      </c>
      <c r="V67" s="285">
        <v>108.27752282712355</v>
      </c>
      <c r="W67" s="285">
        <v>123.91622215282234</v>
      </c>
      <c r="X67" s="270"/>
      <c r="Y67" s="270">
        <v>2957.8578619737382</v>
      </c>
      <c r="Z67" s="395"/>
      <c r="AA67" s="395"/>
      <c r="AB67" s="394"/>
      <c r="AD67" s="393"/>
      <c r="AE67" s="399" t="s">
        <v>375</v>
      </c>
    </row>
    <row r="68" spans="1:33" ht="15.5">
      <c r="B68" s="276" t="s">
        <v>108</v>
      </c>
      <c r="C68" s="275">
        <v>-9278.6666021899982</v>
      </c>
      <c r="D68" s="275">
        <v>-916.61989267246236</v>
      </c>
      <c r="E68" s="275">
        <v>-363.67672250144403</v>
      </c>
      <c r="F68" s="275">
        <v>-1344.4748324975033</v>
      </c>
      <c r="G68" s="275">
        <v>-786.39267834132249</v>
      </c>
      <c r="H68" s="275">
        <v>-803.51275490570151</v>
      </c>
      <c r="I68" s="275">
        <v>-1118.3751562805676</v>
      </c>
      <c r="J68" s="275">
        <v>-871.30657686895097</v>
      </c>
      <c r="K68" s="275">
        <v>-689.35534807231545</v>
      </c>
      <c r="L68" s="275">
        <v>-638.38822195878663</v>
      </c>
      <c r="M68" s="275">
        <v>-789.08666020265332</v>
      </c>
      <c r="N68" s="275">
        <v>-853.46108800498371</v>
      </c>
      <c r="O68" s="275">
        <v>-818.54271948674034</v>
      </c>
      <c r="P68" s="275">
        <v>-835.79521499628299</v>
      </c>
      <c r="Q68" s="275">
        <v>-859.2805278893818</v>
      </c>
      <c r="R68" s="275">
        <v>-991.59926874888606</v>
      </c>
      <c r="S68" s="275">
        <v>-1012.46368593316</v>
      </c>
      <c r="T68" s="275">
        <v>-1080.8945966554181</v>
      </c>
      <c r="U68" s="275">
        <v>-939.92160699900967</v>
      </c>
      <c r="V68" s="275">
        <v>-873.46050422157612</v>
      </c>
      <c r="W68" s="275">
        <v>-832.24335755362961</v>
      </c>
      <c r="X68" s="270"/>
      <c r="Y68" s="270"/>
      <c r="Z68" s="287"/>
      <c r="AA68" s="287"/>
      <c r="AB68" s="387"/>
      <c r="AD68" s="393"/>
    </row>
    <row r="69" spans="1:33">
      <c r="X69" s="270"/>
      <c r="Y69" s="270"/>
      <c r="Z69" s="287"/>
      <c r="AA69" s="287"/>
      <c r="AB69" s="387"/>
      <c r="AD69" s="393"/>
    </row>
    <row r="70" spans="1:33" ht="15.5">
      <c r="A70" s="385">
        <v>9</v>
      </c>
      <c r="B70" s="284" t="s">
        <v>160</v>
      </c>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87"/>
      <c r="AA70" s="287"/>
      <c r="AB70" s="287"/>
      <c r="AD70" s="393"/>
    </row>
    <row r="71" spans="1:33" ht="15.5">
      <c r="B71" s="273" t="s">
        <v>161</v>
      </c>
      <c r="C71" s="400">
        <v>4375.5868307878554</v>
      </c>
      <c r="D71" s="270">
        <v>0</v>
      </c>
      <c r="E71" s="270">
        <v>25.743510257490392</v>
      </c>
      <c r="F71" s="270">
        <v>149.33751246121307</v>
      </c>
      <c r="G71" s="270">
        <v>168.71413929247382</v>
      </c>
      <c r="H71" s="270">
        <v>220.64314788163327</v>
      </c>
      <c r="I71" s="270">
        <v>236.20972246935287</v>
      </c>
      <c r="J71" s="270">
        <v>344.63763341736529</v>
      </c>
      <c r="K71" s="270">
        <v>358.00675782143969</v>
      </c>
      <c r="L71" s="270">
        <v>366.13348642052858</v>
      </c>
      <c r="M71" s="270">
        <v>385.87343518879049</v>
      </c>
      <c r="N71" s="270">
        <v>727.3105240149456</v>
      </c>
      <c r="O71" s="270">
        <v>743.82046601488275</v>
      </c>
      <c r="P71" s="270">
        <v>760.70517369408901</v>
      </c>
      <c r="Q71" s="270">
        <v>777.97318138753781</v>
      </c>
      <c r="R71" s="270">
        <v>800.18503665976073</v>
      </c>
      <c r="S71" s="270">
        <v>819.74147661737709</v>
      </c>
      <c r="T71" s="270">
        <v>838.34962821850718</v>
      </c>
      <c r="U71" s="270">
        <v>857.38016197455272</v>
      </c>
      <c r="V71" s="270">
        <v>876.84269919147596</v>
      </c>
      <c r="W71" s="270">
        <v>896.74699764765126</v>
      </c>
      <c r="X71" s="270"/>
      <c r="Y71" s="270">
        <v>10354.354690631069</v>
      </c>
      <c r="Z71" s="287"/>
      <c r="AA71" s="287"/>
      <c r="AB71" s="287"/>
      <c r="AC71" s="396"/>
      <c r="AD71" s="393"/>
      <c r="AE71" s="319"/>
      <c r="AF71" s="319" t="s">
        <v>376</v>
      </c>
      <c r="AG71" s="319" t="s">
        <v>377</v>
      </c>
    </row>
    <row r="72" spans="1:33" ht="15.5">
      <c r="B72" s="276" t="s">
        <v>108</v>
      </c>
      <c r="C72" s="287">
        <v>4375.5868307878554</v>
      </c>
      <c r="D72" s="275">
        <v>0</v>
      </c>
      <c r="E72" s="275">
        <v>25.743510257490392</v>
      </c>
      <c r="F72" s="275">
        <v>149.33751246121307</v>
      </c>
      <c r="G72" s="275">
        <v>168.71413929247382</v>
      </c>
      <c r="H72" s="275">
        <v>220.64314788163327</v>
      </c>
      <c r="I72" s="275">
        <v>236.20972246935287</v>
      </c>
      <c r="J72" s="275">
        <v>344.63763341736529</v>
      </c>
      <c r="K72" s="275">
        <v>358.00675782143969</v>
      </c>
      <c r="L72" s="275">
        <v>366.13348642052858</v>
      </c>
      <c r="M72" s="275">
        <v>385.87343518879049</v>
      </c>
      <c r="N72" s="275">
        <v>727.3105240149456</v>
      </c>
      <c r="O72" s="275">
        <v>743.82046601488275</v>
      </c>
      <c r="P72" s="275">
        <v>760.70517369408901</v>
      </c>
      <c r="Q72" s="275">
        <v>777.97318138753781</v>
      </c>
      <c r="R72" s="275">
        <v>800.18503665976073</v>
      </c>
      <c r="S72" s="275">
        <v>819.74147661737709</v>
      </c>
      <c r="T72" s="275">
        <v>838.34962821850718</v>
      </c>
      <c r="U72" s="275">
        <v>857.38016197455272</v>
      </c>
      <c r="V72" s="275">
        <v>876.84269919147596</v>
      </c>
      <c r="W72" s="275">
        <v>896.74699764765126</v>
      </c>
      <c r="X72" s="270"/>
      <c r="Y72" s="270"/>
      <c r="Z72" s="287"/>
      <c r="AA72" s="287"/>
      <c r="AB72" s="387"/>
      <c r="AD72" s="393"/>
    </row>
    <row r="73" spans="1:33">
      <c r="X73" s="270"/>
      <c r="Y73" s="401"/>
      <c r="Z73" s="401"/>
      <c r="AA73" s="287"/>
      <c r="AB73" s="402"/>
    </row>
    <row r="74" spans="1:33" ht="16" thickBot="1">
      <c r="B74" s="273"/>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87"/>
      <c r="AA74" s="287"/>
      <c r="AB74" s="387"/>
    </row>
    <row r="75" spans="1:33" ht="16" thickBot="1">
      <c r="A75" s="385">
        <v>10</v>
      </c>
      <c r="B75" s="283" t="s">
        <v>162</v>
      </c>
      <c r="C75" s="282">
        <v>57943.63465603743</v>
      </c>
      <c r="D75" s="281">
        <v>4686.8843803577256</v>
      </c>
      <c r="E75" s="281">
        <v>5247.224377065013</v>
      </c>
      <c r="F75" s="281">
        <v>5320.3688246830288</v>
      </c>
      <c r="G75" s="281">
        <v>4980.2623060789474</v>
      </c>
      <c r="H75" s="281">
        <v>5383.6161757140571</v>
      </c>
      <c r="I75" s="281">
        <v>5893.8982038132335</v>
      </c>
      <c r="J75" s="281">
        <v>5720.1700045760499</v>
      </c>
      <c r="K75" s="281">
        <v>5547.0410294376688</v>
      </c>
      <c r="L75" s="281">
        <v>5923.6769783649479</v>
      </c>
      <c r="M75" s="281">
        <v>4911.4135826727843</v>
      </c>
      <c r="N75" s="281">
        <v>4360.9983459684272</v>
      </c>
      <c r="O75" s="281">
        <v>4625.0001791548402</v>
      </c>
      <c r="P75" s="281">
        <v>4657.2246816809202</v>
      </c>
      <c r="Q75" s="281">
        <v>4867.41883992149</v>
      </c>
      <c r="R75" s="281">
        <v>5512.0261681221145</v>
      </c>
      <c r="S75" s="281">
        <v>5824.9278053330381</v>
      </c>
      <c r="T75" s="281">
        <v>6201.0544448933169</v>
      </c>
      <c r="U75" s="281">
        <v>6351.6985070050978</v>
      </c>
      <c r="V75" s="281">
        <v>6358.5019000718685</v>
      </c>
      <c r="W75" s="281">
        <v>7650.518006637195</v>
      </c>
      <c r="X75" s="270"/>
      <c r="Y75" s="270">
        <v>110023.92474155179</v>
      </c>
      <c r="Z75" s="387"/>
      <c r="AA75" s="387"/>
      <c r="AB75" s="394"/>
    </row>
    <row r="76" spans="1:33" ht="15.5">
      <c r="B76" s="273" t="s">
        <v>163</v>
      </c>
      <c r="C76" s="270">
        <v>46022.728197055891</v>
      </c>
      <c r="D76" s="270">
        <v>609.47375428337023</v>
      </c>
      <c r="E76" s="270">
        <v>664.94224755130949</v>
      </c>
      <c r="F76" s="270">
        <v>1445.3967073267854</v>
      </c>
      <c r="G76" s="270">
        <v>2151.6282584879655</v>
      </c>
      <c r="H76" s="270">
        <v>2236.7966185987125</v>
      </c>
      <c r="I76" s="270">
        <v>3294.5301840927973</v>
      </c>
      <c r="J76" s="270">
        <v>3892.335359826473</v>
      </c>
      <c r="K76" s="270">
        <v>4064.797238398382</v>
      </c>
      <c r="L76" s="270">
        <v>4083.2249098567681</v>
      </c>
      <c r="M76" s="270">
        <v>6255.5243232002922</v>
      </c>
      <c r="N76" s="270">
        <v>6672.842297565182</v>
      </c>
      <c r="O76" s="270">
        <v>7098.9160050699684</v>
      </c>
      <c r="P76" s="270">
        <v>7048.9207603842497</v>
      </c>
      <c r="Q76" s="270">
        <v>7099.112622112425</v>
      </c>
      <c r="R76" s="270">
        <v>8018.8005702959963</v>
      </c>
      <c r="S76" s="270">
        <v>7968.5981368572584</v>
      </c>
      <c r="T76" s="270">
        <v>7986.0542059267946</v>
      </c>
      <c r="U76" s="270">
        <v>8152.6829313736434</v>
      </c>
      <c r="V76" s="270">
        <v>8123.3836600314244</v>
      </c>
      <c r="W76" s="270">
        <v>8218.5944748218153</v>
      </c>
      <c r="X76" s="270"/>
      <c r="Y76" s="270">
        <v>105086.55526606161</v>
      </c>
      <c r="Z76" s="287"/>
      <c r="AA76" s="287"/>
      <c r="AB76" s="387"/>
    </row>
    <row r="77" spans="1:33" ht="15.5">
      <c r="B77" s="273" t="s">
        <v>13</v>
      </c>
      <c r="C77" s="270">
        <v>11920.906458981533</v>
      </c>
      <c r="D77" s="270">
        <v>4077.4106260743565</v>
      </c>
      <c r="E77" s="270">
        <v>4582.2821295137037</v>
      </c>
      <c r="F77" s="270">
        <v>3874.972117356243</v>
      </c>
      <c r="G77" s="270">
        <v>2828.6340475909815</v>
      </c>
      <c r="H77" s="270">
        <v>3146.8195571153456</v>
      </c>
      <c r="I77" s="270">
        <v>2599.3680197204353</v>
      </c>
      <c r="J77" s="270">
        <v>1827.8346447495762</v>
      </c>
      <c r="K77" s="270">
        <v>1482.2437910392878</v>
      </c>
      <c r="L77" s="270">
        <v>1840.4520685081791</v>
      </c>
      <c r="M77" s="270">
        <v>-1344.1107405275084</v>
      </c>
      <c r="N77" s="270">
        <v>-2311.8439515967557</v>
      </c>
      <c r="O77" s="270">
        <v>-2473.9158259151286</v>
      </c>
      <c r="P77" s="270">
        <v>-2391.6960787033281</v>
      </c>
      <c r="Q77" s="270">
        <v>-2231.6937821909337</v>
      </c>
      <c r="R77" s="270">
        <v>-2506.7744021738818</v>
      </c>
      <c r="S77" s="270">
        <v>-2143.6703315242203</v>
      </c>
      <c r="T77" s="270">
        <v>-1784.999761033479</v>
      </c>
      <c r="U77" s="270">
        <v>-1800.984424368545</v>
      </c>
      <c r="V77" s="270">
        <v>-1764.8817599595559</v>
      </c>
      <c r="W77" s="270">
        <v>-568.07646818462172</v>
      </c>
      <c r="X77" s="270"/>
      <c r="Y77" s="270">
        <v>4937.3694754901499</v>
      </c>
      <c r="Z77" s="287"/>
      <c r="AA77" s="287"/>
      <c r="AB77" s="387"/>
    </row>
    <row r="78" spans="1:33">
      <c r="AB78" s="403"/>
    </row>
    <row r="79" spans="1:33" ht="16" thickBot="1">
      <c r="B79" s="273"/>
      <c r="C79" s="18"/>
      <c r="G79" s="270"/>
      <c r="AE79" s="270"/>
    </row>
    <row r="80" spans="1:33" ht="16" thickBot="1">
      <c r="A80" s="385">
        <v>11</v>
      </c>
      <c r="B80" s="367" t="s">
        <v>328</v>
      </c>
      <c r="C80" s="404">
        <v>57943.63465603743</v>
      </c>
      <c r="D80" s="280"/>
      <c r="E80" s="405">
        <v>0</v>
      </c>
      <c r="F80" s="280"/>
      <c r="G80" s="280"/>
      <c r="H80" s="406"/>
      <c r="I80" s="280"/>
      <c r="J80" s="280"/>
      <c r="K80" s="280"/>
      <c r="L80" s="280"/>
      <c r="M80" s="280"/>
      <c r="N80" s="280"/>
      <c r="O80" s="280"/>
      <c r="P80" s="280"/>
      <c r="Q80" s="280"/>
      <c r="R80" s="280"/>
      <c r="S80" s="280"/>
      <c r="T80" s="280"/>
      <c r="U80" s="280"/>
      <c r="V80" s="280"/>
      <c r="W80" s="280"/>
      <c r="AE80" s="270"/>
    </row>
    <row r="81" spans="1:33" ht="15.5">
      <c r="B81" s="273"/>
      <c r="D81" s="279"/>
      <c r="E81" s="279"/>
      <c r="F81" s="279"/>
      <c r="G81" s="279"/>
      <c r="H81" s="279"/>
      <c r="I81" s="279"/>
      <c r="J81" s="279"/>
      <c r="K81" s="279"/>
      <c r="L81" s="279"/>
      <c r="M81" s="279"/>
      <c r="N81" s="279"/>
      <c r="O81" s="279"/>
      <c r="P81" s="279"/>
      <c r="Q81" s="279"/>
      <c r="R81" s="279"/>
      <c r="S81" s="279"/>
      <c r="T81" s="279"/>
      <c r="U81" s="279"/>
      <c r="V81" s="279"/>
      <c r="W81" s="279"/>
    </row>
    <row r="82" spans="1:33" ht="15.5">
      <c r="B82" s="273"/>
      <c r="C82" s="270"/>
      <c r="D82" s="278"/>
      <c r="AC82" s="280"/>
    </row>
    <row r="83" spans="1:33" ht="15.5">
      <c r="A83" s="385">
        <v>12</v>
      </c>
      <c r="B83" s="273" t="s">
        <v>378</v>
      </c>
      <c r="AE83" s="392" t="s">
        <v>337</v>
      </c>
      <c r="AF83" s="392" t="s">
        <v>337</v>
      </c>
      <c r="AG83" s="392" t="s">
        <v>338</v>
      </c>
    </row>
    <row r="84" spans="1:33" ht="15.5">
      <c r="B84" s="277" t="s">
        <v>340</v>
      </c>
      <c r="C84" s="274">
        <v>206663.53629697513</v>
      </c>
      <c r="D84" s="285">
        <v>30219.414083386611</v>
      </c>
      <c r="E84" s="285">
        <v>27522.44919763791</v>
      </c>
      <c r="F84" s="285">
        <v>31760.236495164641</v>
      </c>
      <c r="G84" s="285">
        <v>20672.5987861043</v>
      </c>
      <c r="H84" s="285">
        <v>22900.15036373369</v>
      </c>
      <c r="I84" s="285">
        <v>21144.55021077791</v>
      </c>
      <c r="J84" s="285">
        <v>15936.47383193239</v>
      </c>
      <c r="K84" s="285">
        <v>13734.92674116978</v>
      </c>
      <c r="L84" s="285">
        <v>14518.522106023311</v>
      </c>
      <c r="M84" s="285">
        <v>1953.30659014554</v>
      </c>
      <c r="N84" s="285">
        <v>911.07888694236954</v>
      </c>
      <c r="O84" s="285">
        <v>670.94389334687014</v>
      </c>
      <c r="P84" s="285">
        <v>671.53710384917019</v>
      </c>
      <c r="Q84" s="285">
        <v>704.35888881293022</v>
      </c>
      <c r="R84" s="285">
        <v>845.95133653456969</v>
      </c>
      <c r="S84" s="285">
        <v>924.64453057740968</v>
      </c>
      <c r="T84" s="285">
        <v>1572.3932508357791</v>
      </c>
      <c r="U84" s="285">
        <v>0</v>
      </c>
      <c r="V84" s="285">
        <v>0</v>
      </c>
      <c r="W84" s="285">
        <v>0</v>
      </c>
      <c r="AE84" s="319" t="s">
        <v>340</v>
      </c>
      <c r="AF84" s="319"/>
      <c r="AG84" s="319" t="s">
        <v>379</v>
      </c>
    </row>
    <row r="85" spans="1:33" ht="15.5">
      <c r="B85" s="277" t="s">
        <v>371</v>
      </c>
      <c r="C85" s="274">
        <v>4091.7821019438852</v>
      </c>
      <c r="D85" s="285">
        <v>122.2593482121197</v>
      </c>
      <c r="E85" s="285">
        <v>117.09452119248981</v>
      </c>
      <c r="F85" s="285">
        <v>138.91477913503962</v>
      </c>
      <c r="G85" s="285">
        <v>158.35155707948971</v>
      </c>
      <c r="H85" s="285">
        <v>217.45789597442962</v>
      </c>
      <c r="I85" s="285">
        <v>348.28881311251973</v>
      </c>
      <c r="J85" s="285">
        <v>146.75267099184958</v>
      </c>
      <c r="K85" s="285">
        <v>147.07305824631959</v>
      </c>
      <c r="L85" s="285">
        <v>159.70519383153959</v>
      </c>
      <c r="M85" s="285">
        <v>171.7063542371198</v>
      </c>
      <c r="N85" s="285">
        <v>387.52603521486009</v>
      </c>
      <c r="O85" s="285">
        <v>132.54762093446016</v>
      </c>
      <c r="P85" s="285">
        <v>129.54587249482009</v>
      </c>
      <c r="Q85" s="285">
        <v>138.59561195099977</v>
      </c>
      <c r="R85" s="285">
        <v>176.2384203932599</v>
      </c>
      <c r="S85" s="285">
        <v>326.95618922589972</v>
      </c>
      <c r="T85" s="285">
        <v>544.18785449005975</v>
      </c>
      <c r="U85" s="285">
        <v>176.40758729925969</v>
      </c>
      <c r="V85" s="285">
        <v>169.94274882404972</v>
      </c>
      <c r="W85" s="285">
        <v>182.22996910329968</v>
      </c>
      <c r="AE85" s="319" t="s">
        <v>371</v>
      </c>
      <c r="AF85" s="319"/>
      <c r="AG85" s="319" t="s">
        <v>379</v>
      </c>
    </row>
    <row r="86" spans="1:33" ht="15.5">
      <c r="B86" s="277" t="s">
        <v>15</v>
      </c>
      <c r="C86" s="274">
        <v>147159.56238285083</v>
      </c>
      <c r="D86" s="285">
        <v>1034.7270497155598</v>
      </c>
      <c r="E86" s="285">
        <v>1581.68480799288</v>
      </c>
      <c r="F86" s="285">
        <v>2155.3381809939892</v>
      </c>
      <c r="G86" s="285">
        <v>2771.4833906103809</v>
      </c>
      <c r="H86" s="285">
        <v>3444.6490355635419</v>
      </c>
      <c r="I86" s="285">
        <v>4158.4123422704242</v>
      </c>
      <c r="J86" s="285">
        <v>4906.4745543835015</v>
      </c>
      <c r="K86" s="285">
        <v>5649.0230360103869</v>
      </c>
      <c r="L86" s="285">
        <v>6408.2691689924613</v>
      </c>
      <c r="M86" s="285">
        <v>7130.2499977103062</v>
      </c>
      <c r="N86" s="285">
        <v>7846.3573760683275</v>
      </c>
      <c r="O86" s="285">
        <v>8557.7369573573269</v>
      </c>
      <c r="P86" s="285">
        <v>9238.7162303074037</v>
      </c>
      <c r="Q86" s="285">
        <v>9924.501601358239</v>
      </c>
      <c r="R86" s="285">
        <v>10662.140345556865</v>
      </c>
      <c r="S86" s="285">
        <v>11282.84738088954</v>
      </c>
      <c r="T86" s="285">
        <v>11865.98535255207</v>
      </c>
      <c r="U86" s="285">
        <v>12467.029871492399</v>
      </c>
      <c r="V86" s="285">
        <v>12955.511573877491</v>
      </c>
      <c r="W86" s="285">
        <v>13118.424129147748</v>
      </c>
      <c r="AE86" s="319" t="s">
        <v>15</v>
      </c>
      <c r="AF86" s="319"/>
      <c r="AG86" s="319" t="s">
        <v>379</v>
      </c>
    </row>
    <row r="87" spans="1:33" ht="15.5">
      <c r="B87" s="277" t="s">
        <v>164</v>
      </c>
      <c r="C87" s="274">
        <v>-6416.7048174870042</v>
      </c>
      <c r="D87" s="285">
        <v>78.704390512955115</v>
      </c>
      <c r="E87" s="285">
        <v>230.18576800000415</v>
      </c>
      <c r="F87" s="285">
        <v>-373.64563199999799</v>
      </c>
      <c r="G87" s="285">
        <v>-373.64163199999797</v>
      </c>
      <c r="H87" s="285">
        <v>-373.64563199999799</v>
      </c>
      <c r="I87" s="285">
        <v>-373.64563199999799</v>
      </c>
      <c r="J87" s="285">
        <v>-373.64163199999797</v>
      </c>
      <c r="K87" s="285">
        <v>-373.64163199999797</v>
      </c>
      <c r="L87" s="285">
        <v>-373.64163199999797</v>
      </c>
      <c r="M87" s="285">
        <v>-373.64163199999797</v>
      </c>
      <c r="N87" s="285">
        <v>-373.64563199999799</v>
      </c>
      <c r="O87" s="285">
        <v>-373.64363199999798</v>
      </c>
      <c r="P87" s="285">
        <v>-373.64563199999799</v>
      </c>
      <c r="Q87" s="285">
        <v>-373.64163199999797</v>
      </c>
      <c r="R87" s="285">
        <v>-373.64523199999797</v>
      </c>
      <c r="S87" s="285">
        <v>-373.64563199999799</v>
      </c>
      <c r="T87" s="285">
        <v>-373.64563199999799</v>
      </c>
      <c r="U87" s="285">
        <v>-373.64563199999799</v>
      </c>
      <c r="V87" s="285">
        <v>-373.64563199999799</v>
      </c>
      <c r="W87" s="285">
        <v>-373.64563199999799</v>
      </c>
      <c r="AE87" s="319" t="s">
        <v>356</v>
      </c>
      <c r="AF87" s="319"/>
      <c r="AG87" s="319" t="s">
        <v>379</v>
      </c>
    </row>
    <row r="88" spans="1:33" ht="15.5">
      <c r="B88" s="277" t="s">
        <v>165</v>
      </c>
      <c r="C88" s="274">
        <v>102821.37846794835</v>
      </c>
      <c r="D88" s="285">
        <v>5749.8800639358114</v>
      </c>
      <c r="E88" s="285">
        <v>5681.3146241492595</v>
      </c>
      <c r="F88" s="285">
        <v>5654.20811609062</v>
      </c>
      <c r="G88" s="285">
        <v>5630.2419654754303</v>
      </c>
      <c r="H88" s="285">
        <v>5565.3647321566086</v>
      </c>
      <c r="I88" s="285">
        <v>5539.4643281172575</v>
      </c>
      <c r="J88" s="285">
        <v>5474.9521934719387</v>
      </c>
      <c r="K88" s="285">
        <v>5450.592862191108</v>
      </c>
      <c r="L88" s="285">
        <v>5430.2959024690481</v>
      </c>
      <c r="M88" s="285">
        <v>5371.4394664120573</v>
      </c>
      <c r="N88" s="285">
        <v>5252.9107129974682</v>
      </c>
      <c r="O88" s="285">
        <v>5178.0181547325874</v>
      </c>
      <c r="P88" s="285">
        <v>5155.7232026567972</v>
      </c>
      <c r="Q88" s="285">
        <v>4969.2686002396276</v>
      </c>
      <c r="R88" s="285">
        <v>4564.1750876551368</v>
      </c>
      <c r="S88" s="285">
        <v>4529.2418061661083</v>
      </c>
      <c r="T88" s="285">
        <v>4452.9891295765092</v>
      </c>
      <c r="U88" s="285">
        <v>4407.7281674323376</v>
      </c>
      <c r="V88" s="285">
        <v>4393.4780648793385</v>
      </c>
      <c r="W88" s="285">
        <v>4370.0912871433266</v>
      </c>
      <c r="AE88" s="319" t="s">
        <v>357</v>
      </c>
      <c r="AF88" s="319"/>
      <c r="AG88" s="319" t="s">
        <v>379</v>
      </c>
    </row>
    <row r="89" spans="1:33" ht="15.5">
      <c r="B89" s="277" t="s">
        <v>166</v>
      </c>
      <c r="C89" s="274">
        <v>209278.68286138983</v>
      </c>
      <c r="D89" s="285">
        <v>17502.041998135279</v>
      </c>
      <c r="E89" s="285">
        <v>16987.559540629361</v>
      </c>
      <c r="F89" s="285">
        <v>16496.31032285083</v>
      </c>
      <c r="G89" s="285">
        <v>15653.06882294629</v>
      </c>
      <c r="H89" s="285">
        <v>15566.3350075239</v>
      </c>
      <c r="I89" s="285">
        <v>16381.4819988975</v>
      </c>
      <c r="J89" s="285">
        <v>14950.442626392811</v>
      </c>
      <c r="K89" s="285">
        <v>13397.137763373819</v>
      </c>
      <c r="L89" s="285">
        <v>12911.47661984331</v>
      </c>
      <c r="M89" s="285">
        <v>9408.1786651737166</v>
      </c>
      <c r="N89" s="285">
        <v>6503.3115664806137</v>
      </c>
      <c r="O89" s="285">
        <v>5591.098805396955</v>
      </c>
      <c r="P89" s="285">
        <v>5524.8049471336244</v>
      </c>
      <c r="Q89" s="285">
        <v>5746.4348723131016</v>
      </c>
      <c r="R89" s="285">
        <v>5595.6259014043826</v>
      </c>
      <c r="S89" s="285">
        <v>5718.9308913931636</v>
      </c>
      <c r="T89" s="285">
        <v>5958.456736369063</v>
      </c>
      <c r="U89" s="285">
        <v>6698.3150610490657</v>
      </c>
      <c r="V89" s="285">
        <v>6550.2765169465038</v>
      </c>
      <c r="W89" s="285">
        <v>6137.3941971365521</v>
      </c>
      <c r="AE89" s="319" t="s">
        <v>166</v>
      </c>
      <c r="AF89" s="319"/>
      <c r="AG89" s="319" t="s">
        <v>379</v>
      </c>
    </row>
    <row r="90" spans="1:33" ht="15.5">
      <c r="B90" s="277" t="s">
        <v>167</v>
      </c>
      <c r="C90" s="274">
        <v>374367.50953847612</v>
      </c>
      <c r="D90" s="285">
        <v>2567.6020040589988</v>
      </c>
      <c r="E90" s="285">
        <v>3007.8520673669495</v>
      </c>
      <c r="F90" s="285">
        <v>6688.734261569778</v>
      </c>
      <c r="G90" s="285">
        <v>12164.14397766102</v>
      </c>
      <c r="H90" s="285">
        <v>12179.224697329661</v>
      </c>
      <c r="I90" s="285">
        <v>19239.340815503107</v>
      </c>
      <c r="J90" s="285">
        <v>22713.063164558662</v>
      </c>
      <c r="K90" s="285">
        <v>22647.097940047541</v>
      </c>
      <c r="L90" s="285">
        <v>22931.631955639168</v>
      </c>
      <c r="M90" s="285">
        <v>23311.865003347029</v>
      </c>
      <c r="N90" s="285">
        <v>21685.464484019016</v>
      </c>
      <c r="O90" s="285">
        <v>22922.47495617385</v>
      </c>
      <c r="P90" s="285">
        <v>23288.018049578972</v>
      </c>
      <c r="Q90" s="285">
        <v>22358.470725647367</v>
      </c>
      <c r="R90" s="285">
        <v>23369.333104054225</v>
      </c>
      <c r="S90" s="285">
        <v>21993.100744439402</v>
      </c>
      <c r="T90" s="285">
        <v>22148.972884562812</v>
      </c>
      <c r="U90" s="285">
        <v>22710.742615511619</v>
      </c>
      <c r="V90" s="285">
        <v>22812.116738723449</v>
      </c>
      <c r="W90" s="285">
        <v>23628.25934868347</v>
      </c>
      <c r="AE90" s="319" t="s">
        <v>167</v>
      </c>
      <c r="AF90" s="319"/>
      <c r="AG90" s="319" t="s">
        <v>379</v>
      </c>
    </row>
    <row r="91" spans="1:33" ht="15.5">
      <c r="B91" s="277" t="s">
        <v>168</v>
      </c>
      <c r="C91" s="274">
        <v>666795.42431039317</v>
      </c>
      <c r="D91" s="285">
        <v>10303.394310322939</v>
      </c>
      <c r="E91" s="285">
        <v>10627.048614772099</v>
      </c>
      <c r="F91" s="285">
        <v>17032.134955456899</v>
      </c>
      <c r="G91" s="285">
        <v>16896.950417609791</v>
      </c>
      <c r="H91" s="285">
        <v>16891.73818393375</v>
      </c>
      <c r="I91" s="285">
        <v>18465.334516335199</v>
      </c>
      <c r="J91" s="285">
        <v>20423.825044925674</v>
      </c>
      <c r="K91" s="285">
        <v>19948.526668969767</v>
      </c>
      <c r="L91" s="285">
        <v>19479.768026460977</v>
      </c>
      <c r="M91" s="285">
        <v>40278.658566776896</v>
      </c>
      <c r="N91" s="285">
        <v>46151.549486028707</v>
      </c>
      <c r="O91" s="285">
        <v>45723.179892513675</v>
      </c>
      <c r="P91" s="285">
        <v>45734.592958362817</v>
      </c>
      <c r="Q91" s="285">
        <v>46323.545389032239</v>
      </c>
      <c r="R91" s="285">
        <v>48514.808582530284</v>
      </c>
      <c r="S91" s="285">
        <v>48958.339217931913</v>
      </c>
      <c r="T91" s="285">
        <v>48830.893791996146</v>
      </c>
      <c r="U91" s="285">
        <v>49266.971992358012</v>
      </c>
      <c r="V91" s="285">
        <v>48986.491679838728</v>
      </c>
      <c r="W91" s="285">
        <v>47957.672014236632</v>
      </c>
      <c r="AE91" s="319" t="s">
        <v>168</v>
      </c>
      <c r="AF91" s="319"/>
      <c r="AG91" s="319" t="s">
        <v>379</v>
      </c>
    </row>
    <row r="92" spans="1:33" ht="15.5">
      <c r="B92" s="277" t="s">
        <v>169</v>
      </c>
      <c r="C92" s="274">
        <v>174473.12020075336</v>
      </c>
      <c r="D92" s="285">
        <v>4638.1917158679316</v>
      </c>
      <c r="E92" s="285">
        <v>4574.6027072795805</v>
      </c>
      <c r="F92" s="285">
        <v>4711.3073591775028</v>
      </c>
      <c r="G92" s="285">
        <v>4722.871897741381</v>
      </c>
      <c r="H92" s="285">
        <v>4696.0353172753003</v>
      </c>
      <c r="I92" s="285">
        <v>4577.349573871873</v>
      </c>
      <c r="J92" s="285">
        <v>4678.4246395193131</v>
      </c>
      <c r="K92" s="285">
        <v>7545.9765622756431</v>
      </c>
      <c r="L92" s="285">
        <v>7583.3426873897151</v>
      </c>
      <c r="M92" s="285">
        <v>7440.5945732195732</v>
      </c>
      <c r="N92" s="285">
        <v>9914.0442592205272</v>
      </c>
      <c r="O92" s="285">
        <v>11156.652784369708</v>
      </c>
      <c r="P92" s="285">
        <v>11625.710879014649</v>
      </c>
      <c r="Q92" s="285">
        <v>11896.407622738599</v>
      </c>
      <c r="R92" s="285">
        <v>11940.399069764588</v>
      </c>
      <c r="S92" s="285">
        <v>12704.839445119909</v>
      </c>
      <c r="T92" s="285">
        <v>12615.482932882991</v>
      </c>
      <c r="U92" s="285">
        <v>11795.369954911543</v>
      </c>
      <c r="V92" s="285">
        <v>12164.436125722681</v>
      </c>
      <c r="W92" s="285">
        <v>13491.080093390305</v>
      </c>
      <c r="AE92" s="319" t="s">
        <v>359</v>
      </c>
      <c r="AF92" s="319"/>
      <c r="AG92" s="319" t="s">
        <v>379</v>
      </c>
    </row>
    <row r="93" spans="1:33" ht="15.5">
      <c r="B93" s="276" t="s">
        <v>108</v>
      </c>
      <c r="C93" s="275">
        <v>1879234.2913432436</v>
      </c>
      <c r="D93" s="274">
        <v>72216.21496414821</v>
      </c>
      <c r="E93" s="274">
        <v>70329.791849020534</v>
      </c>
      <c r="F93" s="274">
        <v>84263.538838439301</v>
      </c>
      <c r="G93" s="274">
        <v>78296.069183228086</v>
      </c>
      <c r="H93" s="274">
        <v>81087.309601490866</v>
      </c>
      <c r="I93" s="274">
        <v>89480.576966885797</v>
      </c>
      <c r="J93" s="274">
        <v>88856.767094176146</v>
      </c>
      <c r="K93" s="274">
        <v>88146.713000284362</v>
      </c>
      <c r="L93" s="274">
        <v>89049.37002864953</v>
      </c>
      <c r="M93" s="274">
        <v>94692.357585022241</v>
      </c>
      <c r="N93" s="274">
        <v>98278.597174971874</v>
      </c>
      <c r="O93" s="274">
        <v>99559.009432825434</v>
      </c>
      <c r="P93" s="274">
        <v>100995.00361139825</v>
      </c>
      <c r="Q93" s="274">
        <v>101687.94168009311</v>
      </c>
      <c r="R93" s="274">
        <v>105295.02661589332</v>
      </c>
      <c r="S93" s="274">
        <v>106065.25457374334</v>
      </c>
      <c r="T93" s="274">
        <v>107615.71630126543</v>
      </c>
      <c r="U93" s="274">
        <v>107148.91961805423</v>
      </c>
      <c r="V93" s="274">
        <v>107658.60781681225</v>
      </c>
      <c r="W93" s="274">
        <v>108511.50540684134</v>
      </c>
    </row>
    <row r="94" spans="1:33" ht="15.5">
      <c r="B94" s="273"/>
    </row>
    <row r="95" spans="1:33" ht="15.5">
      <c r="B95" s="273" t="s">
        <v>380</v>
      </c>
      <c r="C95" s="270">
        <v>0</v>
      </c>
      <c r="D95" s="270">
        <v>0</v>
      </c>
      <c r="E95" s="270">
        <v>0</v>
      </c>
      <c r="F95" s="270">
        <v>0</v>
      </c>
      <c r="G95" s="270">
        <v>0</v>
      </c>
      <c r="H95" s="270">
        <v>0</v>
      </c>
      <c r="I95" s="270">
        <v>0</v>
      </c>
      <c r="J95" s="270">
        <v>0</v>
      </c>
      <c r="K95" s="270">
        <v>0</v>
      </c>
      <c r="L95" s="270">
        <v>0</v>
      </c>
      <c r="M95" s="270">
        <v>0</v>
      </c>
      <c r="N95" s="270">
        <v>0</v>
      </c>
      <c r="O95" s="270">
        <v>0</v>
      </c>
      <c r="P95" s="270">
        <v>0</v>
      </c>
      <c r="Q95" s="270">
        <v>0</v>
      </c>
      <c r="R95" s="270">
        <v>0</v>
      </c>
      <c r="S95" s="270">
        <v>0</v>
      </c>
      <c r="T95" s="270">
        <v>0</v>
      </c>
      <c r="U95" s="270">
        <v>0</v>
      </c>
      <c r="V95" s="270">
        <v>0</v>
      </c>
      <c r="W95" s="270">
        <v>0</v>
      </c>
      <c r="X95" s="270"/>
    </row>
    <row r="98" spans="1:27">
      <c r="S98" s="278"/>
    </row>
    <row r="100" spans="1:27">
      <c r="A100" s="385">
        <v>13</v>
      </c>
      <c r="B100" s="16" t="s">
        <v>18</v>
      </c>
    </row>
    <row r="101" spans="1:27">
      <c r="B101" t="s">
        <v>381</v>
      </c>
      <c r="C101" s="270">
        <v>-247.46660144012196</v>
      </c>
      <c r="D101" s="270">
        <v>-127.14042359252605</v>
      </c>
      <c r="E101" s="270">
        <v>0</v>
      </c>
      <c r="F101" s="270">
        <v>93.901086423467419</v>
      </c>
      <c r="G101" s="270">
        <v>-45.869756175800191</v>
      </c>
      <c r="H101" s="270">
        <v>-44.262077936314654</v>
      </c>
      <c r="I101" s="270">
        <v>79.821696703376347</v>
      </c>
      <c r="J101" s="270">
        <v>-18.438198256008466</v>
      </c>
      <c r="K101" s="270">
        <v>-26.879478932011473</v>
      </c>
      <c r="L101" s="270">
        <v>-192.40275316145249</v>
      </c>
      <c r="M101" s="270">
        <v>-54.339846031739221</v>
      </c>
      <c r="N101" s="270">
        <v>-34.73061492141639</v>
      </c>
      <c r="O101" s="270">
        <v>-24.234843620347615</v>
      </c>
      <c r="P101" s="270">
        <v>-11.570153359356629</v>
      </c>
      <c r="Q101" s="270">
        <v>-3.9874723896372846</v>
      </c>
      <c r="R101" s="270">
        <v>-7.4289929510757124</v>
      </c>
      <c r="S101" s="270">
        <v>-2.5864963259106672</v>
      </c>
      <c r="T101" s="270">
        <v>25.393542138600505</v>
      </c>
      <c r="U101" s="270">
        <v>0.1316134429652345</v>
      </c>
      <c r="V101" s="270">
        <v>0.18371616704748986</v>
      </c>
      <c r="W101" s="270">
        <v>1.1254206057741401E-2</v>
      </c>
    </row>
    <row r="103" spans="1:27">
      <c r="B103" t="s">
        <v>382</v>
      </c>
      <c r="C103" s="270">
        <v>-0.22098078290197884</v>
      </c>
      <c r="D103" s="280">
        <v>0</v>
      </c>
      <c r="E103" s="280">
        <v>0</v>
      </c>
      <c r="F103" s="280">
        <v>0</v>
      </c>
      <c r="G103" s="280">
        <v>0</v>
      </c>
      <c r="H103" s="280">
        <v>0</v>
      </c>
      <c r="I103" s="280">
        <v>-6.850507939713997E-2</v>
      </c>
      <c r="J103" s="280">
        <v>-5.1368608706669955E-2</v>
      </c>
      <c r="K103" s="280">
        <v>-4.4733092271349979E-2</v>
      </c>
      <c r="L103" s="280">
        <v>-4.4386951299389979E-2</v>
      </c>
      <c r="M103" s="280">
        <v>-4.8453030746440008E-2</v>
      </c>
      <c r="N103" s="280">
        <v>-2.6791667456039999E-2</v>
      </c>
      <c r="O103" s="280">
        <v>-1.8864911596630007E-2</v>
      </c>
      <c r="P103" s="280">
        <v>-1.8337975902429998E-2</v>
      </c>
      <c r="Q103" s="280">
        <v>-2.1055257358399998E-2</v>
      </c>
      <c r="R103" s="280">
        <v>-1.6230047289900001E-2</v>
      </c>
      <c r="S103" s="280">
        <v>-2.6793436326790002E-2</v>
      </c>
      <c r="T103" s="280">
        <v>-3.8541831436080018E-2</v>
      </c>
      <c r="U103" s="280">
        <v>0</v>
      </c>
      <c r="V103" s="280">
        <v>0</v>
      </c>
      <c r="W103" s="280">
        <v>0</v>
      </c>
      <c r="Z103" s="407" t="s">
        <v>383</v>
      </c>
      <c r="AA103" s="407" t="s">
        <v>384</v>
      </c>
    </row>
    <row r="104" spans="1:27">
      <c r="B104" t="s">
        <v>385</v>
      </c>
      <c r="C104" s="270">
        <v>22469.311583909846</v>
      </c>
      <c r="D104" s="280">
        <v>3583.8759033503297</v>
      </c>
      <c r="E104" s="280">
        <v>3377.3399183170782</v>
      </c>
      <c r="F104" s="280">
        <v>3859.0263080818472</v>
      </c>
      <c r="G104" s="280">
        <v>2814.6804381862312</v>
      </c>
      <c r="H104" s="280">
        <v>3079.2627555984623</v>
      </c>
      <c r="I104" s="280">
        <v>3036.5801477760779</v>
      </c>
      <c r="J104" s="280">
        <v>2534.6998274412631</v>
      </c>
      <c r="K104" s="280">
        <v>2323.3156719758572</v>
      </c>
      <c r="L104" s="280">
        <v>2477.399309405444</v>
      </c>
      <c r="M104" s="280">
        <v>758.35158527085161</v>
      </c>
      <c r="N104" s="280">
        <v>491.65578008810627</v>
      </c>
      <c r="O104" s="280">
        <v>418.90246350675369</v>
      </c>
      <c r="P104" s="280">
        <v>431.6401920667451</v>
      </c>
      <c r="Q104" s="280">
        <v>468.69366264498819</v>
      </c>
      <c r="R104" s="280">
        <v>495.86761223226557</v>
      </c>
      <c r="S104" s="280">
        <v>537.1417878477788</v>
      </c>
      <c r="T104" s="280">
        <v>697.15885606309962</v>
      </c>
      <c r="U104" s="280">
        <v>457.2319600182181</v>
      </c>
      <c r="V104" s="280">
        <v>462.37704193744139</v>
      </c>
      <c r="W104" s="280">
        <v>447.10051751560349</v>
      </c>
      <c r="Z104" s="407" t="s">
        <v>386</v>
      </c>
      <c r="AA104" s="407">
        <v>0</v>
      </c>
    </row>
    <row r="105" spans="1:27">
      <c r="B105" t="s">
        <v>387</v>
      </c>
      <c r="C105" s="270">
        <v>888.84923522041856</v>
      </c>
      <c r="D105" s="280">
        <v>95.23845891531964</v>
      </c>
      <c r="E105" s="280">
        <v>91.750069730418389</v>
      </c>
      <c r="F105" s="280">
        <v>96.88473736620773</v>
      </c>
      <c r="G105" s="280">
        <v>109.4983948333616</v>
      </c>
      <c r="H105" s="280">
        <v>110.6240044958393</v>
      </c>
      <c r="I105" s="280">
        <v>138.24704340162279</v>
      </c>
      <c r="J105" s="280">
        <v>141.74836343860551</v>
      </c>
      <c r="K105" s="280">
        <v>135.29707216264902</v>
      </c>
      <c r="L105" s="280">
        <v>106.13446669155961</v>
      </c>
      <c r="M105" s="280">
        <v>64.683696408885851</v>
      </c>
      <c r="N105" s="280">
        <v>50.99945099722926</v>
      </c>
      <c r="O105" s="280">
        <v>44.840967974560854</v>
      </c>
      <c r="P105" s="280">
        <v>30.271239202498258</v>
      </c>
      <c r="Q105" s="280">
        <v>30.725536366439371</v>
      </c>
      <c r="R105" s="280">
        <v>26.104149577562861</v>
      </c>
      <c r="S105" s="280">
        <v>29.493946427467119</v>
      </c>
      <c r="T105" s="280">
        <v>21.803825080211571</v>
      </c>
      <c r="U105" s="280">
        <v>24.971992987522778</v>
      </c>
      <c r="V105" s="280">
        <v>25.87718447971104</v>
      </c>
      <c r="W105" s="280">
        <v>26.834974007267302</v>
      </c>
      <c r="Z105" s="407" t="s">
        <v>388</v>
      </c>
      <c r="AA105" s="407">
        <v>0</v>
      </c>
    </row>
    <row r="106" spans="1:27">
      <c r="B106" t="s">
        <v>389</v>
      </c>
      <c r="C106" s="270">
        <v>0</v>
      </c>
      <c r="D106" s="270">
        <v>0</v>
      </c>
      <c r="E106" s="270">
        <v>0</v>
      </c>
      <c r="F106" s="270">
        <v>0</v>
      </c>
      <c r="G106" s="270">
        <v>0</v>
      </c>
      <c r="H106" s="270">
        <v>0</v>
      </c>
      <c r="I106" s="270">
        <v>0</v>
      </c>
      <c r="J106" s="270">
        <v>0</v>
      </c>
      <c r="K106" s="270">
        <v>0</v>
      </c>
      <c r="L106" s="270">
        <v>0</v>
      </c>
      <c r="M106" s="270">
        <v>0</v>
      </c>
      <c r="N106" s="270">
        <v>0</v>
      </c>
      <c r="O106" s="270">
        <v>0</v>
      </c>
      <c r="P106" s="270">
        <v>0</v>
      </c>
      <c r="Q106" s="270">
        <v>0</v>
      </c>
      <c r="R106" s="270">
        <v>0</v>
      </c>
      <c r="S106" s="270">
        <v>0</v>
      </c>
      <c r="T106" s="270">
        <v>0</v>
      </c>
      <c r="U106" s="270">
        <v>0</v>
      </c>
      <c r="V106" s="270">
        <v>0</v>
      </c>
      <c r="W106" s="270">
        <v>0</v>
      </c>
      <c r="Z106" t="s">
        <v>390</v>
      </c>
    </row>
    <row r="107" spans="1:27">
      <c r="B107" t="s">
        <v>108</v>
      </c>
      <c r="C107" s="275">
        <v>23358.160819130266</v>
      </c>
      <c r="D107" s="275">
        <v>3679.1143622656496</v>
      </c>
      <c r="E107" s="275">
        <v>3469.0899880474967</v>
      </c>
      <c r="F107" s="275">
        <v>3955.9110454480551</v>
      </c>
      <c r="G107" s="275">
        <v>2924.1788330195927</v>
      </c>
      <c r="H107" s="275">
        <v>3189.8867600943017</v>
      </c>
      <c r="I107" s="275">
        <v>3174.8271911777006</v>
      </c>
      <c r="J107" s="275">
        <v>2676.4481908798684</v>
      </c>
      <c r="K107" s="275">
        <v>2458.6127441385061</v>
      </c>
      <c r="L107" s="275">
        <v>2583.5337760970037</v>
      </c>
      <c r="M107" s="275">
        <v>823.03528167973741</v>
      </c>
      <c r="N107" s="275">
        <v>542.65523108533557</v>
      </c>
      <c r="O107" s="275">
        <v>463.74343148131453</v>
      </c>
      <c r="P107" s="275">
        <v>461.91143126924334</v>
      </c>
      <c r="Q107" s="275">
        <v>499.41919901142757</v>
      </c>
      <c r="R107" s="275">
        <v>521.97176180982842</v>
      </c>
      <c r="S107" s="275">
        <v>566.63573427524591</v>
      </c>
      <c r="T107" s="275">
        <v>718.96268114331122</v>
      </c>
      <c r="U107" s="275">
        <v>482.20395300574086</v>
      </c>
      <c r="V107" s="275">
        <v>488.25422641715244</v>
      </c>
      <c r="W107" s="275">
        <v>473.93549152287079</v>
      </c>
    </row>
  </sheetData>
  <conditionalFormatting sqref="D84:W92">
    <cfRule type="colorScale" priority="5">
      <colorScale>
        <cfvo type="min"/>
        <cfvo type="max"/>
        <color rgb="FFFFEF9C"/>
        <color rgb="FF63BE7B"/>
      </colorScale>
    </cfRule>
  </conditionalFormatting>
  <conditionalFormatting sqref="D93:W93">
    <cfRule type="colorScale" priority="1">
      <colorScale>
        <cfvo type="min"/>
        <cfvo type="max"/>
        <color rgb="FFFFEF9C"/>
        <color rgb="FF63BE7B"/>
      </colorScale>
    </cfRule>
    <cfRule type="colorScale" priority="3">
      <colorScale>
        <cfvo type="min"/>
        <cfvo type="percentile" val="50"/>
        <cfvo type="max"/>
        <color rgb="FF63BE7B"/>
        <color rgb="FFFFEB84"/>
        <color rgb="FFF8696B"/>
      </colorScale>
    </cfRule>
  </conditionalFormatting>
  <conditionalFormatting sqref="D93:W93">
    <cfRule type="colorScale" priority="2">
      <colorScale>
        <cfvo type="min"/>
        <cfvo type="max"/>
        <color rgb="FFFFEF9C"/>
        <color rgb="FF63BE7B"/>
      </colorScale>
    </cfRule>
  </conditionalFormatting>
  <conditionalFormatting sqref="D84:W84">
    <cfRule type="colorScale" priority="4">
      <colorScale>
        <cfvo type="min"/>
        <cfvo type="max"/>
        <color rgb="FFFFEF9C"/>
        <color rgb="FF63BE7B"/>
      </colorScale>
    </cfRule>
    <cfRule type="colorScale" priority="6">
      <colorScale>
        <cfvo type="min"/>
        <cfvo type="percentile" val="50"/>
        <cfvo type="max"/>
        <color rgb="FF63BE7B"/>
        <color rgb="FFFFEB84"/>
        <color rgb="FFF8696B"/>
      </colorScale>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FD5FF-0ED1-4A24-8926-D5D9A975D53E}">
  <dimension ref="A1:E12"/>
  <sheetViews>
    <sheetView workbookViewId="0"/>
  </sheetViews>
  <sheetFormatPr defaultColWidth="9.1796875" defaultRowHeight="15.5"/>
  <cols>
    <col min="1" max="1" width="39.26953125" style="4" customWidth="1"/>
    <col min="2" max="5" width="14.54296875" style="4" bestFit="1" customWidth="1"/>
    <col min="6" max="16384" width="9.1796875" style="4"/>
  </cols>
  <sheetData>
    <row r="1" spans="1:5">
      <c r="A1" s="261" t="s">
        <v>170</v>
      </c>
    </row>
    <row r="3" spans="1:5">
      <c r="A3" s="261" t="s">
        <v>171</v>
      </c>
      <c r="B3" s="261" t="s">
        <v>172</v>
      </c>
      <c r="C3" s="261" t="s">
        <v>173</v>
      </c>
      <c r="D3" s="261" t="s">
        <v>173</v>
      </c>
      <c r="E3" s="261" t="s">
        <v>173</v>
      </c>
    </row>
    <row r="4" spans="1:5">
      <c r="A4" s="261" t="s">
        <v>174</v>
      </c>
      <c r="B4" s="4">
        <v>2021</v>
      </c>
      <c r="C4" s="4">
        <f>B4+1</f>
        <v>2022</v>
      </c>
      <c r="D4" s="4">
        <f>C4+1</f>
        <v>2023</v>
      </c>
      <c r="E4" s="4">
        <f>D4+1</f>
        <v>2024</v>
      </c>
    </row>
    <row r="5" spans="1:5">
      <c r="A5" s="261" t="s">
        <v>175</v>
      </c>
      <c r="B5" s="262">
        <v>4017214.1338180737</v>
      </c>
      <c r="C5" s="262">
        <v>4109864.3770305454</v>
      </c>
      <c r="D5" s="262">
        <v>4092102.9422049094</v>
      </c>
      <c r="E5" s="262">
        <v>4076420.4323750217</v>
      </c>
    </row>
    <row r="6" spans="1:5">
      <c r="A6" s="261" t="s">
        <v>176</v>
      </c>
      <c r="B6" s="263">
        <f>'GRC Table A'!N50/'GRC Table A'!J50*1000</f>
        <v>86.217838546934843</v>
      </c>
      <c r="C6" s="263">
        <f t="shared" ref="C6:E7" si="0">B6</f>
        <v>86.217838546934843</v>
      </c>
      <c r="D6" s="263">
        <f t="shared" si="0"/>
        <v>86.217838546934843</v>
      </c>
      <c r="E6" s="263">
        <f t="shared" si="0"/>
        <v>86.217838546934843</v>
      </c>
    </row>
    <row r="7" spans="1:5">
      <c r="A7" s="261" t="s">
        <v>177</v>
      </c>
      <c r="B7" s="263">
        <f>'GRC Table A'!S50/'GRC Table A'!J50*1000</f>
        <v>-2.9257693570012431</v>
      </c>
      <c r="C7" s="263">
        <f t="shared" si="0"/>
        <v>-2.9257693570012431</v>
      </c>
      <c r="D7" s="263">
        <f t="shared" si="0"/>
        <v>-2.9257693570012431</v>
      </c>
      <c r="E7" s="263">
        <f t="shared" si="0"/>
        <v>-2.9257693570012431</v>
      </c>
    </row>
    <row r="8" spans="1:5">
      <c r="A8" s="261" t="s">
        <v>178</v>
      </c>
      <c r="B8" s="263">
        <f>C8*(2/12)+('Oct 21 BPA - Attachment B'!J30/'Oct 21 BPA - Attachment B'!D30*1000)*(10/12)</f>
        <v>-3.281206492419515</v>
      </c>
      <c r="C8" s="263">
        <f>'Oct 21 BPA - Attachment B'!K30/'Oct 21 BPA - Attachment B'!D30*1000</f>
        <v>-4.3388667560929717</v>
      </c>
      <c r="D8" s="263">
        <f>C8</f>
        <v>-4.3388667560929717</v>
      </c>
      <c r="E8" s="263">
        <f>D8</f>
        <v>-4.3388667560929717</v>
      </c>
    </row>
    <row r="9" spans="1:5" ht="16" thickBot="1">
      <c r="A9" s="261" t="s">
        <v>179</v>
      </c>
      <c r="B9" s="263">
        <f>'Apr 19 SBC - Table A'!W47/'Apr 19 SBC - Table A'!L47*1000</f>
        <v>2.6116178516576003</v>
      </c>
      <c r="C9" s="263">
        <f>B9</f>
        <v>2.6116178516576003</v>
      </c>
      <c r="D9" s="263">
        <f>C9</f>
        <v>2.6116178516576003</v>
      </c>
      <c r="E9" s="263">
        <f>D9</f>
        <v>2.6116178516576003</v>
      </c>
    </row>
    <row r="10" spans="1:5" ht="16" thickBot="1">
      <c r="A10" s="261" t="s">
        <v>180</v>
      </c>
      <c r="B10" s="264">
        <f>B5*SUM(B6:B9)/1000</f>
        <v>331912.19663324137</v>
      </c>
      <c r="C10" s="265">
        <f>C5*SUM(C6:C9)/1000</f>
        <v>335220.34931026754</v>
      </c>
      <c r="D10" s="265">
        <f>D5*SUM(D6:D9)/1000</f>
        <v>333771.64107070194</v>
      </c>
      <c r="E10" s="266">
        <f>E5*SUM(E6:E9)/1000</f>
        <v>332492.49997480167</v>
      </c>
    </row>
    <row r="12" spans="1:5">
      <c r="B12" s="26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5396E-9312-4261-9935-96EE4C8C0094}">
  <sheetPr transitionEvaluation="1" transitionEntry="1">
    <pageSetUpPr fitToPage="1"/>
  </sheetPr>
  <dimension ref="B1:AB61"/>
  <sheetViews>
    <sheetView topLeftCell="B1" workbookViewId="0"/>
  </sheetViews>
  <sheetFormatPr defaultColWidth="11.26953125" defaultRowHeight="15.5"/>
  <cols>
    <col min="1" max="1" width="0" style="57" hidden="1" customWidth="1"/>
    <col min="2" max="2" width="5.1796875" style="57" customWidth="1"/>
    <col min="3" max="3" width="2.26953125" style="57" customWidth="1"/>
    <col min="4" max="4" width="39.81640625" style="60" customWidth="1"/>
    <col min="5" max="5" width="2.26953125" style="60" customWidth="1"/>
    <col min="6" max="7" width="8.7265625" style="60" bestFit="1" customWidth="1"/>
    <col min="8" max="8" width="10.7265625" style="57" bestFit="1" customWidth="1"/>
    <col min="9" max="9" width="2.26953125" style="57" customWidth="1"/>
    <col min="10" max="10" width="14" style="57" customWidth="1"/>
    <col min="11" max="11" width="3.26953125" style="57" customWidth="1"/>
    <col min="12" max="12" width="13.54296875" style="57" customWidth="1"/>
    <col min="13" max="13" width="3" style="57" customWidth="1"/>
    <col min="14" max="14" width="17.1796875" style="57" bestFit="1" customWidth="1"/>
    <col min="15" max="15" width="2.81640625" style="57" customWidth="1"/>
    <col min="16" max="16" width="11.7265625" style="57" bestFit="1" customWidth="1"/>
    <col min="17" max="17" width="11" style="57" bestFit="1" customWidth="1"/>
    <col min="18" max="18" width="2.1796875" style="57" customWidth="1"/>
    <col min="19" max="19" width="12.26953125" style="57" customWidth="1"/>
    <col min="20" max="20" width="3" style="57" customWidth="1"/>
    <col min="21" max="21" width="9.54296875" style="57" customWidth="1"/>
    <col min="22" max="22" width="2.26953125" style="61" customWidth="1"/>
    <col min="23" max="23" width="11" style="57" customWidth="1"/>
    <col min="24" max="24" width="11.7265625" style="57" customWidth="1"/>
    <col min="25" max="25" width="0.1796875" style="57" customWidth="1"/>
    <col min="26" max="26" width="11.26953125" style="57" customWidth="1"/>
    <col min="27" max="27" width="15" style="57" bestFit="1" customWidth="1"/>
    <col min="28" max="16384" width="11.26953125" style="57"/>
  </cols>
  <sheetData>
    <row r="1" spans="2:25" ht="17.5">
      <c r="C1" s="58"/>
      <c r="D1" s="59"/>
      <c r="N1" s="57" t="s">
        <v>181</v>
      </c>
    </row>
    <row r="2" spans="2:25">
      <c r="B2" s="62" t="s">
        <v>182</v>
      </c>
      <c r="C2" s="62"/>
      <c r="D2" s="62"/>
      <c r="E2" s="62"/>
      <c r="F2" s="62"/>
      <c r="G2" s="62"/>
      <c r="H2" s="62"/>
      <c r="I2" s="62"/>
      <c r="J2" s="62"/>
      <c r="K2" s="62"/>
      <c r="L2" s="62"/>
      <c r="M2" s="62"/>
      <c r="N2" s="62"/>
      <c r="O2" s="62"/>
      <c r="P2" s="62"/>
      <c r="Q2" s="62"/>
      <c r="R2" s="62"/>
      <c r="S2" s="62"/>
      <c r="T2" s="62"/>
      <c r="U2" s="62"/>
      <c r="V2" s="62"/>
      <c r="W2" s="63"/>
      <c r="X2" s="63" t="s">
        <v>183</v>
      </c>
    </row>
    <row r="3" spans="2:25">
      <c r="B3" s="64" t="s">
        <v>184</v>
      </c>
      <c r="C3" s="64"/>
      <c r="D3" s="64"/>
      <c r="E3" s="64"/>
      <c r="F3" s="64"/>
      <c r="G3" s="64"/>
      <c r="H3" s="64"/>
      <c r="I3" s="64"/>
      <c r="J3" s="64"/>
      <c r="K3" s="64"/>
      <c r="L3" s="64"/>
      <c r="M3" s="64"/>
      <c r="N3" s="64"/>
      <c r="O3" s="64"/>
      <c r="P3" s="64"/>
      <c r="Q3" s="64"/>
      <c r="R3" s="64"/>
      <c r="S3" s="64"/>
      <c r="T3" s="64"/>
      <c r="U3" s="64"/>
      <c r="V3" s="64"/>
      <c r="W3" s="64"/>
      <c r="X3" s="62" t="s">
        <v>185</v>
      </c>
      <c r="Y3" s="65"/>
    </row>
    <row r="4" spans="2:25">
      <c r="B4" s="64" t="s">
        <v>186</v>
      </c>
      <c r="C4" s="64"/>
      <c r="D4" s="64"/>
      <c r="E4" s="64"/>
      <c r="F4" s="64"/>
      <c r="G4" s="64"/>
      <c r="H4" s="64"/>
      <c r="I4" s="64"/>
      <c r="J4" s="64"/>
      <c r="K4" s="64"/>
      <c r="L4" s="64"/>
      <c r="M4" s="64"/>
      <c r="N4" s="64"/>
      <c r="O4" s="64"/>
      <c r="P4" s="64"/>
      <c r="Q4" s="64"/>
      <c r="R4" s="64"/>
      <c r="S4" s="64"/>
      <c r="T4" s="64"/>
      <c r="U4" s="64"/>
      <c r="V4" s="64"/>
      <c r="W4" s="64"/>
      <c r="X4" s="62" t="s">
        <v>185</v>
      </c>
      <c r="Y4" s="65"/>
    </row>
    <row r="5" spans="2:25">
      <c r="B5" s="64" t="s">
        <v>187</v>
      </c>
      <c r="C5" s="64"/>
      <c r="D5" s="64"/>
      <c r="E5" s="64"/>
      <c r="F5" s="64"/>
      <c r="G5" s="64"/>
      <c r="H5" s="64"/>
      <c r="I5" s="64"/>
      <c r="J5" s="64"/>
      <c r="K5" s="64"/>
      <c r="L5" s="64"/>
      <c r="M5" s="64"/>
      <c r="N5" s="64"/>
      <c r="O5" s="64"/>
      <c r="P5" s="64"/>
      <c r="Q5" s="64"/>
      <c r="R5" s="64"/>
      <c r="S5" s="64"/>
      <c r="T5" s="64"/>
      <c r="U5" s="64"/>
      <c r="V5" s="64"/>
      <c r="W5" s="64"/>
      <c r="X5" s="62" t="s">
        <v>188</v>
      </c>
      <c r="Y5" s="65"/>
    </row>
    <row r="6" spans="2:25">
      <c r="B6" s="64" t="s">
        <v>189</v>
      </c>
      <c r="C6" s="64"/>
      <c r="D6" s="64"/>
      <c r="E6" s="64"/>
      <c r="F6" s="64"/>
      <c r="G6" s="64"/>
      <c r="H6" s="64"/>
      <c r="I6" s="64"/>
      <c r="J6" s="64"/>
      <c r="K6" s="64"/>
      <c r="L6" s="64"/>
      <c r="M6" s="64"/>
      <c r="N6" s="64"/>
      <c r="O6" s="64"/>
      <c r="P6" s="64"/>
      <c r="Q6" s="64"/>
      <c r="R6" s="64"/>
      <c r="S6" s="64"/>
      <c r="T6" s="64"/>
      <c r="U6" s="64"/>
      <c r="V6" s="64"/>
      <c r="W6" s="64"/>
      <c r="X6" s="66"/>
      <c r="Y6" s="65"/>
    </row>
    <row r="7" spans="2:25">
      <c r="B7" s="62" t="s">
        <v>190</v>
      </c>
      <c r="C7" s="62"/>
      <c r="D7" s="62"/>
      <c r="E7" s="62"/>
      <c r="F7" s="62"/>
      <c r="G7" s="62"/>
      <c r="H7" s="62"/>
      <c r="I7" s="62"/>
      <c r="J7" s="62"/>
      <c r="K7" s="62"/>
      <c r="L7" s="62"/>
      <c r="M7" s="62"/>
      <c r="N7" s="62"/>
      <c r="O7" s="62"/>
      <c r="P7" s="62"/>
      <c r="Q7" s="62"/>
      <c r="R7" s="62"/>
      <c r="S7" s="62"/>
      <c r="T7" s="62"/>
      <c r="U7" s="62"/>
      <c r="V7" s="62"/>
      <c r="W7" s="62"/>
      <c r="X7" s="67"/>
      <c r="Y7" s="68"/>
    </row>
    <row r="8" spans="2:25">
      <c r="B8" s="62" t="s">
        <v>191</v>
      </c>
      <c r="C8" s="62"/>
      <c r="D8" s="62"/>
      <c r="E8" s="62"/>
      <c r="F8" s="62"/>
      <c r="G8" s="62"/>
      <c r="H8" s="62"/>
      <c r="I8" s="62"/>
      <c r="J8" s="62"/>
      <c r="K8" s="62"/>
      <c r="L8" s="62"/>
      <c r="M8" s="62"/>
      <c r="N8" s="62"/>
      <c r="O8" s="62"/>
      <c r="P8" s="62"/>
      <c r="Q8" s="62"/>
      <c r="R8" s="62"/>
      <c r="S8" s="62"/>
      <c r="T8" s="62"/>
      <c r="U8" s="62"/>
      <c r="V8" s="62"/>
      <c r="W8" s="62"/>
      <c r="X8" s="67"/>
      <c r="Y8" s="68"/>
    </row>
    <row r="9" spans="2:25">
      <c r="B9" s="67"/>
      <c r="C9" s="67"/>
      <c r="D9" s="67"/>
      <c r="E9" s="67"/>
      <c r="F9" s="67"/>
      <c r="G9" s="67"/>
      <c r="H9" s="67"/>
      <c r="I9" s="67"/>
      <c r="J9" s="67"/>
      <c r="K9" s="67"/>
      <c r="L9" s="67"/>
      <c r="M9" s="67"/>
      <c r="N9" s="69"/>
      <c r="O9" s="67"/>
      <c r="P9" s="67"/>
      <c r="Q9" s="67"/>
      <c r="R9" s="68"/>
      <c r="S9" s="62"/>
      <c r="T9" s="62"/>
      <c r="U9" s="67"/>
      <c r="V9" s="67"/>
      <c r="W9" s="68"/>
      <c r="X9" s="68"/>
      <c r="Y9" s="68"/>
    </row>
    <row r="10" spans="2:25">
      <c r="L10" s="66"/>
      <c r="M10" s="70"/>
      <c r="R10" s="70"/>
      <c r="T10" s="63"/>
      <c r="U10" s="63"/>
      <c r="W10" s="70"/>
      <c r="X10" s="70"/>
      <c r="Y10" s="70"/>
    </row>
    <row r="11" spans="2:25">
      <c r="L11" s="61" t="s">
        <v>192</v>
      </c>
      <c r="M11" s="71"/>
      <c r="R11" s="71"/>
      <c r="W11" s="71"/>
      <c r="X11" s="71"/>
      <c r="Y11" s="71"/>
    </row>
    <row r="12" spans="2:25">
      <c r="F12" s="72" t="s">
        <v>193</v>
      </c>
      <c r="G12" s="72" t="s">
        <v>194</v>
      </c>
      <c r="L12" s="61" t="s">
        <v>195</v>
      </c>
      <c r="M12" s="73"/>
      <c r="N12" s="74" t="s">
        <v>196</v>
      </c>
      <c r="O12" s="74"/>
      <c r="P12" s="74"/>
      <c r="Q12" s="74"/>
      <c r="S12" s="57" t="s">
        <v>181</v>
      </c>
      <c r="W12" s="74" t="s">
        <v>197</v>
      </c>
      <c r="X12" s="74"/>
      <c r="Y12" s="61"/>
    </row>
    <row r="13" spans="2:25">
      <c r="B13" s="61" t="s">
        <v>198</v>
      </c>
      <c r="F13" s="72" t="s">
        <v>199</v>
      </c>
      <c r="G13" s="72" t="s">
        <v>199</v>
      </c>
      <c r="H13" s="61" t="s">
        <v>200</v>
      </c>
      <c r="L13" s="61" t="s">
        <v>201</v>
      </c>
      <c r="M13" s="61"/>
      <c r="N13" s="75" t="s">
        <v>201</v>
      </c>
      <c r="O13" s="61"/>
      <c r="P13" s="76" t="s">
        <v>202</v>
      </c>
      <c r="Q13" s="76"/>
      <c r="R13" s="61"/>
      <c r="S13" s="77" t="s">
        <v>203</v>
      </c>
      <c r="T13" s="77"/>
      <c r="U13" s="77"/>
      <c r="V13" s="73"/>
      <c r="W13" s="76" t="s">
        <v>204</v>
      </c>
      <c r="X13" s="76"/>
      <c r="Y13" s="61"/>
    </row>
    <row r="14" spans="2:25">
      <c r="B14" s="78" t="s">
        <v>205</v>
      </c>
      <c r="D14" s="79" t="s">
        <v>206</v>
      </c>
      <c r="F14" s="79" t="s">
        <v>205</v>
      </c>
      <c r="G14" s="79" t="s">
        <v>205</v>
      </c>
      <c r="H14" s="80" t="s">
        <v>207</v>
      </c>
      <c r="J14" s="80" t="s">
        <v>208</v>
      </c>
      <c r="L14" s="81" t="s">
        <v>209</v>
      </c>
      <c r="M14" s="61"/>
      <c r="N14" s="82" t="s">
        <v>209</v>
      </c>
      <c r="O14" s="83"/>
      <c r="P14" s="84" t="s">
        <v>209</v>
      </c>
      <c r="Q14" s="80" t="s">
        <v>210</v>
      </c>
      <c r="R14" s="61"/>
      <c r="S14" s="85" t="s">
        <v>209</v>
      </c>
      <c r="T14" s="61"/>
      <c r="U14" s="85" t="s">
        <v>210</v>
      </c>
      <c r="V14" s="83"/>
      <c r="W14" s="84" t="s">
        <v>209</v>
      </c>
      <c r="X14" s="80" t="s">
        <v>210</v>
      </c>
      <c r="Y14" s="61"/>
    </row>
    <row r="15" spans="2:25">
      <c r="B15" s="86"/>
      <c r="D15" s="73" t="s">
        <v>211</v>
      </c>
      <c r="F15" s="73" t="s">
        <v>212</v>
      </c>
      <c r="G15" s="73" t="s">
        <v>213</v>
      </c>
      <c r="H15" s="73" t="s">
        <v>214</v>
      </c>
      <c r="J15" s="73" t="s">
        <v>215</v>
      </c>
      <c r="L15" s="73" t="s">
        <v>216</v>
      </c>
      <c r="M15" s="73"/>
      <c r="N15" s="73" t="s">
        <v>217</v>
      </c>
      <c r="O15" s="73"/>
      <c r="P15" s="73" t="s">
        <v>218</v>
      </c>
      <c r="Q15" s="73" t="s">
        <v>219</v>
      </c>
      <c r="R15" s="73"/>
      <c r="S15" s="73" t="s">
        <v>220</v>
      </c>
      <c r="T15" s="73"/>
      <c r="U15" s="73" t="s">
        <v>221</v>
      </c>
      <c r="V15" s="73"/>
      <c r="W15" s="73" t="s">
        <v>222</v>
      </c>
      <c r="X15" s="73" t="s">
        <v>223</v>
      </c>
      <c r="Y15" s="73"/>
    </row>
    <row r="16" spans="2:25">
      <c r="M16" s="73"/>
      <c r="N16" s="73" t="s">
        <v>181</v>
      </c>
      <c r="Q16" s="73" t="s">
        <v>224</v>
      </c>
      <c r="S16" s="73"/>
      <c r="T16" s="73"/>
      <c r="U16" s="73" t="s">
        <v>225</v>
      </c>
      <c r="V16" s="73"/>
      <c r="X16" s="73" t="s">
        <v>226</v>
      </c>
    </row>
    <row r="17" spans="2:28">
      <c r="D17" s="87" t="s">
        <v>227</v>
      </c>
    </row>
    <row r="18" spans="2:28">
      <c r="B18" s="61">
        <v>1</v>
      </c>
      <c r="D18" s="60" t="s">
        <v>228</v>
      </c>
      <c r="F18" s="88" t="s">
        <v>229</v>
      </c>
      <c r="G18" s="88" t="s">
        <v>229</v>
      </c>
      <c r="H18" s="89">
        <v>107789.70430107282</v>
      </c>
      <c r="J18" s="89">
        <v>1524718.2118738822</v>
      </c>
      <c r="L18" s="90">
        <v>148284.96506268738</v>
      </c>
      <c r="M18" s="91"/>
      <c r="N18" s="90">
        <v>148455.83006268737</v>
      </c>
      <c r="O18" s="90"/>
      <c r="P18" s="90">
        <f>N18-L18</f>
        <v>170.86499999999069</v>
      </c>
      <c r="Q18" s="91">
        <f>P18/L18</f>
        <v>1.1522746080680371E-3</v>
      </c>
      <c r="R18" s="91"/>
      <c r="S18" s="90">
        <v>-5474.8686470030325</v>
      </c>
      <c r="T18" s="92"/>
      <c r="U18" s="92">
        <f>S18/L18</f>
        <v>-3.6921266054778613E-2</v>
      </c>
      <c r="V18" s="93"/>
      <c r="W18" s="90">
        <f>P18+S18</f>
        <v>-5304.0036470030418</v>
      </c>
      <c r="X18" s="91">
        <f>W18/L18</f>
        <v>-3.5768991446710578E-2</v>
      </c>
      <c r="Y18" s="92"/>
      <c r="Z18" s="94" t="s">
        <v>181</v>
      </c>
      <c r="AA18" s="57" t="s">
        <v>181</v>
      </c>
    </row>
    <row r="19" spans="2:28">
      <c r="H19" s="95"/>
      <c r="J19" s="95"/>
      <c r="L19" s="95"/>
      <c r="N19" s="95"/>
      <c r="P19" s="95"/>
      <c r="Q19" s="96"/>
      <c r="S19" s="97"/>
      <c r="U19" s="97"/>
      <c r="V19" s="98"/>
      <c r="W19" s="95"/>
      <c r="X19" s="96"/>
    </row>
    <row r="20" spans="2:28">
      <c r="Q20" s="99"/>
      <c r="S20" s="100"/>
      <c r="U20" s="100"/>
      <c r="V20" s="98"/>
      <c r="X20" s="99"/>
    </row>
    <row r="21" spans="2:28">
      <c r="B21" s="101">
        <f>MAX(B$15:B20)+1</f>
        <v>2</v>
      </c>
      <c r="D21" s="87" t="s">
        <v>230</v>
      </c>
      <c r="H21" s="89">
        <f>SUM(H18:H18)</f>
        <v>107789.70430107282</v>
      </c>
      <c r="J21" s="89">
        <f>SUM(J18:J18)</f>
        <v>1524718.2118738822</v>
      </c>
      <c r="K21" s="89"/>
      <c r="L21" s="100">
        <f>SUM(L18:L18)</f>
        <v>148284.96506268738</v>
      </c>
      <c r="M21" s="91"/>
      <c r="N21" s="100">
        <f>SUM(N18:N18)</f>
        <v>148455.83006268737</v>
      </c>
      <c r="O21" s="100"/>
      <c r="P21" s="90">
        <f>SUM(P18)</f>
        <v>170.86499999999069</v>
      </c>
      <c r="Q21" s="91">
        <f>P21/L21</f>
        <v>1.1522746080680371E-3</v>
      </c>
      <c r="R21" s="91"/>
      <c r="S21" s="102">
        <f>SUM(S18:S20)</f>
        <v>-5474.8686470030325</v>
      </c>
      <c r="T21" s="92"/>
      <c r="U21" s="92">
        <f>S21/L21</f>
        <v>-3.6921266054778613E-2</v>
      </c>
      <c r="V21" s="93"/>
      <c r="W21" s="90">
        <f>SUM(W18)</f>
        <v>-5304.0036470030418</v>
      </c>
      <c r="X21" s="91">
        <f>W21/L21</f>
        <v>-3.5768991446710578E-2</v>
      </c>
      <c r="Y21" s="92"/>
    </row>
    <row r="22" spans="2:28">
      <c r="J22" s="57" t="s">
        <v>181</v>
      </c>
      <c r="Q22" s="99"/>
      <c r="S22" s="100"/>
      <c r="U22" s="100"/>
      <c r="V22" s="98"/>
      <c r="X22" s="99"/>
    </row>
    <row r="23" spans="2:28">
      <c r="D23" s="87" t="s">
        <v>231</v>
      </c>
      <c r="H23" s="89"/>
      <c r="Q23" s="99"/>
      <c r="S23" s="100"/>
      <c r="U23" s="100"/>
      <c r="V23" s="98"/>
      <c r="X23" s="99"/>
    </row>
    <row r="24" spans="2:28">
      <c r="B24" s="101">
        <f>MAX(B$15:B23)+1</f>
        <v>3</v>
      </c>
      <c r="D24" s="60" t="s">
        <v>232</v>
      </c>
      <c r="F24" s="72">
        <v>24</v>
      </c>
      <c r="G24" s="72">
        <v>24</v>
      </c>
      <c r="H24" s="89">
        <v>19928.640555555456</v>
      </c>
      <c r="J24" s="89">
        <v>554739.13183022395</v>
      </c>
      <c r="L24" s="90">
        <v>52501.06519913939</v>
      </c>
      <c r="M24" s="91"/>
      <c r="N24" s="90">
        <v>52559.234199139384</v>
      </c>
      <c r="O24" s="90"/>
      <c r="P24" s="90">
        <f t="shared" ref="P24:P31" si="0">N24-L24</f>
        <v>58.168999999994412</v>
      </c>
      <c r="Q24" s="91">
        <f>P24/L24</f>
        <v>1.1079584724492015E-3</v>
      </c>
      <c r="R24" s="91"/>
      <c r="S24" s="90">
        <v>-1670.8631877671276</v>
      </c>
      <c r="T24" s="92"/>
      <c r="U24" s="92">
        <f>S24/L24</f>
        <v>-3.1825319761217281E-2</v>
      </c>
      <c r="V24" s="93"/>
      <c r="W24" s="90">
        <f t="shared" ref="W24:W31" si="1">P24+S24</f>
        <v>-1612.6941877671331</v>
      </c>
      <c r="X24" s="91">
        <f>W24/L24</f>
        <v>-3.0717361288768077E-2</v>
      </c>
      <c r="Y24" s="92"/>
      <c r="AA24" s="100"/>
      <c r="AB24" s="103"/>
    </row>
    <row r="25" spans="2:28">
      <c r="B25" s="101">
        <f>MAX(B$15:B24)+1</f>
        <v>4</v>
      </c>
      <c r="D25" s="60" t="s">
        <v>233</v>
      </c>
      <c r="E25" s="104"/>
      <c r="F25" s="72">
        <v>33</v>
      </c>
      <c r="G25" s="72">
        <v>33</v>
      </c>
      <c r="H25" s="89">
        <v>0</v>
      </c>
      <c r="J25" s="89">
        <v>0</v>
      </c>
      <c r="L25" s="90">
        <v>0</v>
      </c>
      <c r="M25" s="91"/>
      <c r="N25" s="90">
        <v>0</v>
      </c>
      <c r="O25" s="90"/>
      <c r="P25" s="90">
        <f t="shared" si="0"/>
        <v>0</v>
      </c>
      <c r="Q25" s="91">
        <f>Q26</f>
        <v>1.0136446150779892E-3</v>
      </c>
      <c r="R25" s="91"/>
      <c r="S25" s="90">
        <v>0</v>
      </c>
      <c r="T25" s="92"/>
      <c r="U25" s="92">
        <v>0</v>
      </c>
      <c r="V25" s="93"/>
      <c r="W25" s="90">
        <f t="shared" si="1"/>
        <v>0</v>
      </c>
      <c r="X25" s="91">
        <v>0</v>
      </c>
      <c r="Y25" s="92"/>
      <c r="AA25" s="100"/>
      <c r="AB25" s="103"/>
    </row>
    <row r="26" spans="2:28">
      <c r="B26" s="101">
        <f>MAX(B$15:B25)+1</f>
        <v>5</v>
      </c>
      <c r="D26" s="60" t="s">
        <v>234</v>
      </c>
      <c r="F26" s="72">
        <v>36</v>
      </c>
      <c r="G26" s="72">
        <v>36</v>
      </c>
      <c r="H26" s="89">
        <v>1076.1138888888891</v>
      </c>
      <c r="J26" s="89">
        <v>950741.26118410239</v>
      </c>
      <c r="L26" s="90">
        <v>76247.630432145073</v>
      </c>
      <c r="M26" s="91"/>
      <c r="N26" s="90">
        <v>76324.918432145074</v>
      </c>
      <c r="O26" s="90"/>
      <c r="P26" s="90">
        <f t="shared" si="0"/>
        <v>77.288000000000466</v>
      </c>
      <c r="Q26" s="91">
        <f t="shared" ref="Q26:Q31" si="2">P26/L26</f>
        <v>1.0136446150779892E-3</v>
      </c>
      <c r="R26" s="91"/>
      <c r="S26" s="90">
        <v>-2422.43666859628</v>
      </c>
      <c r="T26" s="92"/>
      <c r="U26" s="92">
        <f t="shared" ref="U26:U31" si="3">S26/L26</f>
        <v>-3.1770648541689109E-2</v>
      </c>
      <c r="V26" s="93"/>
      <c r="W26" s="90">
        <f t="shared" si="1"/>
        <v>-2345.1486685962795</v>
      </c>
      <c r="X26" s="91">
        <f t="shared" ref="X26:X31" si="4">W26/L26</f>
        <v>-3.0757003926611119E-2</v>
      </c>
      <c r="Y26" s="92"/>
      <c r="AA26" s="100"/>
      <c r="AB26" s="103"/>
    </row>
    <row r="27" spans="2:28">
      <c r="B27" s="101">
        <f>MAX(B$15:B26)+1</f>
        <v>6</v>
      </c>
      <c r="D27" s="60" t="s">
        <v>235</v>
      </c>
      <c r="F27" s="72" t="s">
        <v>236</v>
      </c>
      <c r="G27" s="72" t="s">
        <v>236</v>
      </c>
      <c r="H27" s="89">
        <v>5135.6966195907062</v>
      </c>
      <c r="J27" s="89">
        <v>164795.79784020002</v>
      </c>
      <c r="L27" s="90">
        <v>15164.849</v>
      </c>
      <c r="M27" s="91"/>
      <c r="N27" s="90">
        <v>15181.736999999999</v>
      </c>
      <c r="O27" s="90"/>
      <c r="P27" s="90">
        <f t="shared" si="0"/>
        <v>16.88799999999901</v>
      </c>
      <c r="Q27" s="91">
        <f t="shared" si="2"/>
        <v>1.113627969523403E-3</v>
      </c>
      <c r="R27" s="91"/>
      <c r="S27" s="90">
        <v>-508.28074649285082</v>
      </c>
      <c r="T27" s="92"/>
      <c r="U27" s="92">
        <f t="shared" si="3"/>
        <v>-3.3517033139786018E-2</v>
      </c>
      <c r="V27" s="93"/>
      <c r="W27" s="90">
        <f t="shared" si="1"/>
        <v>-491.39274649285181</v>
      </c>
      <c r="X27" s="91">
        <f t="shared" si="4"/>
        <v>-3.2403405170262613E-2</v>
      </c>
      <c r="Y27" s="92"/>
    </row>
    <row r="28" spans="2:28">
      <c r="B28" s="101">
        <f>MAX(B$15:B27)+1</f>
        <v>7</v>
      </c>
      <c r="D28" s="60" t="s">
        <v>237</v>
      </c>
      <c r="F28" s="72">
        <v>47</v>
      </c>
      <c r="G28" s="72">
        <v>47</v>
      </c>
      <c r="H28" s="89">
        <v>1</v>
      </c>
      <c r="J28" s="89">
        <v>2679.157633181796</v>
      </c>
      <c r="L28" s="90">
        <v>385.00174424682393</v>
      </c>
      <c r="M28" s="91"/>
      <c r="N28" s="90">
        <v>395.65954424682394</v>
      </c>
      <c r="O28" s="90"/>
      <c r="P28" s="90">
        <f t="shared" si="0"/>
        <v>10.657800000000009</v>
      </c>
      <c r="Q28" s="91">
        <f t="shared" si="2"/>
        <v>2.7682471986847187E-2</v>
      </c>
      <c r="R28" s="91"/>
      <c r="S28" s="90">
        <v>-5.5726478770181362</v>
      </c>
      <c r="T28" s="92"/>
      <c r="U28" s="92">
        <f t="shared" si="3"/>
        <v>-1.4474344493996686E-2</v>
      </c>
      <c r="V28" s="93"/>
      <c r="W28" s="90">
        <f t="shared" si="1"/>
        <v>5.0851521229818726</v>
      </c>
      <c r="X28" s="91">
        <f t="shared" si="4"/>
        <v>1.3208127492850502E-2</v>
      </c>
      <c r="Y28" s="92"/>
    </row>
    <row r="29" spans="2:28">
      <c r="B29" s="101">
        <f>MAX(B$15:B28)+1</f>
        <v>8</v>
      </c>
      <c r="D29" s="60" t="s">
        <v>238</v>
      </c>
      <c r="F29" s="72">
        <v>48</v>
      </c>
      <c r="G29" s="72">
        <v>48</v>
      </c>
      <c r="H29" s="89">
        <v>64.477272727272748</v>
      </c>
      <c r="J29" s="89">
        <v>400185.56350036786</v>
      </c>
      <c r="L29" s="90">
        <v>29165.516713713034</v>
      </c>
      <c r="M29" s="91"/>
      <c r="N29" s="90">
        <v>29190.633713713036</v>
      </c>
      <c r="O29" s="90"/>
      <c r="P29" s="90">
        <f t="shared" si="0"/>
        <v>25.117000000002008</v>
      </c>
      <c r="Q29" s="91">
        <f t="shared" si="2"/>
        <v>8.6118823974726645E-4</v>
      </c>
      <c r="R29" s="91"/>
      <c r="S29" s="90">
        <v>-832.3859720807651</v>
      </c>
      <c r="T29" s="92"/>
      <c r="U29" s="92">
        <f t="shared" si="3"/>
        <v>-2.8540072862463434E-2</v>
      </c>
      <c r="V29" s="93"/>
      <c r="W29" s="90">
        <f t="shared" si="1"/>
        <v>-807.26897208076309</v>
      </c>
      <c r="X29" s="91">
        <f t="shared" si="4"/>
        <v>-2.7678884622716168E-2</v>
      </c>
      <c r="Y29" s="92"/>
      <c r="AA29" s="57" t="s">
        <v>181</v>
      </c>
    </row>
    <row r="30" spans="2:28">
      <c r="B30" s="101">
        <f>MAX(B$15:B28)+1</f>
        <v>8</v>
      </c>
      <c r="D30" s="60" t="s">
        <v>239</v>
      </c>
      <c r="F30" s="88" t="s">
        <v>240</v>
      </c>
      <c r="G30" s="88" t="s">
        <v>240</v>
      </c>
      <c r="H30" s="89">
        <v>1</v>
      </c>
      <c r="J30" s="89">
        <v>471255.29337353742</v>
      </c>
      <c r="L30" s="90">
        <v>27841.892040602797</v>
      </c>
      <c r="M30" s="91"/>
      <c r="N30" s="90">
        <v>27876.337040602797</v>
      </c>
      <c r="O30" s="90"/>
      <c r="P30" s="90">
        <f t="shared" si="0"/>
        <v>34.444999999999709</v>
      </c>
      <c r="Q30" s="91">
        <f t="shared" si="2"/>
        <v>1.2371644840001308E-3</v>
      </c>
      <c r="R30" s="91"/>
      <c r="S30" s="90">
        <v>-980.21101021695779</v>
      </c>
      <c r="T30" s="92"/>
      <c r="U30" s="92">
        <f t="shared" si="3"/>
        <v>-3.5206336149406874E-2</v>
      </c>
      <c r="V30" s="93"/>
      <c r="W30" s="90">
        <f t="shared" si="1"/>
        <v>-945.76601021695808</v>
      </c>
      <c r="X30" s="91">
        <f t="shared" si="4"/>
        <v>-3.3969171665406743E-2</v>
      </c>
      <c r="Y30" s="92"/>
    </row>
    <row r="31" spans="2:28">
      <c r="B31" s="101">
        <f>MAX(B$15:B30)+1</f>
        <v>9</v>
      </c>
      <c r="D31" s="60" t="s">
        <v>241</v>
      </c>
      <c r="F31" s="72" t="s">
        <v>242</v>
      </c>
      <c r="G31" s="72">
        <v>54</v>
      </c>
      <c r="H31" s="89">
        <v>27</v>
      </c>
      <c r="J31" s="89">
        <v>285.28140758938906</v>
      </c>
      <c r="L31" s="90">
        <v>26.428895606556154</v>
      </c>
      <c r="M31" s="91"/>
      <c r="N31" s="90">
        <v>16.546026350043903</v>
      </c>
      <c r="O31" s="90"/>
      <c r="P31" s="90">
        <f t="shared" si="0"/>
        <v>-9.8828692565122509</v>
      </c>
      <c r="Q31" s="91">
        <f t="shared" si="2"/>
        <v>-0.37394181745757971</v>
      </c>
      <c r="R31" s="91"/>
      <c r="S31" s="90">
        <v>-1.0783637206878907</v>
      </c>
      <c r="T31" s="92"/>
      <c r="U31" s="92">
        <f t="shared" si="3"/>
        <v>-4.0802451102814281E-2</v>
      </c>
      <c r="V31" s="93"/>
      <c r="W31" s="90">
        <f t="shared" si="1"/>
        <v>-10.961232977200142</v>
      </c>
      <c r="X31" s="91">
        <f t="shared" si="4"/>
        <v>-0.41474426856039398</v>
      </c>
      <c r="Y31" s="92"/>
      <c r="AA31" s="57" t="s">
        <v>181</v>
      </c>
    </row>
    <row r="32" spans="2:28">
      <c r="B32" s="61"/>
      <c r="F32" s="72"/>
      <c r="G32" s="72"/>
      <c r="H32" s="95"/>
      <c r="J32" s="95"/>
      <c r="L32" s="95"/>
      <c r="N32" s="95"/>
      <c r="P32" s="95"/>
      <c r="Q32" s="105"/>
      <c r="S32" s="106"/>
      <c r="U32" s="97"/>
      <c r="V32" s="98"/>
      <c r="W32" s="95"/>
      <c r="X32" s="105"/>
      <c r="Z32" s="57" t="s">
        <v>181</v>
      </c>
    </row>
    <row r="33" spans="2:27">
      <c r="B33" s="61"/>
      <c r="Q33" s="99"/>
      <c r="S33" s="107"/>
      <c r="U33" s="100"/>
      <c r="V33" s="98"/>
      <c r="X33" s="99"/>
    </row>
    <row r="34" spans="2:27">
      <c r="B34" s="101">
        <f>MAX(B$15:B33)+1</f>
        <v>10</v>
      </c>
      <c r="D34" s="87" t="s">
        <v>243</v>
      </c>
      <c r="H34" s="89">
        <f>SUM(H24:H31)</f>
        <v>26233.928336762321</v>
      </c>
      <c r="J34" s="89">
        <f>SUM(J24:J31)</f>
        <v>2544681.4867692026</v>
      </c>
      <c r="K34" s="89"/>
      <c r="L34" s="90">
        <f>SUM(L24:L31)</f>
        <v>201332.38402545368</v>
      </c>
      <c r="M34" s="91"/>
      <c r="N34" s="90">
        <f>SUM(N24:N31)</f>
        <v>201545.06595619716</v>
      </c>
      <c r="O34" s="100"/>
      <c r="P34" s="90">
        <f>SUM(P24:P31)</f>
        <v>212.68193074348335</v>
      </c>
      <c r="Q34" s="91">
        <f>P34/L34</f>
        <v>1.0563721865857148E-3</v>
      </c>
      <c r="R34" s="91"/>
      <c r="S34" s="90">
        <f>SUM(S24:S31)</f>
        <v>-6420.8285967516877</v>
      </c>
      <c r="T34" s="92"/>
      <c r="U34" s="92">
        <f>S34/L34</f>
        <v>-3.1891683137969133E-2</v>
      </c>
      <c r="V34" s="93"/>
      <c r="W34" s="90">
        <f>SUM(W24:W31)</f>
        <v>-6208.1466660082042</v>
      </c>
      <c r="X34" s="91">
        <f>W34/L34</f>
        <v>-3.0835310951383421E-2</v>
      </c>
      <c r="Y34" s="92"/>
      <c r="Z34" s="57" t="s">
        <v>181</v>
      </c>
    </row>
    <row r="35" spans="2:27">
      <c r="B35" s="61"/>
      <c r="Q35" s="99"/>
      <c r="S35" s="107"/>
      <c r="U35" s="100"/>
      <c r="V35" s="98"/>
      <c r="X35" s="99"/>
    </row>
    <row r="36" spans="2:27">
      <c r="B36" s="61"/>
      <c r="D36" s="87" t="s">
        <v>244</v>
      </c>
      <c r="Q36" s="99"/>
      <c r="S36" s="107"/>
      <c r="U36" s="100"/>
      <c r="V36" s="98"/>
      <c r="X36" s="99"/>
    </row>
    <row r="37" spans="2:27">
      <c r="B37" s="101">
        <f>MAX(B$15:B36)+1</f>
        <v>11</v>
      </c>
      <c r="D37" s="60" t="s">
        <v>245</v>
      </c>
      <c r="F37" s="72" t="s">
        <v>246</v>
      </c>
      <c r="G37" s="72">
        <v>15</v>
      </c>
      <c r="H37" s="89">
        <v>2323.5333333333333</v>
      </c>
      <c r="J37" s="89">
        <v>3037.7085715346157</v>
      </c>
      <c r="L37" s="90">
        <v>461.99903817280517</v>
      </c>
      <c r="M37" s="91"/>
      <c r="N37" s="90">
        <v>277.12832601818246</v>
      </c>
      <c r="O37" s="90"/>
      <c r="P37" s="90">
        <f>N37-L37</f>
        <v>-184.87071215462271</v>
      </c>
      <c r="Q37" s="91">
        <f>P37/L37</f>
        <v>-0.40015388968293492</v>
      </c>
      <c r="R37" s="91"/>
      <c r="S37" s="90">
        <v>-11.482538400400847</v>
      </c>
      <c r="T37" s="92"/>
      <c r="U37" s="92">
        <f>S37/L37</f>
        <v>-2.4854030964683398E-2</v>
      </c>
      <c r="V37" s="93"/>
      <c r="W37" s="90">
        <f>P37+S37</f>
        <v>-196.35325055502355</v>
      </c>
      <c r="X37" s="91">
        <f>W37/L37</f>
        <v>-0.42500792064761828</v>
      </c>
      <c r="Y37" s="92"/>
    </row>
    <row r="38" spans="2:27">
      <c r="B38" s="101">
        <f>MAX(B$15:B37)+1</f>
        <v>12</v>
      </c>
      <c r="D38" s="60" t="s">
        <v>247</v>
      </c>
      <c r="F38" s="72" t="s">
        <v>248</v>
      </c>
      <c r="G38" s="72">
        <v>51</v>
      </c>
      <c r="H38" s="89">
        <v>244</v>
      </c>
      <c r="J38" s="89">
        <v>3719.2891179099606</v>
      </c>
      <c r="L38" s="90">
        <v>814.23974911082337</v>
      </c>
      <c r="M38" s="91"/>
      <c r="N38" s="90">
        <v>564.78474911082333</v>
      </c>
      <c r="O38" s="90"/>
      <c r="P38" s="90">
        <f>N38-L38</f>
        <v>-249.45500000000004</v>
      </c>
      <c r="Q38" s="91">
        <f>P38/L38</f>
        <v>-0.30636553947705591</v>
      </c>
      <c r="R38" s="91"/>
      <c r="S38" s="90">
        <v>-14.058912865699652</v>
      </c>
      <c r="T38" s="92"/>
      <c r="U38" s="92">
        <f>S38/L38</f>
        <v>-1.7266306245859956E-2</v>
      </c>
      <c r="V38" s="93"/>
      <c r="W38" s="90">
        <f>P38+S38</f>
        <v>-263.51391286569969</v>
      </c>
      <c r="X38" s="91">
        <f>W38/L38</f>
        <v>-0.32363184572291587</v>
      </c>
      <c r="Y38" s="92"/>
      <c r="Z38" s="57" t="s">
        <v>181</v>
      </c>
    </row>
    <row r="39" spans="2:27">
      <c r="B39" s="101">
        <f>MAX(B$15:B38)+1</f>
        <v>13</v>
      </c>
      <c r="D39" s="60" t="s">
        <v>247</v>
      </c>
      <c r="F39" s="72">
        <v>52</v>
      </c>
      <c r="G39" s="72">
        <v>51</v>
      </c>
      <c r="H39" s="89">
        <v>14</v>
      </c>
      <c r="J39" s="89">
        <v>144.69014087256477</v>
      </c>
      <c r="L39" s="90">
        <v>30.891402130665071</v>
      </c>
      <c r="M39" s="91"/>
      <c r="N39" s="90">
        <v>20.91871496830024</v>
      </c>
      <c r="O39" s="90"/>
      <c r="P39" s="90">
        <f>N39-L39</f>
        <v>-9.9726871623648314</v>
      </c>
      <c r="Q39" s="91">
        <f>P39/L39</f>
        <v>-0.32283051187453904</v>
      </c>
      <c r="R39" s="91"/>
      <c r="S39" s="90">
        <v>-0.54692873249829477</v>
      </c>
      <c r="T39" s="92"/>
      <c r="U39" s="92">
        <f>S39/L39</f>
        <v>-1.7704885332976622E-2</v>
      </c>
      <c r="V39" s="93"/>
      <c r="W39" s="90">
        <f>P39+S39</f>
        <v>-10.519615894863126</v>
      </c>
      <c r="X39" s="91">
        <f>W39/L39</f>
        <v>-0.34053539720751569</v>
      </c>
      <c r="Y39" s="92"/>
    </row>
    <row r="40" spans="2:27">
      <c r="B40" s="101">
        <f>MAX(B$15:B39)+1</f>
        <v>14</v>
      </c>
      <c r="D40" s="60" t="s">
        <v>247</v>
      </c>
      <c r="F40" s="72">
        <v>53</v>
      </c>
      <c r="G40" s="72">
        <v>53</v>
      </c>
      <c r="H40" s="89">
        <v>232.66666666666666</v>
      </c>
      <c r="J40" s="89">
        <v>3796.1347231696864</v>
      </c>
      <c r="L40" s="90">
        <v>272.48921113049425</v>
      </c>
      <c r="M40" s="91"/>
      <c r="N40" s="90">
        <v>168.23111480287815</v>
      </c>
      <c r="O40" s="90"/>
      <c r="P40" s="90">
        <f>N40-L40</f>
        <v>-104.2580963276161</v>
      </c>
      <c r="Q40" s="91">
        <f>P40/L40</f>
        <v>-0.38261366714327349</v>
      </c>
      <c r="R40" s="91"/>
      <c r="S40" s="90">
        <v>-14.349389253581414</v>
      </c>
      <c r="T40" s="92"/>
      <c r="U40" s="92">
        <f>S40/L40</f>
        <v>-5.2660394127345966E-2</v>
      </c>
      <c r="V40" s="93"/>
      <c r="W40" s="90">
        <f>P40+S40</f>
        <v>-118.60748558119752</v>
      </c>
      <c r="X40" s="91">
        <f>W40/L40</f>
        <v>-0.43527406127061946</v>
      </c>
      <c r="Y40" s="92"/>
      <c r="AA40" s="57" t="s">
        <v>181</v>
      </c>
    </row>
    <row r="41" spans="2:27">
      <c r="B41" s="101">
        <f>MAX(B$15:B40)+1</f>
        <v>15</v>
      </c>
      <c r="D41" s="60" t="s">
        <v>247</v>
      </c>
      <c r="F41" s="72">
        <v>57</v>
      </c>
      <c r="G41" s="72">
        <v>51</v>
      </c>
      <c r="H41" s="89">
        <v>32.166666666666664</v>
      </c>
      <c r="J41" s="89">
        <v>1509.2973979888825</v>
      </c>
      <c r="L41" s="90">
        <v>194.31967386953477</v>
      </c>
      <c r="M41" s="91"/>
      <c r="N41" s="90">
        <v>147.55667386953476</v>
      </c>
      <c r="O41" s="90"/>
      <c r="P41" s="90">
        <f>N41-L41</f>
        <v>-46.763000000000005</v>
      </c>
      <c r="Q41" s="91">
        <f>P41/L41</f>
        <v>-0.24064984810234111</v>
      </c>
      <c r="R41" s="91"/>
      <c r="S41" s="90">
        <v>-5.7051441643979759</v>
      </c>
      <c r="T41" s="92"/>
      <c r="U41" s="92">
        <f>S41/L41</f>
        <v>-2.9359580791744125E-2</v>
      </c>
      <c r="V41" s="93"/>
      <c r="W41" s="90">
        <f>P41+S41</f>
        <v>-52.468144164397984</v>
      </c>
      <c r="X41" s="91">
        <f>W41/L41</f>
        <v>-0.27000942889408525</v>
      </c>
      <c r="Y41" s="92"/>
    </row>
    <row r="42" spans="2:27">
      <c r="B42" s="61"/>
      <c r="H42" s="95"/>
      <c r="J42" s="95"/>
      <c r="L42" s="95"/>
      <c r="N42" s="108"/>
      <c r="P42" s="95"/>
      <c r="Q42" s="105"/>
      <c r="S42" s="97"/>
      <c r="U42" s="97"/>
      <c r="V42" s="98"/>
      <c r="W42" s="95"/>
      <c r="X42" s="105"/>
    </row>
    <row r="43" spans="2:27">
      <c r="B43" s="61"/>
      <c r="Q43" s="99"/>
      <c r="S43" s="100"/>
      <c r="U43" s="100"/>
      <c r="V43" s="98"/>
      <c r="X43" s="99"/>
    </row>
    <row r="44" spans="2:27">
      <c r="B44" s="101">
        <f>MAX(B$15:B43)+1</f>
        <v>16</v>
      </c>
      <c r="D44" s="87" t="s">
        <v>249</v>
      </c>
      <c r="H44" s="109">
        <f>SUM(H37:H41)</f>
        <v>2846.3666666666663</v>
      </c>
      <c r="J44" s="109">
        <f>SUM(J37:J41)</f>
        <v>12207.11995147571</v>
      </c>
      <c r="K44" s="89"/>
      <c r="L44" s="110">
        <f>SUM(L37:L41)</f>
        <v>1773.9390744143225</v>
      </c>
      <c r="M44" s="92"/>
      <c r="N44" s="110">
        <f>SUM(N37:N41)</f>
        <v>1178.6195787697191</v>
      </c>
      <c r="O44" s="100"/>
      <c r="P44" s="110">
        <f>SUM(P37:P41)</f>
        <v>-595.31949564460376</v>
      </c>
      <c r="Q44" s="111">
        <f>P44/L44</f>
        <v>-0.33559184992931751</v>
      </c>
      <c r="R44" s="92"/>
      <c r="S44" s="112">
        <f>SUM(S37:S43)</f>
        <v>-46.142913416578182</v>
      </c>
      <c r="T44" s="92"/>
      <c r="U44" s="111">
        <f>S44/L44</f>
        <v>-2.6011554783420373E-2</v>
      </c>
      <c r="V44" s="93"/>
      <c r="W44" s="110">
        <f>SUM(W37:W41)</f>
        <v>-641.46240906118192</v>
      </c>
      <c r="X44" s="111">
        <f>W44/L44</f>
        <v>-0.36160340471273789</v>
      </c>
      <c r="Y44" s="92"/>
    </row>
    <row r="45" spans="2:27">
      <c r="B45" s="61"/>
      <c r="D45" s="87"/>
      <c r="H45" s="89"/>
      <c r="J45" s="89"/>
      <c r="K45" s="89"/>
      <c r="L45" s="100"/>
      <c r="M45" s="100"/>
      <c r="N45" s="100"/>
      <c r="O45" s="100"/>
      <c r="P45" s="100"/>
      <c r="Q45" s="99"/>
      <c r="R45" s="100"/>
      <c r="S45" s="100"/>
      <c r="T45" s="100"/>
      <c r="U45" s="100"/>
      <c r="V45" s="98"/>
      <c r="W45" s="100"/>
      <c r="X45" s="99"/>
      <c r="Y45" s="100"/>
    </row>
    <row r="46" spans="2:27" ht="16" thickBot="1">
      <c r="B46" s="101">
        <f>MAX(B$15:B45)+1</f>
        <v>17</v>
      </c>
      <c r="D46" s="113" t="s">
        <v>250</v>
      </c>
      <c r="H46" s="114">
        <f>H44+H34+H21</f>
        <v>136869.99930450181</v>
      </c>
      <c r="J46" s="114">
        <f>J44+J34+J21</f>
        <v>4081606.818594561</v>
      </c>
      <c r="L46" s="115">
        <f>L44+L34+L21</f>
        <v>351391.28816255537</v>
      </c>
      <c r="M46" s="92"/>
      <c r="N46" s="115">
        <f>N44+N34+N21</f>
        <v>351179.51559765427</v>
      </c>
      <c r="O46" s="100"/>
      <c r="P46" s="115">
        <f>P44+P34+P21</f>
        <v>-211.77256490112973</v>
      </c>
      <c r="Q46" s="116">
        <f>P46/L46</f>
        <v>-6.0266879696562847E-4</v>
      </c>
      <c r="R46" s="92"/>
      <c r="S46" s="115">
        <f>S44+S34+S21</f>
        <v>-11941.840157171298</v>
      </c>
      <c r="T46" s="92"/>
      <c r="U46" s="116">
        <f>S46/L46</f>
        <v>-3.3984451406339204E-2</v>
      </c>
      <c r="V46" s="93"/>
      <c r="W46" s="115">
        <f>W44+W34+W21</f>
        <v>-12153.612722072427</v>
      </c>
      <c r="X46" s="116">
        <f>W46/L46</f>
        <v>-3.4587120203304823E-2</v>
      </c>
      <c r="Y46" s="92"/>
      <c r="Z46" s="94" t="s">
        <v>181</v>
      </c>
    </row>
    <row r="47" spans="2:27" ht="16" thickTop="1">
      <c r="B47" s="382" t="s">
        <v>181</v>
      </c>
      <c r="C47" s="383"/>
      <c r="D47" s="383"/>
      <c r="H47" s="89"/>
      <c r="J47" s="89"/>
      <c r="L47" s="100"/>
      <c r="M47" s="92"/>
      <c r="N47" s="100"/>
      <c r="O47" s="100"/>
      <c r="P47" s="100"/>
      <c r="Q47" s="99"/>
      <c r="R47" s="92"/>
      <c r="S47" s="92"/>
      <c r="T47" s="92"/>
      <c r="U47" s="92"/>
      <c r="V47" s="93"/>
      <c r="W47" s="100"/>
      <c r="X47" s="99"/>
      <c r="Y47" s="92"/>
    </row>
    <row r="48" spans="2:27">
      <c r="B48" s="101">
        <v>18</v>
      </c>
      <c r="D48" s="60" t="s">
        <v>251</v>
      </c>
      <c r="H48" s="89"/>
      <c r="J48" s="89"/>
      <c r="L48" s="117">
        <v>727.80209999999988</v>
      </c>
      <c r="M48" s="118"/>
      <c r="N48" s="117">
        <f>L48</f>
        <v>727.80209999999988</v>
      </c>
      <c r="O48" s="100"/>
      <c r="P48" s="100"/>
      <c r="Q48" s="91"/>
      <c r="R48" s="92"/>
      <c r="S48" s="118"/>
      <c r="T48" s="118"/>
      <c r="U48" s="118"/>
      <c r="V48" s="119"/>
      <c r="W48" s="100"/>
      <c r="X48" s="91"/>
      <c r="Y48" s="92"/>
    </row>
    <row r="49" spans="2:25">
      <c r="B49" s="101"/>
      <c r="H49" s="89"/>
      <c r="J49" s="89"/>
      <c r="L49" s="100"/>
      <c r="M49" s="118"/>
      <c r="N49" s="117"/>
      <c r="O49" s="100"/>
      <c r="P49" s="100"/>
      <c r="Q49" s="91"/>
      <c r="R49" s="92"/>
      <c r="S49" s="118" t="s">
        <v>181</v>
      </c>
      <c r="T49" s="118"/>
      <c r="U49" s="118"/>
      <c r="V49" s="119"/>
      <c r="W49" s="100"/>
      <c r="X49" s="91"/>
      <c r="Y49" s="92"/>
    </row>
    <row r="50" spans="2:25" ht="16" thickBot="1">
      <c r="B50" s="101">
        <v>19</v>
      </c>
      <c r="D50" s="120" t="s">
        <v>252</v>
      </c>
      <c r="H50" s="114">
        <f>SUM(H46:H48)</f>
        <v>136869.99930450181</v>
      </c>
      <c r="J50" s="114">
        <f>SUM(J46:J48)</f>
        <v>4081606.818594561</v>
      </c>
      <c r="L50" s="115">
        <f>SUM(L46:L48)</f>
        <v>352119.09026255534</v>
      </c>
      <c r="N50" s="121">
        <f>SUM(N46:N48)</f>
        <v>351907.31769765425</v>
      </c>
      <c r="O50" s="100"/>
      <c r="P50" s="115">
        <f>SUM(P46:P48)</f>
        <v>-211.77256490112973</v>
      </c>
      <c r="Q50" s="116">
        <f>P50/L50</f>
        <v>-6.0142312858761182E-4</v>
      </c>
      <c r="S50" s="115">
        <f>SUM(S46:S48)</f>
        <v>-11941.840157171298</v>
      </c>
      <c r="T50" s="118"/>
      <c r="U50" s="116">
        <f>U46</f>
        <v>-3.3984451406339204E-2</v>
      </c>
      <c r="W50" s="115">
        <f>SUM(W46:W48)</f>
        <v>-12153.612722072427</v>
      </c>
      <c r="X50" s="116">
        <f>W50/L50</f>
        <v>-3.4515631382013863E-2</v>
      </c>
    </row>
    <row r="51" spans="2:25" ht="18.75" customHeight="1" thickTop="1">
      <c r="P51" s="90" t="s">
        <v>181</v>
      </c>
      <c r="Q51" s="99" t="s">
        <v>181</v>
      </c>
      <c r="S51" s="57" t="s">
        <v>181</v>
      </c>
    </row>
    <row r="52" spans="2:25" ht="18.75" customHeight="1">
      <c r="P52" s="100"/>
      <c r="Q52" s="122"/>
      <c r="U52" s="100"/>
      <c r="V52" s="98"/>
    </row>
    <row r="53" spans="2:25">
      <c r="L53" s="123"/>
      <c r="P53" s="100"/>
      <c r="Q53" s="124"/>
    </row>
    <row r="54" spans="2:25">
      <c r="P54" s="100"/>
    </row>
    <row r="55" spans="2:25">
      <c r="Q55" s="125"/>
    </row>
    <row r="56" spans="2:25">
      <c r="P56" s="126"/>
      <c r="Q56" s="127"/>
    </row>
    <row r="57" spans="2:25">
      <c r="N57" s="86"/>
      <c r="P57" s="128"/>
      <c r="Q57" s="129"/>
    </row>
    <row r="58" spans="2:25">
      <c r="N58" s="130"/>
      <c r="Q58" s="131"/>
    </row>
    <row r="59" spans="2:25">
      <c r="Q59" s="132"/>
    </row>
    <row r="61" spans="2:25">
      <c r="N61" s="86"/>
    </row>
  </sheetData>
  <mergeCells count="1">
    <mergeCell ref="B47:D47"/>
  </mergeCells>
  <printOptions horizontalCentered="1"/>
  <pageMargins left="0.25" right="0.25" top="0.5" bottom="0.5" header="0.5" footer="0.25"/>
  <pageSetup scale="5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21A7C80BB35994197FEB01FF39B1D7F" ma:contentTypeVersion="52" ma:contentTypeDescription="" ma:contentTypeScope="" ma:versionID="5032bb5646e2a0c5ea87d003a565dc5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Plan</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Pending</CaseStatus>
    <OpenedDate xmlns="dc463f71-b30c-4ab2-9473-d307f9d35888">2020-05-07T07:00:00+00:00</OpenedDate>
    <SignificantOrder xmlns="dc463f71-b30c-4ab2-9473-d307f9d35888">false</SignificantOrder>
    <Date1 xmlns="dc463f71-b30c-4ab2-9473-d307f9d35888">2023-04-17T07:00:00+00:00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200420</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FBE6F31-4A2A-402D-A1B5-618A3282E8F0}"/>
</file>

<file path=customXml/itemProps2.xml><?xml version="1.0" encoding="utf-8"?>
<ds:datastoreItem xmlns:ds="http://schemas.openxmlformats.org/officeDocument/2006/customXml" ds:itemID="{8416E92A-95E4-417A-9E27-40357F725906}">
  <ds:schemaRefs>
    <ds:schemaRef ds:uri="http://schemas.microsoft.com/sharepoint/v3/contenttype/forms"/>
  </ds:schemaRefs>
</ds:datastoreItem>
</file>

<file path=customXml/itemProps3.xml><?xml version="1.0" encoding="utf-8"?>
<ds:datastoreItem xmlns:ds="http://schemas.openxmlformats.org/officeDocument/2006/customXml" ds:itemID="{6FAC3011-DE7F-4FCF-855A-F3DB0B36B5EE}">
  <ds:schemaRefs>
    <ds:schemaRef ds:uri="http://schemas.openxmlformats.org/package/2006/metadata/core-properties"/>
    <ds:schemaRef ds:uri="http://schemas.microsoft.com/office/infopath/2007/PartnerControl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cec260c6-6af1-4e97-a36a-2eb380e96cc7"/>
    <ds:schemaRef ds:uri="607dc15b-cc4e-4ae1-8d5f-44b8621330ae"/>
    <ds:schemaRef ds:uri="http://purl.org/dc/terms/"/>
  </ds:schemaRefs>
</ds:datastoreItem>
</file>

<file path=customXml/itemProps4.xml><?xml version="1.0" encoding="utf-8"?>
<ds:datastoreItem xmlns:ds="http://schemas.openxmlformats.org/officeDocument/2006/customXml" ds:itemID="{945A7928-7201-4827-A5E5-AE50E4D41F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Revenue Requirement</vt:lpstr>
      <vt:lpstr>Annual Threshold</vt:lpstr>
      <vt:lpstr>Non-IRP Costs</vt:lpstr>
      <vt:lpstr>IRP Costs </vt:lpstr>
      <vt:lpstr>IRP Portfolios Delta</vt:lpstr>
      <vt:lpstr>PS1-SC-CETA</vt:lpstr>
      <vt:lpstr>PS0-SC</vt:lpstr>
      <vt:lpstr>Forecast Sales</vt:lpstr>
      <vt:lpstr>GRC Table A</vt:lpstr>
      <vt:lpstr>Oct 21 BPA - Attachment B</vt:lpstr>
      <vt:lpstr>Apr 19 SBC - Table A</vt:lpstr>
      <vt:lpstr>'Apr 19 SBC - Table A'!Print_Area</vt:lpstr>
      <vt:lpstr>'Non-IRP Costs'!Print_Area</vt:lpstr>
      <vt:lpstr>'Revenue Requirement'!Print_Area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Cheung, Sherona (PacifiCorp)</dc:creator>
  <cp:keywords/>
  <dc:description/>
  <cp:lastModifiedBy>Ghosh, Rohini (PacifiCorp)</cp:lastModifiedBy>
  <cp:revision/>
  <dcterms:created xsi:type="dcterms:W3CDTF">2021-10-22T20:12:45Z</dcterms:created>
  <dcterms:modified xsi:type="dcterms:W3CDTF">2023-03-29T18:38:44Z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0x0101006E56B4D1795A2E4DB2F0B01679ED314A00B21A7C80BB35994197FEB01FF39B1D7F</vt:lpwstr>
  </property>
  <property fmtid="{D5CDD505-2E9C-101B-9397-08002B2CF9AE}" pid="3" name="_docset_NoMedatataSyncRequired">
    <vt:lpwstr>False</vt:lpwstr>
  </property>
</Properties>
</file>