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24915" windowHeight="11565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E11" i="1" l="1"/>
  <c r="E14" i="1" l="1"/>
  <c r="E13" i="1"/>
  <c r="E12" i="1"/>
</calcChain>
</file>

<file path=xl/sharedStrings.xml><?xml version="1.0" encoding="utf-8"?>
<sst xmlns="http://schemas.openxmlformats.org/spreadsheetml/2006/main" count="31" uniqueCount="29">
  <si>
    <t>Rate Base</t>
  </si>
  <si>
    <t>NOI</t>
  </si>
  <si>
    <t>Revenue</t>
  </si>
  <si>
    <t>Rate or Return</t>
  </si>
  <si>
    <t>Weighted Average Cost of Debt</t>
  </si>
  <si>
    <t>Conversion Factor</t>
  </si>
  <si>
    <t>Adj. Description</t>
  </si>
  <si>
    <t>Adj No.</t>
  </si>
  <si>
    <r>
      <t>Requirement</t>
    </r>
    <r>
      <rPr>
        <vertAlign val="superscript"/>
        <sz val="11"/>
        <color theme="1"/>
        <rFont val="Calibri"/>
        <family val="2"/>
      </rPr>
      <t>(1)</t>
    </r>
  </si>
  <si>
    <t>Depreciation Study</t>
  </si>
  <si>
    <t>Environmental Remediation</t>
  </si>
  <si>
    <t>Payment Processing Costs</t>
  </si>
  <si>
    <t>South King Service Center</t>
  </si>
  <si>
    <r>
      <rPr>
        <vertAlign val="superscript"/>
        <sz val="11"/>
        <color theme="1"/>
        <rFont val="Calibri"/>
        <family val="2"/>
        <scheme val="minor"/>
      </rPr>
      <t>(1)</t>
    </r>
    <r>
      <rPr>
        <sz val="11"/>
        <color theme="1"/>
        <rFont val="Calibri"/>
        <family val="2"/>
        <scheme val="minor"/>
      </rPr>
      <t xml:space="preserve"> Includes the impact of the tax benefit of proforma interest.</t>
    </r>
  </si>
  <si>
    <t>Attachment B to PSE's Response to Public Counsel Data Request No. 477</t>
  </si>
  <si>
    <t>Gas Adjustments</t>
  </si>
  <si>
    <t>Gas Cost Recovery Mechanism</t>
  </si>
  <si>
    <t>SEF 15.19</t>
  </si>
  <si>
    <t>SEF 15.20</t>
  </si>
  <si>
    <t>SEF 15.21</t>
  </si>
  <si>
    <t>SEF 15.06</t>
  </si>
  <si>
    <t>SEF 16.01</t>
  </si>
  <si>
    <t>Note A</t>
  </si>
  <si>
    <t>Note A - Although the Gas Cost Recovery Mechanism Adjustment is new and unique to this rate</t>
  </si>
  <si>
    <t>case for purposes of calculating the base rates revenue requriement, an</t>
  </si>
  <si>
    <t>adjustment to rates is being made to Gas Schedule 149 that offsets this base</t>
  </si>
  <si>
    <t>rates adjustment, and so the revenue requirement impact of $8,523,163 (rate</t>
  </si>
  <si>
    <t xml:space="preserve">rates adjustment is not relevant to this data request response. </t>
  </si>
  <si>
    <t>base adjustment of $19,011,708 and NOI adjustment of -$4,003,724) for this base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</si>
</sst>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2" formatCode="_(&quot;$&quot;* #,##0_);_(&quot;$&quot;* \(#,##0\);_(&quot;$&quot;* &quot;-&quot;_);_(@_)"/>
    <numFmt numFmtId="41" formatCode="_(* #,##0_);_(* \(#,##0\);_(* &quot;-&quot;_);_(@_)"/>
    <numFmt numFmtId="164" formatCode="_(* #,##0.000000_);_(* \(#,##0.000000\);_(* &quot;-&quot;????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</font>
    <font>
      <vertAlign val="superscript"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quotePrefix="1"/>
    <xf numFmtId="0" fontId="0" fillId="0" borderId="1" xfId="0" applyFill="1" applyBorder="1" applyAlignment="1">
      <alignment horizontal="center"/>
    </xf>
    <xf numFmtId="42" fontId="0" fillId="0" borderId="0" xfId="0" applyNumberFormat="1"/>
    <xf numFmtId="41" fontId="0" fillId="0" borderId="0" xfId="0" applyNumberFormat="1"/>
    <xf numFmtId="10" fontId="0" fillId="0" borderId="0" xfId="1" applyNumberFormat="1" applyFont="1"/>
    <xf numFmtId="0" fontId="0" fillId="0" borderId="0" xfId="0" applyAlignment="1">
      <alignment horizontal="left" indent="1"/>
    </xf>
    <xf numFmtId="0" fontId="0" fillId="0" borderId="0" xfId="0" applyAlignment="1">
      <alignment horizontal="left" indent="5"/>
    </xf>
    <xf numFmtId="0" fontId="0" fillId="0" borderId="0" xfId="0" applyAlignment="1">
      <alignment horizontal="left" indent="25"/>
    </xf>
    <xf numFmtId="164" fontId="0" fillId="0" borderId="0" xfId="0" applyNumberFormat="1"/>
    <xf numFmtId="0" fontId="0" fillId="0" borderId="0" xfId="0" quotePrefix="1" applyAlignment="1">
      <alignment horizontal="center"/>
    </xf>
    <xf numFmtId="41" fontId="0" fillId="0" borderId="0" xfId="0" applyNumberFormat="1" applyAlignment="1">
      <alignment horizontal="right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tabSelected="1" workbookViewId="0">
      <selection activeCell="E11" sqref="E11"/>
    </sheetView>
  </sheetViews>
  <sheetFormatPr defaultRowHeight="15" x14ac:dyDescent="0.25"/>
  <cols>
    <col min="2" max="2" width="35.5703125" bestFit="1" customWidth="1"/>
    <col min="3" max="4" width="13.42578125" bestFit="1" customWidth="1"/>
    <col min="5" max="5" width="14.42578125" bestFit="1" customWidth="1"/>
    <col min="6" max="6" width="13.42578125" bestFit="1" customWidth="1"/>
  </cols>
  <sheetData>
    <row r="1" spans="1:6" x14ac:dyDescent="0.25">
      <c r="A1" t="s">
        <v>14</v>
      </c>
    </row>
    <row r="2" spans="1:6" x14ac:dyDescent="0.25">
      <c r="A2" t="s">
        <v>15</v>
      </c>
    </row>
    <row r="4" spans="1:6" x14ac:dyDescent="0.25">
      <c r="B4" s="10" t="s">
        <v>3</v>
      </c>
      <c r="E4" s="7">
        <v>7.7399999999999997E-2</v>
      </c>
    </row>
    <row r="5" spans="1:6" x14ac:dyDescent="0.25">
      <c r="B5" s="10" t="s">
        <v>4</v>
      </c>
      <c r="E5" s="7">
        <v>2.9899999999999999E-2</v>
      </c>
    </row>
    <row r="6" spans="1:6" x14ac:dyDescent="0.25">
      <c r="B6" s="10" t="s">
        <v>5</v>
      </c>
      <c r="E6" s="11">
        <v>0.62044999999999995</v>
      </c>
    </row>
    <row r="8" spans="1:6" x14ac:dyDescent="0.25">
      <c r="E8" s="1" t="s">
        <v>2</v>
      </c>
    </row>
    <row r="9" spans="1:6" ht="17.25" x14ac:dyDescent="0.25">
      <c r="A9" s="2" t="s">
        <v>7</v>
      </c>
      <c r="B9" s="2" t="s">
        <v>6</v>
      </c>
      <c r="C9" s="2" t="s">
        <v>0</v>
      </c>
      <c r="D9" s="2" t="s">
        <v>1</v>
      </c>
      <c r="E9" s="4" t="s">
        <v>8</v>
      </c>
    </row>
    <row r="11" spans="1:6" x14ac:dyDescent="0.25">
      <c r="A11" s="1" t="s">
        <v>20</v>
      </c>
      <c r="B11" s="8" t="s">
        <v>9</v>
      </c>
      <c r="C11" s="5">
        <v>6587048.7693852149</v>
      </c>
      <c r="D11" s="5">
        <v>13174097.538770448</v>
      </c>
      <c r="E11" s="5">
        <f>(((C11*$E$4)-((C11*$E$5*0.35)+D11))/$E$6)</f>
        <v>-20522513.384465549</v>
      </c>
      <c r="F11" s="5"/>
    </row>
    <row r="12" spans="1:6" x14ac:dyDescent="0.25">
      <c r="A12" s="1" t="s">
        <v>17</v>
      </c>
      <c r="B12" s="8" t="s">
        <v>10</v>
      </c>
      <c r="C12" s="6">
        <v>0</v>
      </c>
      <c r="D12" s="6">
        <v>-5592127.7891472196</v>
      </c>
      <c r="E12" s="6">
        <f>(((C12*$E$4)-((C12*$E$5*0.35)+D12))/$E$6)</f>
        <v>9013019.2427225728</v>
      </c>
      <c r="F12" s="5"/>
    </row>
    <row r="13" spans="1:6" x14ac:dyDescent="0.25">
      <c r="A13" s="12" t="s">
        <v>18</v>
      </c>
      <c r="B13" s="8" t="s">
        <v>11</v>
      </c>
      <c r="C13" s="6">
        <v>0</v>
      </c>
      <c r="D13" s="6">
        <v>-1449116.576651016</v>
      </c>
      <c r="E13" s="6">
        <f>(((C13*$E$4)-((C13*$E$5*0.35)+D13))/$E$6)</f>
        <v>2335589.6150391106</v>
      </c>
      <c r="F13" s="5"/>
    </row>
    <row r="14" spans="1:6" x14ac:dyDescent="0.25">
      <c r="A14" s="1" t="s">
        <v>19</v>
      </c>
      <c r="B14" s="8" t="s">
        <v>12</v>
      </c>
      <c r="C14" s="6">
        <v>7775115.6953258077</v>
      </c>
      <c r="D14" s="6">
        <v>212048.29051128853</v>
      </c>
      <c r="E14" s="6">
        <f>(((C14*$E$4)-((C14*$E$5*0.35)+D14))/$E$6)</f>
        <v>497024.86671825987</v>
      </c>
      <c r="F14" s="5"/>
    </row>
    <row r="15" spans="1:6" x14ac:dyDescent="0.25">
      <c r="A15" s="1" t="s">
        <v>21</v>
      </c>
      <c r="B15" s="8" t="s">
        <v>16</v>
      </c>
      <c r="C15" s="13" t="s">
        <v>22</v>
      </c>
      <c r="D15" s="13" t="s">
        <v>22</v>
      </c>
      <c r="E15" s="13" t="s">
        <v>22</v>
      </c>
      <c r="F15" s="5"/>
    </row>
    <row r="16" spans="1:6" x14ac:dyDescent="0.25">
      <c r="C16" s="6"/>
      <c r="D16" s="6"/>
      <c r="E16" s="6"/>
    </row>
    <row r="17" spans="1:5" x14ac:dyDescent="0.25">
      <c r="C17" s="6"/>
      <c r="D17" s="6"/>
      <c r="E17" s="6"/>
    </row>
    <row r="18" spans="1:5" ht="17.25" x14ac:dyDescent="0.25">
      <c r="A18" s="3" t="s">
        <v>13</v>
      </c>
      <c r="C18" s="6"/>
      <c r="D18" s="6"/>
      <c r="E18" s="6"/>
    </row>
    <row r="19" spans="1:5" x14ac:dyDescent="0.25">
      <c r="C19" s="6"/>
      <c r="D19" s="6"/>
      <c r="E19" s="6"/>
    </row>
    <row r="20" spans="1:5" x14ac:dyDescent="0.25">
      <c r="A20" t="s">
        <v>23</v>
      </c>
      <c r="C20" s="6"/>
      <c r="D20" s="6"/>
      <c r="E20" s="6"/>
    </row>
    <row r="21" spans="1:5" x14ac:dyDescent="0.25">
      <c r="A21" s="9" t="s">
        <v>24</v>
      </c>
    </row>
    <row r="22" spans="1:5" x14ac:dyDescent="0.25">
      <c r="A22" s="9" t="s">
        <v>25</v>
      </c>
      <c r="C22" s="6"/>
      <c r="D22" s="6"/>
      <c r="E22" s="6"/>
    </row>
    <row r="23" spans="1:5" x14ac:dyDescent="0.25">
      <c r="A23" s="9" t="s">
        <v>26</v>
      </c>
      <c r="C23" s="6"/>
      <c r="D23" s="6"/>
      <c r="E23" s="6"/>
    </row>
    <row r="24" spans="1:5" x14ac:dyDescent="0.25">
      <c r="A24" s="9" t="s">
        <v>28</v>
      </c>
      <c r="C24" s="6"/>
      <c r="D24" s="6"/>
      <c r="E24" s="6"/>
    </row>
    <row r="25" spans="1:5" x14ac:dyDescent="0.25">
      <c r="A25" s="9" t="s">
        <v>27</v>
      </c>
    </row>
    <row r="27" spans="1:5" x14ac:dyDescent="0.25">
      <c r="C27" s="6"/>
      <c r="D27" s="6"/>
      <c r="E27" s="6"/>
    </row>
  </sheetData>
  <printOptions horizontalCentered="1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18D2FBB09848246B6FD4A5A815592E3" ma:contentTypeVersion="104" ma:contentTypeDescription="" ma:contentTypeScope="" ma:versionID="c5c772d1368efef941e1eb543e9ac6b4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88f51cce7439777dbacc0aa8de4abac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Document</DocumentSetType>
    <Visibility xmlns="dc463f71-b30c-4ab2-9473-d307f9d35888" xsi:nil="true"/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2017-01-13T08:00:00+00:00</OpenedDate>
    <Date1 xmlns="dc463f71-b30c-4ab2-9473-d307f9d35888">2017-08-24T07:00:00+00:00</Date1>
    <IsDocumentOrder xmlns="dc463f71-b30c-4ab2-9473-d307f9d35888" xsi:nil="true"/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170033</DocketNumber>
    <DelegatedOrder xmlns="dc463f71-b30c-4ab2-9473-d307f9d35888">false</DelegatedOrder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661BFE43-D3AF-44FC-A1C3-38555124A071}"/>
</file>

<file path=customXml/itemProps2.xml><?xml version="1.0" encoding="utf-8"?>
<ds:datastoreItem xmlns:ds="http://schemas.openxmlformats.org/officeDocument/2006/customXml" ds:itemID="{F9821000-90EE-485B-B42E-AFC99449A165}"/>
</file>

<file path=customXml/itemProps3.xml><?xml version="1.0" encoding="utf-8"?>
<ds:datastoreItem xmlns:ds="http://schemas.openxmlformats.org/officeDocument/2006/customXml" ds:itemID="{F616251A-8E38-4ECB-A889-36726A5F4D2D}"/>
</file>

<file path=customXml/itemProps4.xml><?xml version="1.0" encoding="utf-8"?>
<ds:datastoreItem xmlns:ds="http://schemas.openxmlformats.org/officeDocument/2006/customXml" ds:itemID="{7F268DC4-0F02-4BE8-B28F-5C85ACAA6CE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0x0101006E56B4D1795A2E4DB2F0B01679ED314A00718D2FBB09848246B6FD4A5A815592E3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