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195" windowHeight="8010"/>
  </bookViews>
  <sheets>
    <sheet name="Combined" sheetId="1" r:id="rId1"/>
    <sheet name="Electric" sheetId="4" r:id="rId2"/>
    <sheet name="Gas" sheetId="5" r:id="rId3"/>
    <sheet name="2009 GRC Cost of Capital" sheetId="8" r:id="rId4"/>
    <sheet name="ERF Cost of Capital" sheetId="7" r:id="rId5"/>
  </sheets>
  <externalReferences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Electric!$A$1:$K$50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26" i="5" l="1"/>
  <c r="A27" i="5" s="1"/>
  <c r="A28" i="5" s="1"/>
  <c r="A29" i="5" s="1"/>
  <c r="A30" i="5" s="1"/>
  <c r="A39" i="4"/>
  <c r="A40" i="4" s="1"/>
  <c r="A41" i="4" s="1"/>
  <c r="A42" i="4" s="1"/>
  <c r="A43" i="4" s="1"/>
  <c r="A44" i="4" s="1"/>
  <c r="A47" i="4" s="1"/>
  <c r="A48" i="4" s="1"/>
  <c r="A49" i="4" s="1"/>
  <c r="A50" i="4" s="1"/>
  <c r="A38" i="4"/>
  <c r="A37" i="4"/>
  <c r="A27" i="4"/>
  <c r="A28" i="4" s="1"/>
  <c r="A29" i="4" s="1"/>
  <c r="A30" i="4" s="1"/>
  <c r="A31" i="4" s="1"/>
  <c r="A32" i="4" s="1"/>
  <c r="A33" i="4" s="1"/>
  <c r="A34" i="4" s="1"/>
  <c r="A26" i="4"/>
  <c r="A28" i="1"/>
  <c r="A29" i="1" s="1"/>
  <c r="A30" i="1" s="1"/>
  <c r="A27" i="1"/>
  <c r="A26" i="1"/>
  <c r="I30" i="5" l="1"/>
  <c r="I29" i="5"/>
  <c r="I28" i="5"/>
  <c r="I27" i="5"/>
  <c r="I25" i="5"/>
  <c r="I43" i="4"/>
  <c r="I42" i="4"/>
  <c r="I41" i="4"/>
  <c r="I40" i="4"/>
  <c r="I39" i="4"/>
  <c r="I37" i="4"/>
  <c r="I34" i="4"/>
  <c r="I33" i="4"/>
  <c r="I32" i="4"/>
  <c r="I31" i="4"/>
  <c r="I30" i="4"/>
  <c r="I29" i="4"/>
  <c r="I27" i="4"/>
  <c r="I25" i="4"/>
  <c r="H26" i="1" l="1"/>
  <c r="C26" i="1"/>
  <c r="H33" i="4"/>
  <c r="C26" i="5"/>
  <c r="C28" i="4"/>
  <c r="H26" i="5" l="1"/>
  <c r="H28" i="4"/>
  <c r="H29" i="4" l="1"/>
  <c r="C29" i="4"/>
  <c r="H32" i="4"/>
  <c r="H42" i="4"/>
  <c r="H44" i="4" s="1"/>
  <c r="H26" i="4" s="1"/>
  <c r="H27" i="4" s="1"/>
  <c r="H25" i="1" s="1"/>
  <c r="C42" i="4"/>
  <c r="H50" i="4"/>
  <c r="H31" i="4" s="1"/>
  <c r="I25" i="1" l="1"/>
  <c r="C32" i="4"/>
  <c r="C28" i="1" s="1"/>
  <c r="C31" i="4"/>
  <c r="C44" i="4"/>
  <c r="C26" i="4" s="1"/>
  <c r="C27" i="4" s="1"/>
  <c r="C25" i="1" s="1"/>
  <c r="C50" i="4"/>
  <c r="H28" i="1"/>
  <c r="I28" i="1" s="1"/>
  <c r="H27" i="1"/>
  <c r="H27" i="5"/>
  <c r="H29" i="5" s="1"/>
  <c r="H30" i="5" s="1"/>
  <c r="C27" i="5"/>
  <c r="I27" i="1" l="1"/>
  <c r="C29" i="5"/>
  <c r="C30" i="5" s="1"/>
  <c r="C33" i="4"/>
  <c r="C34" i="4" s="1"/>
  <c r="C27" i="1"/>
  <c r="H29" i="1"/>
  <c r="C29" i="1" l="1"/>
  <c r="C30" i="1" s="1"/>
  <c r="H34" i="4"/>
  <c r="I29" i="1" l="1"/>
  <c r="C16" i="1"/>
  <c r="C21" i="1" s="1"/>
  <c r="C23" i="1" s="1"/>
  <c r="C16" i="5"/>
  <c r="C16" i="4"/>
  <c r="C21" i="4" s="1"/>
  <c r="C23" i="4" s="1"/>
  <c r="C21" i="5" l="1"/>
  <c r="C23" i="5" s="1"/>
  <c r="H18" i="1" l="1"/>
  <c r="H30" i="1" s="1"/>
  <c r="I30" i="1" s="1"/>
  <c r="H16" i="5" l="1"/>
  <c r="I16" i="5" s="1"/>
  <c r="H21" i="5" l="1"/>
  <c r="I21" i="5" s="1"/>
  <c r="G18" i="1" l="1"/>
  <c r="D23" i="4" l="1"/>
  <c r="D23" i="5"/>
  <c r="D23" i="1"/>
  <c r="G16" i="5" l="1"/>
  <c r="F16" i="5"/>
  <c r="D16" i="5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E16" i="4"/>
  <c r="D16" i="4"/>
  <c r="A11" i="4"/>
  <c r="A12" i="4" s="1"/>
  <c r="A13" i="4" s="1"/>
  <c r="A14" i="4" s="1"/>
  <c r="A15" i="4" s="1"/>
  <c r="A16" i="4" s="1"/>
  <c r="A17" i="4" s="1"/>
  <c r="A18" i="4" s="1"/>
  <c r="A21" i="4" s="1"/>
  <c r="A23" i="4" s="1"/>
  <c r="G21" i="5" l="1"/>
  <c r="F21" i="5"/>
  <c r="D21" i="5"/>
  <c r="D21" i="4"/>
  <c r="F21" i="4"/>
  <c r="E21" i="4"/>
  <c r="E16" i="5"/>
  <c r="E21" i="5" l="1"/>
  <c r="F16" i="1"/>
  <c r="F21" i="1" s="1"/>
  <c r="E16" i="1" l="1"/>
  <c r="E21" i="1" s="1"/>
  <c r="D16" i="1"/>
  <c r="A11" i="1"/>
  <c r="A12" i="1" s="1"/>
  <c r="A13" i="1" s="1"/>
  <c r="A14" i="1" s="1"/>
  <c r="A15" i="1" s="1"/>
  <c r="A16" i="1" s="1"/>
  <c r="A17" i="1" s="1"/>
  <c r="A18" i="1" s="1"/>
  <c r="A21" i="1" s="1"/>
  <c r="A23" i="1" s="1"/>
  <c r="D21" i="1" l="1"/>
  <c r="E23" i="5"/>
  <c r="F23" i="5" s="1"/>
  <c r="G23" i="5" s="1"/>
  <c r="H23" i="5" s="1"/>
  <c r="E23" i="4"/>
  <c r="F23" i="4" s="1"/>
  <c r="G23" i="4" s="1"/>
  <c r="H23" i="4" s="1"/>
  <c r="E23" i="1" l="1"/>
  <c r="F23" i="1" s="1"/>
  <c r="G23" i="1" s="1"/>
  <c r="H23" i="1" s="1"/>
  <c r="G11" i="1"/>
  <c r="G12" i="1"/>
  <c r="G14" i="1" l="1"/>
  <c r="G13" i="1" l="1"/>
  <c r="G15" i="1" l="1"/>
  <c r="G16" i="4"/>
  <c r="G21" i="4" s="1"/>
  <c r="G16" i="1" l="1"/>
  <c r="G21" i="1" l="1"/>
  <c r="H11" i="1" l="1"/>
  <c r="H12" i="1"/>
  <c r="H14" i="1" l="1"/>
  <c r="H13" i="1" l="1"/>
  <c r="H15" i="1" l="1"/>
  <c r="H16" i="4"/>
  <c r="I16" i="4" s="1"/>
  <c r="H21" i="4" l="1"/>
  <c r="I21" i="4" s="1"/>
  <c r="H16" i="1"/>
  <c r="I16" i="1" s="1"/>
  <c r="H21" i="1" l="1"/>
  <c r="I21" i="1" s="1"/>
</calcChain>
</file>

<file path=xl/sharedStrings.xml><?xml version="1.0" encoding="utf-8"?>
<sst xmlns="http://schemas.openxmlformats.org/spreadsheetml/2006/main" count="230" uniqueCount="96">
  <si>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</si>
  <si>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</si>
  <si>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</si>
  <si>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</si>
  <si>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</si>
  <si>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</si>
  <si>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</si>
  <si>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</si>
  <si>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</si>
  <si>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</si>
  <si>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</si>
  <si>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</si>
  <si>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</si>
  <si>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</si>
  <si>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</si>
  <si>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</si>
  <si>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</si>
  <si>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</si>
  <si>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</si>
  <si>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</si>
  <si>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</si>
  <si>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</si>
  <si>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</si>
  <si>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</si>
  <si>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</si>
  <si>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</si>
  <si>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12ME Dec 2012</t>
  </si>
  <si>
    <t>12ME Dec 2013</t>
  </si>
  <si>
    <t>12ME Dec 2014</t>
  </si>
  <si>
    <t>12ME Dec 2015</t>
  </si>
  <si>
    <t>12ME Dec 2016</t>
  </si>
  <si>
    <t>2011-2016</t>
  </si>
  <si>
    <t>12ME Dec 2011</t>
  </si>
  <si>
    <t>Rate Base</t>
  </si>
  <si>
    <t>Pre-tax ROR grossed up for taxes</t>
  </si>
  <si>
    <t>Return + Taxes</t>
  </si>
  <si>
    <t>Depreciation</t>
  </si>
  <si>
    <t>Return + Taxes + Depreciation</t>
  </si>
  <si>
    <t>Fixed Cost per Customer</t>
  </si>
  <si>
    <t>Production Gross Plant</t>
  </si>
  <si>
    <t>Production Accum Dep</t>
  </si>
  <si>
    <t>Production Net Plant</t>
  </si>
  <si>
    <t>Total Net Plant</t>
  </si>
  <si>
    <t>Production as % of Total Net Plant</t>
  </si>
  <si>
    <t>FERC Form No. 1</t>
  </si>
  <si>
    <t>P. 200, L. 15</t>
  </si>
  <si>
    <t>P. 205, L. 46</t>
  </si>
  <si>
    <t>Non-Production Depreciation</t>
  </si>
  <si>
    <t>Production Depr. Exp</t>
  </si>
  <si>
    <t xml:space="preserve">  - Steam</t>
  </si>
  <si>
    <t xml:space="preserve">  Total</t>
  </si>
  <si>
    <t>P. 336, L.2</t>
  </si>
  <si>
    <t>P. 336, L.4</t>
  </si>
  <si>
    <t>P. 336, L.6</t>
  </si>
  <si>
    <t xml:space="preserve">  - Hydro</t>
  </si>
  <si>
    <t xml:space="preserve">  - Other</t>
  </si>
  <si>
    <t>P. 219, L.20</t>
  </si>
  <si>
    <t>P. 219, L.22</t>
  </si>
  <si>
    <t>P. 219, L.24</t>
  </si>
  <si>
    <t>Non-Production Rate Base</t>
  </si>
  <si>
    <t>Total Rate Base</t>
  </si>
  <si>
    <t>Total Depreciation Expense</t>
  </si>
  <si>
    <t>Production Depreciation Exp.</t>
  </si>
  <si>
    <t>Non-Production Return + Taxes</t>
  </si>
  <si>
    <t>Delivery Rate Base</t>
  </si>
  <si>
    <t>Delivery Return + Taxes</t>
  </si>
  <si>
    <t>Delivery Depreciation</t>
  </si>
  <si>
    <t>Delivery Return + Taxes + Depreciation</t>
  </si>
  <si>
    <t>Delivery Fixed Cost per Customer</t>
  </si>
  <si>
    <t>Form 1 Source</t>
  </si>
  <si>
    <t>CBR Source</t>
  </si>
  <si>
    <t>Page 1</t>
  </si>
  <si>
    <t>Page 4</t>
  </si>
  <si>
    <t>Bench Request No. 002</t>
  </si>
  <si>
    <t>Attachment C</t>
  </si>
  <si>
    <t>PUGET SOUND ENERGY-ELECTRIC</t>
  </si>
  <si>
    <t>PRO FORMA COST OF CAPITAL</t>
  </si>
  <si>
    <t>FOR THE TWELVE MONTHS ENDED DECEMBER 31, 2010</t>
  </si>
  <si>
    <t xml:space="preserve">2011 GENERAL RATE INCREASE WITH NEW PCB COSTS </t>
  </si>
  <si>
    <t>PRO FORMA</t>
  </si>
  <si>
    <t>COST OF</t>
  </si>
  <si>
    <t>DESCRIPTION</t>
  </si>
  <si>
    <t>CAPITAL %</t>
  </si>
  <si>
    <t>COST %</t>
  </si>
  <si>
    <t>CAPITAL</t>
  </si>
  <si>
    <t>SHORT TERM DEBT</t>
  </si>
  <si>
    <t>LONG TERM DEBT</t>
  </si>
  <si>
    <t>PREFERRED</t>
  </si>
  <si>
    <t>EQUITY</t>
  </si>
  <si>
    <t>TOTAL</t>
  </si>
  <si>
    <t>AFTER TAX SHORT TERM DEBT ( (LINE 1)* 65%)</t>
  </si>
  <si>
    <t>AFTER TAX LONG TERM DEBT ( (LINE 2)* 65%)</t>
  </si>
  <si>
    <t>TOTAL AFTER TAX COST OF CAPITAL</t>
  </si>
  <si>
    <t>After-tax ROR grossed up for taxes</t>
  </si>
  <si>
    <t>FOR THE TWELVE MONTHS ENDED DECEMBER 31, 2008</t>
  </si>
  <si>
    <t>GENERAL RATE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</si>
</sst>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sz val="8"/>
      <name val="Times New Roman"/>
      <family val="1"/>
    </font>
  </fonts>
  <fills count="1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976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16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5" fontId="21" fillId="0" borderId="0">
      <alignment horizontal="left" wrapText="1"/>
    </xf>
    <xf numFmtId="0" fontId="22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0" fontId="22" fillId="0" borderId="0"/>
    <xf numFmtId="0" fontId="22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2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2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2" fillId="0" borderId="0"/>
    <xf numFmtId="0" fontId="22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19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19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2" fillId="0" borderId="0"/>
    <xf numFmtId="0" fontId="22" fillId="0" borderId="0"/>
    <xf numFmtId="168" fontId="23" fillId="0" borderId="0">
      <alignment horizontal="left"/>
    </xf>
    <xf numFmtId="169" fontId="24" fillId="0" borderId="0">
      <alignment horizontal="left"/>
    </xf>
    <xf numFmtId="0" fontId="25" fillId="0" borderId="26"/>
    <xf numFmtId="0" fontId="26" fillId="0" borderId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7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11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5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13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7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1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18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5" borderId="0" applyNumberFormat="0" applyBorder="0" applyAlignment="0" applyProtection="0"/>
    <xf numFmtId="0" fontId="20" fillId="2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23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1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0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26" borderId="0" applyNumberFormat="0" applyBorder="0" applyAlignment="0" applyProtection="0"/>
    <xf numFmtId="0" fontId="1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1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0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20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20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31" borderId="0" applyNumberFormat="0" applyBorder="0" applyAlignment="0" applyProtection="0"/>
    <xf numFmtId="0" fontId="1" fillId="2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1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25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0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5" borderId="0" applyNumberFormat="0" applyBorder="0" applyAlignment="0" applyProtection="0"/>
    <xf numFmtId="0" fontId="20" fillId="3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8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8" fillId="3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7" fillId="23" borderId="0" applyNumberFormat="0" applyBorder="0" applyAlignment="0" applyProtection="0"/>
    <xf numFmtId="0" fontId="2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7" fillId="23" borderId="0" applyNumberFormat="0" applyBorder="0" applyAlignment="0" applyProtection="0"/>
    <xf numFmtId="0" fontId="27" fillId="31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8" fillId="31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7" fillId="29" borderId="0" applyNumberFormat="0" applyBorder="0" applyAlignment="0" applyProtection="0"/>
    <xf numFmtId="0" fontId="27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7" fillId="29" borderId="0" applyNumberFormat="0" applyBorder="0" applyAlignment="0" applyProtection="0"/>
    <xf numFmtId="0" fontId="27" fillId="2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8" fillId="22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8" fillId="22" borderId="0" applyNumberFormat="0" applyBorder="0" applyAlignment="0" applyProtection="0"/>
    <xf numFmtId="165" fontId="19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7" fillId="34" borderId="0" applyNumberFormat="0" applyBorder="0" applyAlignment="0" applyProtection="0"/>
    <xf numFmtId="0" fontId="2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7" fillId="34" borderId="0" applyNumberFormat="0" applyBorder="0" applyAlignment="0" applyProtection="0"/>
    <xf numFmtId="0" fontId="27" fillId="2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8" fillId="2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8" fillId="28" borderId="0" applyNumberFormat="0" applyBorder="0" applyAlignment="0" applyProtection="0"/>
    <xf numFmtId="165" fontId="19" fillId="0" borderId="0">
      <alignment horizontal="left" wrapText="1"/>
    </xf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35" borderId="0" applyNumberFormat="0" applyBorder="0" applyAlignment="0" applyProtection="0"/>
    <xf numFmtId="0" fontId="2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35" borderId="0" applyNumberFormat="0" applyBorder="0" applyAlignment="0" applyProtection="0"/>
    <xf numFmtId="0" fontId="27" fillId="2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8" fillId="2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7" fillId="36" borderId="0" applyNumberFormat="0" applyBorder="0" applyAlignment="0" applyProtection="0"/>
    <xf numFmtId="0" fontId="2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7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8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8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65" fontId="19" fillId="0" borderId="0">
      <alignment horizontal="left" wrapText="1"/>
    </xf>
    <xf numFmtId="0" fontId="18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19" fillId="0" borderId="0">
      <alignment horizontal="left" wrapText="1"/>
    </xf>
    <xf numFmtId="0" fontId="27" fillId="40" borderId="0" applyNumberFormat="0" applyBorder="0" applyAlignment="0" applyProtection="0"/>
    <xf numFmtId="165" fontId="19" fillId="0" borderId="0">
      <alignment horizontal="left" wrapText="1"/>
    </xf>
    <xf numFmtId="0" fontId="27" fillId="40" borderId="0" applyNumberFormat="0" applyBorder="0" applyAlignment="0" applyProtection="0"/>
    <xf numFmtId="165" fontId="19" fillId="0" borderId="0">
      <alignment horizontal="left" wrapText="1"/>
    </xf>
    <xf numFmtId="0" fontId="27" fillId="40" borderId="0" applyNumberFormat="0" applyBorder="0" applyAlignment="0" applyProtection="0"/>
    <xf numFmtId="165" fontId="19" fillId="0" borderId="0">
      <alignment horizontal="left" wrapText="1"/>
    </xf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8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8" fillId="3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7" fillId="45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5" fontId="19" fillId="0" borderId="0">
      <alignment horizontal="left" wrapText="1"/>
    </xf>
    <xf numFmtId="0" fontId="18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19" fillId="0" borderId="0">
      <alignment horizontal="left" wrapText="1"/>
    </xf>
    <xf numFmtId="0" fontId="27" fillId="45" borderId="0" applyNumberFormat="0" applyBorder="0" applyAlignment="0" applyProtection="0"/>
    <xf numFmtId="165" fontId="19" fillId="0" borderId="0">
      <alignment horizontal="left" wrapText="1"/>
    </xf>
    <xf numFmtId="0" fontId="27" fillId="45" borderId="0" applyNumberFormat="0" applyBorder="0" applyAlignment="0" applyProtection="0"/>
    <xf numFmtId="165" fontId="19" fillId="0" borderId="0">
      <alignment horizontal="left" wrapText="1"/>
    </xf>
    <xf numFmtId="0" fontId="27" fillId="45" borderId="0" applyNumberFormat="0" applyBorder="0" applyAlignment="0" applyProtection="0"/>
    <xf numFmtId="165" fontId="19" fillId="0" borderId="0">
      <alignment horizontal="left" wrapText="1"/>
    </xf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8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8" fillId="3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7" fillId="49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165" fontId="19" fillId="0" borderId="0">
      <alignment horizontal="left" wrapText="1"/>
    </xf>
    <xf numFmtId="0" fontId="18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19" fillId="0" borderId="0">
      <alignment horizontal="left" wrapText="1"/>
    </xf>
    <xf numFmtId="0" fontId="27" fillId="49" borderId="0" applyNumberFormat="0" applyBorder="0" applyAlignment="0" applyProtection="0"/>
    <xf numFmtId="165" fontId="19" fillId="0" borderId="0">
      <alignment horizontal="left" wrapText="1"/>
    </xf>
    <xf numFmtId="0" fontId="27" fillId="49" borderId="0" applyNumberFormat="0" applyBorder="0" applyAlignment="0" applyProtection="0"/>
    <xf numFmtId="165" fontId="19" fillId="0" borderId="0">
      <alignment horizontal="left" wrapText="1"/>
    </xf>
    <xf numFmtId="0" fontId="27" fillId="49" borderId="0" applyNumberFormat="0" applyBorder="0" applyAlignment="0" applyProtection="0"/>
    <xf numFmtId="165" fontId="19" fillId="0" borderId="0">
      <alignment horizontal="left" wrapText="1"/>
    </xf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8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8" fillId="5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7" fillId="34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165" fontId="19" fillId="0" borderId="0">
      <alignment horizontal="left" wrapText="1"/>
    </xf>
    <xf numFmtId="0" fontId="18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19" fillId="0" borderId="0">
      <alignment horizontal="left" wrapText="1"/>
    </xf>
    <xf numFmtId="0" fontId="27" fillId="34" borderId="0" applyNumberFormat="0" applyBorder="0" applyAlignment="0" applyProtection="0"/>
    <xf numFmtId="165" fontId="19" fillId="0" borderId="0">
      <alignment horizontal="left" wrapText="1"/>
    </xf>
    <xf numFmtId="0" fontId="27" fillId="34" borderId="0" applyNumberFormat="0" applyBorder="0" applyAlignment="0" applyProtection="0"/>
    <xf numFmtId="165" fontId="19" fillId="0" borderId="0">
      <alignment horizontal="left" wrapText="1"/>
    </xf>
    <xf numFmtId="0" fontId="27" fillId="34" borderId="0" applyNumberFormat="0" applyBorder="0" applyAlignment="0" applyProtection="0"/>
    <xf numFmtId="165" fontId="19" fillId="0" borderId="0">
      <alignment horizontal="left" wrapText="1"/>
    </xf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7" fillId="38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8" fillId="15" borderId="0" applyNumberFormat="0" applyBorder="0" applyAlignment="0" applyProtection="0"/>
    <xf numFmtId="0" fontId="27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7" fillId="35" borderId="0" applyNumberFormat="0" applyBorder="0" applyAlignment="0" applyProtection="0"/>
    <xf numFmtId="165" fontId="19" fillId="0" borderId="0">
      <alignment horizontal="left" wrapText="1"/>
    </xf>
    <xf numFmtId="0" fontId="27" fillId="35" borderId="0" applyNumberFormat="0" applyBorder="0" applyAlignment="0" applyProtection="0"/>
    <xf numFmtId="165" fontId="19" fillId="0" borderId="0">
      <alignment horizontal="left" wrapText="1"/>
    </xf>
    <xf numFmtId="0" fontId="27" fillId="35" borderId="0" applyNumberFormat="0" applyBorder="0" applyAlignment="0" applyProtection="0"/>
    <xf numFmtId="165" fontId="19" fillId="0" borderId="0">
      <alignment horizontal="left" wrapText="1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7" fillId="35" borderId="0" applyNumberFormat="0" applyBorder="0" applyAlignment="0" applyProtection="0"/>
    <xf numFmtId="165" fontId="19" fillId="0" borderId="0">
      <alignment horizontal="left" wrapText="1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8" fillId="15" borderId="0" applyNumberFormat="0" applyBorder="0" applyAlignment="0" applyProtection="0"/>
    <xf numFmtId="0" fontId="27" fillId="35" borderId="0" applyNumberFormat="0" applyBorder="0" applyAlignment="0" applyProtection="0"/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18" fillId="15" borderId="0" applyNumberFormat="0" applyBorder="0" applyAlignment="0" applyProtection="0"/>
    <xf numFmtId="165" fontId="19" fillId="0" borderId="0">
      <alignment horizontal="left" wrapText="1"/>
    </xf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7" fillId="5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8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8" fillId="45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27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5" fontId="19" fillId="0" borderId="0">
      <alignment horizontal="left" wrapText="1"/>
    </xf>
    <xf numFmtId="0" fontId="18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65" fontId="19" fillId="0" borderId="0">
      <alignment horizontal="left" wrapText="1"/>
    </xf>
    <xf numFmtId="0" fontId="27" fillId="33" borderId="0" applyNumberFormat="0" applyBorder="0" applyAlignment="0" applyProtection="0"/>
    <xf numFmtId="165" fontId="19" fillId="0" borderId="0">
      <alignment horizontal="left" wrapText="1"/>
    </xf>
    <xf numFmtId="0" fontId="27" fillId="33" borderId="0" applyNumberFormat="0" applyBorder="0" applyAlignment="0" applyProtection="0"/>
    <xf numFmtId="165" fontId="19" fillId="0" borderId="0">
      <alignment horizontal="left" wrapText="1"/>
    </xf>
    <xf numFmtId="0" fontId="27" fillId="33" borderId="0" applyNumberFormat="0" applyBorder="0" applyAlignment="0" applyProtection="0"/>
    <xf numFmtId="165" fontId="19" fillId="0" borderId="0">
      <alignment horizontal="left" wrapText="1"/>
    </xf>
    <xf numFmtId="0" fontId="28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0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0" fillId="26" borderId="0" applyNumberFormat="0" applyBorder="0" applyAlignment="0" applyProtection="0"/>
    <xf numFmtId="165" fontId="19" fillId="0" borderId="0">
      <alignment horizontal="left" wrapText="1"/>
    </xf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0" fillId="0" borderId="0"/>
    <xf numFmtId="0" fontId="24" fillId="0" borderId="0" applyFont="0" applyFill="0" applyBorder="0" applyAlignment="0" applyProtection="0">
      <alignment horizontal="right"/>
    </xf>
    <xf numFmtId="0" fontId="26" fillId="0" borderId="26"/>
    <xf numFmtId="170" fontId="29" fillId="0" borderId="0" applyFill="0" applyBorder="0" applyAlignment="0"/>
    <xf numFmtId="170" fontId="29" fillId="0" borderId="0" applyFill="0" applyBorder="0" applyAlignment="0"/>
    <xf numFmtId="170" fontId="29" fillId="0" borderId="0" applyFill="0" applyBorder="0" applyAlignment="0"/>
    <xf numFmtId="170" fontId="29" fillId="0" borderId="0" applyFill="0" applyBorder="0" applyAlignment="0"/>
    <xf numFmtId="170" fontId="29" fillId="0" borderId="0" applyFill="0" applyBorder="0" applyAlignment="0"/>
    <xf numFmtId="0" fontId="20" fillId="0" borderId="0"/>
    <xf numFmtId="0" fontId="13" fillId="4" borderId="20" applyNumberFormat="0" applyAlignment="0" applyProtection="0"/>
    <xf numFmtId="0" fontId="30" fillId="53" borderId="27" applyNumberFormat="0" applyAlignment="0" applyProtection="0"/>
    <xf numFmtId="0" fontId="30" fillId="53" borderId="2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0" fillId="53" borderId="27" applyNumberFormat="0" applyAlignment="0" applyProtection="0"/>
    <xf numFmtId="41" fontId="21" fillId="54" borderId="0"/>
    <xf numFmtId="0" fontId="31" fillId="55" borderId="20" applyNumberFormat="0" applyAlignment="0" applyProtection="0"/>
    <xf numFmtId="165" fontId="19" fillId="0" borderId="0">
      <alignment horizontal="left" wrapText="1"/>
    </xf>
    <xf numFmtId="0" fontId="31" fillId="55" borderId="20" applyNumberFormat="0" applyAlignment="0" applyProtection="0"/>
    <xf numFmtId="0" fontId="31" fillId="55" borderId="20" applyNumberFormat="0" applyAlignment="0" applyProtection="0"/>
    <xf numFmtId="41" fontId="21" fillId="54" borderId="0"/>
    <xf numFmtId="41" fontId="21" fillId="54" borderId="0"/>
    <xf numFmtId="41" fontId="21" fillId="54" borderId="0"/>
    <xf numFmtId="0" fontId="13" fillId="4" borderId="20" applyNumberFormat="0" applyAlignment="0" applyProtection="0"/>
    <xf numFmtId="0" fontId="31" fillId="55" borderId="20" applyNumberFormat="0" applyAlignment="0" applyProtection="0"/>
    <xf numFmtId="165" fontId="19" fillId="0" borderId="0">
      <alignment horizontal="left" wrapText="1"/>
    </xf>
    <xf numFmtId="0" fontId="31" fillId="55" borderId="20" applyNumberFormat="0" applyAlignment="0" applyProtection="0"/>
    <xf numFmtId="0" fontId="31" fillId="55" borderId="20" applyNumberFormat="0" applyAlignment="0" applyProtection="0"/>
    <xf numFmtId="41" fontId="21" fillId="54" borderId="0"/>
    <xf numFmtId="41" fontId="21" fillId="54" borderId="0"/>
    <xf numFmtId="41" fontId="21" fillId="54" borderId="0"/>
    <xf numFmtId="41" fontId="21" fillId="54" borderId="0"/>
    <xf numFmtId="41" fontId="21" fillId="54" borderId="0"/>
    <xf numFmtId="41" fontId="21" fillId="54" borderId="0"/>
    <xf numFmtId="41" fontId="21" fillId="54" borderId="0"/>
    <xf numFmtId="41" fontId="21" fillId="54" borderId="0"/>
    <xf numFmtId="0" fontId="32" fillId="55" borderId="27" applyNumberFormat="0" applyAlignment="0" applyProtection="0"/>
    <xf numFmtId="41" fontId="21" fillId="54" borderId="0"/>
    <xf numFmtId="41" fontId="21" fillId="54" borderId="0"/>
    <xf numFmtId="41" fontId="21" fillId="54" borderId="0"/>
    <xf numFmtId="41" fontId="21" fillId="54" borderId="0"/>
    <xf numFmtId="0" fontId="20" fillId="0" borderId="0"/>
    <xf numFmtId="41" fontId="21" fillId="54" borderId="0"/>
    <xf numFmtId="0" fontId="20" fillId="0" borderId="0"/>
    <xf numFmtId="0" fontId="31" fillId="55" borderId="20" applyNumberFormat="0" applyAlignment="0" applyProtection="0"/>
    <xf numFmtId="0" fontId="13" fillId="4" borderId="20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56" borderId="28" applyNumberFormat="0" applyAlignment="0" applyProtection="0"/>
    <xf numFmtId="0" fontId="14" fillId="5" borderId="22" applyNumberFormat="0" applyAlignment="0" applyProtection="0"/>
    <xf numFmtId="0" fontId="20" fillId="0" borderId="0"/>
    <xf numFmtId="0" fontId="33" fillId="56" borderId="28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56" borderId="28" applyNumberFormat="0" applyAlignment="0" applyProtection="0"/>
    <xf numFmtId="0" fontId="33" fillId="56" borderId="28" applyNumberFormat="0" applyAlignment="0" applyProtection="0"/>
    <xf numFmtId="0" fontId="20" fillId="0" borderId="0"/>
    <xf numFmtId="0" fontId="20" fillId="0" borderId="0"/>
    <xf numFmtId="41" fontId="21" fillId="57" borderId="0"/>
    <xf numFmtId="41" fontId="21" fillId="57" borderId="0"/>
    <xf numFmtId="41" fontId="21" fillId="57" borderId="0"/>
    <xf numFmtId="41" fontId="21" fillId="57" borderId="0"/>
    <xf numFmtId="41" fontId="21" fillId="57" borderId="0"/>
    <xf numFmtId="41" fontId="21" fillId="57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19" fillId="0" borderId="0">
      <alignment horizontal="left" wrapText="1"/>
    </xf>
    <xf numFmtId="43" fontId="35" fillId="0" borderId="0" applyFont="0" applyFill="0" applyBorder="0" applyAlignment="0" applyProtection="0"/>
    <xf numFmtId="165" fontId="19" fillId="0" borderId="0">
      <alignment horizontal="left" wrapText="1"/>
    </xf>
    <xf numFmtId="43" fontId="35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172" fontId="21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3" fontId="39" fillId="0" borderId="0" applyFont="0" applyFill="0" applyBorder="0" applyAlignment="0" applyProtection="0"/>
    <xf numFmtId="165" fontId="19" fillId="0" borderId="0">
      <alignment horizontal="left" wrapText="1"/>
    </xf>
    <xf numFmtId="3" fontId="39" fillId="0" borderId="0" applyFont="0" applyFill="0" applyBorder="0" applyAlignment="0" applyProtection="0"/>
    <xf numFmtId="165" fontId="19" fillId="0" borderId="0">
      <alignment horizontal="left" wrapText="1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44" fillId="0" borderId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4" fillId="0" borderId="0" applyFill="0" applyBorder="0" applyAlignment="0" applyProtection="0"/>
    <xf numFmtId="3" fontId="46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5" fontId="19" fillId="0" borderId="0">
      <alignment horizontal="left" wrapText="1"/>
    </xf>
    <xf numFmtId="3" fontId="39" fillId="0" borderId="0" applyFont="0" applyFill="0" applyBorder="0" applyAlignment="0" applyProtection="0"/>
    <xf numFmtId="165" fontId="19" fillId="0" borderId="0">
      <alignment horizontal="left" wrapText="1"/>
    </xf>
    <xf numFmtId="3" fontId="39" fillId="0" borderId="0" applyFont="0" applyFill="0" applyBorder="0" applyAlignment="0" applyProtection="0"/>
    <xf numFmtId="165" fontId="19" fillId="0" borderId="0">
      <alignment horizontal="left" wrapText="1"/>
    </xf>
    <xf numFmtId="174" fontId="47" fillId="0" borderId="0">
      <protection locked="0"/>
    </xf>
    <xf numFmtId="0" fontId="42" fillId="0" borderId="0"/>
    <xf numFmtId="0" fontId="42" fillId="0" borderId="0"/>
    <xf numFmtId="0" fontId="42" fillId="0" borderId="0"/>
    <xf numFmtId="0" fontId="43" fillId="0" borderId="0"/>
    <xf numFmtId="0" fontId="41" fillId="0" borderId="0"/>
    <xf numFmtId="0" fontId="42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0" fontId="49" fillId="0" borderId="0" applyNumberFormat="0" applyAlignment="0"/>
    <xf numFmtId="0" fontId="49" fillId="0" borderId="0" applyNumberFormat="0" applyAlignment="0"/>
    <xf numFmtId="0" fontId="49" fillId="0" borderId="0" applyNumberFormat="0" applyAlignment="0"/>
    <xf numFmtId="0" fontId="49" fillId="0" borderId="0" applyNumberFormat="0" applyAlignment="0"/>
    <xf numFmtId="0" fontId="49" fillId="0" borderId="0" applyNumberFormat="0" applyAlignment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1" fillId="0" borderId="0"/>
    <xf numFmtId="0" fontId="42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50" fillId="0" borderId="0" applyFont="0" applyFill="0" applyBorder="0" applyAlignment="0" applyProtection="0"/>
    <xf numFmtId="165" fontId="19" fillId="0" borderId="0">
      <alignment horizontal="left" wrapText="1"/>
    </xf>
    <xf numFmtId="17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176" fontId="2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9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9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9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19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9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4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5" fontId="44" fillId="0" borderId="0" applyFill="0" applyBorder="0" applyAlignment="0" applyProtection="0"/>
    <xf numFmtId="177" fontId="21" fillId="0" borderId="0" applyFont="0" applyFill="0" applyBorder="0" applyAlignment="0" applyProtection="0"/>
    <xf numFmtId="0" fontId="20" fillId="0" borderId="0"/>
    <xf numFmtId="178" fontId="44" fillId="0" borderId="0" applyFont="0" applyFill="0" applyBorder="0" applyAlignment="0" applyProtection="0"/>
    <xf numFmtId="5" fontId="4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7" fontId="21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9" fontId="44" fillId="0" borderId="0" applyFill="0" applyBorder="0" applyAlignment="0" applyProtection="0"/>
    <xf numFmtId="0" fontId="4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1" fillId="0" borderId="0" applyFont="0" applyFill="0" applyBorder="0" applyAlignment="0" applyProtection="0"/>
    <xf numFmtId="179" fontId="44" fillId="0" borderId="0" applyFill="0" applyBorder="0" applyAlignment="0" applyProtection="0"/>
    <xf numFmtId="0" fontId="46" fillId="0" borderId="0" applyFont="0" applyFill="0" applyBorder="0" applyAlignment="0" applyProtection="0"/>
    <xf numFmtId="0" fontId="26" fillId="0" borderId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0" fontId="20" fillId="0" borderId="0"/>
    <xf numFmtId="165" fontId="21" fillId="0" borderId="0"/>
    <xf numFmtId="0" fontId="20" fillId="0" borderId="0"/>
    <xf numFmtId="165" fontId="21" fillId="0" borderId="0"/>
    <xf numFmtId="180" fontId="21" fillId="0" borderId="0" applyFont="0" applyFill="0" applyBorder="0" applyAlignment="0" applyProtection="0">
      <alignment horizontal="left" wrapText="1"/>
    </xf>
    <xf numFmtId="180" fontId="21" fillId="0" borderId="0" applyFont="0" applyFill="0" applyBorder="0" applyAlignment="0" applyProtection="0">
      <alignment horizontal="left" wrapText="1"/>
    </xf>
    <xf numFmtId="180" fontId="21" fillId="0" borderId="0" applyFont="0" applyFill="0" applyBorder="0" applyAlignment="0" applyProtection="0">
      <alignment horizontal="left" wrapText="1"/>
    </xf>
    <xf numFmtId="180" fontId="21" fillId="0" borderId="0" applyFont="0" applyFill="0" applyBorder="0" applyAlignment="0" applyProtection="0">
      <alignment horizontal="left" wrapText="1"/>
    </xf>
    <xf numFmtId="180" fontId="21" fillId="0" borderId="0" applyFont="0" applyFill="0" applyBorder="0" applyAlignment="0" applyProtection="0">
      <alignment horizontal="left" wrapText="1"/>
    </xf>
    <xf numFmtId="180" fontId="21" fillId="0" borderId="0" applyFont="0" applyFill="0" applyBorder="0" applyAlignment="0" applyProtection="0">
      <alignment horizontal="left" wrapText="1"/>
    </xf>
    <xf numFmtId="180" fontId="21" fillId="0" borderId="0" applyFont="0" applyFill="0" applyBorder="0" applyAlignment="0" applyProtection="0">
      <alignment horizontal="left" wrapText="1"/>
    </xf>
    <xf numFmtId="180" fontId="21" fillId="0" borderId="0" applyFont="0" applyFill="0" applyBorder="0" applyAlignment="0" applyProtection="0">
      <alignment horizontal="left" wrapText="1"/>
    </xf>
    <xf numFmtId="0" fontId="20" fillId="0" borderId="0"/>
    <xf numFmtId="180" fontId="21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/>
    <xf numFmtId="0" fontId="53" fillId="0" borderId="0" applyNumberFormat="0" applyFill="0" applyBorder="0" applyAlignment="0" applyProtection="0"/>
    <xf numFmtId="0" fontId="20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/>
    <xf numFmtId="0" fontId="20" fillId="0" borderId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2" fontId="44" fillId="0" borderId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ill="0" applyBorder="0" applyAlignment="0" applyProtection="0"/>
    <xf numFmtId="2" fontId="39" fillId="0" borderId="0" applyFont="0" applyFill="0" applyBorder="0" applyAlignment="0" applyProtection="0"/>
    <xf numFmtId="0" fontId="40" fillId="0" borderId="0"/>
    <xf numFmtId="0" fontId="40" fillId="0" borderId="0"/>
    <xf numFmtId="0" fontId="54" fillId="28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9" fillId="28" borderId="0" applyNumberFormat="0" applyBorder="0" applyAlignment="0" applyProtection="0"/>
    <xf numFmtId="0" fontId="20" fillId="0" borderId="0"/>
    <xf numFmtId="0" fontId="54" fillId="24" borderId="0" applyNumberFormat="0" applyBorder="0" applyAlignment="0" applyProtection="0"/>
    <xf numFmtId="0" fontId="9" fillId="28" borderId="0" applyNumberFormat="0" applyBorder="0" applyAlignment="0" applyProtection="0"/>
    <xf numFmtId="165" fontId="19" fillId="0" borderId="0">
      <alignment horizontal="left" wrapText="1"/>
    </xf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54" fillId="24" borderId="0" applyNumberFormat="0" applyBorder="0" applyAlignment="0" applyProtection="0"/>
    <xf numFmtId="0" fontId="54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20" fillId="0" borderId="0"/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38" fontId="21" fillId="57" borderId="0" applyNumberFormat="0" applyBorder="0" applyAlignment="0" applyProtection="0"/>
    <xf numFmtId="0" fontId="20" fillId="0" borderId="0"/>
    <xf numFmtId="38" fontId="55" fillId="57" borderId="0" applyNumberFormat="0" applyBorder="0" applyAlignment="0" applyProtection="0"/>
    <xf numFmtId="165" fontId="19" fillId="0" borderId="0">
      <alignment horizontal="left" wrapText="1"/>
    </xf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38" fontId="21" fillId="57" borderId="0" applyNumberFormat="0" applyBorder="0" applyAlignment="0" applyProtection="0"/>
    <xf numFmtId="0" fontId="20" fillId="0" borderId="0"/>
    <xf numFmtId="38" fontId="55" fillId="57" borderId="0" applyNumberFormat="0" applyBorder="0" applyAlignment="0" applyProtection="0"/>
    <xf numFmtId="165" fontId="19" fillId="0" borderId="0">
      <alignment horizontal="left" wrapText="1"/>
    </xf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165" fontId="19" fillId="0" borderId="0">
      <alignment horizontal="left" wrapText="1"/>
    </xf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38" fontId="21" fillId="57" borderId="0" applyNumberFormat="0" applyBorder="0" applyAlignment="0" applyProtection="0"/>
    <xf numFmtId="0" fontId="55" fillId="57" borderId="0" applyNumberFormat="0" applyBorder="0" applyAlignment="0" applyProtection="0"/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38" fontId="55" fillId="57" borderId="0" applyNumberFormat="0" applyBorder="0" applyAlignment="0" applyProtection="0"/>
    <xf numFmtId="0" fontId="56" fillId="0" borderId="26"/>
    <xf numFmtId="181" fontId="57" fillId="0" borderId="0" applyNumberFormat="0" applyFill="0" applyBorder="0" applyProtection="0">
      <alignment horizontal="right"/>
    </xf>
    <xf numFmtId="0" fontId="58" fillId="0" borderId="29" applyNumberFormat="0" applyAlignment="0" applyProtection="0">
      <alignment horizontal="left"/>
    </xf>
    <xf numFmtId="0" fontId="58" fillId="0" borderId="29" applyNumberFormat="0" applyAlignment="0" applyProtection="0">
      <alignment horizontal="left"/>
    </xf>
    <xf numFmtId="165" fontId="19" fillId="0" borderId="0">
      <alignment horizontal="left" wrapText="1"/>
    </xf>
    <xf numFmtId="0" fontId="58" fillId="0" borderId="29" applyNumberFormat="0" applyAlignment="0" applyProtection="0">
      <alignment horizontal="left"/>
    </xf>
    <xf numFmtId="0" fontId="58" fillId="0" borderId="29" applyNumberFormat="0" applyAlignment="0" applyProtection="0">
      <alignment horizontal="left"/>
    </xf>
    <xf numFmtId="0" fontId="58" fillId="0" borderId="29" applyNumberFormat="0" applyAlignment="0" applyProtection="0">
      <alignment horizontal="left"/>
    </xf>
    <xf numFmtId="0" fontId="58" fillId="0" borderId="29" applyNumberFormat="0" applyAlignment="0" applyProtection="0">
      <alignment horizontal="left"/>
    </xf>
    <xf numFmtId="0" fontId="58" fillId="0" borderId="30">
      <alignment horizontal="left"/>
    </xf>
    <xf numFmtId="0" fontId="58" fillId="0" borderId="30">
      <alignment horizontal="left"/>
    </xf>
    <xf numFmtId="0" fontId="21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0" fontId="58" fillId="0" borderId="30">
      <alignment horizontal="left"/>
    </xf>
    <xf numFmtId="0" fontId="58" fillId="0" borderId="3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3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30">
      <alignment horizontal="left"/>
    </xf>
    <xf numFmtId="0" fontId="58" fillId="0" borderId="30">
      <alignment horizontal="left"/>
    </xf>
    <xf numFmtId="0" fontId="58" fillId="0" borderId="30">
      <alignment horizontal="left"/>
    </xf>
    <xf numFmtId="14" fontId="59" fillId="61" borderId="31">
      <alignment horizontal="center" vertical="center" wrapText="1"/>
    </xf>
    <xf numFmtId="0" fontId="7" fillId="0" borderId="18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165" fontId="19" fillId="0" borderId="0">
      <alignment horizontal="left" wrapText="1"/>
    </xf>
    <xf numFmtId="0" fontId="61" fillId="0" borderId="33" applyNumberFormat="0" applyFill="0" applyAlignment="0" applyProtection="0"/>
    <xf numFmtId="0" fontId="62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7" fillId="0" borderId="18" applyNumberFormat="0" applyFill="0" applyAlignment="0" applyProtection="0"/>
    <xf numFmtId="0" fontId="61" fillId="0" borderId="33" applyNumberFormat="0" applyFill="0" applyAlignment="0" applyProtection="0"/>
    <xf numFmtId="165" fontId="19" fillId="0" borderId="0">
      <alignment horizontal="left" wrapText="1"/>
    </xf>
    <xf numFmtId="0" fontId="61" fillId="0" borderId="33" applyNumberFormat="0" applyFill="0" applyAlignment="0" applyProtection="0"/>
    <xf numFmtId="0" fontId="62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4" fillId="0" borderId="34" applyNumberFormat="0" applyFill="0" applyAlignment="0" applyProtection="0"/>
    <xf numFmtId="0" fontId="64" fillId="0" borderId="34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165" fontId="19" fillId="0" borderId="0">
      <alignment horizontal="left" wrapText="1"/>
    </xf>
    <xf numFmtId="0" fontId="65" fillId="0" borderId="35" applyNumberFormat="0" applyFill="0" applyAlignment="0" applyProtection="0"/>
    <xf numFmtId="0" fontId="66" fillId="0" borderId="35" applyNumberFormat="0" applyFill="0" applyAlignment="0" applyProtection="0"/>
    <xf numFmtId="0" fontId="39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8" fillId="0" borderId="19" applyNumberFormat="0" applyFill="0" applyAlignment="0" applyProtection="0"/>
    <xf numFmtId="0" fontId="65" fillId="0" borderId="35" applyNumberFormat="0" applyFill="0" applyAlignment="0" applyProtection="0"/>
    <xf numFmtId="165" fontId="19" fillId="0" borderId="0">
      <alignment horizontal="left" wrapText="1"/>
    </xf>
    <xf numFmtId="0" fontId="65" fillId="0" borderId="35" applyNumberFormat="0" applyFill="0" applyAlignment="0" applyProtection="0"/>
    <xf numFmtId="0" fontId="66" fillId="0" borderId="3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8" fillId="0" borderId="19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67" fillId="0" borderId="36" applyNumberFormat="0" applyFill="0" applyAlignment="0" applyProtection="0"/>
    <xf numFmtId="0" fontId="20" fillId="0" borderId="0"/>
    <xf numFmtId="0" fontId="68" fillId="0" borderId="37" applyNumberFormat="0" applyFill="0" applyAlignment="0" applyProtection="0"/>
    <xf numFmtId="0" fontId="67" fillId="0" borderId="36" applyNumberFormat="0" applyFill="0" applyAlignment="0" applyProtection="0"/>
    <xf numFmtId="165" fontId="19" fillId="0" borderId="0">
      <alignment horizontal="left" wrapText="1"/>
    </xf>
    <xf numFmtId="0" fontId="67" fillId="0" borderId="36" applyNumberFormat="0" applyFill="0" applyAlignment="0" applyProtection="0"/>
    <xf numFmtId="0" fontId="69" fillId="0" borderId="36" applyNumberFormat="0" applyFill="0" applyAlignment="0" applyProtection="0"/>
    <xf numFmtId="0" fontId="68" fillId="0" borderId="37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67" fillId="0" borderId="36" applyNumberFormat="0" applyFill="0" applyAlignment="0" applyProtection="0"/>
    <xf numFmtId="0" fontId="20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19" fillId="0" borderId="0">
      <alignment horizontal="left" wrapText="1"/>
    </xf>
    <xf numFmtId="0" fontId="6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0" fillId="0" borderId="0"/>
    <xf numFmtId="38" fontId="70" fillId="0" borderId="0"/>
    <xf numFmtId="38" fontId="70" fillId="0" borderId="0"/>
    <xf numFmtId="38" fontId="70" fillId="0" borderId="0"/>
    <xf numFmtId="38" fontId="70" fillId="0" borderId="0"/>
    <xf numFmtId="38" fontId="70" fillId="0" borderId="0"/>
    <xf numFmtId="0" fontId="70" fillId="0" borderId="0"/>
    <xf numFmtId="0" fontId="70" fillId="0" borderId="0"/>
    <xf numFmtId="0" fontId="70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40" fontId="70" fillId="0" borderId="0"/>
    <xf numFmtId="40" fontId="70" fillId="0" borderId="0"/>
    <xf numFmtId="40" fontId="70" fillId="0" borderId="0"/>
    <xf numFmtId="0" fontId="70" fillId="0" borderId="0"/>
    <xf numFmtId="0" fontId="70" fillId="0" borderId="0"/>
    <xf numFmtId="0" fontId="70" fillId="0" borderId="0"/>
    <xf numFmtId="40" fontId="70" fillId="0" borderId="0"/>
    <xf numFmtId="40" fontId="70" fillId="0" borderId="0"/>
    <xf numFmtId="4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55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55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55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55" fillId="54" borderId="3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10" fontId="55" fillId="54" borderId="3" applyNumberFormat="0" applyBorder="0" applyAlignment="0" applyProtection="0"/>
    <xf numFmtId="0" fontId="73" fillId="27" borderId="2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73" fillId="27" borderId="2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7" borderId="2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73" fillId="27" borderId="27" applyNumberFormat="0" applyAlignment="0" applyProtection="0"/>
    <xf numFmtId="0" fontId="73" fillId="27" borderId="27" applyNumberFormat="0" applyAlignment="0" applyProtection="0"/>
    <xf numFmtId="0" fontId="73" fillId="30" borderId="27" applyNumberFormat="0" applyAlignment="0" applyProtection="0"/>
    <xf numFmtId="0" fontId="73" fillId="27" borderId="27" applyNumberFormat="0" applyAlignment="0" applyProtection="0"/>
    <xf numFmtId="0" fontId="73" fillId="27" borderId="27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27" borderId="27" applyNumberFormat="0" applyAlignment="0" applyProtection="0"/>
    <xf numFmtId="0" fontId="11" fillId="30" borderId="20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30" borderId="20" applyNumberFormat="0" applyAlignment="0" applyProtection="0"/>
    <xf numFmtId="0" fontId="73" fillId="30" borderId="27" applyNumberFormat="0" applyAlignment="0" applyProtection="0"/>
    <xf numFmtId="0" fontId="11" fillId="30" borderId="20" applyNumberFormat="0" applyAlignment="0" applyProtection="0"/>
    <xf numFmtId="0" fontId="73" fillId="27" borderId="27" applyNumberFormat="0" applyAlignment="0" applyProtection="0"/>
    <xf numFmtId="0" fontId="11" fillId="30" borderId="20" applyNumberFormat="0" applyAlignment="0" applyProtection="0"/>
    <xf numFmtId="0" fontId="11" fillId="30" borderId="20" applyNumberFormat="0" applyAlignment="0" applyProtection="0"/>
    <xf numFmtId="0" fontId="73" fillId="27" borderId="27" applyNumberFormat="0" applyAlignment="0" applyProtection="0"/>
    <xf numFmtId="0" fontId="21" fillId="0" borderId="0"/>
    <xf numFmtId="0" fontId="21" fillId="0" borderId="0"/>
    <xf numFmtId="0" fontId="21" fillId="0" borderId="0"/>
    <xf numFmtId="0" fontId="11" fillId="3" borderId="20" applyNumberFormat="0" applyAlignment="0" applyProtection="0"/>
    <xf numFmtId="0" fontId="11" fillId="30" borderId="20" applyNumberFormat="0" applyAlignment="0" applyProtection="0"/>
    <xf numFmtId="165" fontId="19" fillId="0" borderId="0">
      <alignment horizontal="left" wrapText="1"/>
    </xf>
    <xf numFmtId="0" fontId="11" fillId="30" borderId="20" applyNumberFormat="0" applyAlignment="0" applyProtection="0"/>
    <xf numFmtId="0" fontId="73" fillId="27" borderId="27" applyNumberFormat="0" applyAlignment="0" applyProtection="0"/>
    <xf numFmtId="0" fontId="73" fillId="30" borderId="27" applyNumberFormat="0" applyAlignment="0" applyProtection="0"/>
    <xf numFmtId="0" fontId="11" fillId="3" borderId="20" applyNumberFormat="0" applyAlignment="0" applyProtection="0"/>
    <xf numFmtId="0" fontId="20" fillId="0" borderId="0"/>
    <xf numFmtId="0" fontId="11" fillId="3" borderId="20" applyNumberFormat="0" applyAlignment="0" applyProtection="0"/>
    <xf numFmtId="0" fontId="20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0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0" fontId="20" fillId="0" borderId="0"/>
    <xf numFmtId="165" fontId="19" fillId="0" borderId="0">
      <alignment horizontal="left" wrapText="1"/>
    </xf>
    <xf numFmtId="0" fontId="11" fillId="3" borderId="20" applyNumberFormat="0" applyAlignment="0" applyProtection="0"/>
    <xf numFmtId="165" fontId="19" fillId="0" borderId="0">
      <alignment horizontal="left" wrapText="1"/>
    </xf>
    <xf numFmtId="41" fontId="75" fillId="62" borderId="38">
      <alignment horizontal="left"/>
      <protection locked="0"/>
    </xf>
    <xf numFmtId="41" fontId="75" fillId="62" borderId="38">
      <alignment horizontal="left"/>
      <protection locked="0"/>
    </xf>
    <xf numFmtId="41" fontId="75" fillId="62" borderId="38">
      <alignment horizontal="left"/>
      <protection locked="0"/>
    </xf>
    <xf numFmtId="10" fontId="75" fillId="62" borderId="38">
      <alignment horizontal="right"/>
      <protection locked="0"/>
    </xf>
    <xf numFmtId="10" fontId="75" fillId="62" borderId="38">
      <alignment horizontal="right"/>
      <protection locked="0"/>
    </xf>
    <xf numFmtId="10" fontId="75" fillId="62" borderId="38">
      <alignment horizontal="right"/>
      <protection locked="0"/>
    </xf>
    <xf numFmtId="10" fontId="75" fillId="62" borderId="38">
      <alignment horizontal="right"/>
      <protection locked="0"/>
    </xf>
    <xf numFmtId="41" fontId="75" fillId="62" borderId="38">
      <alignment horizontal="left"/>
      <protection locked="0"/>
    </xf>
    <xf numFmtId="0" fontId="56" fillId="0" borderId="39"/>
    <xf numFmtId="0" fontId="55" fillId="57" borderId="0"/>
    <xf numFmtId="0" fontId="55" fillId="57" borderId="0"/>
    <xf numFmtId="0" fontId="55" fillId="57" borderId="0"/>
    <xf numFmtId="165" fontId="19" fillId="0" borderId="0">
      <alignment horizontal="left" wrapText="1"/>
    </xf>
    <xf numFmtId="0" fontId="55" fillId="57" borderId="0"/>
    <xf numFmtId="0" fontId="55" fillId="57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7" fillId="0" borderId="40" applyNumberFormat="0" applyFill="0" applyAlignment="0" applyProtection="0"/>
    <xf numFmtId="0" fontId="78" fillId="0" borderId="41" applyNumberFormat="0" applyFill="0" applyAlignment="0" applyProtection="0"/>
    <xf numFmtId="0" fontId="78" fillId="0" borderId="41" applyNumberFormat="0" applyFill="0" applyAlignment="0" applyProtection="0"/>
    <xf numFmtId="0" fontId="77" fillId="0" borderId="40" applyNumberFormat="0" applyFill="0" applyAlignment="0" applyProtection="0"/>
    <xf numFmtId="0" fontId="20" fillId="0" borderId="0"/>
    <xf numFmtId="0" fontId="78" fillId="0" borderId="41" applyNumberFormat="0" applyFill="0" applyAlignment="0" applyProtection="0"/>
    <xf numFmtId="0" fontId="77" fillId="0" borderId="40" applyNumberFormat="0" applyFill="0" applyAlignment="0" applyProtection="0"/>
    <xf numFmtId="165" fontId="19" fillId="0" borderId="0">
      <alignment horizontal="left" wrapText="1"/>
    </xf>
    <xf numFmtId="0" fontId="77" fillId="0" borderId="40" applyNumberFormat="0" applyFill="0" applyAlignment="0" applyProtection="0"/>
    <xf numFmtId="0" fontId="79" fillId="0" borderId="40" applyNumberFormat="0" applyFill="0" applyAlignment="0" applyProtection="0"/>
    <xf numFmtId="0" fontId="78" fillId="0" borderId="41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20" fillId="0" borderId="0"/>
    <xf numFmtId="182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2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44" fontId="59" fillId="0" borderId="43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0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2" fillId="2" borderId="0" applyNumberFormat="0" applyBorder="0" applyAlignment="0" applyProtection="0"/>
    <xf numFmtId="0" fontId="20" fillId="0" borderId="0"/>
    <xf numFmtId="0" fontId="81" fillId="30" borderId="0" applyNumberFormat="0" applyBorder="0" applyAlignment="0" applyProtection="0"/>
    <xf numFmtId="0" fontId="82" fillId="2" borderId="0" applyNumberFormat="0" applyBorder="0" applyAlignment="0" applyProtection="0"/>
    <xf numFmtId="165" fontId="19" fillId="0" borderId="0">
      <alignment horizontal="left" wrapText="1"/>
    </xf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81" fillId="30" borderId="0" applyNumberFormat="0" applyBorder="0" applyAlignment="0" applyProtection="0"/>
    <xf numFmtId="0" fontId="80" fillId="30" borderId="0" applyNumberFormat="0" applyBorder="0" applyAlignment="0" applyProtection="0"/>
    <xf numFmtId="0" fontId="82" fillId="2" borderId="0" applyNumberFormat="0" applyBorder="0" applyAlignment="0" applyProtection="0"/>
    <xf numFmtId="0" fontId="82" fillId="2" borderId="0" applyNumberFormat="0" applyBorder="0" applyAlignment="0" applyProtection="0"/>
    <xf numFmtId="0" fontId="20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183" fontId="84" fillId="0" borderId="0"/>
    <xf numFmtId="184" fontId="21" fillId="0" borderId="0"/>
    <xf numFmtId="184" fontId="21" fillId="0" borderId="0"/>
    <xf numFmtId="184" fontId="21" fillId="0" borderId="0"/>
    <xf numFmtId="165" fontId="19" fillId="0" borderId="0">
      <alignment horizontal="left" wrapText="1"/>
    </xf>
    <xf numFmtId="0" fontId="1" fillId="0" borderId="0"/>
    <xf numFmtId="183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3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0" fontId="21" fillId="0" borderId="0"/>
    <xf numFmtId="0" fontId="21" fillId="0" borderId="0"/>
    <xf numFmtId="0" fontId="85" fillId="0" borderId="0"/>
    <xf numFmtId="0" fontId="1" fillId="0" borderId="0"/>
    <xf numFmtId="165" fontId="19" fillId="0" borderId="0">
      <alignment horizontal="left" wrapText="1"/>
    </xf>
    <xf numFmtId="183" fontId="84" fillId="0" borderId="0"/>
    <xf numFmtId="165" fontId="19" fillId="0" borderId="0">
      <alignment horizontal="left" wrapText="1"/>
    </xf>
    <xf numFmtId="0" fontId="21" fillId="0" borderId="0"/>
    <xf numFmtId="0" fontId="85" fillId="0" borderId="0"/>
    <xf numFmtId="183" fontId="21" fillId="0" borderId="0"/>
    <xf numFmtId="185" fontId="21" fillId="0" borderId="0"/>
    <xf numFmtId="185" fontId="21" fillId="0" borderId="0"/>
    <xf numFmtId="183" fontId="84" fillId="0" borderId="0"/>
    <xf numFmtId="185" fontId="21" fillId="0" borderId="0"/>
    <xf numFmtId="184" fontId="21" fillId="0" borderId="0"/>
    <xf numFmtId="186" fontId="19" fillId="0" borderId="0"/>
    <xf numFmtId="0" fontId="1" fillId="0" borderId="0"/>
    <xf numFmtId="0" fontId="85" fillId="0" borderId="0"/>
    <xf numFmtId="0" fontId="85" fillId="0" borderId="0"/>
    <xf numFmtId="187" fontId="21" fillId="0" borderId="0"/>
    <xf numFmtId="0" fontId="85" fillId="0" borderId="0"/>
    <xf numFmtId="188" fontId="36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0" fontId="85" fillId="0" borderId="0"/>
    <xf numFmtId="0" fontId="1" fillId="0" borderId="0"/>
    <xf numFmtId="0" fontId="85" fillId="0" borderId="0"/>
    <xf numFmtId="0" fontId="8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37" fontId="21" fillId="0" borderId="0" applyFill="0" applyBorder="0" applyAlignment="0" applyProtection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1" fillId="0" borderId="0" applyFill="0" applyBorder="0" applyAlignment="0" applyProtection="0"/>
    <xf numFmtId="37" fontId="21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0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0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1" fillId="0" borderId="0"/>
    <xf numFmtId="0" fontId="21" fillId="0" borderId="0"/>
    <xf numFmtId="0" fontId="2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165" fontId="19" fillId="0" borderId="0">
      <alignment horizontal="left" wrapText="1"/>
    </xf>
    <xf numFmtId="0" fontId="21" fillId="0" borderId="0"/>
    <xf numFmtId="0" fontId="21" fillId="0" borderId="0">
      <alignment wrapText="1"/>
    </xf>
    <xf numFmtId="0" fontId="85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0" fillId="0" borderId="0"/>
    <xf numFmtId="184" fontId="19" fillId="0" borderId="0">
      <alignment horizontal="left" wrapText="1"/>
    </xf>
    <xf numFmtId="0" fontId="21" fillId="0" borderId="0">
      <alignment wrapText="1"/>
    </xf>
    <xf numFmtId="0" fontId="85" fillId="0" borderId="0"/>
    <xf numFmtId="165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1" fillId="0" borderId="0">
      <alignment wrapText="1"/>
    </xf>
    <xf numFmtId="0" fontId="85" fillId="0" borderId="0"/>
    <xf numFmtId="165" fontId="19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1" fillId="0" borderId="0">
      <alignment horizontal="left" wrapText="1"/>
    </xf>
    <xf numFmtId="0" fontId="85" fillId="0" borderId="0"/>
    <xf numFmtId="165" fontId="19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84" fontId="19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38" fillId="0" borderId="0"/>
    <xf numFmtId="0" fontId="21" fillId="0" borderId="0"/>
    <xf numFmtId="0" fontId="21" fillId="0" borderId="0"/>
    <xf numFmtId="0" fontId="86" fillId="0" borderId="0"/>
    <xf numFmtId="0" fontId="20" fillId="0" borderId="0"/>
    <xf numFmtId="0" fontId="20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20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21" fillId="0" borderId="0"/>
    <xf numFmtId="0" fontId="85" fillId="0" borderId="0"/>
    <xf numFmtId="0" fontId="1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1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1" fillId="0" borderId="0"/>
    <xf numFmtId="0" fontId="85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9" fontId="21" fillId="0" borderId="0">
      <alignment horizontal="left" wrapText="1"/>
    </xf>
    <xf numFmtId="189" fontId="21" fillId="0" borderId="0">
      <alignment horizontal="left" wrapText="1"/>
    </xf>
    <xf numFmtId="189" fontId="21" fillId="0" borderId="0">
      <alignment horizontal="left" wrapText="1"/>
    </xf>
    <xf numFmtId="0" fontId="1" fillId="0" borderId="0"/>
    <xf numFmtId="189" fontId="21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89" fontId="21" fillId="0" borderId="0">
      <alignment horizontal="left" wrapText="1"/>
    </xf>
    <xf numFmtId="189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19" fillId="0" borderId="0"/>
    <xf numFmtId="190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9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21" fillId="0" borderId="0"/>
    <xf numFmtId="192" fontId="21" fillId="0" borderId="0">
      <alignment horizontal="left" wrapText="1"/>
    </xf>
    <xf numFmtId="0" fontId="85" fillId="0" borderId="0"/>
    <xf numFmtId="192" fontId="21" fillId="0" borderId="0">
      <alignment horizontal="left" wrapText="1"/>
    </xf>
    <xf numFmtId="0" fontId="85" fillId="0" borderId="0"/>
    <xf numFmtId="0" fontId="20" fillId="0" borderId="0"/>
    <xf numFmtId="0" fontId="85" fillId="0" borderId="0"/>
    <xf numFmtId="192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>
      <alignment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0" fontId="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165" fontId="21" fillId="0" borderId="0">
      <alignment horizontal="left" wrapText="1"/>
    </xf>
    <xf numFmtId="0" fontId="87" fillId="0" borderId="0"/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39" fontId="88" fillId="0" borderId="0" applyNumberFormat="0" applyFill="0" applyBorder="0" applyAlignment="0" applyProtection="0"/>
    <xf numFmtId="39" fontId="88" fillId="0" borderId="0" applyNumberFormat="0" applyFill="0" applyBorder="0" applyAlignment="0" applyProtection="0"/>
    <xf numFmtId="39" fontId="88" fillId="0" borderId="0" applyNumberFormat="0" applyFill="0" applyBorder="0" applyAlignment="0" applyProtection="0"/>
    <xf numFmtId="39" fontId="88" fillId="0" borderId="0" applyNumberFormat="0" applyFill="0" applyBorder="0" applyAlignment="0" applyProtection="0"/>
    <xf numFmtId="39" fontId="88" fillId="0" borderId="0" applyNumberFormat="0" applyFill="0" applyBorder="0" applyAlignment="0" applyProtection="0"/>
    <xf numFmtId="39" fontId="88" fillId="0" borderId="0" applyNumberFormat="0" applyFill="0" applyBorder="0" applyAlignment="0" applyProtection="0"/>
    <xf numFmtId="39" fontId="88" fillId="0" borderId="0" applyNumberFormat="0" applyFill="0" applyBorder="0" applyAlignment="0" applyProtection="0"/>
    <xf numFmtId="39" fontId="88" fillId="0" borderId="0" applyNumberFormat="0" applyFill="0" applyBorder="0" applyAlignment="0" applyProtection="0"/>
    <xf numFmtId="165" fontId="21" fillId="0" borderId="0">
      <alignment horizontal="left" wrapText="1"/>
    </xf>
    <xf numFmtId="165" fontId="21" fillId="0" borderId="0">
      <alignment horizontal="left" wrapText="1"/>
    </xf>
    <xf numFmtId="39" fontId="88" fillId="0" borderId="0" applyNumberFormat="0" applyFill="0" applyBorder="0" applyAlignment="0" applyProtection="0"/>
    <xf numFmtId="39" fontId="88" fillId="0" borderId="0" applyNumberFormat="0" applyFill="0" applyBorder="0" applyAlignment="0" applyProtection="0"/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0" fontId="35" fillId="0" borderId="0"/>
    <xf numFmtId="0" fontId="35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5" fillId="0" borderId="0"/>
    <xf numFmtId="165" fontId="19" fillId="0" borderId="0">
      <alignment horizontal="left" wrapText="1"/>
    </xf>
    <xf numFmtId="0" fontId="35" fillId="0" borderId="0"/>
    <xf numFmtId="165" fontId="19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35" fillId="0" borderId="0"/>
    <xf numFmtId="165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>
      <alignment wrapText="1"/>
    </xf>
    <xf numFmtId="0" fontId="21" fillId="0" borderId="0"/>
    <xf numFmtId="193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21" fillId="0" borderId="0"/>
    <xf numFmtId="165" fontId="19" fillId="0" borderId="0">
      <alignment horizontal="left" wrapText="1"/>
    </xf>
    <xf numFmtId="165" fontId="21" fillId="0" borderId="0">
      <alignment horizontal="left" wrapText="1"/>
    </xf>
    <xf numFmtId="0" fontId="35" fillId="0" borderId="0"/>
    <xf numFmtId="165" fontId="19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35" fillId="0" borderId="0"/>
    <xf numFmtId="165" fontId="19" fillId="0" borderId="0">
      <alignment horizontal="left" wrapText="1"/>
    </xf>
    <xf numFmtId="165" fontId="21" fillId="0" borderId="0">
      <alignment horizontal="left" wrapText="1"/>
    </xf>
    <xf numFmtId="0" fontId="35" fillId="0" borderId="0"/>
    <xf numFmtId="165" fontId="19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35" fillId="0" borderId="0"/>
    <xf numFmtId="165" fontId="19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37" fillId="0" borderId="0"/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7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9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165" fontId="21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21" fillId="0" borderId="0"/>
    <xf numFmtId="0" fontId="21" fillId="0" borderId="0"/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>
      <alignment horizontal="left" wrapText="1"/>
    </xf>
    <xf numFmtId="0" fontId="21" fillId="0" borderId="0">
      <alignment wrapText="1"/>
    </xf>
    <xf numFmtId="0" fontId="1" fillId="0" borderId="0"/>
    <xf numFmtId="0" fontId="1" fillId="0" borderId="0"/>
    <xf numFmtId="0" fontId="86" fillId="0" borderId="0"/>
    <xf numFmtId="194" fontId="21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0" fontId="20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5" fillId="0" borderId="0"/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165" fontId="19" fillId="0" borderId="0">
      <alignment horizontal="left" wrapText="1"/>
    </xf>
    <xf numFmtId="165" fontId="21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1" fillId="0" borderId="0"/>
    <xf numFmtId="165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0" fillId="6" borderId="23" applyNumberFormat="0" applyFont="0" applyAlignment="0" applyProtection="0"/>
    <xf numFmtId="0" fontId="20" fillId="6" borderId="23" applyNumberFormat="0" applyFont="0" applyAlignment="0" applyProtection="0"/>
    <xf numFmtId="0" fontId="85" fillId="0" borderId="0"/>
    <xf numFmtId="0" fontId="85" fillId="0" borderId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0" fillId="6" borderId="23" applyNumberFormat="0" applyFont="0" applyAlignment="0" applyProtection="0"/>
    <xf numFmtId="0" fontId="20" fillId="6" borderId="23" applyNumberFormat="0" applyFont="0" applyAlignment="0" applyProtection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0" fillId="6" borderId="23" applyNumberFormat="0" applyFont="0" applyAlignment="0" applyProtection="0"/>
    <xf numFmtId="0" fontId="21" fillId="25" borderId="44" applyNumberFormat="0" applyFont="0" applyAlignment="0" applyProtection="0"/>
    <xf numFmtId="0" fontId="21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6" borderId="23" applyNumberFormat="0" applyFont="0" applyAlignment="0" applyProtection="0"/>
    <xf numFmtId="0" fontId="20" fillId="6" borderId="23" applyNumberFormat="0" applyFont="0" applyAlignment="0" applyProtection="0"/>
    <xf numFmtId="0" fontId="85" fillId="0" borderId="0"/>
    <xf numFmtId="0" fontId="19" fillId="25" borderId="44" applyNumberFormat="0" applyFont="0" applyAlignment="0" applyProtection="0"/>
    <xf numFmtId="0" fontId="85" fillId="0" borderId="0"/>
    <xf numFmtId="0" fontId="20" fillId="6" borderId="23" applyNumberFormat="0" applyFont="0" applyAlignment="0" applyProtection="0"/>
    <xf numFmtId="0" fontId="20" fillId="6" borderId="23" applyNumberFormat="0" applyFont="0" applyAlignment="0" applyProtection="0"/>
    <xf numFmtId="0" fontId="21" fillId="25" borderId="44" applyNumberFormat="0" applyFont="0" applyAlignment="0" applyProtection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1" fillId="0" borderId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85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85" fillId="0" borderId="0"/>
    <xf numFmtId="0" fontId="85" fillId="0" borderId="0"/>
    <xf numFmtId="0" fontId="1" fillId="0" borderId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1" fillId="0" borderId="0"/>
    <xf numFmtId="0" fontId="20" fillId="6" borderId="23" applyNumberFormat="0" applyFont="0" applyAlignment="0" applyProtection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25" borderId="44" applyNumberFormat="0" applyFont="0" applyAlignment="0" applyProtection="0"/>
    <xf numFmtId="0" fontId="20" fillId="6" borderId="23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5" borderId="44" applyNumberFormat="0" applyFont="0" applyAlignment="0" applyProtection="0"/>
    <xf numFmtId="0" fontId="89" fillId="55" borderId="45" applyNumberFormat="0" applyAlignment="0" applyProtection="0"/>
    <xf numFmtId="0" fontId="89" fillId="53" borderId="45" applyNumberFormat="0" applyAlignment="0" applyProtection="0"/>
    <xf numFmtId="0" fontId="89" fillId="53" borderId="4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53" borderId="45" applyNumberFormat="0" applyAlignment="0" applyProtection="0"/>
    <xf numFmtId="0" fontId="85" fillId="0" borderId="0"/>
    <xf numFmtId="0" fontId="12" fillId="55" borderId="21" applyNumberFormat="0" applyAlignment="0" applyProtection="0"/>
    <xf numFmtId="0" fontId="89" fillId="53" borderId="45" applyNumberFormat="0" applyAlignment="0" applyProtection="0"/>
    <xf numFmtId="0" fontId="85" fillId="0" borderId="0"/>
    <xf numFmtId="0" fontId="21" fillId="0" borderId="0"/>
    <xf numFmtId="0" fontId="21" fillId="0" borderId="0"/>
    <xf numFmtId="0" fontId="21" fillId="0" borderId="0"/>
    <xf numFmtId="0" fontId="89" fillId="53" borderId="45" applyNumberFormat="0" applyAlignment="0" applyProtection="0"/>
    <xf numFmtId="0" fontId="12" fillId="55" borderId="21" applyNumberFormat="0" applyAlignment="0" applyProtection="0"/>
    <xf numFmtId="165" fontId="19" fillId="0" borderId="0">
      <alignment horizontal="left" wrapText="1"/>
    </xf>
    <xf numFmtId="0" fontId="12" fillId="55" borderId="21" applyNumberFormat="0" applyAlignment="0" applyProtection="0"/>
    <xf numFmtId="0" fontId="85" fillId="0" borderId="0"/>
    <xf numFmtId="0" fontId="12" fillId="55" borderId="2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53" borderId="45" applyNumberFormat="0" applyAlignment="0" applyProtection="0"/>
    <xf numFmtId="0" fontId="89" fillId="55" borderId="45" applyNumberFormat="0" applyAlignment="0" applyProtection="0"/>
    <xf numFmtId="0" fontId="85" fillId="0" borderId="0"/>
    <xf numFmtId="0" fontId="12" fillId="55" borderId="21" applyNumberFormat="0" applyAlignment="0" applyProtection="0"/>
    <xf numFmtId="0" fontId="12" fillId="55" borderId="21" applyNumberFormat="0" applyAlignment="0" applyProtection="0"/>
    <xf numFmtId="0" fontId="85" fillId="0" borderId="0"/>
    <xf numFmtId="0" fontId="1" fillId="0" borderId="0"/>
    <xf numFmtId="0" fontId="85" fillId="0" borderId="0"/>
    <xf numFmtId="0" fontId="40" fillId="0" borderId="0"/>
    <xf numFmtId="0" fontId="40" fillId="0" borderId="0"/>
    <xf numFmtId="0" fontId="85" fillId="0" borderId="0"/>
    <xf numFmtId="0" fontId="1" fillId="0" borderId="0"/>
    <xf numFmtId="0" fontId="40" fillId="0" borderId="0"/>
    <xf numFmtId="0" fontId="41" fillId="0" borderId="0"/>
    <xf numFmtId="0" fontId="85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1" fillId="0" borderId="0"/>
    <xf numFmtId="0" fontId="42" fillId="0" borderId="0"/>
    <xf numFmtId="164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85" fillId="0" borderId="0"/>
    <xf numFmtId="10" fontId="21" fillId="0" borderId="0" applyFont="0" applyFill="0" applyBorder="0" applyAlignment="0" applyProtection="0"/>
    <xf numFmtId="0" fontId="85" fillId="0" borderId="0"/>
    <xf numFmtId="0" fontId="1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9" fillId="0" borderId="0">
      <alignment horizontal="left" wrapText="1"/>
    </xf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1" fillId="0" borderId="38"/>
    <xf numFmtId="10" fontId="21" fillId="0" borderId="38"/>
    <xf numFmtId="9" fontId="51" fillId="0" borderId="0" applyFont="0" applyFill="0" applyBorder="0" applyAlignment="0" applyProtection="0"/>
    <xf numFmtId="165" fontId="19" fillId="0" borderId="0">
      <alignment horizontal="left" wrapText="1"/>
    </xf>
    <xf numFmtId="9" fontId="5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5" fillId="0" borderId="0" applyFont="0" applyFill="0" applyBorder="0" applyAlignment="0" applyProtection="0"/>
    <xf numFmtId="165" fontId="19" fillId="0" borderId="0">
      <alignment horizontal="left" wrapText="1"/>
    </xf>
    <xf numFmtId="10" fontId="21" fillId="0" borderId="38"/>
    <xf numFmtId="10" fontId="21" fillId="0" borderId="38"/>
    <xf numFmtId="9" fontId="35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1" fillId="0" borderId="38"/>
    <xf numFmtId="10" fontId="21" fillId="0" borderId="38"/>
    <xf numFmtId="9" fontId="20" fillId="0" borderId="0" applyFont="0" applyFill="0" applyBorder="0" applyAlignment="0" applyProtection="0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5" fillId="0" borderId="0"/>
    <xf numFmtId="9" fontId="21" fillId="0" borderId="0" applyFont="0" applyFill="0" applyBorder="0" applyAlignment="0" applyProtection="0"/>
    <xf numFmtId="0" fontId="1" fillId="0" borderId="0"/>
    <xf numFmtId="0" fontId="85" fillId="0" borderId="0"/>
    <xf numFmtId="9" fontId="21" fillId="0" borderId="0" applyFont="0" applyFill="0" applyBorder="0" applyAlignment="0" applyProtection="0"/>
    <xf numFmtId="0" fontId="85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5" fillId="0" borderId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10" fontId="21" fillId="0" borderId="38"/>
    <xf numFmtId="9" fontId="90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10" fontId="21" fillId="0" borderId="38"/>
    <xf numFmtId="10" fontId="21" fillId="0" borderId="38"/>
    <xf numFmtId="9" fontId="35" fillId="0" borderId="0" applyFont="0" applyFill="0" applyBorder="0" applyAlignment="0" applyProtection="0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19" fillId="0" borderId="0">
      <alignment horizontal="left" wrapText="1"/>
    </xf>
    <xf numFmtId="10" fontId="21" fillId="0" borderId="38"/>
    <xf numFmtId="10" fontId="21" fillId="0" borderId="38"/>
    <xf numFmtId="9" fontId="35" fillId="0" borderId="0" applyFont="0" applyFill="0" applyBorder="0" applyAlignment="0" applyProtection="0"/>
    <xf numFmtId="165" fontId="19" fillId="0" borderId="0">
      <alignment horizontal="left" wrapText="1"/>
    </xf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5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5" fillId="0" borderId="0"/>
    <xf numFmtId="9" fontId="19" fillId="0" borderId="0" applyFont="0" applyFill="0" applyBorder="0" applyAlignment="0" applyProtection="0"/>
    <xf numFmtId="0" fontId="1" fillId="0" borderId="0"/>
    <xf numFmtId="0" fontId="85" fillId="0" borderId="0"/>
    <xf numFmtId="0" fontId="1" fillId="0" borderId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5" fillId="0" borderId="0"/>
    <xf numFmtId="9" fontId="2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5" fillId="0" borderId="0"/>
    <xf numFmtId="9" fontId="21" fillId="0" borderId="0" applyFont="0" applyFill="0" applyBorder="0" applyAlignment="0" applyProtection="0"/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10" fontId="21" fillId="0" borderId="38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9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5" fillId="0" borderId="0"/>
    <xf numFmtId="0" fontId="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38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10" fontId="21" fillId="0" borderId="38"/>
    <xf numFmtId="41" fontId="21" fillId="63" borderId="38"/>
    <xf numFmtId="41" fontId="21" fillId="63" borderId="38"/>
    <xf numFmtId="41" fontId="21" fillId="63" borderId="38"/>
    <xf numFmtId="0" fontId="1" fillId="0" borderId="0"/>
    <xf numFmtId="41" fontId="21" fillId="63" borderId="38"/>
    <xf numFmtId="41" fontId="21" fillId="63" borderId="38"/>
    <xf numFmtId="0" fontId="85" fillId="0" borderId="0"/>
    <xf numFmtId="0" fontId="1" fillId="0" borderId="0"/>
    <xf numFmtId="41" fontId="21" fillId="63" borderId="38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92" fillId="0" borderId="31">
      <alignment horizontal="center"/>
    </xf>
    <xf numFmtId="0" fontId="92" fillId="0" borderId="31">
      <alignment horizontal="center"/>
    </xf>
    <xf numFmtId="0" fontId="92" fillId="0" borderId="31">
      <alignment horizontal="center"/>
    </xf>
    <xf numFmtId="0" fontId="92" fillId="0" borderId="31">
      <alignment horizontal="center"/>
    </xf>
    <xf numFmtId="0" fontId="92" fillId="0" borderId="31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64" borderId="0" applyNumberFormat="0" applyFont="0" applyBorder="0" applyAlignment="0" applyProtection="0"/>
    <xf numFmtId="0" fontId="35" fillId="64" borderId="0" applyNumberFormat="0" applyFont="0" applyBorder="0" applyAlignment="0" applyProtection="0"/>
    <xf numFmtId="0" fontId="35" fillId="64" borderId="0" applyNumberFormat="0" applyFont="0" applyBorder="0" applyAlignment="0" applyProtection="0"/>
    <xf numFmtId="0" fontId="35" fillId="64" borderId="0" applyNumberFormat="0" applyFont="0" applyBorder="0" applyAlignment="0" applyProtection="0"/>
    <xf numFmtId="0" fontId="35" fillId="64" borderId="0" applyNumberFormat="0" applyFont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3" fontId="93" fillId="0" borderId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5" fillId="0" borderId="0"/>
    <xf numFmtId="0" fontId="94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85" fillId="0" borderId="0"/>
    <xf numFmtId="3" fontId="93" fillId="0" borderId="0" applyFill="0" applyBorder="0" applyAlignment="0" applyProtection="0"/>
    <xf numFmtId="0" fontId="85" fillId="0" borderId="0"/>
    <xf numFmtId="3" fontId="93" fillId="0" borderId="0" applyFill="0" applyBorder="0" applyAlignment="0" applyProtection="0"/>
    <xf numFmtId="0" fontId="85" fillId="0" borderId="0"/>
    <xf numFmtId="3" fontId="93" fillId="0" borderId="0" applyFill="0" applyBorder="0" applyAlignment="0" applyProtection="0"/>
    <xf numFmtId="0" fontId="85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42" fontId="21" fillId="54" borderId="0"/>
    <xf numFmtId="0" fontId="41" fillId="65" borderId="0"/>
    <xf numFmtId="165" fontId="19" fillId="0" borderId="0">
      <alignment horizontal="left" wrapText="1"/>
    </xf>
    <xf numFmtId="0" fontId="96" fillId="65" borderId="39"/>
    <xf numFmtId="165" fontId="19" fillId="0" borderId="0">
      <alignment horizontal="left" wrapText="1"/>
    </xf>
    <xf numFmtId="0" fontId="97" fillId="66" borderId="46"/>
    <xf numFmtId="0" fontId="21" fillId="0" borderId="0"/>
    <xf numFmtId="0" fontId="21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0" fontId="98" fillId="65" borderId="47"/>
    <xf numFmtId="0" fontId="21" fillId="0" borderId="0"/>
    <xf numFmtId="0" fontId="21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42" fontId="21" fillId="54" borderId="0"/>
    <xf numFmtId="42" fontId="21" fillId="54" borderId="0"/>
    <xf numFmtId="0" fontId="1" fillId="0" borderId="0"/>
    <xf numFmtId="42" fontId="21" fillId="54" borderId="0"/>
    <xf numFmtId="42" fontId="21" fillId="54" borderId="0"/>
    <xf numFmtId="0" fontId="85" fillId="0" borderId="0"/>
    <xf numFmtId="42" fontId="21" fillId="54" borderId="0"/>
    <xf numFmtId="42" fontId="21" fillId="54" borderId="0"/>
    <xf numFmtId="42" fontId="21" fillId="54" borderId="48">
      <alignment vertical="center"/>
    </xf>
    <xf numFmtId="42" fontId="21" fillId="54" borderId="48">
      <alignment vertical="center"/>
    </xf>
    <xf numFmtId="42" fontId="21" fillId="54" borderId="48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54" borderId="48">
      <alignment vertical="center"/>
    </xf>
    <xf numFmtId="0" fontId="21" fillId="0" borderId="0"/>
    <xf numFmtId="0" fontId="21" fillId="0" borderId="0"/>
    <xf numFmtId="0" fontId="21" fillId="0" borderId="0"/>
    <xf numFmtId="42" fontId="21" fillId="54" borderId="48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54" borderId="48">
      <alignment vertical="center"/>
    </xf>
    <xf numFmtId="42" fontId="21" fillId="54" borderId="48">
      <alignment vertical="center"/>
    </xf>
    <xf numFmtId="0" fontId="59" fillId="54" borderId="8" applyNumberFormat="0">
      <alignment horizontal="center" vertical="center" wrapText="1"/>
    </xf>
    <xf numFmtId="0" fontId="59" fillId="54" borderId="8" applyNumberFormat="0">
      <alignment horizontal="center" vertical="center" wrapText="1"/>
    </xf>
    <xf numFmtId="0" fontId="85" fillId="0" borderId="0"/>
    <xf numFmtId="0" fontId="59" fillId="54" borderId="8" applyNumberFormat="0">
      <alignment horizontal="center" vertical="center" wrapText="1"/>
    </xf>
    <xf numFmtId="0" fontId="59" fillId="54" borderId="8" applyNumberFormat="0">
      <alignment horizontal="center" vertical="center" wrapText="1"/>
    </xf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10" fontId="21" fillId="54" borderId="0"/>
    <xf numFmtId="0" fontId="85" fillId="0" borderId="0"/>
    <xf numFmtId="10" fontId="21" fillId="54" borderId="0"/>
    <xf numFmtId="0" fontId="85" fillId="0" borderId="0"/>
    <xf numFmtId="0" fontId="1" fillId="0" borderId="0"/>
    <xf numFmtId="10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194" fontId="21" fillId="54" borderId="0"/>
    <xf numFmtId="0" fontId="1" fillId="0" borderId="0"/>
    <xf numFmtId="194" fontId="21" fillId="54" borderId="0"/>
    <xf numFmtId="194" fontId="21" fillId="54" borderId="0"/>
    <xf numFmtId="0" fontId="85" fillId="0" borderId="0"/>
    <xf numFmtId="0" fontId="1" fillId="0" borderId="0"/>
    <xf numFmtId="0" fontId="85" fillId="0" borderId="0"/>
    <xf numFmtId="0" fontId="1" fillId="0" borderId="0"/>
    <xf numFmtId="194" fontId="21" fillId="54" borderId="0"/>
    <xf numFmtId="42" fontId="21" fillId="54" borderId="0"/>
    <xf numFmtId="195" fontId="70" fillId="0" borderId="0" applyBorder="0" applyAlignment="0"/>
    <xf numFmtId="195" fontId="70" fillId="0" borderId="0" applyBorder="0" applyAlignment="0"/>
    <xf numFmtId="0" fontId="85" fillId="0" borderId="0"/>
    <xf numFmtId="195" fontId="70" fillId="0" borderId="0" applyBorder="0" applyAlignment="0"/>
    <xf numFmtId="42" fontId="21" fillId="54" borderId="2">
      <alignment horizontal="left"/>
    </xf>
    <xf numFmtId="42" fontId="21" fillId="54" borderId="2">
      <alignment horizontal="left"/>
    </xf>
    <xf numFmtId="42" fontId="21" fillId="54" borderId="2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54" borderId="2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54" borderId="2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42" fontId="21" fillId="54" borderId="2">
      <alignment horizontal="left"/>
    </xf>
    <xf numFmtId="42" fontId="21" fillId="54" borderId="2">
      <alignment horizontal="left"/>
    </xf>
    <xf numFmtId="194" fontId="99" fillId="54" borderId="2">
      <alignment horizontal="left"/>
    </xf>
    <xf numFmtId="194" fontId="99" fillId="54" borderId="2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194" fontId="99" fillId="54" borderId="2">
      <alignment horizontal="left"/>
    </xf>
    <xf numFmtId="0" fontId="85" fillId="0" borderId="0"/>
    <xf numFmtId="0" fontId="1" fillId="0" borderId="0"/>
    <xf numFmtId="195" fontId="70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5" fillId="0" borderId="0"/>
    <xf numFmtId="0" fontId="1" fillId="0" borderId="0"/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196" fontId="21" fillId="0" borderId="0" applyFont="0" applyFill="0" applyAlignment="0">
      <alignment horizontal="right"/>
    </xf>
    <xf numFmtId="0" fontId="85" fillId="0" borderId="0"/>
    <xf numFmtId="196" fontId="21" fillId="0" borderId="0" applyFont="0" applyFill="0" applyAlignment="0">
      <alignment horizontal="right"/>
    </xf>
    <xf numFmtId="0" fontId="85" fillId="0" borderId="0"/>
    <xf numFmtId="0" fontId="1" fillId="0" borderId="0"/>
    <xf numFmtId="4" fontId="100" fillId="30" borderId="49" applyNumberFormat="0" applyProtection="0">
      <alignment vertical="center"/>
    </xf>
    <xf numFmtId="4" fontId="91" fillId="62" borderId="45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62" borderId="45" applyNumberFormat="0" applyProtection="0">
      <alignment vertical="center"/>
    </xf>
    <xf numFmtId="4" fontId="101" fillId="62" borderId="49" applyNumberFormat="0" applyProtection="0">
      <alignment vertical="center"/>
    </xf>
    <xf numFmtId="4" fontId="102" fillId="62" borderId="45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2" fillId="62" borderId="45" applyNumberFormat="0" applyProtection="0">
      <alignment vertical="center"/>
    </xf>
    <xf numFmtId="4" fontId="100" fillId="62" borderId="49" applyNumberFormat="0" applyProtection="0">
      <alignment horizontal="left" vertical="center" indent="1"/>
    </xf>
    <xf numFmtId="4" fontId="91" fillId="62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62" borderId="45" applyNumberFormat="0" applyProtection="0">
      <alignment horizontal="left" vertical="center" indent="1"/>
    </xf>
    <xf numFmtId="0" fontId="100" fillId="62" borderId="49" applyNumberFormat="0" applyProtection="0">
      <alignment horizontal="left" vertical="top" indent="1"/>
    </xf>
    <xf numFmtId="4" fontId="91" fillId="62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62" borderId="45" applyNumberFormat="0" applyProtection="0">
      <alignment horizontal="left" vertical="center" indent="1"/>
    </xf>
    <xf numFmtId="4" fontId="100" fillId="67" borderId="0" applyNumberFormat="0" applyProtection="0">
      <alignment horizontal="left" vertical="center" indent="1"/>
    </xf>
    <xf numFmtId="0" fontId="21" fillId="68" borderId="0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8" borderId="0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4" fontId="91" fillId="22" borderId="49" applyNumberFormat="0" applyProtection="0">
      <alignment horizontal="right" vertical="center"/>
    </xf>
    <xf numFmtId="4" fontId="91" fillId="70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0" borderId="45" applyNumberFormat="0" applyProtection="0">
      <alignment horizontal="right" vertical="center"/>
    </xf>
    <xf numFmtId="4" fontId="91" fillId="23" borderId="49" applyNumberFormat="0" applyProtection="0">
      <alignment horizontal="right" vertical="center"/>
    </xf>
    <xf numFmtId="4" fontId="91" fillId="71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1" borderId="45" applyNumberFormat="0" applyProtection="0">
      <alignment horizontal="right" vertical="center"/>
    </xf>
    <xf numFmtId="4" fontId="91" fillId="45" borderId="49" applyNumberFormat="0" applyProtection="0">
      <alignment horizontal="right" vertical="center"/>
    </xf>
    <xf numFmtId="4" fontId="91" fillId="72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2" borderId="45" applyNumberFormat="0" applyProtection="0">
      <alignment horizontal="right" vertical="center"/>
    </xf>
    <xf numFmtId="4" fontId="91" fillId="31" borderId="49" applyNumberFormat="0" applyProtection="0">
      <alignment horizontal="right" vertical="center"/>
    </xf>
    <xf numFmtId="4" fontId="91" fillId="73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3" borderId="45" applyNumberFormat="0" applyProtection="0">
      <alignment horizontal="right" vertical="center"/>
    </xf>
    <xf numFmtId="4" fontId="91" fillId="36" borderId="49" applyNumberFormat="0" applyProtection="0">
      <alignment horizontal="right" vertical="center"/>
    </xf>
    <xf numFmtId="4" fontId="91" fillId="74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4" borderId="45" applyNumberFormat="0" applyProtection="0">
      <alignment horizontal="right" vertical="center"/>
    </xf>
    <xf numFmtId="4" fontId="91" fillId="33" borderId="49" applyNumberFormat="0" applyProtection="0">
      <alignment horizontal="right" vertical="center"/>
    </xf>
    <xf numFmtId="4" fontId="91" fillId="75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5" borderId="45" applyNumberFormat="0" applyProtection="0">
      <alignment horizontal="right" vertical="center"/>
    </xf>
    <xf numFmtId="4" fontId="91" fillId="49" borderId="49" applyNumberFormat="0" applyProtection="0">
      <alignment horizontal="right" vertical="center"/>
    </xf>
    <xf numFmtId="4" fontId="91" fillId="76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6" borderId="45" applyNumberFormat="0" applyProtection="0">
      <alignment horizontal="right" vertical="center"/>
    </xf>
    <xf numFmtId="4" fontId="91" fillId="77" borderId="49" applyNumberFormat="0" applyProtection="0">
      <alignment horizontal="right" vertical="center"/>
    </xf>
    <xf numFmtId="4" fontId="91" fillId="78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8" borderId="45" applyNumberFormat="0" applyProtection="0">
      <alignment horizontal="right" vertical="center"/>
    </xf>
    <xf numFmtId="4" fontId="91" fillId="29" borderId="49" applyNumberFormat="0" applyProtection="0">
      <alignment horizontal="right" vertical="center"/>
    </xf>
    <xf numFmtId="4" fontId="91" fillId="79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79" borderId="45" applyNumberFormat="0" applyProtection="0">
      <alignment horizontal="right" vertical="center"/>
    </xf>
    <xf numFmtId="4" fontId="100" fillId="80" borderId="50" applyNumberFormat="0" applyProtection="0">
      <alignment horizontal="left" vertical="center" indent="1"/>
    </xf>
    <xf numFmtId="4" fontId="100" fillId="81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0" fillId="82" borderId="0" applyNumberFormat="0" applyProtection="0">
      <alignment horizontal="left" vertical="center" indent="1"/>
    </xf>
    <xf numFmtId="4" fontId="100" fillId="81" borderId="45" applyNumberFormat="0" applyProtection="0">
      <alignment horizontal="left" vertical="center" indent="1"/>
    </xf>
    <xf numFmtId="4" fontId="91" fillId="83" borderId="0" applyNumberFormat="0" applyProtection="0">
      <alignment horizontal="left" vertical="center" indent="1"/>
    </xf>
    <xf numFmtId="4" fontId="91" fillId="84" borderId="51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84" borderId="0" applyNumberFormat="0" applyProtection="0">
      <alignment horizontal="left" vertical="center" indent="1"/>
    </xf>
    <xf numFmtId="4" fontId="103" fillId="85" borderId="0" applyNumberFormat="0" applyProtection="0">
      <alignment horizontal="left" vertical="center" indent="1"/>
    </xf>
    <xf numFmtId="4" fontId="103" fillId="85" borderId="0" applyNumberFormat="0" applyProtection="0">
      <alignment horizontal="left" vertical="center" indent="1"/>
    </xf>
    <xf numFmtId="0" fontId="85" fillId="0" borderId="0"/>
    <xf numFmtId="4" fontId="103" fillId="85" borderId="0" applyNumberFormat="0" applyProtection="0">
      <alignment horizontal="left" vertical="center" indent="1"/>
    </xf>
    <xf numFmtId="4" fontId="91" fillId="86" borderId="49" applyNumberFormat="0" applyProtection="0">
      <alignment horizontal="right" vertical="center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4" fontId="91" fillId="83" borderId="0" applyNumberFormat="0" applyProtection="0">
      <alignment horizontal="left" vertical="center" indent="1"/>
    </xf>
    <xf numFmtId="4" fontId="91" fillId="84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4" fillId="0" borderId="0" applyNumberFormat="0" applyProtection="0">
      <alignment horizontal="left" vertical="center" indent="1"/>
    </xf>
    <xf numFmtId="4" fontId="91" fillId="84" borderId="45" applyNumberFormat="0" applyProtection="0">
      <alignment horizontal="left" vertical="center" indent="1"/>
    </xf>
    <xf numFmtId="4" fontId="91" fillId="67" borderId="0" applyNumberFormat="0" applyProtection="0">
      <alignment horizontal="left" vertical="center" indent="1"/>
    </xf>
    <xf numFmtId="4" fontId="9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4" fillId="0" borderId="0" applyNumberFormat="0" applyProtection="0">
      <alignment horizontal="left" vertical="center" indent="1"/>
    </xf>
    <xf numFmtId="4" fontId="91" fillId="87" borderId="45" applyNumberFormat="0" applyProtection="0">
      <alignment horizontal="left" vertical="center" indent="1"/>
    </xf>
    <xf numFmtId="0" fontId="21" fillId="85" borderId="49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85" borderId="49" applyNumberFormat="0" applyProtection="0">
      <alignment horizontal="left" vertical="top" indent="1"/>
    </xf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87" borderId="45" applyNumberFormat="0" applyProtection="0">
      <alignment horizontal="left" vertical="center" indent="1"/>
    </xf>
    <xf numFmtId="0" fontId="21" fillId="67" borderId="49" applyNumberFormat="0" applyProtection="0">
      <alignment horizontal="left" vertical="center" indent="1"/>
    </xf>
    <xf numFmtId="0" fontId="21" fillId="88" borderId="45" applyNumberFormat="0" applyProtection="0">
      <alignment horizontal="left" vertical="center" indent="1"/>
    </xf>
    <xf numFmtId="0" fontId="21" fillId="88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5" applyNumberFormat="0" applyProtection="0">
      <alignment horizontal="left" vertical="center" indent="1"/>
    </xf>
    <xf numFmtId="0" fontId="21" fillId="67" borderId="49" applyNumberFormat="0" applyProtection="0">
      <alignment horizontal="left" vertical="top" indent="1"/>
    </xf>
    <xf numFmtId="0" fontId="21" fillId="88" borderId="45" applyNumberFormat="0" applyProtection="0">
      <alignment horizontal="left" vertical="center" indent="1"/>
    </xf>
    <xf numFmtId="0" fontId="21" fillId="88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5" applyNumberFormat="0" applyProtection="0">
      <alignment horizontal="left" vertical="center" indent="1"/>
    </xf>
    <xf numFmtId="0" fontId="21" fillId="89" borderId="49" applyNumberFormat="0" applyProtection="0">
      <alignment horizontal="left" vertical="center" indent="1"/>
    </xf>
    <xf numFmtId="0" fontId="21" fillId="57" borderId="45" applyNumberFormat="0" applyProtection="0">
      <alignment horizontal="left" vertical="center" indent="1"/>
    </xf>
    <xf numFmtId="0" fontId="21" fillId="5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7" borderId="45" applyNumberFormat="0" applyProtection="0">
      <alignment horizontal="left" vertical="center" indent="1"/>
    </xf>
    <xf numFmtId="0" fontId="21" fillId="89" borderId="49" applyNumberFormat="0" applyProtection="0">
      <alignment horizontal="left" vertical="top" indent="1"/>
    </xf>
    <xf numFmtId="0" fontId="21" fillId="57" borderId="45" applyNumberFormat="0" applyProtection="0">
      <alignment horizontal="left" vertical="center" indent="1"/>
    </xf>
    <xf numFmtId="0" fontId="21" fillId="5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7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7" borderId="45" applyNumberFormat="0" applyProtection="0">
      <alignment horizontal="left" vertical="center" indent="1"/>
    </xf>
    <xf numFmtId="0" fontId="21" fillId="63" borderId="49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3" borderId="49" applyNumberFormat="0" applyProtection="0">
      <alignment horizontal="left" vertical="top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55" borderId="3" applyNumberFormat="0">
      <protection locked="0"/>
    </xf>
    <xf numFmtId="0" fontId="21" fillId="55" borderId="3" applyNumberFormat="0">
      <protection locked="0"/>
    </xf>
    <xf numFmtId="0" fontId="21" fillId="55" borderId="3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5" borderId="3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0" fillId="50" borderId="52" applyBorder="0"/>
    <xf numFmtId="4" fontId="91" fillId="90" borderId="49" applyNumberFormat="0" applyProtection="0">
      <alignment vertical="center"/>
    </xf>
    <xf numFmtId="4" fontId="91" fillId="90" borderId="45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90" borderId="45" applyNumberFormat="0" applyProtection="0">
      <alignment vertical="center"/>
    </xf>
    <xf numFmtId="4" fontId="102" fillId="90" borderId="49" applyNumberFormat="0" applyProtection="0">
      <alignment vertical="center"/>
    </xf>
    <xf numFmtId="4" fontId="102" fillId="90" borderId="45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2" fillId="90" borderId="45" applyNumberFormat="0" applyProtection="0">
      <alignment vertical="center"/>
    </xf>
    <xf numFmtId="4" fontId="91" fillId="90" borderId="49" applyNumberFormat="0" applyProtection="0">
      <alignment horizontal="left" vertical="center" indent="1"/>
    </xf>
    <xf numFmtId="4" fontId="91" fillId="90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90" borderId="45" applyNumberFormat="0" applyProtection="0">
      <alignment horizontal="left" vertical="center" indent="1"/>
    </xf>
    <xf numFmtId="0" fontId="91" fillId="90" borderId="49" applyNumberFormat="0" applyProtection="0">
      <alignment horizontal="left" vertical="top" indent="1"/>
    </xf>
    <xf numFmtId="4" fontId="91" fillId="90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90" borderId="45" applyNumberFormat="0" applyProtection="0">
      <alignment horizontal="left" vertical="center" indent="1"/>
    </xf>
    <xf numFmtId="4" fontId="91" fillId="83" borderId="49" applyNumberFormat="0" applyProtection="0">
      <alignment horizontal="right" vertical="center"/>
    </xf>
    <xf numFmtId="4" fontId="91" fillId="84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84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91" fillId="84" borderId="45" applyNumberFormat="0" applyProtection="0">
      <alignment horizontal="right" vertical="center"/>
    </xf>
    <xf numFmtId="4" fontId="102" fillId="83" borderId="49" applyNumberFormat="0" applyProtection="0">
      <alignment horizontal="right" vertical="center"/>
    </xf>
    <xf numFmtId="4" fontId="102" fillId="84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2" fillId="84" borderId="45" applyNumberFormat="0" applyProtection="0">
      <alignment horizontal="right" vertical="center"/>
    </xf>
    <xf numFmtId="4" fontId="91" fillId="86" borderId="49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91" fillId="67" borderId="49" applyNumberFormat="0" applyProtection="0">
      <alignment horizontal="left" vertical="top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0" fontId="21" fillId="69" borderId="45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0" fontId="106" fillId="0" borderId="0"/>
    <xf numFmtId="0" fontId="85" fillId="0" borderId="0"/>
    <xf numFmtId="0" fontId="107" fillId="0" borderId="0" applyNumberFormat="0" applyProtection="0">
      <alignment horizontal="left" indent="5"/>
    </xf>
    <xf numFmtId="0" fontId="55" fillId="92" borderId="3"/>
    <xf numFmtId="4" fontId="108" fillId="83" borderId="49" applyNumberFormat="0" applyProtection="0">
      <alignment horizontal="right" vertical="center"/>
    </xf>
    <xf numFmtId="4" fontId="108" fillId="84" borderId="45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8" fillId="84" borderId="45" applyNumberFormat="0" applyProtection="0">
      <alignment horizontal="right" vertical="center"/>
    </xf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39" fontId="21" fillId="93" borderId="0"/>
    <xf numFmtId="0" fontId="85" fillId="0" borderId="0"/>
    <xf numFmtId="39" fontId="21" fillId="93" borderId="0"/>
    <xf numFmtId="0" fontId="85" fillId="0" borderId="0"/>
    <xf numFmtId="0" fontId="1" fillId="0" borderId="0"/>
    <xf numFmtId="39" fontId="21" fillId="93" borderId="0"/>
    <xf numFmtId="0" fontId="109" fillId="0" borderId="0" applyNumberFormat="0" applyFill="0" applyBorder="0" applyAlignment="0" applyProtection="0"/>
    <xf numFmtId="38" fontId="55" fillId="0" borderId="53"/>
    <xf numFmtId="38" fontId="55" fillId="0" borderId="53"/>
    <xf numFmtId="38" fontId="55" fillId="0" borderId="53"/>
    <xf numFmtId="0" fontId="85" fillId="0" borderId="0"/>
    <xf numFmtId="38" fontId="55" fillId="0" borderId="53"/>
    <xf numFmtId="165" fontId="19" fillId="0" borderId="0">
      <alignment horizontal="left" wrapText="1"/>
    </xf>
    <xf numFmtId="38" fontId="55" fillId="0" borderId="53"/>
    <xf numFmtId="38" fontId="55" fillId="0" borderId="53"/>
    <xf numFmtId="38" fontId="55" fillId="0" borderId="53"/>
    <xf numFmtId="0" fontId="85" fillId="0" borderId="0"/>
    <xf numFmtId="38" fontId="55" fillId="0" borderId="53"/>
    <xf numFmtId="165" fontId="19" fillId="0" borderId="0">
      <alignment horizontal="left" wrapText="1"/>
    </xf>
    <xf numFmtId="38" fontId="55" fillId="0" borderId="53"/>
    <xf numFmtId="38" fontId="55" fillId="0" borderId="53"/>
    <xf numFmtId="38" fontId="55" fillId="0" borderId="53"/>
    <xf numFmtId="0" fontId="85" fillId="0" borderId="0"/>
    <xf numFmtId="38" fontId="55" fillId="0" borderId="53"/>
    <xf numFmtId="165" fontId="19" fillId="0" borderId="0">
      <alignment horizontal="left" wrapText="1"/>
    </xf>
    <xf numFmtId="38" fontId="55" fillId="0" borderId="53"/>
    <xf numFmtId="38" fontId="55" fillId="0" borderId="53"/>
    <xf numFmtId="38" fontId="55" fillId="0" borderId="53"/>
    <xf numFmtId="38" fontId="55" fillId="0" borderId="53"/>
    <xf numFmtId="0" fontId="55" fillId="0" borderId="53"/>
    <xf numFmtId="38" fontId="55" fillId="0" borderId="53"/>
    <xf numFmtId="38" fontId="55" fillId="0" borderId="53"/>
    <xf numFmtId="38" fontId="55" fillId="0" borderId="53"/>
    <xf numFmtId="38" fontId="70" fillId="0" borderId="2"/>
    <xf numFmtId="38" fontId="70" fillId="0" borderId="2"/>
    <xf numFmtId="38" fontId="70" fillId="0" borderId="2"/>
    <xf numFmtId="0" fontId="21" fillId="0" borderId="0"/>
    <xf numFmtId="0" fontId="21" fillId="0" borderId="0"/>
    <xf numFmtId="0" fontId="21" fillId="0" borderId="0"/>
    <xf numFmtId="38" fontId="70" fillId="0" borderId="2"/>
    <xf numFmtId="38" fontId="70" fillId="0" borderId="2"/>
    <xf numFmtId="0" fontId="21" fillId="0" borderId="0"/>
    <xf numFmtId="0" fontId="21" fillId="0" borderId="0"/>
    <xf numFmtId="0" fontId="21" fillId="0" borderId="0"/>
    <xf numFmtId="0" fontId="21" fillId="0" borderId="0"/>
    <xf numFmtId="38" fontId="70" fillId="0" borderId="2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2"/>
    <xf numFmtId="0" fontId="70" fillId="0" borderId="2"/>
    <xf numFmtId="38" fontId="70" fillId="0" borderId="2"/>
    <xf numFmtId="38" fontId="70" fillId="0" borderId="2"/>
    <xf numFmtId="38" fontId="70" fillId="0" borderId="2"/>
    <xf numFmtId="38" fontId="70" fillId="0" borderId="2"/>
    <xf numFmtId="39" fontId="19" fillId="94" borderId="0"/>
    <xf numFmtId="39" fontId="19" fillId="94" borderId="0"/>
    <xf numFmtId="0" fontId="85" fillId="0" borderId="0"/>
    <xf numFmtId="0" fontId="1" fillId="0" borderId="0"/>
    <xf numFmtId="165" fontId="21" fillId="0" borderId="0">
      <alignment horizontal="left" wrapText="1"/>
    </xf>
    <xf numFmtId="197" fontId="21" fillId="0" borderId="0">
      <alignment horizontal="left" wrapText="1"/>
    </xf>
    <xf numFmtId="0" fontId="1" fillId="0" borderId="0"/>
    <xf numFmtId="189" fontId="21" fillId="0" borderId="0">
      <alignment horizontal="left" wrapText="1"/>
    </xf>
    <xf numFmtId="0" fontId="1" fillId="0" borderId="0"/>
    <xf numFmtId="0" fontId="85" fillId="0" borderId="0"/>
    <xf numFmtId="0" fontId="1" fillId="0" borderId="0"/>
    <xf numFmtId="0" fontId="85" fillId="0" borderId="0"/>
    <xf numFmtId="165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5" fontId="21" fillId="0" borderId="0">
      <alignment horizontal="left" wrapText="1"/>
    </xf>
    <xf numFmtId="0" fontId="85" fillId="0" borderId="0"/>
    <xf numFmtId="0" fontId="1" fillId="0" borderId="0"/>
    <xf numFmtId="0" fontId="21" fillId="0" borderId="0">
      <alignment horizontal="left" wrapText="1"/>
    </xf>
    <xf numFmtId="165" fontId="21" fillId="0" borderId="0">
      <alignment horizontal="left" wrapText="1"/>
    </xf>
    <xf numFmtId="0" fontId="85" fillId="0" borderId="0"/>
    <xf numFmtId="0" fontId="21" fillId="0" borderId="0">
      <alignment horizontal="left" wrapText="1"/>
    </xf>
    <xf numFmtId="0" fontId="85" fillId="0" borderId="0"/>
    <xf numFmtId="0" fontId="85" fillId="0" borderId="0"/>
    <xf numFmtId="165" fontId="21" fillId="0" borderId="0">
      <alignment horizontal="left" wrapText="1"/>
    </xf>
    <xf numFmtId="0" fontId="85" fillId="0" borderId="0"/>
    <xf numFmtId="166" fontId="21" fillId="0" borderId="0">
      <alignment horizontal="left" wrapText="1"/>
    </xf>
    <xf numFmtId="0" fontId="85" fillId="0" borderId="0"/>
    <xf numFmtId="0" fontId="1" fillId="0" borderId="0"/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85" fillId="0" borderId="0"/>
    <xf numFmtId="194" fontId="21" fillId="0" borderId="0">
      <alignment horizontal="left" wrapText="1"/>
    </xf>
    <xf numFmtId="198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85" fillId="0" borderId="0"/>
    <xf numFmtId="199" fontId="21" fillId="0" borderId="0">
      <alignment horizontal="left" wrapText="1"/>
    </xf>
    <xf numFmtId="0" fontId="85" fillId="0" borderId="0"/>
    <xf numFmtId="194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165" fontId="21" fillId="0" borderId="0">
      <alignment horizontal="left" wrapText="1"/>
    </xf>
    <xf numFmtId="0" fontId="85" fillId="0" borderId="0"/>
    <xf numFmtId="165" fontId="21" fillId="0" borderId="0">
      <alignment horizontal="left" wrapText="1"/>
    </xf>
    <xf numFmtId="191" fontId="21" fillId="0" borderId="0">
      <alignment horizontal="left" wrapText="1"/>
    </xf>
    <xf numFmtId="191" fontId="21" fillId="0" borderId="0">
      <alignment horizontal="left" wrapText="1"/>
    </xf>
    <xf numFmtId="191" fontId="21" fillId="0" borderId="0">
      <alignment horizontal="left" wrapText="1"/>
    </xf>
    <xf numFmtId="191" fontId="21" fillId="0" borderId="0">
      <alignment horizontal="left" wrapText="1"/>
    </xf>
    <xf numFmtId="0" fontId="85" fillId="0" borderId="0"/>
    <xf numFmtId="191" fontId="21" fillId="0" borderId="0">
      <alignment horizontal="left" wrapText="1"/>
    </xf>
    <xf numFmtId="0" fontId="85" fillId="0" borderId="0"/>
    <xf numFmtId="0" fontId="21" fillId="0" borderId="0">
      <alignment horizontal="left" wrapText="1"/>
    </xf>
    <xf numFmtId="198" fontId="21" fillId="0" borderId="0">
      <alignment horizontal="left" wrapText="1"/>
    </xf>
    <xf numFmtId="197" fontId="21" fillId="0" borderId="0">
      <alignment horizontal="left" wrapText="1"/>
    </xf>
    <xf numFmtId="0" fontId="85" fillId="0" borderId="0"/>
    <xf numFmtId="198" fontId="21" fillId="0" borderId="0">
      <alignment horizontal="left" wrapText="1"/>
    </xf>
    <xf numFmtId="198" fontId="21" fillId="0" borderId="0">
      <alignment horizontal="left" wrapText="1"/>
    </xf>
    <xf numFmtId="198" fontId="21" fillId="0" borderId="0">
      <alignment horizontal="left" wrapText="1"/>
    </xf>
    <xf numFmtId="0" fontId="85" fillId="0" borderId="0"/>
    <xf numFmtId="198" fontId="21" fillId="0" borderId="0">
      <alignment horizontal="left" wrapText="1"/>
    </xf>
    <xf numFmtId="198" fontId="21" fillId="0" borderId="0">
      <alignment horizontal="left" wrapText="1"/>
    </xf>
    <xf numFmtId="0" fontId="85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85" fillId="0" borderId="0"/>
    <xf numFmtId="198" fontId="21" fillId="0" borderId="0">
      <alignment horizontal="left" wrapText="1"/>
    </xf>
    <xf numFmtId="0" fontId="85" fillId="0" borderId="0"/>
    <xf numFmtId="0" fontId="85" fillId="0" borderId="0"/>
    <xf numFmtId="197" fontId="21" fillId="0" borderId="0">
      <alignment horizontal="left" wrapText="1"/>
    </xf>
    <xf numFmtId="0" fontId="1" fillId="0" borderId="0"/>
    <xf numFmtId="0" fontId="85" fillId="0" borderId="0"/>
    <xf numFmtId="189" fontId="21" fillId="0" borderId="0">
      <alignment horizontal="left" wrapText="1"/>
    </xf>
    <xf numFmtId="0" fontId="1" fillId="0" borderId="0"/>
    <xf numFmtId="165" fontId="21" fillId="0" borderId="0">
      <alignment horizontal="left" wrapText="1"/>
    </xf>
    <xf numFmtId="0" fontId="1" fillId="0" borderId="0"/>
    <xf numFmtId="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 applyNumberFormat="0" applyBorder="0" applyAlignment="0"/>
    <xf numFmtId="0" fontId="110" fillId="0" borderId="0" applyNumberFormat="0" applyBorder="0" applyAlignment="0"/>
    <xf numFmtId="0" fontId="100" fillId="0" borderId="0" applyNumberFormat="0" applyBorder="0" applyAlignment="0"/>
    <xf numFmtId="0" fontId="111" fillId="0" borderId="0"/>
    <xf numFmtId="0" fontId="56" fillId="0" borderId="47"/>
    <xf numFmtId="40" fontId="112" fillId="0" borderId="0" applyBorder="0">
      <alignment horizontal="right"/>
    </xf>
    <xf numFmtId="41" fontId="113" fillId="54" borderId="0">
      <alignment horizontal="left"/>
    </xf>
    <xf numFmtId="40" fontId="112" fillId="0" borderId="0" applyBorder="0">
      <alignment horizontal="right"/>
    </xf>
    <xf numFmtId="41" fontId="113" fillId="54" borderId="0">
      <alignment horizontal="left"/>
    </xf>
    <xf numFmtId="0" fontId="85" fillId="0" borderId="0"/>
    <xf numFmtId="0" fontId="85" fillId="0" borderId="0"/>
    <xf numFmtId="0" fontId="85" fillId="0" borderId="0"/>
    <xf numFmtId="0" fontId="85" fillId="0" borderId="0"/>
    <xf numFmtId="40" fontId="112" fillId="0" borderId="0" applyBorder="0">
      <alignment horizontal="right"/>
    </xf>
    <xf numFmtId="41" fontId="113" fillId="54" borderId="0">
      <alignment horizontal="left"/>
    </xf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14" fillId="0" borderId="0"/>
    <xf numFmtId="0" fontId="21" fillId="0" borderId="0" applyNumberFormat="0" applyBorder="0" applyAlignment="0"/>
    <xf numFmtId="165" fontId="19" fillId="0" borderId="0">
      <alignment horizontal="left" wrapText="1"/>
    </xf>
    <xf numFmtId="0" fontId="115" fillId="0" borderId="0" applyFill="0" applyBorder="0" applyProtection="0">
      <alignment horizontal="left" vertical="top"/>
    </xf>
    <xf numFmtId="0" fontId="109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" fillId="0" borderId="0"/>
    <xf numFmtId="0" fontId="85" fillId="0" borderId="0"/>
    <xf numFmtId="0" fontId="109" fillId="0" borderId="0" applyNumberFormat="0" applyFill="0" applyBorder="0" applyAlignment="0" applyProtection="0"/>
    <xf numFmtId="0" fontId="1" fillId="0" borderId="0"/>
    <xf numFmtId="0" fontId="85" fillId="0" borderId="0"/>
    <xf numFmtId="0" fontId="1" fillId="0" borderId="0"/>
    <xf numFmtId="0" fontId="11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65" fontId="19" fillId="0" borderId="0">
      <alignment horizontal="left" wrapText="1"/>
    </xf>
    <xf numFmtId="0" fontId="109" fillId="0" borderId="0" applyNumberFormat="0" applyFill="0" applyBorder="0" applyAlignment="0" applyProtection="0"/>
    <xf numFmtId="0" fontId="85" fillId="0" borderId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41" fillId="0" borderId="0"/>
    <xf numFmtId="165" fontId="19" fillId="0" borderId="0">
      <alignment horizontal="left" wrapText="1"/>
    </xf>
    <xf numFmtId="0" fontId="96" fillId="65" borderId="0"/>
    <xf numFmtId="165" fontId="19" fillId="0" borderId="0">
      <alignment horizontal="left" wrapText="1"/>
    </xf>
    <xf numFmtId="200" fontId="118" fillId="54" borderId="0">
      <alignment horizontal="left" vertical="center"/>
    </xf>
    <xf numFmtId="200" fontId="119" fillId="0" borderId="0">
      <alignment horizontal="left" vertical="center"/>
    </xf>
    <xf numFmtId="200" fontId="119" fillId="0" borderId="0">
      <alignment horizontal="left" vertical="center"/>
    </xf>
    <xf numFmtId="0" fontId="85" fillId="0" borderId="0"/>
    <xf numFmtId="0" fontId="1" fillId="0" borderId="0"/>
    <xf numFmtId="0" fontId="59" fillId="54" borderId="0">
      <alignment horizontal="left" wrapText="1"/>
    </xf>
    <xf numFmtId="0" fontId="59" fillId="54" borderId="0">
      <alignment horizontal="left" wrapText="1"/>
    </xf>
    <xf numFmtId="0" fontId="85" fillId="0" borderId="0"/>
    <xf numFmtId="0" fontId="59" fillId="54" borderId="0">
      <alignment horizontal="left" wrapText="1"/>
    </xf>
    <xf numFmtId="0" fontId="59" fillId="54" borderId="0">
      <alignment horizontal="left" wrapText="1"/>
    </xf>
    <xf numFmtId="0" fontId="120" fillId="0" borderId="0">
      <alignment horizontal="left" vertical="center"/>
    </xf>
    <xf numFmtId="0" fontId="120" fillId="0" borderId="0">
      <alignment horizontal="left" vertical="center"/>
    </xf>
    <xf numFmtId="0" fontId="85" fillId="0" borderId="0"/>
    <xf numFmtId="0" fontId="1" fillId="0" borderId="0"/>
    <xf numFmtId="0" fontId="17" fillId="0" borderId="24" applyNumberFormat="0" applyFill="0" applyAlignment="0" applyProtection="0"/>
    <xf numFmtId="0" fontId="52" fillId="0" borderId="54" applyNumberFormat="0" applyFill="0" applyAlignment="0" applyProtection="0"/>
    <xf numFmtId="0" fontId="52" fillId="0" borderId="5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0" borderId="54" applyNumberFormat="0" applyFill="0" applyAlignment="0" applyProtection="0"/>
    <xf numFmtId="0" fontId="85" fillId="0" borderId="0"/>
    <xf numFmtId="0" fontId="17" fillId="0" borderId="55" applyNumberFormat="0" applyFill="0" applyAlignment="0" applyProtection="0"/>
    <xf numFmtId="0" fontId="17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0" fontId="17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56" applyNumberFormat="0" applyFont="0" applyFill="0" applyAlignment="0" applyProtection="0"/>
    <xf numFmtId="0" fontId="17" fillId="0" borderId="55" applyNumberFormat="0" applyFill="0" applyAlignment="0" applyProtection="0"/>
    <xf numFmtId="0" fontId="85" fillId="0" borderId="0"/>
    <xf numFmtId="0" fontId="1" fillId="0" borderId="0"/>
    <xf numFmtId="0" fontId="17" fillId="0" borderId="24" applyNumberFormat="0" applyFill="0" applyAlignment="0" applyProtection="0"/>
    <xf numFmtId="0" fontId="17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19" fillId="0" borderId="0">
      <alignment horizontal="left" wrapText="1"/>
    </xf>
    <xf numFmtId="0" fontId="17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5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56" applyNumberFormat="0" applyFont="0" applyFill="0" applyAlignment="0" applyProtection="0"/>
    <xf numFmtId="0" fontId="39" fillId="0" borderId="56" applyNumberFormat="0" applyFon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56" applyNumberFormat="0" applyFont="0" applyFill="0" applyAlignment="0" applyProtection="0"/>
    <xf numFmtId="0" fontId="39" fillId="0" borderId="56" applyNumberFormat="0" applyFon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59" fillId="54" borderId="0">
      <alignment horizontal="left"/>
    </xf>
    <xf numFmtId="0" fontId="85" fillId="0" borderId="0"/>
    <xf numFmtId="0" fontId="17" fillId="0" borderId="55" applyNumberFormat="0" applyFill="0" applyAlignment="0" applyProtection="0"/>
    <xf numFmtId="0" fontId="17" fillId="0" borderId="24" applyNumberFormat="0" applyFill="0" applyAlignment="0" applyProtection="0"/>
    <xf numFmtId="0" fontId="42" fillId="0" borderId="57"/>
    <xf numFmtId="0" fontId="42" fillId="0" borderId="57"/>
    <xf numFmtId="0" fontId="42" fillId="0" borderId="57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57"/>
    <xf numFmtId="0" fontId="42" fillId="0" borderId="57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" fillId="0" borderId="0"/>
    <xf numFmtId="0" fontId="85" fillId="0" borderId="0"/>
    <xf numFmtId="0" fontId="15" fillId="0" borderId="0" applyNumberFormat="0" applyFill="0" applyBorder="0" applyAlignment="0" applyProtection="0"/>
    <xf numFmtId="0" fontId="1" fillId="0" borderId="0"/>
    <xf numFmtId="0" fontId="85" fillId="0" borderId="0"/>
    <xf numFmtId="0" fontId="1" fillId="0" borderId="0"/>
    <xf numFmtId="0" fontId="77" fillId="0" borderId="0" applyNumberFormat="0" applyFill="0" applyBorder="0" applyAlignment="0" applyProtection="0"/>
    <xf numFmtId="0" fontId="1" fillId="0" borderId="0"/>
    <xf numFmtId="0" fontId="1" fillId="0" borderId="0"/>
    <xf numFmtId="0" fontId="85" fillId="0" borderId="0"/>
    <xf numFmtId="0" fontId="1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5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44" fontId="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1" fillId="8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1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9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1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1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1" fillId="5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1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1" fillId="27" borderId="0" applyNumberFormat="0" applyBorder="0" applyAlignment="0" applyProtection="0"/>
    <xf numFmtId="0" fontId="1" fillId="19" borderId="0" applyNumberFormat="0" applyBorder="0" applyAlignment="0" applyProtection="0"/>
    <xf numFmtId="0" fontId="126" fillId="50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26" fillId="23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26" fillId="49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26" fillId="53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26" fillId="50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6" fillId="2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18" fillId="97" borderId="0" applyNumberFormat="0" applyBorder="0" applyAlignment="0" applyProtection="0"/>
    <xf numFmtId="0" fontId="27" fillId="108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27" fillId="109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27" fillId="44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27" fillId="1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27" fillId="11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27" fillId="112" borderId="0" applyNumberFormat="0" applyBorder="0" applyAlignment="0" applyProtection="0"/>
    <xf numFmtId="0" fontId="127" fillId="43" borderId="0" applyNumberFormat="0" applyBorder="0" applyAlignment="0" applyProtection="0"/>
    <xf numFmtId="0" fontId="10" fillId="96" borderId="0" applyNumberFormat="0" applyBorder="0" applyAlignment="0" applyProtection="0"/>
    <xf numFmtId="0" fontId="10" fillId="96" borderId="0" applyNumberFormat="0" applyBorder="0" applyAlignment="0" applyProtection="0"/>
    <xf numFmtId="0" fontId="33" fillId="44" borderId="28" applyNumberFormat="0" applyAlignment="0" applyProtection="0"/>
    <xf numFmtId="0" fontId="14" fillId="5" borderId="22" applyNumberFormat="0" applyAlignment="0" applyProtection="0"/>
    <xf numFmtId="0" fontId="14" fillId="5" borderId="22" applyNumberFormat="0" applyAlignment="0" applyProtection="0"/>
    <xf numFmtId="0" fontId="14" fillId="5" borderId="22" applyNumberFormat="0" applyAlignment="0" applyProtection="0"/>
    <xf numFmtId="0" fontId="1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113" borderId="0" applyNumberFormat="0" applyBorder="0" applyAlignment="0" applyProtection="0"/>
    <xf numFmtId="0" fontId="9" fillId="95" borderId="0" applyNumberFormat="0" applyBorder="0" applyAlignment="0" applyProtection="0"/>
    <xf numFmtId="0" fontId="9" fillId="95" borderId="0" applyNumberFormat="0" applyBorder="0" applyAlignment="0" applyProtection="0"/>
    <xf numFmtId="0" fontId="61" fillId="0" borderId="60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5" fillId="0" borderId="34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7" fillId="0" borderId="61" applyNumberFormat="0" applyFill="0" applyAlignment="0" applyProtection="0"/>
    <xf numFmtId="0" fontId="122" fillId="0" borderId="58" applyNumberFormat="0" applyFill="0" applyAlignment="0" applyProtection="0"/>
    <xf numFmtId="0" fontId="122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1" fillId="3" borderId="20" applyNumberFormat="0" applyAlignment="0" applyProtection="0"/>
    <xf numFmtId="0" fontId="129" fillId="52" borderId="27" applyNumberFormat="0" applyAlignment="0" applyProtection="0"/>
    <xf numFmtId="0" fontId="130" fillId="0" borderId="62" applyNumberFormat="0" applyFill="0" applyAlignment="0" applyProtection="0"/>
    <xf numFmtId="0" fontId="124" fillId="0" borderId="59" applyNumberFormat="0" applyFill="0" applyAlignment="0" applyProtection="0"/>
    <xf numFmtId="0" fontId="124" fillId="0" borderId="59" applyNumberFormat="0" applyFill="0" applyAlignment="0" applyProtection="0"/>
    <xf numFmtId="0" fontId="81" fillId="52" borderId="0" applyNumberFormat="0" applyBorder="0" applyAlignment="0" applyProtection="0"/>
    <xf numFmtId="0" fontId="123" fillId="2" borderId="0" applyNumberFormat="0" applyBorder="0" applyAlignment="0" applyProtection="0"/>
    <xf numFmtId="0" fontId="123" fillId="2" borderId="0" applyNumberFormat="0" applyBorder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1" fillId="6" borderId="23" applyNumberFormat="0" applyFont="0" applyAlignment="0" applyProtection="0"/>
    <xf numFmtId="0" fontId="21" fillId="51" borderId="44" applyNumberFormat="0" applyFont="0" applyAlignment="0" applyProtection="0"/>
    <xf numFmtId="0" fontId="1" fillId="6" borderId="23" applyNumberFormat="0" applyFont="0" applyAlignment="0" applyProtection="0"/>
    <xf numFmtId="0" fontId="89" fillId="114" borderId="45" applyNumberFormat="0" applyAlignment="0" applyProtection="0"/>
    <xf numFmtId="0" fontId="12" fillId="4" borderId="21" applyNumberFormat="0" applyAlignment="0" applyProtection="0"/>
    <xf numFmtId="0" fontId="10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2" fillId="0" borderId="63" applyNumberFormat="0" applyFill="0" applyAlignment="0" applyProtection="0"/>
    <xf numFmtId="0" fontId="1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0" fillId="0" borderId="0" xfId="2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3" fontId="6" fillId="0" borderId="1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5" fillId="0" borderId="6" xfId="0" applyFont="1" applyFill="1" applyBorder="1" applyAlignment="1">
      <alignment horizontal="left" wrapText="1"/>
    </xf>
    <xf numFmtId="0" fontId="125" fillId="0" borderId="0" xfId="0" applyFont="1" applyFill="1"/>
    <xf numFmtId="164" fontId="2" fillId="0" borderId="17" xfId="2" applyNumberFormat="1" applyFont="1" applyFill="1" applyBorder="1" applyAlignment="1">
      <alignment horizontal="right" vertical="center" wrapText="1"/>
    </xf>
    <xf numFmtId="0" fontId="125" fillId="0" borderId="0" xfId="0" applyFont="1" applyFill="1" applyBorder="1" applyAlignment="1">
      <alignment horizontal="left" wrapText="1"/>
    </xf>
    <xf numFmtId="41" fontId="125" fillId="0" borderId="0" xfId="0" applyNumberFormat="1" applyFont="1" applyFill="1" applyBorder="1" applyAlignment="1">
      <alignment horizontal="left" wrapText="1"/>
    </xf>
    <xf numFmtId="41" fontId="125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5" fillId="0" borderId="0" xfId="0" applyNumberFormat="1" applyFont="1" applyFill="1"/>
    <xf numFmtId="44" fontId="125" fillId="0" borderId="0" xfId="12594" applyFont="1" applyFill="1"/>
    <xf numFmtId="164" fontId="2" fillId="0" borderId="0" xfId="2" applyNumberFormat="1" applyFont="1" applyFill="1" applyBorder="1" applyAlignment="1">
      <alignment horizontal="right" vertical="center" wrapText="1"/>
    </xf>
    <xf numFmtId="0" fontId="125" fillId="0" borderId="0" xfId="0" applyFont="1" applyFill="1" applyAlignment="1">
      <alignment horizontal="left" wrapText="1"/>
    </xf>
    <xf numFmtId="0" fontId="125" fillId="0" borderId="1" xfId="0" applyFont="1" applyFill="1" applyBorder="1" applyAlignment="1">
      <alignment horizontal="left" wrapText="1"/>
    </xf>
    <xf numFmtId="0" fontId="125" fillId="0" borderId="2" xfId="0" applyFont="1" applyFill="1" applyBorder="1" applyAlignment="1">
      <alignment horizontal="left" wrapText="1"/>
    </xf>
    <xf numFmtId="0" fontId="125" fillId="0" borderId="4" xfId="0" applyFont="1" applyFill="1" applyBorder="1" applyAlignment="1">
      <alignment horizontal="left" wrapText="1"/>
    </xf>
    <xf numFmtId="0" fontId="125" fillId="0" borderId="10" xfId="0" applyFont="1" applyFill="1" applyBorder="1" applyAlignment="1">
      <alignment horizontal="left" wrapText="1"/>
    </xf>
    <xf numFmtId="164" fontId="125" fillId="0" borderId="0" xfId="2" applyNumberFormat="1" applyFont="1" applyFill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right" vertical="center" wrapText="1"/>
    </xf>
    <xf numFmtId="0" fontId="125" fillId="0" borderId="0" xfId="0" applyFont="1" applyFill="1" applyBorder="1"/>
    <xf numFmtId="3" fontId="6" fillId="0" borderId="16" xfId="3" applyNumberFormat="1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4" fontId="125" fillId="0" borderId="0" xfId="1" applyNumberFormat="1" applyFont="1" applyFill="1" applyBorder="1"/>
    <xf numFmtId="0" fontId="6" fillId="0" borderId="0" xfId="0" applyFont="1" applyFill="1" applyBorder="1" applyAlignment="1">
      <alignment horizontal="right" wrapText="1"/>
    </xf>
    <xf numFmtId="44" fontId="125" fillId="0" borderId="0" xfId="0" applyNumberFormat="1" applyFont="1" applyFill="1" applyBorder="1"/>
    <xf numFmtId="0" fontId="125" fillId="0" borderId="64" xfId="0" applyFont="1" applyFill="1" applyBorder="1"/>
    <xf numFmtId="0" fontId="6" fillId="0" borderId="0" xfId="0" applyFont="1" applyFill="1" applyBorder="1" applyAlignment="1">
      <alignment horizontal="left" wrapText="1"/>
    </xf>
    <xf numFmtId="44" fontId="2" fillId="0" borderId="64" xfId="0" applyNumberFormat="1" applyFont="1" applyFill="1" applyBorder="1" applyAlignment="1">
      <alignment horizontal="left" vertical="center" wrapText="1"/>
    </xf>
    <xf numFmtId="195" fontId="125" fillId="0" borderId="0" xfId="4" applyNumberFormat="1" applyFont="1" applyFill="1"/>
    <xf numFmtId="41" fontId="6" fillId="0" borderId="0" xfId="0" applyNumberFormat="1" applyFont="1" applyFill="1" applyBorder="1" applyAlignment="1">
      <alignment horizontal="left" wrapText="1"/>
    </xf>
    <xf numFmtId="192" fontId="125" fillId="0" borderId="0" xfId="12594" applyNumberFormat="1" applyFont="1" applyFill="1"/>
    <xf numFmtId="164" fontId="125" fillId="0" borderId="0" xfId="1" applyNumberFormat="1" applyFont="1" applyFill="1"/>
    <xf numFmtId="9" fontId="125" fillId="0" borderId="0" xfId="1" applyFont="1" applyFill="1"/>
    <xf numFmtId="195" fontId="131" fillId="0" borderId="0" xfId="4" applyNumberFormat="1" applyFont="1" applyFill="1"/>
    <xf numFmtId="0" fontId="132" fillId="0" borderId="0" xfId="0" applyFont="1" applyFill="1"/>
    <xf numFmtId="0" fontId="133" fillId="0" borderId="0" xfId="0" applyFont="1" applyFill="1"/>
    <xf numFmtId="192" fontId="131" fillId="0" borderId="0" xfId="12594" applyNumberFormat="1" applyFont="1" applyFill="1"/>
    <xf numFmtId="192" fontId="125" fillId="0" borderId="25" xfId="12594" applyNumberFormat="1" applyFont="1" applyFill="1" applyBorder="1"/>
    <xf numFmtId="192" fontId="125" fillId="115" borderId="0" xfId="12594" applyNumberFormat="1" applyFont="1" applyFill="1"/>
    <xf numFmtId="195" fontId="125" fillId="115" borderId="0" xfId="4" applyNumberFormat="1" applyFont="1" applyFill="1"/>
    <xf numFmtId="195" fontId="131" fillId="115" borderId="0" xfId="4" applyNumberFormat="1" applyFont="1" applyFill="1"/>
    <xf numFmtId="192" fontId="125" fillId="115" borderId="25" xfId="12594" applyNumberFormat="1" applyFont="1" applyFill="1" applyBorder="1"/>
    <xf numFmtId="1" fontId="125" fillId="0" borderId="0" xfId="0" applyNumberFormat="1" applyFont="1" applyFill="1"/>
    <xf numFmtId="0" fontId="2" fillId="0" borderId="12" xfId="0" applyNumberFormat="1" applyFont="1" applyFill="1" applyBorder="1" applyAlignment="1"/>
    <xf numFmtId="0" fontId="6" fillId="0" borderId="64" xfId="0" applyNumberFormat="1" applyFont="1" applyFill="1" applyBorder="1" applyAlignment="1"/>
    <xf numFmtId="0" fontId="2" fillId="0" borderId="65" xfId="0" applyNumberFormat="1" applyFont="1" applyFill="1" applyBorder="1" applyAlignment="1">
      <alignment horizontal="right"/>
    </xf>
    <xf numFmtId="0" fontId="134" fillId="0" borderId="66" xfId="0" applyNumberFormat="1" applyFont="1" applyFill="1" applyBorder="1" applyAlignment="1"/>
    <xf numFmtId="0" fontId="6" fillId="0" borderId="0" xfId="0" applyNumberFormat="1" applyFont="1" applyFill="1" applyBorder="1" applyAlignment="1"/>
    <xf numFmtId="0" fontId="2" fillId="0" borderId="67" xfId="0" applyNumberFormat="1" applyFont="1" applyFill="1" applyBorder="1" applyAlignment="1">
      <alignment horizontal="right"/>
    </xf>
    <xf numFmtId="0" fontId="6" fillId="0" borderId="66" xfId="0" applyNumberFormat="1" applyFont="1" applyFill="1" applyBorder="1" applyAlignment="1"/>
    <xf numFmtId="0" fontId="2" fillId="0" borderId="66" xfId="0" applyNumberFormat="1" applyFon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2" fillId="0" borderId="67" xfId="0" applyNumberFormat="1" applyFont="1" applyFill="1" applyBorder="1" applyAlignment="1">
      <alignment horizontal="centerContinuous"/>
    </xf>
    <xf numFmtId="0" fontId="2" fillId="0" borderId="66" xfId="0" applyNumberFormat="1" applyFont="1" applyFill="1" applyBorder="1" applyAlignment="1">
      <alignment horizontal="centerContinuous"/>
    </xf>
    <xf numFmtId="0" fontId="6" fillId="0" borderId="66" xfId="0" applyNumberFormat="1" applyFont="1" applyFill="1" applyBorder="1" applyAlignment="1" applyProtection="1">
      <protection locked="0"/>
    </xf>
    <xf numFmtId="0" fontId="6" fillId="0" borderId="67" xfId="0" applyNumberFormat="1" applyFont="1" applyFill="1" applyBorder="1" applyAlignment="1"/>
    <xf numFmtId="0" fontId="2" fillId="0" borderId="6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67" xfId="0" applyNumberFormat="1" applyFont="1" applyFill="1" applyBorder="1" applyAlignment="1">
      <alignment horizontal="center"/>
    </xf>
    <xf numFmtId="0" fontId="2" fillId="0" borderId="68" xfId="0" applyNumberFormat="1" applyFont="1" applyFill="1" applyBorder="1" applyAlignment="1">
      <alignment horizontal="center"/>
    </xf>
    <xf numFmtId="0" fontId="2" fillId="0" borderId="69" xfId="0" applyNumberFormat="1" applyFont="1" applyFill="1" applyBorder="1" applyAlignment="1">
      <alignment horizontal="left"/>
    </xf>
    <xf numFmtId="0" fontId="6" fillId="0" borderId="69" xfId="0" applyNumberFormat="1" applyFont="1" applyFill="1" applyBorder="1" applyAlignment="1">
      <alignment horizontal="center"/>
    </xf>
    <xf numFmtId="0" fontId="6" fillId="0" borderId="70" xfId="0" applyNumberFormat="1" applyFont="1" applyFill="1" applyBorder="1" applyAlignment="1">
      <alignment horizontal="center"/>
    </xf>
    <xf numFmtId="0" fontId="6" fillId="0" borderId="66" xfId="0" applyNumberFormat="1" applyFont="1" applyFill="1" applyBorder="1" applyAlignment="1">
      <alignment horizontal="fill"/>
    </xf>
    <xf numFmtId="0" fontId="6" fillId="0" borderId="0" xfId="0" applyNumberFormat="1" applyFont="1" applyFill="1" applyBorder="1" applyAlignment="1">
      <alignment horizontal="fill"/>
    </xf>
    <xf numFmtId="0" fontId="6" fillId="0" borderId="67" xfId="0" applyNumberFormat="1" applyFont="1" applyFill="1" applyBorder="1" applyAlignment="1">
      <alignment horizontal="fill"/>
    </xf>
    <xf numFmtId="0" fontId="6" fillId="0" borderId="66" xfId="0" applyNumberFormat="1" applyFont="1" applyFill="1" applyBorder="1" applyAlignment="1">
      <alignment horizontal="center"/>
    </xf>
    <xf numFmtId="10" fontId="6" fillId="0" borderId="0" xfId="0" applyNumberFormat="1" applyFont="1" applyFill="1" applyAlignment="1" applyProtection="1">
      <protection locked="0"/>
    </xf>
    <xf numFmtId="10" fontId="6" fillId="0" borderId="67" xfId="0" applyNumberFormat="1" applyFont="1" applyFill="1" applyBorder="1" applyAlignment="1"/>
    <xf numFmtId="10" fontId="6" fillId="0" borderId="0" xfId="0" applyNumberFormat="1" applyFont="1" applyFill="1" applyAlignment="1"/>
    <xf numFmtId="10" fontId="6" fillId="0" borderId="0" xfId="0" applyNumberFormat="1" applyFont="1" applyFill="1" applyBorder="1" applyAlignment="1"/>
    <xf numFmtId="10" fontId="6" fillId="0" borderId="69" xfId="0" applyNumberFormat="1" applyFont="1" applyFill="1" applyBorder="1" applyAlignment="1"/>
    <xf numFmtId="10" fontId="6" fillId="0" borderId="2" xfId="0" applyNumberFormat="1" applyFont="1" applyFill="1" applyBorder="1" applyAlignment="1"/>
    <xf numFmtId="10" fontId="6" fillId="0" borderId="71" xfId="0" applyNumberFormat="1" applyFont="1" applyFill="1" applyBorder="1" applyAlignment="1"/>
    <xf numFmtId="0" fontId="6" fillId="0" borderId="15" xfId="0" applyNumberFormat="1" applyFont="1" applyFill="1" applyBorder="1" applyAlignment="1">
      <alignment horizontal="center"/>
    </xf>
    <xf numFmtId="0" fontId="6" fillId="0" borderId="16" xfId="0" applyNumberFormat="1" applyFont="1" applyFill="1" applyBorder="1" applyAlignment="1"/>
    <xf numFmtId="10" fontId="6" fillId="0" borderId="16" xfId="0" applyNumberFormat="1" applyFont="1" applyFill="1" applyBorder="1" applyAlignment="1"/>
    <xf numFmtId="10" fontId="6" fillId="0" borderId="72" xfId="0" applyNumberFormat="1" applyFont="1" applyFill="1" applyBorder="1" applyAlignment="1"/>
    <xf numFmtId="10" fontId="132" fillId="0" borderId="0" xfId="1" applyNumberFormat="1" applyFont="1" applyFill="1"/>
    <xf numFmtId="0" fontId="6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fill"/>
    </xf>
    <xf numFmtId="0" fontId="6" fillId="0" borderId="0" xfId="0" applyNumberFormat="1" applyFont="1" applyFill="1" applyAlignment="1" applyProtection="1">
      <protection locked="0"/>
    </xf>
    <xf numFmtId="0" fontId="2" fillId="0" borderId="0" xfId="0" applyNumberFormat="1" applyFont="1" applyFill="1" applyAlignment="1">
      <alignment horizontal="center"/>
    </xf>
    <xf numFmtId="0" fontId="2" fillId="0" borderId="69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wrapText="1"/>
    </xf>
  </cellXfs>
  <cellStyles count="12976">
    <cellStyle name="_x0013_" xfId="7"/>
    <cellStyle name=" 1" xfId="8"/>
    <cellStyle name=" 1 2" xfId="9"/>
    <cellStyle name=" 1 2 2" xfId="10"/>
    <cellStyle name=" 1 3" xfId="11"/>
    <cellStyle name=" 1 4" xfId="12"/>
    <cellStyle name="_x0013_ 10" xfId="13"/>
    <cellStyle name="_x0013_ 11" xfId="14"/>
    <cellStyle name="_x0013_ 2" xfId="15"/>
    <cellStyle name="_x0013_ 2 2" xfId="16"/>
    <cellStyle name="_x0013_ 3" xfId="17"/>
    <cellStyle name="_x0013_ 3 2" xfId="18"/>
    <cellStyle name="_x0013_ 4" xfId="19"/>
    <cellStyle name="_x0013_ 4 2" xfId="20"/>
    <cellStyle name="_x0013_ 5" xfId="21"/>
    <cellStyle name="_x0013_ 6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3" xfId="41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3" xfId="45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2" xfId="66"/>
    <cellStyle name="_4.06E Pass Throughs 2 2" xfId="67"/>
    <cellStyle name="_4.06E Pass Throughs 2 2 2" xfId="68"/>
    <cellStyle name="_4.06E Pass Throughs 2 3" xfId="69"/>
    <cellStyle name="_4.06E Pass Throughs 3" xfId="70"/>
    <cellStyle name="_4.06E Pass Throughs 3 2" xfId="71"/>
    <cellStyle name="_4.06E Pass Throughs 3 2 2" xfId="72"/>
    <cellStyle name="_4.06E Pass Throughs 3 3" xfId="73"/>
    <cellStyle name="_4.06E Pass Throughs 3 3 2" xfId="74"/>
    <cellStyle name="_4.06E Pass Throughs 3 4" xfId="75"/>
    <cellStyle name="_4.06E Pass Throughs 3 4 2" xfId="76"/>
    <cellStyle name="_4.06E Pass Throughs 4" xfId="77"/>
    <cellStyle name="_4.06E Pass Throughs 4 2" xfId="78"/>
    <cellStyle name="_4.06E Pass Throughs 5" xfId="79"/>
    <cellStyle name="_4.06E Pass Throughs 5 2" xfId="80"/>
    <cellStyle name="_4.06E Pass Throughs 6" xfId="81"/>
    <cellStyle name="_4.06E Pass Throughs 7" xfId="82"/>
    <cellStyle name="_4.06E Pass Throughs 7 2" xfId="83"/>
    <cellStyle name="_4.06E Pass Throughs 8" xfId="84"/>
    <cellStyle name="_4.06E Pass Throughs 8 2" xfId="85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3" xfId="89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3" xfId="93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3" xfId="10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3" xfId="10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3" xfId="121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3" xfId="125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3" xfId="129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GRC Compl Filing - Exhibit D" xfId="132"/>
    <cellStyle name="_4.06E Pass Throughs_2009 GRC Compl Filing - Exhibit D 2" xfId="133"/>
    <cellStyle name="_4.06E Pass Throughs_2009 GRC Compl Filing - Exhibit D_DEM-WP(C) ENERG10C--ctn Mid-C_042010 2010GRC" xfId="134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3" xfId="139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Monthly" xfId="145"/>
    <cellStyle name="_4.06E Pass Throughs_4 31E Reg Asset  Liab and EXH D" xfId="146"/>
    <cellStyle name="_4.06E Pass Throughs_4 31E Reg Asset  Liab and EXH D _ Aug 10 Filing (2)" xfId="147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3" xfId="151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Monthly" xfId="157"/>
    <cellStyle name="_4.06E Pass Throughs_AURORA Total New" xfId="158"/>
    <cellStyle name="_4.06E Pass Throughs_AURORA Total New 2" xfId="159"/>
    <cellStyle name="_4.06E Pass Throughs_Book2" xfId="160"/>
    <cellStyle name="_4.06E Pass Throughs_Book2 2" xfId="161"/>
    <cellStyle name="_4.06E Pass Throughs_Book2 2 2" xfId="162"/>
    <cellStyle name="_4.06E Pass Throughs_Book2 3" xfId="163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3" xfId="167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3" xfId="173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3" xfId="177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3" xfId="18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3" xfId="187"/>
    <cellStyle name="_4.06E Pass Throughs_Book4" xfId="188"/>
    <cellStyle name="_4.06E Pass Throughs_Book4 2" xfId="189"/>
    <cellStyle name="_4.06E Pass Throughs_Book4 2 2" xfId="190"/>
    <cellStyle name="_4.06E Pass Throughs_Book4 3" xfId="19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3" xfId="196"/>
    <cellStyle name="_4.06E Pass Throughs_Book9_DEM-WP(C) ENERG10C--ctn Mid-C_042010 2010GRC" xfId="197"/>
    <cellStyle name="_4.06E Pass Throughs_Chelan PUD Power Costs (8-10)" xfId="198"/>
    <cellStyle name="_4.06E Pass Throughs_DEM-WP(C) Chelan Power Costs" xfId="199"/>
    <cellStyle name="_4.06E Pass Throughs_DEM-WP(C) ENERG10C--ctn Mid-C_042010 2010GRC" xfId="200"/>
    <cellStyle name="_4.06E Pass Throughs_DEM-WP(C) Gas Transport 2010GRC" xfId="201"/>
    <cellStyle name="_4.06E Pass Throughs_INPUTS" xfId="202"/>
    <cellStyle name="_4.06E Pass Throughs_INPUTS 2" xfId="203"/>
    <cellStyle name="_4.06E Pass Throughs_INPUTS 2 2" xfId="204"/>
    <cellStyle name="_4.06E Pass Throughs_INPUTS 3" xfId="20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_DEM-WP(C) ENERG10C--ctn Mid-C_042010 2010GRC" xfId="209"/>
    <cellStyle name="_4.06E Pass Throughs_NIM Summary 2" xfId="210"/>
    <cellStyle name="_4.06E Pass Throughs_NIM Summary 3" xfId="211"/>
    <cellStyle name="_4.06E Pass Throughs_NIM Summary 4" xfId="212"/>
    <cellStyle name="_4.06E Pass Throughs_NIM Summary 5" xfId="213"/>
    <cellStyle name="_4.06E Pass Throughs_NIM Summary 6" xfId="214"/>
    <cellStyle name="_4.06E Pass Throughs_NIM Summary 7" xfId="215"/>
    <cellStyle name="_4.06E Pass Throughs_NIM Summary 8" xfId="216"/>
    <cellStyle name="_4.06E Pass Throughs_NIM Summary 9" xfId="217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Monthly" xfId="221"/>
    <cellStyle name="_4.06E Pass Throughs_NIM+O&amp;M Monthly 2" xfId="222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_DEM-WP(C) ENERG10C--ctn Mid-C_042010 2010GRC" xfId="229"/>
    <cellStyle name="_4.06E Pass Throughs_PCA 9 -  Exhibit D Nov 2010" xfId="230"/>
    <cellStyle name="_4.06E Pass Throughs_PCA 9 - Exhibit D at August 2010" xfId="231"/>
    <cellStyle name="_4.06E Pass Throughs_PCA 9 - Exhibit D June 2010 GRC" xfId="232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3" xfId="236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3" xfId="26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3" xfId="26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3" xfId="26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3" xfId="27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3" xfId="27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3" xfId="282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3" xfId="291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3" xfId="296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3" xfId="300"/>
    <cellStyle name="_4.06E Pass Throughs_ROR 5.02" xfId="301"/>
    <cellStyle name="_4.06E Pass Throughs_ROR 5.02 2" xfId="302"/>
    <cellStyle name="_4.06E Pass Throughs_ROR 5.02 2 2" xfId="303"/>
    <cellStyle name="_4.06E Pass Throughs_ROR 5.02 3" xfId="304"/>
    <cellStyle name="_4.06E Pass Throughs_Wind Integration 10GRC" xfId="305"/>
    <cellStyle name="_4.06E Pass Throughs_Wind Integration 10GRC 2" xfId="306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3" xfId="312"/>
    <cellStyle name="_4.13E Montana Energy Tax 3" xfId="313"/>
    <cellStyle name="_4.13E Montana Energy Tax 3 2" xfId="314"/>
    <cellStyle name="_4.13E Montana Energy Tax 3 2 2" xfId="315"/>
    <cellStyle name="_4.13E Montana Energy Tax 3 3" xfId="316"/>
    <cellStyle name="_4.13E Montana Energy Tax 3 3 2" xfId="317"/>
    <cellStyle name="_4.13E Montana Energy Tax 3 4" xfId="318"/>
    <cellStyle name="_4.13E Montana Energy Tax 3 4 2" xfId="319"/>
    <cellStyle name="_4.13E Montana Energy Tax 4" xfId="320"/>
    <cellStyle name="_4.13E Montana Energy Tax 4 2" xfId="321"/>
    <cellStyle name="_4.13E Montana Energy Tax 5" xfId="322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3" xfId="330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3" xfId="341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3" xfId="362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3" xfId="366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3" xfId="370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GRC Compl Filing - Exhibit D" xfId="373"/>
    <cellStyle name="_4.13E Montana Energy Tax_2009 GRC Compl Filing - Exhibit D 2" xfId="374"/>
    <cellStyle name="_4.13E Montana Energy Tax_2009 GRC Compl Filing - Exhibit D_DEM-WP(C) ENERG10C--ctn Mid-C_042010 2010GRC" xfId="375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3" xfId="380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3" xfId="39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_DEM-WP(C) ENERG10C--ctn Mid-C_042010 2010GRC" xfId="394"/>
    <cellStyle name="_4.13E Montana Energy Tax_AURORA Total New" xfId="395"/>
    <cellStyle name="_4.13E Montana Energy Tax_AURORA Total New 2" xfId="396"/>
    <cellStyle name="_4.13E Montana Energy Tax_Book2" xfId="397"/>
    <cellStyle name="_4.13E Montana Energy Tax_Book2 2" xfId="398"/>
    <cellStyle name="_4.13E Montana Energy Tax_Book2 2 2" xfId="399"/>
    <cellStyle name="_4.13E Montana Energy Tax_Book2 3" xfId="40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3" xfId="40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3" xfId="410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3" xfId="414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3" xfId="419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3" xfId="424"/>
    <cellStyle name="_4.13E Montana Energy Tax_Book4" xfId="425"/>
    <cellStyle name="_4.13E Montana Energy Tax_Book4 2" xfId="426"/>
    <cellStyle name="_4.13E Montana Energy Tax_Book4 2 2" xfId="427"/>
    <cellStyle name="_4.13E Montana Energy Tax_Book4 3" xfId="428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3" xfId="433"/>
    <cellStyle name="_4.13E Montana Energy Tax_Book9_DEM-WP(C) ENERG10C--ctn Mid-C_042010 2010GRC" xfId="434"/>
    <cellStyle name="_4.13E Montana Energy Tax_Chelan PUD Power Costs (8-10)" xfId="435"/>
    <cellStyle name="_4.13E Montana Energy Tax_DEM-WP(C) Chelan Power Costs" xfId="436"/>
    <cellStyle name="_4.13E Montana Energy Tax_DEM-WP(C) ENERG10C--ctn Mid-C_042010 2010GRC" xfId="437"/>
    <cellStyle name="_4.13E Montana Energy Tax_DEM-WP(C) Gas Transport 2010GRC" xfId="438"/>
    <cellStyle name="_4.13E Montana Energy Tax_INPUTS" xfId="439"/>
    <cellStyle name="_4.13E Montana Energy Tax_INPUTS 2" xfId="440"/>
    <cellStyle name="_4.13E Montana Energy Tax_INPUTS 2 2" xfId="441"/>
    <cellStyle name="_4.13E Montana Energy Tax_INPUTS 3" xfId="442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_DEM-WP(C) ENERG10C--ctn Mid-C_042010 2010GRC" xfId="446"/>
    <cellStyle name="_4.13E Montana Energy Tax_NIM Summary 2" xfId="447"/>
    <cellStyle name="_4.13E Montana Energy Tax_NIM Summary 3" xfId="448"/>
    <cellStyle name="_4.13E Montana Energy Tax_NIM Summary 4" xfId="449"/>
    <cellStyle name="_4.13E Montana Energy Tax_NIM Summary 5" xfId="450"/>
    <cellStyle name="_4.13E Montana Energy Tax_NIM Summary 6" xfId="451"/>
    <cellStyle name="_4.13E Montana Energy Tax_NIM Summary 7" xfId="452"/>
    <cellStyle name="_4.13E Montana Energy Tax_NIM Summary 8" xfId="453"/>
    <cellStyle name="_4.13E Montana Energy Tax_NIM Summary 9" xfId="454"/>
    <cellStyle name="_4.13E Montana Energy Tax_NIM Summary_DEM-WP(C) ENERG10C--ctn Mid-C_042010 2010GRC" xfId="455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_DEM-WP(C) ENERG10C--ctn Mid-C_042010 2010GRC" xfId="462"/>
    <cellStyle name="_4.13E Montana Energy Tax_PCA 9 -  Exhibit D Nov 2010" xfId="463"/>
    <cellStyle name="_4.13E Montana Energy Tax_PCA 9 - Exhibit D at August 2010" xfId="464"/>
    <cellStyle name="_4.13E Montana Energy Tax_PCA 9 - Exhibit D June 2010 GRC" xfId="46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3" xfId="46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3" xfId="493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3" xfId="497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3" xfId="501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3" xfId="505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3" xfId="509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3" xfId="515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3" xfId="524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3" xfId="529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3" xfId="533"/>
    <cellStyle name="_4.13E Montana Energy Tax_ROR 5.02" xfId="534"/>
    <cellStyle name="_4.13E Montana Energy Tax_ROR 5.02 2" xfId="535"/>
    <cellStyle name="_4.13E Montana Energy Tax_ROR 5.02 2 2" xfId="536"/>
    <cellStyle name="_4.13E Montana Energy Tax_ROR 5.02 3" xfId="537"/>
    <cellStyle name="_4.13E Montana Energy Tax_Wind Integration 10GRC" xfId="538"/>
    <cellStyle name="_4.13E Montana Energy Tax_Wind Integration 10GRC 2" xfId="539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3" xfId="5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3" xfId="552"/>
    <cellStyle name="_AURORA WIP 4" xfId="553"/>
    <cellStyle name="_AURORA WIP 4 2" xfId="554"/>
    <cellStyle name="_AURORA WIP 5" xfId="555"/>
    <cellStyle name="_AURORA WIP 5 2" xfId="556"/>
    <cellStyle name="_AURORA WIP_4 31E Reg Asset  Liab and EXH D" xfId="557"/>
    <cellStyle name="_AURORA WIP_4 31E Reg Asset  Liab and EXH D _ Aug 10 Filing (2)" xfId="558"/>
    <cellStyle name="_AURORA WIP_Chelan PUD Power Costs (8-10)" xfId="559"/>
    <cellStyle name="_AURORA WIP_DEM-WP(C) Chelan Power Costs" xfId="560"/>
    <cellStyle name="_AURORA WIP_DEM-WP(C) Costs Not In AURORA 2010GRC As Filed" xfId="561"/>
    <cellStyle name="_AURORA WIP_DEM-WP(C) Costs Not In AURORA 2010GRC As Filed 2" xfId="562"/>
    <cellStyle name="_AURORA WIP_DEM-WP(C) Costs Not In AURORA 2010GRC As Filed 3" xfId="563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NIM Summary" xfId="567"/>
    <cellStyle name="_AURORA WIP_NIM Summary 09GRC" xfId="568"/>
    <cellStyle name="_AURORA WIP_NIM Summary 09GRC 2" xfId="569"/>
    <cellStyle name="_AURORA WIP_NIM Summary 09GRC_DEM-WP(C) ENERG10C--ctn Mid-C_042010 2010GRC" xfId="570"/>
    <cellStyle name="_AURORA WIP_NIM Summary 2" xfId="571"/>
    <cellStyle name="_AURORA WIP_NIM Summary 3" xfId="572"/>
    <cellStyle name="_AURORA WIP_NIM Summary 4" xfId="573"/>
    <cellStyle name="_AURORA WIP_NIM Summary 5" xfId="574"/>
    <cellStyle name="_AURORA WIP_NIM Summary 6" xfId="575"/>
    <cellStyle name="_AURORA WIP_NIM Summary 7" xfId="576"/>
    <cellStyle name="_AURORA WIP_NIM Summary 8" xfId="577"/>
    <cellStyle name="_AURORA WIP_NIM Summary 9" xfId="578"/>
    <cellStyle name="_AURORA WIP_NIM Summary_DEM-WP(C) ENERG10C--ctn Mid-C_042010 2010GRC" xfId="579"/>
    <cellStyle name="_AURORA WIP_NIM+O&amp;M" xfId="580"/>
    <cellStyle name="_AURORA WIP_NIM+O&amp;M 2" xfId="581"/>
    <cellStyle name="_AURORA WIP_NIM+O&amp;M Monthly" xfId="582"/>
    <cellStyle name="_AURORA WIP_NIM+O&amp;M Monthly 2" xfId="583"/>
    <cellStyle name="_AURORA WIP_PCA 9 -  Exhibit D April 2010 (3)" xfId="584"/>
    <cellStyle name="_AURORA WIP_PCA 9 -  Exhibit D April 2010 (3) 2" xfId="585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3" xfId="589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3" xfId="600"/>
    <cellStyle name="_Book1 (2) 3" xfId="601"/>
    <cellStyle name="_Book1 (2) 3 2" xfId="602"/>
    <cellStyle name="_Book1 (2) 3 2 2" xfId="603"/>
    <cellStyle name="_Book1 (2) 3 3" xfId="604"/>
    <cellStyle name="_Book1 (2) 3 3 2" xfId="605"/>
    <cellStyle name="_Book1 (2) 3 4" xfId="606"/>
    <cellStyle name="_Book1 (2) 3 4 2" xfId="607"/>
    <cellStyle name="_Book1 (2) 4" xfId="608"/>
    <cellStyle name="_Book1 (2) 4 2" xfId="609"/>
    <cellStyle name="_Book1 (2) 5" xfId="610"/>
    <cellStyle name="_Book1 (2) 6" xfId="611"/>
    <cellStyle name="_Book1 (2) 6 2" xfId="612"/>
    <cellStyle name="_Book1 (2) 7" xfId="613"/>
    <cellStyle name="_Book1 (2) 7 2" xfId="614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3" xfId="618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3" xfId="622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3" xfId="629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3" xfId="63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3" xfId="64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3" xfId="650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3" xfId="654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3" xfId="658"/>
    <cellStyle name="_Book1 (2)_16.37E Wild Horse Expansion DeferralRevwrkingfile SF_DEM-WP(C) ENERG10C--ctn Mid-C_042010 2010GRC" xfId="659"/>
    <cellStyle name="_Book1 (2)_2009 Compliance Filing PCA Exhibits for GRC" xfId="660"/>
    <cellStyle name="_Book1 (2)_2009 GRC Compl Filing - Exhibit D" xfId="661"/>
    <cellStyle name="_Book1 (2)_2009 GRC Compl Filing - Exhibit D 2" xfId="662"/>
    <cellStyle name="_Book1 (2)_2009 GRC Compl Filing - Exhibit D_DEM-WP(C) ENERG10C--ctn Mid-C_042010 2010GRC" xfId="663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3" xfId="668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3" xfId="678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_DEM-WP(C) ENERG10C--ctn Mid-C_042010 2010GRC" xfId="682"/>
    <cellStyle name="_Book1 (2)_ACCOUNTS" xfId="683"/>
    <cellStyle name="_Book1 (2)_AURORA Total New" xfId="684"/>
    <cellStyle name="_Book1 (2)_AURORA Total New 2" xfId="685"/>
    <cellStyle name="_Book1 (2)_Book2" xfId="686"/>
    <cellStyle name="_Book1 (2)_Book2 2" xfId="687"/>
    <cellStyle name="_Book1 (2)_Book2 2 2" xfId="688"/>
    <cellStyle name="_Book1 (2)_Book2 3" xfId="689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3" xfId="693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3" xfId="699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3" xfId="703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3" xfId="708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3" xfId="713"/>
    <cellStyle name="_Book1 (2)_Book4" xfId="714"/>
    <cellStyle name="_Book1 (2)_Book4 2" xfId="715"/>
    <cellStyle name="_Book1 (2)_Book4 2 2" xfId="716"/>
    <cellStyle name="_Book1 (2)_Book4 3" xfId="717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3" xfId="722"/>
    <cellStyle name="_Book1 (2)_Book9_DEM-WP(C) ENERG10C--ctn Mid-C_042010 2010GRC" xfId="723"/>
    <cellStyle name="_Book1 (2)_Chelan PUD Power Costs (8-10)" xfId="724"/>
    <cellStyle name="_Book1 (2)_DEM-WP(C) Chelan Power Costs" xfId="725"/>
    <cellStyle name="_Book1 (2)_DEM-WP(C) ENERG10C--ctn Mid-C_042010 2010GRC" xfId="726"/>
    <cellStyle name="_Book1 (2)_DEM-WP(C) Gas Transport 2010GRC" xfId="727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3" xfId="732"/>
    <cellStyle name="_Book1 (2)_NIM Summary" xfId="733"/>
    <cellStyle name="_Book1 (2)_NIM Summary 09GRC" xfId="734"/>
    <cellStyle name="_Book1 (2)_NIM Summary 09GRC 2" xfId="735"/>
    <cellStyle name="_Book1 (2)_NIM Summary 09GRC_DEM-WP(C) ENERG10C--ctn Mid-C_042010 2010GRC" xfId="736"/>
    <cellStyle name="_Book1 (2)_NIM Summary 2" xfId="737"/>
    <cellStyle name="_Book1 (2)_NIM Summary 3" xfId="738"/>
    <cellStyle name="_Book1 (2)_NIM Summary 4" xfId="739"/>
    <cellStyle name="_Book1 (2)_NIM Summary 5" xfId="740"/>
    <cellStyle name="_Book1 (2)_NIM Summary 6" xfId="741"/>
    <cellStyle name="_Book1 (2)_NIM Summary 7" xfId="742"/>
    <cellStyle name="_Book1 (2)_NIM Summary 8" xfId="743"/>
    <cellStyle name="_Book1 (2)_NIM Summary 9" xfId="744"/>
    <cellStyle name="_Book1 (2)_NIM Summary_DEM-WP(C) ENERG10C--ctn Mid-C_042010 2010GRC" xfId="745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_DEM-WP(C) ENERG10C--ctn Mid-C_042010 2010GRC" xfId="752"/>
    <cellStyle name="_Book1 (2)_PCA 9 -  Exhibit D Nov 2010" xfId="753"/>
    <cellStyle name="_Book1 (2)_PCA 9 - Exhibit D at August 2010" xfId="754"/>
    <cellStyle name="_Book1 (2)_PCA 9 - Exhibit D June 2010 GRC" xfId="755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3" xfId="759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3" xfId="763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3" xfId="769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3" xfId="778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3" xfId="783"/>
    <cellStyle name="_Book1 (2)_Production Adj 4.37" xfId="784"/>
    <cellStyle name="_Book1 (2)_Production Adj 4.37 2" xfId="785"/>
    <cellStyle name="_Book1 (2)_Production Adj 4.37 2 2" xfId="786"/>
    <cellStyle name="_Book1 (2)_Production Adj 4.37 3" xfId="787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3" xfId="791"/>
    <cellStyle name="_Book1 (2)_Rebuttal Power Costs" xfId="792"/>
    <cellStyle name="_Book1 (2)_Rebuttal Power Costs 2" xfId="793"/>
    <cellStyle name="_Book1 (2)_Rebuttal Power Costs 2 2" xfId="794"/>
    <cellStyle name="_Book1 (2)_Rebuttal Power Costs 3" xfId="795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3" xfId="799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3" xfId="80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3" xfId="81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3" xfId="819"/>
    <cellStyle name="_Book1 (2)_ROR &amp; CONV FACTOR" xfId="820"/>
    <cellStyle name="_Book1 (2)_ROR &amp; CONV FACTOR 2" xfId="821"/>
    <cellStyle name="_Book1 (2)_ROR &amp; CONV FACTOR 2 2" xfId="822"/>
    <cellStyle name="_Book1 (2)_ROR &amp; CONV FACTOR 3" xfId="823"/>
    <cellStyle name="_Book1 (2)_ROR 5.02" xfId="824"/>
    <cellStyle name="_Book1 (2)_ROR 5.02 2" xfId="825"/>
    <cellStyle name="_Book1 (2)_ROR 5.02 2 2" xfId="826"/>
    <cellStyle name="_Book1 (2)_ROR 5.02 3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3" xfId="852"/>
    <cellStyle name="_Book1 20" xfId="853"/>
    <cellStyle name="_Book1 20 2" xfId="854"/>
    <cellStyle name="_Book1 21" xfId="855"/>
    <cellStyle name="_Book1 21 2" xfId="856"/>
    <cellStyle name="_Book1 3" xfId="857"/>
    <cellStyle name="_Book1 3 2" xfId="858"/>
    <cellStyle name="_Book1 4" xfId="859"/>
    <cellStyle name="_Book1 4 2" xfId="860"/>
    <cellStyle name="_Book1 5" xfId="861"/>
    <cellStyle name="_Book1 5 2" xfId="862"/>
    <cellStyle name="_Book1 6" xfId="863"/>
    <cellStyle name="_Book1 6 2" xfId="864"/>
    <cellStyle name="_Book1 7" xfId="865"/>
    <cellStyle name="_Book1 7 2" xfId="866"/>
    <cellStyle name="_Book1 8" xfId="867"/>
    <cellStyle name="_Book1 8 2" xfId="868"/>
    <cellStyle name="_Book1 9" xfId="869"/>
    <cellStyle name="_Book1 9 2" xfId="870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3" xfId="874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3" xfId="894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3" xfId="89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3" xfId="90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3" xfId="90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3" xfId="913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3" xfId="919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3" xfId="923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3" xfId="929"/>
    <cellStyle name="_Book1_16.37E Wild Horse Expansion DeferralRevwrkingfile SF_DEM-WP(C) ENERG10C--ctn Mid-C_042010 2010GRC" xfId="930"/>
    <cellStyle name="_Book1_2009 Compliance Filing PCA Exhibits for GRC" xfId="931"/>
    <cellStyle name="_Book1_2009 GRC Compl Filing - Exhibit D" xfId="932"/>
    <cellStyle name="_Book1_2009 GRC Compl Filing - Exhibit D 2" xfId="933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3" xfId="93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Monthly" xfId="945"/>
    <cellStyle name="_Book1_4 31E Reg Asset  Liab and EXH D" xfId="946"/>
    <cellStyle name="_Book1_4 31E Reg Asset  Liab and EXH D _ Aug 10 Filing (2)" xfId="947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3" xfId="95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Monthly" xfId="957"/>
    <cellStyle name="_Book1_AURORA Total New" xfId="958"/>
    <cellStyle name="_Book1_AURORA Total New 2" xfId="959"/>
    <cellStyle name="_Book1_Book2" xfId="960"/>
    <cellStyle name="_Book1_Book2 2" xfId="961"/>
    <cellStyle name="_Book1_Book2 2 2" xfId="962"/>
    <cellStyle name="_Book1_Book2 3" xfId="963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3" xfId="967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3" xfId="973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3" xfId="977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3" xfId="982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3" xfId="987"/>
    <cellStyle name="_Book1_Book4" xfId="988"/>
    <cellStyle name="_Book1_Book4 2" xfId="989"/>
    <cellStyle name="_Book1_Book4 2 2" xfId="990"/>
    <cellStyle name="_Book1_Book4 3" xfId="991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3" xfId="996"/>
    <cellStyle name="_Book1_Book9_DEM-WP(C) ENERG10C--ctn Mid-C_042010 2010GRC" xfId="997"/>
    <cellStyle name="_Book1_Chelan PUD Power Costs (8-10)" xfId="998"/>
    <cellStyle name="_Book1_DEM-WP(C) Chelan Power Costs" xfId="999"/>
    <cellStyle name="_Book1_DEM-WP(C) ENERG10C--ctn Mid-C_042010 2010GRC" xfId="1000"/>
    <cellStyle name="_Book1_DEM-WP(C) Gas Transport 2010GRC" xfId="1001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3" xfId="1006"/>
    <cellStyle name="_Book1_Electric COS Inputs 2 3 2" xfId="1007"/>
    <cellStyle name="_Book1_Electric COS Inputs 2 4" xfId="1008"/>
    <cellStyle name="_Book1_Electric COS Inputs 2 4 2" xfId="1009"/>
    <cellStyle name="_Book1_Electric COS Inputs 3" xfId="1010"/>
    <cellStyle name="_Book1_Electric COS Inputs 3 2" xfId="1011"/>
    <cellStyle name="_Book1_Electric COS Inputs 4" xfId="1012"/>
    <cellStyle name="_Book1_Electric COS Inputs 4 2" xfId="1013"/>
    <cellStyle name="_Book1_Electric COS Inputs 5" xfId="1014"/>
    <cellStyle name="_Book1_Electric COS Inputs 6" xfId="1015"/>
    <cellStyle name="_Book1_LSRWEP LGIA like Acctg Petition Aug 2010" xfId="1016"/>
    <cellStyle name="_Book1_NIM Summary" xfId="1017"/>
    <cellStyle name="_Book1_NIM Summary 09GRC" xfId="1018"/>
    <cellStyle name="_Book1_NIM Summary 09GRC 2" xfId="1019"/>
    <cellStyle name="_Book1_NIM Summary 09GRC_DEM-WP(C) ENERG10C--ctn Mid-C_042010 2010GRC" xfId="1020"/>
    <cellStyle name="_Book1_NIM Summary 2" xfId="1021"/>
    <cellStyle name="_Book1_NIM Summary 3" xfId="1022"/>
    <cellStyle name="_Book1_NIM Summary 4" xfId="1023"/>
    <cellStyle name="_Book1_NIM Summary 5" xfId="1024"/>
    <cellStyle name="_Book1_NIM Summary 6" xfId="1025"/>
    <cellStyle name="_Book1_NIM Summary 7" xfId="1026"/>
    <cellStyle name="_Book1_NIM Summary 8" xfId="1027"/>
    <cellStyle name="_Book1_NIM Summary 9" xfId="1028"/>
    <cellStyle name="_Book1_NIM Summary_DEM-WP(C) ENERG10C--ctn Mid-C_042010 2010GRC" xfId="1029"/>
    <cellStyle name="_Book1_NIM+O&amp;M" xfId="1030"/>
    <cellStyle name="_Book1_NIM+O&amp;M 2" xfId="1031"/>
    <cellStyle name="_Book1_NIM+O&amp;M Monthly" xfId="1032"/>
    <cellStyle name="_Book1_NIM+O&amp;M Monthly 2" xfId="1033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_DEM-WP(C) ENERG10C--ctn Mid-C_042010 2010GRC" xfId="1040"/>
    <cellStyle name="_Book1_PCA 9 -  Exhibit D Nov 2010" xfId="1041"/>
    <cellStyle name="_Book1_PCA 9 - Exhibit D at August 2010" xfId="1042"/>
    <cellStyle name="_Book1_PCA 9 - Exhibit D June 2010 GRC" xfId="1043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3" xfId="1047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3" xfId="1051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3" xfId="1057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3" xfId="1066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3" xfId="1071"/>
    <cellStyle name="_Book1_Production Adj 4.37" xfId="1072"/>
    <cellStyle name="_Book1_Production Adj 4.37 2" xfId="1073"/>
    <cellStyle name="_Book1_Production Adj 4.37 2 2" xfId="1074"/>
    <cellStyle name="_Book1_Production Adj 4.37 3" xfId="1075"/>
    <cellStyle name="_Book1_Purchased Power Adj 4.03" xfId="1076"/>
    <cellStyle name="_Book1_Purchased Power Adj 4.03 2" xfId="1077"/>
    <cellStyle name="_Book1_Purchased Power Adj 4.03 2 2" xfId="1078"/>
    <cellStyle name="_Book1_Purchased Power Adj 4.03 3" xfId="1079"/>
    <cellStyle name="_Book1_Rebuttal Power Costs" xfId="1080"/>
    <cellStyle name="_Book1_Rebuttal Power Costs 2" xfId="1081"/>
    <cellStyle name="_Book1_Rebuttal Power Costs 2 2" xfId="1082"/>
    <cellStyle name="_Book1_Rebuttal Power Costs 3" xfId="1083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3" xfId="1087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3" xfId="109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3" xfId="109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3" xfId="110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3" xfId="1107"/>
    <cellStyle name="_Book1_ROR 5.02" xfId="1108"/>
    <cellStyle name="_Book1_ROR 5.02 2" xfId="1109"/>
    <cellStyle name="_Book1_ROR 5.02 2 2" xfId="1110"/>
    <cellStyle name="_Book1_ROR 5.02 3" xfId="1111"/>
    <cellStyle name="_Book1_Transmission Workbook for May BOD" xfId="1112"/>
    <cellStyle name="_Book1_Transmission Workbook for May BOD 2" xfId="1113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2" xfId="1122"/>
    <cellStyle name="_Book2 11" xfId="1123"/>
    <cellStyle name="_x0013__Book2 11" xfId="1124"/>
    <cellStyle name="_Book2 11 2" xfId="1125"/>
    <cellStyle name="_Book2 12" xfId="1126"/>
    <cellStyle name="_x0013__Book2 12" xfId="1127"/>
    <cellStyle name="_Book2 12 2" xfId="1128"/>
    <cellStyle name="_Book2 13" xfId="1129"/>
    <cellStyle name="_Book2 13 2" xfId="1130"/>
    <cellStyle name="_Book2 14" xfId="1131"/>
    <cellStyle name="_Book2 14 2" xfId="1132"/>
    <cellStyle name="_Book2 15" xfId="1133"/>
    <cellStyle name="_Book2 15 2" xfId="1134"/>
    <cellStyle name="_Book2 16" xfId="1135"/>
    <cellStyle name="_Book2 16 2" xfId="1136"/>
    <cellStyle name="_Book2 17" xfId="1137"/>
    <cellStyle name="_Book2 17 2" xfId="1138"/>
    <cellStyle name="_Book2 18" xfId="1139"/>
    <cellStyle name="_Book2 18 2" xfId="1140"/>
    <cellStyle name="_Book2 19" xfId="1141"/>
    <cellStyle name="_Book2 2" xfId="1142"/>
    <cellStyle name="_x0013__Book2 2" xfId="1143"/>
    <cellStyle name="_Book2 2 10" xfId="1144"/>
    <cellStyle name="_Book2 2 2" xfId="1145"/>
    <cellStyle name="_x0013__Book2 2 2" xfId="1146"/>
    <cellStyle name="_Book2 2 2 2" xfId="1147"/>
    <cellStyle name="_Book2 2 3" xfId="1148"/>
    <cellStyle name="_Book2 2 3 2" xfId="1149"/>
    <cellStyle name="_Book2 2 4" xfId="1150"/>
    <cellStyle name="_Book2 2 4 2" xfId="1151"/>
    <cellStyle name="_Book2 2 5" xfId="1152"/>
    <cellStyle name="_Book2 2 5 2" xfId="1153"/>
    <cellStyle name="_Book2 2 6" xfId="1154"/>
    <cellStyle name="_Book2 2 6 2" xfId="1155"/>
    <cellStyle name="_Book2 2 7" xfId="1156"/>
    <cellStyle name="_Book2 2 7 2" xfId="1157"/>
    <cellStyle name="_Book2 2 8" xfId="1158"/>
    <cellStyle name="_Book2 2 8 2" xfId="1159"/>
    <cellStyle name="_Book2 2 9" xfId="1160"/>
    <cellStyle name="_Book2 2 9 2" xfId="1161"/>
    <cellStyle name="_Book2 20" xfId="1162"/>
    <cellStyle name="_Book2 21" xfId="1163"/>
    <cellStyle name="_Book2 22" xfId="1164"/>
    <cellStyle name="_Book2 23" xfId="1165"/>
    <cellStyle name="_Book2 24" xfId="1166"/>
    <cellStyle name="_Book2 25" xfId="1167"/>
    <cellStyle name="_Book2 26" xfId="1168"/>
    <cellStyle name="_Book2 27" xfId="1169"/>
    <cellStyle name="_Book2 28" xfId="1170"/>
    <cellStyle name="_Book2 29" xfId="1171"/>
    <cellStyle name="_Book2 3" xfId="1172"/>
    <cellStyle name="_x0013__Book2 3" xfId="1173"/>
    <cellStyle name="_Book2 3 10" xfId="1174"/>
    <cellStyle name="_Book2 3 10 2" xfId="1175"/>
    <cellStyle name="_Book2 3 11" xfId="1176"/>
    <cellStyle name="_Book2 3 11 2" xfId="1177"/>
    <cellStyle name="_Book2 3 12" xfId="1178"/>
    <cellStyle name="_Book2 3 12 2" xfId="1179"/>
    <cellStyle name="_Book2 3 13" xfId="1180"/>
    <cellStyle name="_Book2 3 13 2" xfId="1181"/>
    <cellStyle name="_Book2 3 14" xfId="1182"/>
    <cellStyle name="_Book2 3 14 2" xfId="1183"/>
    <cellStyle name="_Book2 3 15" xfId="1184"/>
    <cellStyle name="_Book2 3 15 2" xfId="1185"/>
    <cellStyle name="_Book2 3 16" xfId="1186"/>
    <cellStyle name="_Book2 3 16 2" xfId="1187"/>
    <cellStyle name="_Book2 3 17" xfId="1188"/>
    <cellStyle name="_Book2 3 17 2" xfId="1189"/>
    <cellStyle name="_Book2 3 18" xfId="1190"/>
    <cellStyle name="_Book2 3 18 2" xfId="1191"/>
    <cellStyle name="_Book2 3 19" xfId="1192"/>
    <cellStyle name="_Book2 3 19 2" xfId="1193"/>
    <cellStyle name="_Book2 3 2" xfId="1194"/>
    <cellStyle name="_x0013__Book2 3 2" xfId="1195"/>
    <cellStyle name="_Book2 3 2 2" xfId="1196"/>
    <cellStyle name="_Book2 3 20" xfId="1197"/>
    <cellStyle name="_Book2 3 20 2" xfId="1198"/>
    <cellStyle name="_Book2 3 21" xfId="1199"/>
    <cellStyle name="_Book2 3 21 2" xfId="1200"/>
    <cellStyle name="_Book2 3 22" xfId="1201"/>
    <cellStyle name="_Book2 3 23" xfId="1202"/>
    <cellStyle name="_Book2 3 24" xfId="1203"/>
    <cellStyle name="_Book2 3 25" xfId="1204"/>
    <cellStyle name="_Book2 3 26" xfId="1205"/>
    <cellStyle name="_Book2 3 27" xfId="1206"/>
    <cellStyle name="_Book2 3 28" xfId="1207"/>
    <cellStyle name="_Book2 3 29" xfId="1208"/>
    <cellStyle name="_Book2 3 3" xfId="1209"/>
    <cellStyle name="_Book2 3 3 2" xfId="1210"/>
    <cellStyle name="_Book2 3 30" xfId="1211"/>
    <cellStyle name="_Book2 3 31" xfId="1212"/>
    <cellStyle name="_Book2 3 32" xfId="1213"/>
    <cellStyle name="_Book2 3 33" xfId="1214"/>
    <cellStyle name="_Book2 3 34" xfId="1215"/>
    <cellStyle name="_Book2 3 35" xfId="1216"/>
    <cellStyle name="_Book2 3 36" xfId="1217"/>
    <cellStyle name="_Book2 3 37" xfId="1218"/>
    <cellStyle name="_Book2 3 38" xfId="1219"/>
    <cellStyle name="_Book2 3 39" xfId="1220"/>
    <cellStyle name="_Book2 3 4" xfId="1221"/>
    <cellStyle name="_Book2 3 4 2" xfId="1222"/>
    <cellStyle name="_Book2 3 40" xfId="1223"/>
    <cellStyle name="_Book2 3 41" xfId="1224"/>
    <cellStyle name="_Book2 3 42" xfId="1225"/>
    <cellStyle name="_Book2 3 43" xfId="1226"/>
    <cellStyle name="_Book2 3 44" xfId="1227"/>
    <cellStyle name="_Book2 3 45" xfId="1228"/>
    <cellStyle name="_Book2 3 5" xfId="1229"/>
    <cellStyle name="_Book2 3 5 2" xfId="1230"/>
    <cellStyle name="_Book2 3 6" xfId="1231"/>
    <cellStyle name="_Book2 3 6 2" xfId="1232"/>
    <cellStyle name="_Book2 3 7" xfId="1233"/>
    <cellStyle name="_Book2 3 7 2" xfId="1234"/>
    <cellStyle name="_Book2 3 8" xfId="1235"/>
    <cellStyle name="_Book2 3 8 2" xfId="1236"/>
    <cellStyle name="_Book2 3 9" xfId="1237"/>
    <cellStyle name="_Book2 3 9 2" xfId="1238"/>
    <cellStyle name="_Book2 30" xfId="1239"/>
    <cellStyle name="_Book2 31" xfId="1240"/>
    <cellStyle name="_Book2 32" xfId="1241"/>
    <cellStyle name="_Book2 33" xfId="1242"/>
    <cellStyle name="_Book2 34" xfId="1243"/>
    <cellStyle name="_Book2 35" xfId="1244"/>
    <cellStyle name="_Book2 36" xfId="1245"/>
    <cellStyle name="_Book2 37" xfId="1246"/>
    <cellStyle name="_Book2 38" xfId="1247"/>
    <cellStyle name="_Book2 39" xfId="1248"/>
    <cellStyle name="_Book2 4" xfId="1249"/>
    <cellStyle name="_x0013__Book2 4" xfId="1250"/>
    <cellStyle name="_Book2 4 10" xfId="1251"/>
    <cellStyle name="_Book2 4 10 2" xfId="1252"/>
    <cellStyle name="_Book2 4 11" xfId="1253"/>
    <cellStyle name="_Book2 4 11 2" xfId="1254"/>
    <cellStyle name="_Book2 4 12" xfId="1255"/>
    <cellStyle name="_Book2 4 12 2" xfId="1256"/>
    <cellStyle name="_Book2 4 13" xfId="1257"/>
    <cellStyle name="_Book2 4 13 2" xfId="1258"/>
    <cellStyle name="_Book2 4 14" xfId="1259"/>
    <cellStyle name="_Book2 4 14 2" xfId="1260"/>
    <cellStyle name="_Book2 4 15" xfId="1261"/>
    <cellStyle name="_Book2 4 15 2" xfId="1262"/>
    <cellStyle name="_Book2 4 16" xfId="1263"/>
    <cellStyle name="_Book2 4 16 2" xfId="1264"/>
    <cellStyle name="_Book2 4 17" xfId="1265"/>
    <cellStyle name="_Book2 4 17 2" xfId="1266"/>
    <cellStyle name="_Book2 4 18" xfId="1267"/>
    <cellStyle name="_Book2 4 18 2" xfId="1268"/>
    <cellStyle name="_Book2 4 19" xfId="1269"/>
    <cellStyle name="_Book2 4 19 2" xfId="1270"/>
    <cellStyle name="_Book2 4 2" xfId="1271"/>
    <cellStyle name="_x0013__Book2 4 2" xfId="1272"/>
    <cellStyle name="_Book2 4 2 2" xfId="1273"/>
    <cellStyle name="_Book2 4 20" xfId="1274"/>
    <cellStyle name="_Book2 4 20 2" xfId="1275"/>
    <cellStyle name="_Book2 4 21" xfId="1276"/>
    <cellStyle name="_Book2 4 22" xfId="1277"/>
    <cellStyle name="_Book2 4 23" xfId="1278"/>
    <cellStyle name="_Book2 4 24" xfId="1279"/>
    <cellStyle name="_Book2 4 25" xfId="1280"/>
    <cellStyle name="_Book2 4 26" xfId="1281"/>
    <cellStyle name="_Book2 4 27" xfId="1282"/>
    <cellStyle name="_Book2 4 28" xfId="1283"/>
    <cellStyle name="_Book2 4 29" xfId="1284"/>
    <cellStyle name="_Book2 4 3" xfId="1285"/>
    <cellStyle name="_Book2 4 3 2" xfId="1286"/>
    <cellStyle name="_Book2 4 30" xfId="1287"/>
    <cellStyle name="_Book2 4 31" xfId="1288"/>
    <cellStyle name="_Book2 4 32" xfId="1289"/>
    <cellStyle name="_Book2 4 33" xfId="1290"/>
    <cellStyle name="_Book2 4 34" xfId="1291"/>
    <cellStyle name="_Book2 4 35" xfId="1292"/>
    <cellStyle name="_Book2 4 36" xfId="1293"/>
    <cellStyle name="_Book2 4 37" xfId="1294"/>
    <cellStyle name="_Book2 4 38" xfId="1295"/>
    <cellStyle name="_Book2 4 39" xfId="1296"/>
    <cellStyle name="_Book2 4 4" xfId="1297"/>
    <cellStyle name="_Book2 4 4 2" xfId="1298"/>
    <cellStyle name="_Book2 4 40" xfId="1299"/>
    <cellStyle name="_Book2 4 41" xfId="1300"/>
    <cellStyle name="_Book2 4 42" xfId="1301"/>
    <cellStyle name="_Book2 4 43" xfId="1302"/>
    <cellStyle name="_Book2 4 44" xfId="1303"/>
    <cellStyle name="_Book2 4 45" xfId="1304"/>
    <cellStyle name="_Book2 4 5" xfId="1305"/>
    <cellStyle name="_Book2 4 5 2" xfId="1306"/>
    <cellStyle name="_Book2 4 6" xfId="1307"/>
    <cellStyle name="_Book2 4 6 2" xfId="1308"/>
    <cellStyle name="_Book2 4 7" xfId="1309"/>
    <cellStyle name="_Book2 4 7 2" xfId="1310"/>
    <cellStyle name="_Book2 4 8" xfId="1311"/>
    <cellStyle name="_Book2 4 8 2" xfId="1312"/>
    <cellStyle name="_Book2 4 9" xfId="1313"/>
    <cellStyle name="_Book2 4 9 2" xfId="1314"/>
    <cellStyle name="_Book2 40" xfId="1315"/>
    <cellStyle name="_Book2 41" xfId="1316"/>
    <cellStyle name="_Book2 42" xfId="1317"/>
    <cellStyle name="_Book2 43" xfId="1318"/>
    <cellStyle name="_Book2 44" xfId="1319"/>
    <cellStyle name="_Book2 45" xfId="1320"/>
    <cellStyle name="_Book2 46" xfId="1321"/>
    <cellStyle name="_Book2 47" xfId="1322"/>
    <cellStyle name="_Book2 48" xfId="1323"/>
    <cellStyle name="_Book2 49" xfId="1324"/>
    <cellStyle name="_Book2 5" xfId="1325"/>
    <cellStyle name="_x0013__Book2 5" xfId="1326"/>
    <cellStyle name="_Book2 5 2" xfId="1327"/>
    <cellStyle name="_x0013__Book2 5 2" xfId="1328"/>
    <cellStyle name="_Book2 5 2 2" xfId="1329"/>
    <cellStyle name="_Book2 5 3" xfId="1330"/>
    <cellStyle name="_Book2 5 3 2" xfId="1331"/>
    <cellStyle name="_Book2 5 4" xfId="1332"/>
    <cellStyle name="_Book2 5 4 2" xfId="1333"/>
    <cellStyle name="_Book2 5 5" xfId="1334"/>
    <cellStyle name="_Book2 5 5 2" xfId="1335"/>
    <cellStyle name="_Book2 5 6" xfId="1336"/>
    <cellStyle name="_Book2 5 6 2" xfId="1337"/>
    <cellStyle name="_Book2 5 7" xfId="1338"/>
    <cellStyle name="_Book2 50" xfId="1339"/>
    <cellStyle name="_Book2 51" xfId="1340"/>
    <cellStyle name="_Book2 52" xfId="1341"/>
    <cellStyle name="_Book2 53" xfId="1342"/>
    <cellStyle name="_Book2 54" xfId="1343"/>
    <cellStyle name="_Book2 55" xfId="1344"/>
    <cellStyle name="_Book2 6" xfId="1345"/>
    <cellStyle name="_x0013__Book2 6" xfId="1346"/>
    <cellStyle name="_Book2 6 2" xfId="1347"/>
    <cellStyle name="_x0013__Book2 6 2" xfId="1348"/>
    <cellStyle name="_Book2 7" xfId="1349"/>
    <cellStyle name="_x0013__Book2 7" xfId="1350"/>
    <cellStyle name="_Book2 7 2" xfId="1351"/>
    <cellStyle name="_x0013__Book2 7 2" xfId="1352"/>
    <cellStyle name="_Book2 8" xfId="1353"/>
    <cellStyle name="_x0013__Book2 8" xfId="1354"/>
    <cellStyle name="_Book2 8 2" xfId="1355"/>
    <cellStyle name="_x0013__Book2 8 2" xfId="1356"/>
    <cellStyle name="_Book2 9" xfId="1357"/>
    <cellStyle name="_x0013__Book2 9" xfId="1358"/>
    <cellStyle name="_Book2 9 2" xfId="1359"/>
    <cellStyle name="_x0013__Book2 9 2" xfId="1360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3" xfId="1364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3" xfId="1368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3" xfId="1380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3" xfId="1389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3" xfId="139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3" xfId="140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3" xfId="1404"/>
    <cellStyle name="_Book2_16.37E Wild Horse Expansion DeferralRevwrkingfile SF_DEM-WP(C) ENERG10C--ctn Mid-C_042010 2010GRC" xfId="1405"/>
    <cellStyle name="_Book2_2009 Compliance Filing PCA Exhibits for GRC" xfId="1406"/>
    <cellStyle name="_Book2_2009 GRC Compl Filing - Exhibit D" xfId="1407"/>
    <cellStyle name="_Book2_2009 GRC Compl Filing - Exhibit D 2" xfId="1408"/>
    <cellStyle name="_Book2_2009 GRC Compl Filing - Exhibit D_DEM-WP(C) ENERG10C--ctn Mid-C_042010 2010GRC" xfId="140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3" xfId="141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3" xfId="1424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3" xfId="1433"/>
    <cellStyle name="_x0013__Book2_Adj Bench DR 3 for Initial Briefs (Electric)_DEM-WP(C) ENERG10C--ctn Mid-C_042010 2010GRC" xfId="1434"/>
    <cellStyle name="_Book2_AURORA Total New" xfId="1435"/>
    <cellStyle name="_Book2_AURORA Total New 2" xfId="1436"/>
    <cellStyle name="_Book2_Book2" xfId="1437"/>
    <cellStyle name="_Book2_Book2 2" xfId="1438"/>
    <cellStyle name="_Book2_Book2 2 2" xfId="1439"/>
    <cellStyle name="_Book2_Book2 3" xfId="14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3" xfId="14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3" xfId="1450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3" xfId="1454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3" xfId="1459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3" xfId="1464"/>
    <cellStyle name="_Book2_Book4" xfId="1465"/>
    <cellStyle name="_Book2_Book4 2" xfId="1466"/>
    <cellStyle name="_Book2_Book4 2 2" xfId="1467"/>
    <cellStyle name="_Book2_Book4 3" xfId="1468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3" xfId="1473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DEM-WP(C) Chelan Power Costs" xfId="1479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3" xfId="148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3" xfId="149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3" xfId="1495"/>
    <cellStyle name="_x0013__Book2_Electric Rev Req Model (2009 GRC) Revised 01-18-2010_DEM-WP(C) ENERG10C--ctn Mid-C_042010 2010GRC" xfId="149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3" xfId="1500"/>
    <cellStyle name="_Book2_Gas Rev Req Model (2010 GRC)" xfId="1501"/>
    <cellStyle name="_Book2_INPUTS" xfId="1502"/>
    <cellStyle name="_Book2_INPUTS 2" xfId="1503"/>
    <cellStyle name="_Book2_INPUTS 2 2" xfId="1504"/>
    <cellStyle name="_Book2_INPUTS 3" xfId="1505"/>
    <cellStyle name="_Book2_NIM Summary" xfId="1506"/>
    <cellStyle name="_Book2_NIM Summary 09GRC" xfId="1507"/>
    <cellStyle name="_Book2_NIM Summary 09GRC 2" xfId="1508"/>
    <cellStyle name="_Book2_NIM Summary 09GRC_DEM-WP(C) ENERG10C--ctn Mid-C_042010 2010GRC" xfId="1509"/>
    <cellStyle name="_Book2_NIM Summary 2" xfId="1510"/>
    <cellStyle name="_Book2_NIM Summary 3" xfId="1511"/>
    <cellStyle name="_Book2_NIM Summary 4" xfId="1512"/>
    <cellStyle name="_Book2_NIM Summary 5" xfId="1513"/>
    <cellStyle name="_Book2_NIM Summary 6" xfId="1514"/>
    <cellStyle name="_Book2_NIM Summary 7" xfId="1515"/>
    <cellStyle name="_Book2_NIM Summary 8" xfId="1516"/>
    <cellStyle name="_Book2_NIM Summary 9" xfId="1517"/>
    <cellStyle name="_Book2_NIM Summary_DEM-WP(C) ENERG10C--ctn Mid-C_042010 2010GRC" xfId="1518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_DEM-WP(C) ENERG10C--ctn Mid-C_042010 2010GRC" xfId="1525"/>
    <cellStyle name="_Book2_PCA 9 -  Exhibit D Nov 2010" xfId="1526"/>
    <cellStyle name="_Book2_PCA 9 - Exhibit D at August 2010" xfId="1527"/>
    <cellStyle name="_Book2_PCA 9 - Exhibit D June 2010 GRC" xfId="1528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3" xfId="1532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3" xfId="1536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3" xfId="1542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3" xfId="155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3" xfId="1556"/>
    <cellStyle name="_Book2_Production Adj 4.37" xfId="1557"/>
    <cellStyle name="_Book2_Production Adj 4.37 2" xfId="1558"/>
    <cellStyle name="_Book2_Production Adj 4.37 2 2" xfId="1559"/>
    <cellStyle name="_Book2_Production Adj 4.37 3" xfId="1560"/>
    <cellStyle name="_Book2_Purchased Power Adj 4.03" xfId="1561"/>
    <cellStyle name="_Book2_Purchased Power Adj 4.03 2" xfId="1562"/>
    <cellStyle name="_Book2_Purchased Power Adj 4.03 2 2" xfId="1563"/>
    <cellStyle name="_Book2_Purchased Power Adj 4.03 3" xfId="1564"/>
    <cellStyle name="_Book2_Rebuttal Power Costs" xfId="1565"/>
    <cellStyle name="_Book2_Rebuttal Power Costs 2" xfId="1566"/>
    <cellStyle name="_Book2_Rebuttal Power Costs 2 2" xfId="1567"/>
    <cellStyle name="_Book2_Rebuttal Power Costs 3" xfId="156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3" xfId="157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3" xfId="1578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3" xfId="1582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3" xfId="1587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3" xfId="1592"/>
    <cellStyle name="_Book2_ROR &amp; CONV FACTOR" xfId="1593"/>
    <cellStyle name="_Book2_ROR &amp; CONV FACTOR 2" xfId="1594"/>
    <cellStyle name="_Book2_ROR &amp; CONV FACTOR 2 2" xfId="1595"/>
    <cellStyle name="_Book2_ROR &amp; CONV FACTOR 3" xfId="1596"/>
    <cellStyle name="_Book2_ROR 5.02" xfId="1597"/>
    <cellStyle name="_Book2_ROR 5.02 2" xfId="1598"/>
    <cellStyle name="_Book2_ROR 5.02 2 2" xfId="1599"/>
    <cellStyle name="_Book2_ROR 5.02 3" xfId="1600"/>
    <cellStyle name="_Book2_Wind Integration 10GRC" xfId="1601"/>
    <cellStyle name="_Book2_Wind Integration 10GRC 2" xfId="1602"/>
    <cellStyle name="_Book2_Wind Integration 10GRC_DEM-WP(C) ENERG10C--ctn Mid-C_042010 2010GRC" xfId="1603"/>
    <cellStyle name="_Book3" xfId="1604"/>
    <cellStyle name="_Book5" xfId="1605"/>
    <cellStyle name="_Book5 2" xfId="1606"/>
    <cellStyle name="_Book5 3" xfId="1607"/>
    <cellStyle name="_Book5 4" xfId="1608"/>
    <cellStyle name="_Book5 4 2" xfId="1609"/>
    <cellStyle name="_Book5_4 31E Reg Asset  Liab and EXH D" xfId="1610"/>
    <cellStyle name="_Book5_4 31E Reg Asset  Liab and EXH D _ Aug 10 Filing (2)" xfId="1611"/>
    <cellStyle name="_Book5_Chelan PUD Power Costs (8-10)" xfId="1612"/>
    <cellStyle name="_Book5_DEM-WP(C) Chelan Power Costs" xfId="1613"/>
    <cellStyle name="_Book5_DEM-WP(C) Costs Not In AURORA 2010GRC As Filed" xfId="1614"/>
    <cellStyle name="_Book5_DEM-WP(C) Costs Not In AURORA 2010GRC As Filed 2" xfId="1615"/>
    <cellStyle name="_Book5_DEM-WP(C) Costs Not In AURORA 2010GRC As Filed 3" xfId="1616"/>
    <cellStyle name="_Book5_DEM-WP(C) Costs Not In AURORA 2010GRC As Filed_DEM-WP(C) ENERG10C--ctn Mid-C_042010 2010GRC" xfId="1617"/>
    <cellStyle name="_Book5_DEM-WP(C) Gas Transport 2010GRC" xfId="1618"/>
    <cellStyle name="_Book5_NIM Summary" xfId="1619"/>
    <cellStyle name="_Book5_NIM Summary 09GRC" xfId="1620"/>
    <cellStyle name="_Book5_NIM Summary 2" xfId="1621"/>
    <cellStyle name="_Book5_NIM Summary 3" xfId="1622"/>
    <cellStyle name="_Book5_NIM Summary 4" xfId="1623"/>
    <cellStyle name="_Book5_NIM Summary 5" xfId="1624"/>
    <cellStyle name="_Book5_NIM Summary 6" xfId="1625"/>
    <cellStyle name="_Book5_NIM Summary 7" xfId="1626"/>
    <cellStyle name="_Book5_NIM Summary 8" xfId="1627"/>
    <cellStyle name="_Book5_NIM Summary 9" xfId="1628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3" xfId="1633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_DEM-WP(C) ENERG10C--ctn Mid-C_042010 2010GRC" xfId="1637"/>
    <cellStyle name="_BPA NOS" xfId="1638"/>
    <cellStyle name="_BPA NOS 2" xfId="1639"/>
    <cellStyle name="_BPA NOS 3" xfId="1640"/>
    <cellStyle name="_BPA NOS 3 2" xfId="1641"/>
    <cellStyle name="_BPA NOS_DEM-WP(C) Chelan Power Costs" xfId="1642"/>
    <cellStyle name="_BPA NOS_DEM-WP(C) ENERG10C--ctn Mid-C_042010 2010GRC" xfId="1643"/>
    <cellStyle name="_BPA NOS_DEM-WP(C) Gas Transport 2010GRC" xfId="1644"/>
    <cellStyle name="_BPA NOS_DEM-WP(C) Wind Integration Summary 2010GRC" xfId="1645"/>
    <cellStyle name="_BPA NOS_DEM-WP(C) Wind Integration Summary 2010GRC 2" xfId="164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_DEM-WP(C) ENERG10C--ctn Mid-C_042010 2010GRC" xfId="1650"/>
    <cellStyle name="_Chelan Debt Forecast 12.19.05" xfId="1651"/>
    <cellStyle name="_Chelan Debt Forecast 12.19.05 2" xfId="1652"/>
    <cellStyle name="_Chelan Debt Forecast 12.19.05 2 2" xfId="1653"/>
    <cellStyle name="_Chelan Debt Forecast 12.19.05 2 2 2" xfId="1654"/>
    <cellStyle name="_Chelan Debt Forecast 12.19.05 2 3" xfId="1655"/>
    <cellStyle name="_Chelan Debt Forecast 12.19.05 3" xfId="1656"/>
    <cellStyle name="_Chelan Debt Forecast 12.19.05 3 2" xfId="1657"/>
    <cellStyle name="_Chelan Debt Forecast 12.19.05 3 2 2" xfId="1658"/>
    <cellStyle name="_Chelan Debt Forecast 12.19.05 3 3" xfId="1659"/>
    <cellStyle name="_Chelan Debt Forecast 12.19.05 3 3 2" xfId="1660"/>
    <cellStyle name="_Chelan Debt Forecast 12.19.05 3 4" xfId="1661"/>
    <cellStyle name="_Chelan Debt Forecast 12.19.05 3 4 2" xfId="1662"/>
    <cellStyle name="_Chelan Debt Forecast 12.19.05 4" xfId="1663"/>
    <cellStyle name="_Chelan Debt Forecast 12.19.05 4 2" xfId="1664"/>
    <cellStyle name="_Chelan Debt Forecast 12.19.05 5" xfId="1665"/>
    <cellStyle name="_Chelan Debt Forecast 12.19.05 5 2" xfId="1666"/>
    <cellStyle name="_Chelan Debt Forecast 12.19.05 6" xfId="1667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3" xfId="167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3" xfId="1695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3" xfId="1700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3" xfId="1704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3" xfId="1720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3" xfId="1724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3" xfId="173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_DEM-WP(C) ENERG10C--ctn Mid-C_042010 2010GRC" xfId="173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3" xfId="1740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Monthly" xfId="1746"/>
    <cellStyle name="_Chelan Debt Forecast 12.19.05_4 31E Reg Asset  Liab and EXH D" xfId="1747"/>
    <cellStyle name="_Chelan Debt Forecast 12.19.05_4 31E Reg Asset  Liab and EXH D _ Aug 10 Filing (2)" xfId="1748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3" xfId="1752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Monthly" xfId="1758"/>
    <cellStyle name="_Chelan Debt Forecast 12.19.05_ACCOUNTS" xfId="1759"/>
    <cellStyle name="_Chelan Debt Forecast 12.19.05_AURORA Total New" xfId="1760"/>
    <cellStyle name="_Chelan Debt Forecast 12.19.05_AURORA Total New 2" xfId="1761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3" xfId="1765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3" xfId="1769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3" xfId="1775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3" xfId="1784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3" xfId="1789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3" xfId="1793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3" xfId="1798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DEM-WP(C) Chelan Power Costs" xfId="1804"/>
    <cellStyle name="_Chelan Debt Forecast 12.19.05_DEM-WP(C) ENERG10C--ctn Mid-C_042010 2010GRC" xfId="1805"/>
    <cellStyle name="_Chelan Debt Forecast 12.19.05_DEM-WP(C) Gas Transport 2010GRC" xfId="1806"/>
    <cellStyle name="_Chelan Debt Forecast 12.19.05_Exhibit D fr R Gho 12-31-08" xfId="1807"/>
    <cellStyle name="_Chelan Debt Forecast 12.19.05_Exhibit D fr R Gho 12-31-08 2" xfId="180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3" xfId="1832"/>
    <cellStyle name="_Chelan Debt Forecast 12.19.05_LSRWEP LGIA like Acctg Petition Aug 2010" xfId="1833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_DEM-WP(C) ENERG10C--ctn Mid-C_042010 2010GRC" xfId="1837"/>
    <cellStyle name="_Chelan Debt Forecast 12.19.05_NIM Summary 2" xfId="1838"/>
    <cellStyle name="_Chelan Debt Forecast 12.19.05_NIM Summary 3" xfId="1839"/>
    <cellStyle name="_Chelan Debt Forecast 12.19.05_NIM Summary 4" xfId="1840"/>
    <cellStyle name="_Chelan Debt Forecast 12.19.05_NIM Summary 5" xfId="1841"/>
    <cellStyle name="_Chelan Debt Forecast 12.19.05_NIM Summary 6" xfId="1842"/>
    <cellStyle name="_Chelan Debt Forecast 12.19.05_NIM Summary 7" xfId="1843"/>
    <cellStyle name="_Chelan Debt Forecast 12.19.05_NIM Summary 8" xfId="1844"/>
    <cellStyle name="_Chelan Debt Forecast 12.19.05_NIM Summary 9" xfId="1845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Monthly" xfId="1849"/>
    <cellStyle name="_Chelan Debt Forecast 12.19.05_NIM+O&amp;M Monthly 2" xfId="1850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3" xfId="1857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_DEM-WP(C) ENERG10C--ctn Mid-C_042010 2010GRC" xfId="1866"/>
    <cellStyle name="_Chelan Debt Forecast 12.19.05_PCA 9 -  Exhibit D Feb 2010" xfId="1867"/>
    <cellStyle name="_Chelan Debt Forecast 12.19.05_PCA 9 -  Exhibit D Feb 2010 v2" xfId="1868"/>
    <cellStyle name="_Chelan Debt Forecast 12.19.05_PCA 9 -  Exhibit D Feb 2010 WF" xfId="1869"/>
    <cellStyle name="_Chelan Debt Forecast 12.19.05_PCA 9 -  Exhibit D Jan 2010" xfId="1870"/>
    <cellStyle name="_Chelan Debt Forecast 12.19.05_PCA 9 -  Exhibit D March 2010 (2)" xfId="1871"/>
    <cellStyle name="_Chelan Debt Forecast 12.19.05_PCA 9 -  Exhibit D Nov 2010" xfId="1872"/>
    <cellStyle name="_Chelan Debt Forecast 12.19.05_PCA 9 - Exhibit D at August 2010" xfId="1873"/>
    <cellStyle name="_Chelan Debt Forecast 12.19.05_PCA 9 - Exhibit D June 2010 GRC" xfId="1874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3" xfId="1878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3" xfId="190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3" xfId="190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3" xfId="191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3" xfId="191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3" xfId="191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3" xfId="1924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3" xfId="1933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3" xfId="1938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3" xfId="1942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3" xfId="1946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_DEM-WP(C) ENERG10C--ctn Mid-C_042010 2010GRC" xfId="1952"/>
    <cellStyle name="_Colstrip FOR - GADS 1990-2009" xfId="1953"/>
    <cellStyle name="_Colstrip FOR - GADS 1990-2009 2" xfId="1954"/>
    <cellStyle name="_Colstrip FOR - GADS 1990-2009 3" xfId="1955"/>
    <cellStyle name="_x0013__Confidential Material" xfId="1956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3" xfId="1962"/>
    <cellStyle name="_Costs not in AURORA 06GRC 3" xfId="1963"/>
    <cellStyle name="_Costs not in AURORA 06GRC 3 2" xfId="1964"/>
    <cellStyle name="_Costs not in AURORA 06GRC 3 2 2" xfId="1965"/>
    <cellStyle name="_Costs not in AURORA 06GRC 3 3" xfId="1966"/>
    <cellStyle name="_Costs not in AURORA 06GRC 3 3 2" xfId="1967"/>
    <cellStyle name="_Costs not in AURORA 06GRC 3 4" xfId="1968"/>
    <cellStyle name="_Costs not in AURORA 06GRC 3 4 2" xfId="1969"/>
    <cellStyle name="_Costs not in AURORA 06GRC 4" xfId="1970"/>
    <cellStyle name="_Costs not in AURORA 06GRC 4 2" xfId="1971"/>
    <cellStyle name="_Costs not in AURORA 06GRC 5" xfId="1972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3" xfId="1980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3" xfId="1991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3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3" xfId="2016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3" xfId="2020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_DEM-WP(C) ENERG10C--ctn Mid-C_042010 2010GRC" xfId="2025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3" xfId="2030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3" xfId="2040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URORA Total New" xfId="2046"/>
    <cellStyle name="_Costs not in AURORA 06GRC_AURORA Total New 2" xfId="2047"/>
    <cellStyle name="_Costs not in AURORA 06GRC_Book2" xfId="2048"/>
    <cellStyle name="_Costs not in AURORA 06GRC_Book2 2" xfId="2049"/>
    <cellStyle name="_Costs not in AURORA 06GRC_Book2 2 2" xfId="2050"/>
    <cellStyle name="_Costs not in AURORA 06GRC_Book2 3" xfId="2051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3" xfId="2055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3" xfId="2061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3" xfId="2070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3" xfId="2075"/>
    <cellStyle name="_Costs not in AURORA 06GRC_Book4" xfId="2076"/>
    <cellStyle name="_Costs not in AURORA 06GRC_Book4 2" xfId="2077"/>
    <cellStyle name="_Costs not in AURORA 06GRC_Book4 2 2" xfId="2078"/>
    <cellStyle name="_Costs not in AURORA 06GRC_Book4 3" xfId="2079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3" xfId="2084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DEM-WP(C) Chelan Power Costs" xfId="2090"/>
    <cellStyle name="_Costs not in AURORA 06GRC_DEM-WP(C) ENERG10C--ctn Mid-C_042010 2010GRC" xfId="2091"/>
    <cellStyle name="_Costs not in AURORA 06GRC_DEM-WP(C) Gas Transport 2010GRC" xfId="2092"/>
    <cellStyle name="_Costs not in AURORA 06GRC_Exhibit D fr R Gho 12-31-08" xfId="2093"/>
    <cellStyle name="_Costs not in AURORA 06GRC_Exhibit D fr R Gho 12-31-08 2" xfId="2094"/>
    <cellStyle name="_Costs not in AURORA 06GRC_Exhibit D fr R Gho 12-31-08 v2" xfId="2095"/>
    <cellStyle name="_Costs not in AURORA 06GRC_Exhibit D fr R Gho 12-31-08 v2 2" xfId="2096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3" xfId="2118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_DEM-WP(C) ENERG10C--ctn Mid-C_042010 2010GRC" xfId="2122"/>
    <cellStyle name="_Costs not in AURORA 06GRC_NIM Summary 2" xfId="2123"/>
    <cellStyle name="_Costs not in AURORA 06GRC_NIM Summary 3" xfId="2124"/>
    <cellStyle name="_Costs not in AURORA 06GRC_NIM Summary 4" xfId="2125"/>
    <cellStyle name="_Costs not in AURORA 06GRC_NIM Summary 5" xfId="2126"/>
    <cellStyle name="_Costs not in AURORA 06GRC_NIM Summary 6" xfId="2127"/>
    <cellStyle name="_Costs not in AURORA 06GRC_NIM Summary 7" xfId="2128"/>
    <cellStyle name="_Costs not in AURORA 06GRC_NIM Summary 8" xfId="2129"/>
    <cellStyle name="_Costs not in AURORA 06GRC_NIM Summary 9" xfId="2130"/>
    <cellStyle name="_Costs not in AURORA 06GRC_NIM Summary_DEM-WP(C) ENERG10C--ctn Mid-C_042010 2010GRC" xfId="2131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3" xfId="2138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_DEM-WP(C) ENERG10C--ctn Mid-C_042010 2010GRC" xfId="2147"/>
    <cellStyle name="_Costs not in AURORA 06GRC_PCA 9 -  Exhibit D Feb 2010" xfId="2148"/>
    <cellStyle name="_Costs not in AURORA 06GRC_PCA 9 -  Exhibit D Feb 2010 v2" xfId="2149"/>
    <cellStyle name="_Costs not in AURORA 06GRC_PCA 9 -  Exhibit D Feb 2010 WF" xfId="2150"/>
    <cellStyle name="_Costs not in AURORA 06GRC_PCA 9 -  Exhibit D Jan 2010" xfId="2151"/>
    <cellStyle name="_Costs not in AURORA 06GRC_PCA 9 -  Exhibit D March 2010 (2)" xfId="2152"/>
    <cellStyle name="_Costs not in AURORA 06GRC_PCA 9 -  Exhibit D Nov 2010" xfId="2153"/>
    <cellStyle name="_Costs not in AURORA 06GRC_PCA 9 - Exhibit D at August 2010" xfId="2154"/>
    <cellStyle name="_Costs not in AURORA 06GRC_PCA 9 - Exhibit D June 2010 GRC" xfId="2155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3" xfId="2159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3" xfId="2183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3" xfId="2187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3" xfId="2191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3" xfId="2195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3" xfId="2199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3" xfId="220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3" xfId="2214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3" xfId="2219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3" xfId="2223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3" xfId="2227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3" xfId="2238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3" xfId="2242"/>
    <cellStyle name="_Costs not in AURORA 2006GRC 6.15.06 3 3 2" xfId="2243"/>
    <cellStyle name="_Costs not in AURORA 2006GRC 6.15.06 3 4" xfId="2244"/>
    <cellStyle name="_Costs not in AURORA 2006GRC 6.15.06 3 4 2" xfId="2245"/>
    <cellStyle name="_Costs not in AURORA 2006GRC 6.15.06 4" xfId="2246"/>
    <cellStyle name="_Costs not in AURORA 2006GRC 6.15.06 4 2" xfId="2247"/>
    <cellStyle name="_Costs not in AURORA 2006GRC 6.15.06 5" xfId="2248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3" xfId="2256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3" xfId="228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3" xfId="229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3" xfId="229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_DEM-WP(C) ENERG10C--ctn Mid-C_042010 2010GRC" xfId="230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3" xfId="2306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3" xfId="231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URORA Total New" xfId="2322"/>
    <cellStyle name="_Costs not in AURORA 2006GRC 6.15.06_AURORA Total New 2" xfId="232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3" xfId="232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3" xfId="233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3" xfId="2337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3" xfId="2346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3" xfId="2351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3" xfId="2355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3" xfId="2360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DEM-WP(C) Chelan Power Costs" xfId="2363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3" xfId="2370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_DEM-WP(C) ENERG10C--ctn Mid-C_042010 2010GRC" xfId="2374"/>
    <cellStyle name="_Costs not in AURORA 2006GRC 6.15.06_NIM Summary 2" xfId="2375"/>
    <cellStyle name="_Costs not in AURORA 2006GRC 6.15.06_NIM Summary 3" xfId="2376"/>
    <cellStyle name="_Costs not in AURORA 2006GRC 6.15.06_NIM Summary 4" xfId="2377"/>
    <cellStyle name="_Costs not in AURORA 2006GRC 6.15.06_NIM Summary 5" xfId="2378"/>
    <cellStyle name="_Costs not in AURORA 2006GRC 6.15.06_NIM Summary 6" xfId="2379"/>
    <cellStyle name="_Costs not in AURORA 2006GRC 6.15.06_NIM Summary 7" xfId="2380"/>
    <cellStyle name="_Costs not in AURORA 2006GRC 6.15.06_NIM Summary 8" xfId="2381"/>
    <cellStyle name="_Costs not in AURORA 2006GRC 6.15.06_NIM Summary 9" xfId="2382"/>
    <cellStyle name="_Costs not in AURORA 2006GRC 6.15.06_NIM Summary_DEM-WP(C) ENERG10C--ctn Mid-C_042010 2010GRC" xfId="2383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_DEM-WP(C) ENERG10C--ctn Mid-C_042010 2010GRC" xfId="2390"/>
    <cellStyle name="_Costs not in AURORA 2006GRC 6.15.06_PCA 9 -  Exhibit D Nov 2010" xfId="2391"/>
    <cellStyle name="_Costs not in AURORA 2006GRC 6.15.06_PCA 9 - Exhibit D at August 2010" xfId="2392"/>
    <cellStyle name="_Costs not in AURORA 2006GRC 6.15.06_PCA 9 - Exhibit D June 2010 GRC" xfId="239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3" xfId="239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3" xfId="2421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3" xfId="2425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3" xfId="2429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3" xfId="2433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3" xfId="2437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3" xfId="2443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3" xfId="2457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3" xfId="2461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3" xfId="2465"/>
    <cellStyle name="_Costs not in AURORA 2006GRC 6.15.06_Wind Integration 10GRC" xfId="2466"/>
    <cellStyle name="_Costs not in AURORA 2006GRC 6.15.06_Wind Integration 10GRC 2" xfId="2467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3" xfId="2472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3" xfId="2476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3" xfId="2482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3" xfId="2486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3" xfId="2492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3" xfId="2501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3" xfId="2506"/>
    <cellStyle name="_Costs not in AURORA 2006GRC w gas price updated_Chelan PUD Power Costs (8-10)" xfId="2507"/>
    <cellStyle name="_Costs not in AURORA 2006GRC w gas price updated_Confidential Material" xfId="2508"/>
    <cellStyle name="_Costs not in AURORA 2006GRC w gas price updated_DEM-WP(C) Colstrip 12 Coal Cost Forecast 2010GRC" xfId="2509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3" xfId="2513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3" xfId="2517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3" xfId="2522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3" xfId="2531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3" xfId="2538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3" xfId="2545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3" xfId="2569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3" xfId="2573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3" xfId="2578"/>
    <cellStyle name="_Costs not in AURORA 2007 Rate Case 3" xfId="2579"/>
    <cellStyle name="_Costs not in AURORA 2007 Rate Case 3 2" xfId="2580"/>
    <cellStyle name="_Costs not in AURORA 2007 Rate Case 4" xfId="2581"/>
    <cellStyle name="_Costs not in AURORA 2007 Rate Case 4 2" xfId="2582"/>
    <cellStyle name="_Costs not in AURORA 2007 Rate Case 5" xfId="258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3" xfId="259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3" xfId="2611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3" xfId="2616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3" xfId="263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3" xfId="264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3" xfId="2646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3" xfId="2656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3" xfId="2666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3" xfId="2676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3" xfId="2680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3" xfId="2686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3" xfId="2695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3" xfId="2700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3" xfId="2704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3" xfId="2709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DEM-WP(C) Chelan Power Costs" xfId="271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3" xfId="2719"/>
    <cellStyle name="_Costs not in AURORA 2007 Rate Case_Electric COS Inputs 2 3 2" xfId="2720"/>
    <cellStyle name="_Costs not in AURORA 2007 Rate Case_Electric COS Inputs 2 4" xfId="2721"/>
    <cellStyle name="_Costs not in AURORA 2007 Rate Case_Electric COS Inputs 2 4 2" xfId="2722"/>
    <cellStyle name="_Costs not in AURORA 2007 Rate Case_Electric COS Inputs 3" xfId="2723"/>
    <cellStyle name="_Costs not in AURORA 2007 Rate Case_Electric COS Inputs 3 2" xfId="2724"/>
    <cellStyle name="_Costs not in AURORA 2007 Rate Case_Electric COS Inputs 4" xfId="2725"/>
    <cellStyle name="_Costs not in AURORA 2007 Rate Case_Electric COS Inputs 4 2" xfId="2726"/>
    <cellStyle name="_Costs not in AURORA 2007 Rate Case_Electric COS Inputs 5" xfId="2727"/>
    <cellStyle name="_Costs not in AURORA 2007 Rate Case_Electric COS Inputs 6" xfId="2728"/>
    <cellStyle name="_Costs not in AURORA 2007 Rate Case_LSRWEP LGIA like Acctg Petition Aug 2010" xfId="2729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_DEM-WP(C) ENERG10C--ctn Mid-C_042010 2010GRC" xfId="2733"/>
    <cellStyle name="_Costs not in AURORA 2007 Rate Case_NIM Summary 2" xfId="2734"/>
    <cellStyle name="_Costs not in AURORA 2007 Rate Case_NIM Summary 3" xfId="2735"/>
    <cellStyle name="_Costs not in AURORA 2007 Rate Case_NIM Summary 4" xfId="2736"/>
    <cellStyle name="_Costs not in AURORA 2007 Rate Case_NIM Summary 5" xfId="2737"/>
    <cellStyle name="_Costs not in AURORA 2007 Rate Case_NIM Summary 6" xfId="2738"/>
    <cellStyle name="_Costs not in AURORA 2007 Rate Case_NIM Summary 7" xfId="2739"/>
    <cellStyle name="_Costs not in AURORA 2007 Rate Case_NIM Summary 8" xfId="2740"/>
    <cellStyle name="_Costs not in AURORA 2007 Rate Case_NIM Summary 9" xfId="2741"/>
    <cellStyle name="_Costs not in AURORA 2007 Rate Case_NIM Summary_DEM-WP(C) ENERG10C--ctn Mid-C_042010 2010GRC" xfId="2742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_DEM-WP(C) ENERG10C--ctn Mid-C_042010 2010GRC" xfId="2749"/>
    <cellStyle name="_Costs not in AURORA 2007 Rate Case_PCA 9 -  Exhibit D Nov 2010" xfId="2750"/>
    <cellStyle name="_Costs not in AURORA 2007 Rate Case_PCA 9 - Exhibit D at August 2010" xfId="2751"/>
    <cellStyle name="_Costs not in AURORA 2007 Rate Case_PCA 9 - Exhibit D June 2010 GRC" xfId="2752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3" xfId="2756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3" xfId="278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3" xfId="278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3" xfId="278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3" xfId="279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3" xfId="279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3" xfId="2802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3" xfId="2816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3" xfId="2820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_DEM-WP(C) ENERG10C--ctn Mid-C_042010 2010GRC" xfId="2826"/>
    <cellStyle name="_Costs not in KWI3000 '06Budget" xfId="2827"/>
    <cellStyle name="_Costs not in KWI3000 '06Budget 2" xfId="2828"/>
    <cellStyle name="_Costs not in KWI3000 '06Budget 2 2" xfId="2829"/>
    <cellStyle name="_Costs not in KWI3000 '06Budget 2 2 2" xfId="2830"/>
    <cellStyle name="_Costs not in KWI3000 '06Budget 2 3" xfId="2831"/>
    <cellStyle name="_Costs not in KWI3000 '06Budget 3" xfId="2832"/>
    <cellStyle name="_Costs not in KWI3000 '06Budget 3 2" xfId="2833"/>
    <cellStyle name="_Costs not in KWI3000 '06Budget 3 2 2" xfId="2834"/>
    <cellStyle name="_Costs not in KWI3000 '06Budget 3 3" xfId="2835"/>
    <cellStyle name="_Costs not in KWI3000 '06Budget 3 3 2" xfId="2836"/>
    <cellStyle name="_Costs not in KWI3000 '06Budget 3 4" xfId="2837"/>
    <cellStyle name="_Costs not in KWI3000 '06Budget 3 4 2" xfId="2838"/>
    <cellStyle name="_Costs not in KWI3000 '06Budget 4" xfId="2839"/>
    <cellStyle name="_Costs not in KWI3000 '06Budget 4 2" xfId="2840"/>
    <cellStyle name="_Costs not in KWI3000 '06Budget 5" xfId="2841"/>
    <cellStyle name="_Costs not in KWI3000 '06Budget 5 2" xfId="2842"/>
    <cellStyle name="_Costs not in KWI3000 '06Budget 6" xfId="284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3" xfId="2851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3" xfId="2871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3" xfId="2876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3" xfId="2880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3" xfId="2896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3" xfId="2900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3" xfId="2906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_DEM-WP(C) ENERG10C--ctn Mid-C_042010 2010GRC" xfId="2911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3" xfId="2916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Monthly" xfId="2922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3" xfId="2928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Monthly" xfId="2934"/>
    <cellStyle name="_Costs not in KWI3000 '06Budget_ACCOUNTS" xfId="2935"/>
    <cellStyle name="_Costs not in KWI3000 '06Budget_AURORA Total New" xfId="2936"/>
    <cellStyle name="_Costs not in KWI3000 '06Budget_AURORA Total New 2" xfId="2937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3" xfId="2941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3" xfId="2945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3" xfId="2951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3" xfId="2960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3" xfId="296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3" xfId="296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3" xfId="297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DEM-WP(C) Chelan Power Costs" xfId="2980"/>
    <cellStyle name="_Costs not in KWI3000 '06Budget_DEM-WP(C) ENERG10C--ctn Mid-C_042010 2010GRC" xfId="2981"/>
    <cellStyle name="_Costs not in KWI3000 '06Budget_DEM-WP(C) Gas Transport 2010GRC" xfId="2982"/>
    <cellStyle name="_Costs not in KWI3000 '06Budget_Exhibit D fr R Gho 12-31-08" xfId="2983"/>
    <cellStyle name="_Costs not in KWI3000 '06Budget_Exhibit D fr R Gho 12-31-08 2" xfId="2984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3" xfId="3008"/>
    <cellStyle name="_Costs not in KWI3000 '06Budget_LSRWEP LGIA like Acctg Petition Aug 2010" xfId="300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_DEM-WP(C) ENERG10C--ctn Mid-C_042010 2010GRC" xfId="3013"/>
    <cellStyle name="_Costs not in KWI3000 '06Budget_NIM Summary 2" xfId="3014"/>
    <cellStyle name="_Costs not in KWI3000 '06Budget_NIM Summary 3" xfId="3015"/>
    <cellStyle name="_Costs not in KWI3000 '06Budget_NIM Summary 4" xfId="3016"/>
    <cellStyle name="_Costs not in KWI3000 '06Budget_NIM Summary 5" xfId="3017"/>
    <cellStyle name="_Costs not in KWI3000 '06Budget_NIM Summary 6" xfId="3018"/>
    <cellStyle name="_Costs not in KWI3000 '06Budget_NIM Summary 7" xfId="3019"/>
    <cellStyle name="_Costs not in KWI3000 '06Budget_NIM Summary 8" xfId="3020"/>
    <cellStyle name="_Costs not in KWI3000 '06Budget_NIM Summary 9" xfId="3021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Monthly" xfId="3025"/>
    <cellStyle name="_Costs not in KWI3000 '06Budget_NIM+O&amp;M Monthly 2" xfId="3026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3" xfId="303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_DEM-WP(C) ENERG10C--ctn Mid-C_042010 2010GRC" xfId="3042"/>
    <cellStyle name="_Costs not in KWI3000 '06Budget_PCA 9 -  Exhibit D Feb 2010" xfId="3043"/>
    <cellStyle name="_Costs not in KWI3000 '06Budget_PCA 9 -  Exhibit D Feb 2010 v2" xfId="3044"/>
    <cellStyle name="_Costs not in KWI3000 '06Budget_PCA 9 -  Exhibit D Feb 2010 WF" xfId="3045"/>
    <cellStyle name="_Costs not in KWI3000 '06Budget_PCA 9 -  Exhibit D Jan 2010" xfId="3046"/>
    <cellStyle name="_Costs not in KWI3000 '06Budget_PCA 9 -  Exhibit D March 2010 (2)" xfId="3047"/>
    <cellStyle name="_Costs not in KWI3000 '06Budget_PCA 9 -  Exhibit D Nov 2010" xfId="3048"/>
    <cellStyle name="_Costs not in KWI3000 '06Budget_PCA 9 - Exhibit D at August 2010" xfId="3049"/>
    <cellStyle name="_Costs not in KWI3000 '06Budget_PCA 9 - Exhibit D June 2010 GRC" xfId="3050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3" xfId="3054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3" xfId="3078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3" xfId="3082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3" xfId="3086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3" xfId="3090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3" xfId="3094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3" xfId="3100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3" xfId="3109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3" xfId="3114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3" xfId="3118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3" xfId="3122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_DEM-WP(C) ENERG10C--ctn Mid-C_042010 2010GRC" xfId="3128"/>
    <cellStyle name="_DEM-08C Power Cost Comparison" xfId="3129"/>
    <cellStyle name="_DEM-WP (C) Costs not in AURORA 2006GRC Order 11.30.06 Gas" xfId="3130"/>
    <cellStyle name="_DEM-WP (C) Costs not in AURORA 2006GRC Order 11.30.06 Gas 2" xfId="3131"/>
    <cellStyle name="_DEM-WP (C) Costs not in AURORA 2006GRC Order 11.30.06 Gas_Chelan PUD Power Costs (8-10)" xfId="3132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3" xfId="3141"/>
    <cellStyle name="_DEM-WP (C) Power Cost 2006GRC Order 3" xfId="3142"/>
    <cellStyle name="_DEM-WP (C) Power Cost 2006GRC Order 3 2" xfId="3143"/>
    <cellStyle name="_DEM-WP (C) Power Cost 2006GRC Order 4" xfId="3144"/>
    <cellStyle name="_DEM-WP (C) Power Cost 2006GRC Order 4 2" xfId="3145"/>
    <cellStyle name="_DEM-WP (C) Power Cost 2006GRC Order 5" xfId="3146"/>
    <cellStyle name="_DEM-WP (C) Power Cost 2006GRC Order 5 2" xfId="3147"/>
    <cellStyle name="_DEM-WP (C) Power Cost 2006GRC Order 6" xfId="3148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3" xfId="3156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3" xfId="3188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3" xfId="3192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3" xfId="3196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3" xfId="320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Monthly" xfId="3212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3" xfId="321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Monthly" xfId="3224"/>
    <cellStyle name="_DEM-WP (C) Power Cost 2006GRC Order_AURORA Total New" xfId="3225"/>
    <cellStyle name="_DEM-WP (C) Power Cost 2006GRC Order_AURORA Total New 2" xfId="3226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3" xfId="3230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3" xfId="3234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3" xfId="3240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3" xfId="3249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3" xfId="3254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3" xfId="3258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3" xfId="3263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DEM-WP(C) Chelan Power Costs" xfId="3266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4" xfId="3275"/>
    <cellStyle name="_DEM-WP (C) Power Cost 2006GRC Order_Electric COS Inputs 2 4 2" xfId="3276"/>
    <cellStyle name="_DEM-WP (C) Power Cost 2006GRC Order_Electric COS Inputs 3" xfId="3277"/>
    <cellStyle name="_DEM-WP (C) Power Cost 2006GRC Order_Electric COS Inputs 3 2" xfId="3278"/>
    <cellStyle name="_DEM-WP (C) Power Cost 2006GRC Order_Electric COS Inputs 4" xfId="3279"/>
    <cellStyle name="_DEM-WP (C) Power Cost 2006GRC Order_Electric COS Inputs 4 2" xfId="3280"/>
    <cellStyle name="_DEM-WP (C) Power Cost 2006GRC Order_Electric COS Inputs 5" xfId="3281"/>
    <cellStyle name="_DEM-WP (C) Power Cost 2006GRC Order_Electric COS Inputs 6" xfId="3282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_DEM-WP(C) ENERG10C--ctn Mid-C_042010 2010GRC" xfId="3286"/>
    <cellStyle name="_DEM-WP (C) Power Cost 2006GRC Order_NIM Summary 2" xfId="3287"/>
    <cellStyle name="_DEM-WP (C) Power Cost 2006GRC Order_NIM Summary 3" xfId="3288"/>
    <cellStyle name="_DEM-WP (C) Power Cost 2006GRC Order_NIM Summary 4" xfId="3289"/>
    <cellStyle name="_DEM-WP (C) Power Cost 2006GRC Order_NIM Summary 5" xfId="3290"/>
    <cellStyle name="_DEM-WP (C) Power Cost 2006GRC Order_NIM Summary 6" xfId="3291"/>
    <cellStyle name="_DEM-WP (C) Power Cost 2006GRC Order_NIM Summary 7" xfId="3292"/>
    <cellStyle name="_DEM-WP (C) Power Cost 2006GRC Order_NIM Summary 8" xfId="3293"/>
    <cellStyle name="_DEM-WP (C) Power Cost 2006GRC Order_NIM Summary 9" xfId="3294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Monthly" xfId="3298"/>
    <cellStyle name="_DEM-WP (C) Power Cost 2006GRC Order_NIM+O&amp;M Monthly 2" xfId="3299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_DEM-WP(C) ENERG10C--ctn Mid-C_042010 2010GRC" xfId="3306"/>
    <cellStyle name="_DEM-WP (C) Power Cost 2006GRC Order_PCA 9 -  Exhibit D Nov 2010" xfId="3307"/>
    <cellStyle name="_DEM-WP (C) Power Cost 2006GRC Order_PCA 9 - Exhibit D at August 2010" xfId="3308"/>
    <cellStyle name="_DEM-WP (C) Power Cost 2006GRC Order_PCA 9 - Exhibit D June 2010 GRC" xfId="3309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3" xfId="3313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3" xfId="3337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3" xfId="3341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3" xfId="3345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3" xfId="3349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3" xfId="3353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3" xfId="335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3" xfId="3373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3" xfId="3377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3" xfId="3386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3" xfId="3390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3" xfId="3398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3" xfId="3404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3" xfId="340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3" xfId="3415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3" xfId="3420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3" xfId="3429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3" xfId="3437"/>
    <cellStyle name="_DEM-WP Revised (HC) Wild Horse 2006GRC_NIM Summary" xfId="3438"/>
    <cellStyle name="_DEM-WP Revised (HC) Wild Horse 2006GRC_NIM Summary 2" xfId="3439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3" xfId="3444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3" xfId="344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3" xfId="3454"/>
    <cellStyle name="_x0013__DEM-WP(C) Colstrip 12 Coal Cost Forecast 2010GRC" xfId="3455"/>
    <cellStyle name="_DEM-WP(C) Colstrip FOR" xfId="3456"/>
    <cellStyle name="_DEM-WP(C) Colstrip FOR 2" xfId="3457"/>
    <cellStyle name="_DEM-WP(C) Colstrip FOR 2 2" xfId="3458"/>
    <cellStyle name="_DEM-WP(C) Colstrip FOR 3" xfId="3459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3" xfId="3464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3" xfId="3469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3" xfId="3473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3" xfId="347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3" xfId="348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3" xfId="3489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3" xfId="3493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3" xfId="3499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3" xfId="3503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3" xfId="3508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3" xfId="3513"/>
    <cellStyle name="_DEM-WP(C) Colstrip FOR_Confidential Material" xfId="3514"/>
    <cellStyle name="_DEM-WP(C) Colstrip FOR_DEM-WP(C) Colstrip 12 Coal Cost Forecast 2010GRC" xfId="3515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3" xfId="3519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3" xfId="3523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3" xfId="3527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3" xfId="3532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3" xfId="353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3" xfId="354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3" xfId="354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3" xfId="3551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3" xfId="3560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3" xfId="3565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3" xfId="3569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3" xfId="3574"/>
    <cellStyle name="_DEM-WP(C) Costs not in AURORA 2006GRC 3" xfId="3575"/>
    <cellStyle name="_DEM-WP(C) Costs not in AURORA 2006GRC 3 2" xfId="3576"/>
    <cellStyle name="_DEM-WP(C) Costs not in AURORA 2006GRC 4" xfId="3577"/>
    <cellStyle name="_DEM-WP(C) Costs not in AURORA 2006GRC 4 2" xfId="3578"/>
    <cellStyle name="_DEM-WP(C) Costs not in AURORA 2006GRC 5" xfId="3579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3" xfId="3587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3" xfId="3607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3" xfId="3612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3" xfId="3632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3" xfId="3636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3" xfId="3642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3" xfId="3652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3" xfId="3662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_DEM-WP(C) ENERG10C--ctn Mid-C_042010 2010GRC" xfId="3666"/>
    <cellStyle name="_DEM-WP(C) Costs not in AURORA 2006GRC_AURORA Total New" xfId="3667"/>
    <cellStyle name="_DEM-WP(C) Costs not in AURORA 2006GRC_AURORA Total New 2" xfId="3668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3" xfId="3672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3" xfId="3676"/>
    <cellStyle name="_DEM-WP(C) Costs not in AURORA 2006GRC_Book2_Adj Bench DR 3 for Initial Briefs (Electric)_DEM-WP(C) ENERG10C--ctn Mid-C_042010 2010GRC" xfId="3677"/>
    <cellStyle name="_DEM-WP(C) Costs not in AURORA 2006GRC_Book2_DEM-WP(C) ENERG10C--ctn Mid-C_042010 2010GRC" xfId="3678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3" xfId="3682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3" xfId="3691"/>
    <cellStyle name="_DEM-WP(C) Costs not in AURORA 2006GRC_Book2_Electric Rev Req Model (2009 GRC) Revised 01-18-2010_DEM-WP(C) ENERG10C--ctn Mid-C_042010 2010GRC" xfId="3692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3" xfId="3696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3" xfId="3700"/>
    <cellStyle name="_DEM-WP(C) Costs not in AURORA 2006GRC_Book4_DEM-WP(C) ENERG10C--ctn Mid-C_042010 2010GRC" xfId="3701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3" xfId="3705"/>
    <cellStyle name="_DEM-WP(C) Costs not in AURORA 2006GRC_Book9_DEM-WP(C) ENERG10C--ctn Mid-C_042010 2010GRC" xfId="3706"/>
    <cellStyle name="_DEM-WP(C) Costs not in AURORA 2006GRC_Chelan PUD Power Costs (8-10)" xfId="3707"/>
    <cellStyle name="_DEM-WP(C) Costs not in AURORA 2006GRC_DEM-WP(C) Chelan Power Costs" xfId="3708"/>
    <cellStyle name="_DEM-WP(C) Costs not in AURORA 2006GRC_DEM-WP(C) ENERG10C--ctn Mid-C_042010 2010GRC" xfId="3709"/>
    <cellStyle name="_DEM-WP(C) Costs not in AURORA 2006GRC_DEM-WP(C) Gas Transport 2010GRC" xfId="3710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5" xfId="3723"/>
    <cellStyle name="_DEM-WP(C) Costs not in AURORA 2006GRC_Electric COS Inputs 6" xfId="3724"/>
    <cellStyle name="_DEM-WP(C) Costs not in AURORA 2006GRC_LSRWEP LGIA like Acctg Petition Aug 2010" xfId="372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_DEM-WP(C) ENERG10C--ctn Mid-C_042010 2010GRC" xfId="3729"/>
    <cellStyle name="_DEM-WP(C) Costs not in AURORA 2006GRC_NIM Summary 2" xfId="3730"/>
    <cellStyle name="_DEM-WP(C) Costs not in AURORA 2006GRC_NIM Summary 3" xfId="3731"/>
    <cellStyle name="_DEM-WP(C) Costs not in AURORA 2006GRC_NIM Summary 4" xfId="3732"/>
    <cellStyle name="_DEM-WP(C) Costs not in AURORA 2006GRC_NIM Summary 5" xfId="3733"/>
    <cellStyle name="_DEM-WP(C) Costs not in AURORA 2006GRC_NIM Summary 6" xfId="3734"/>
    <cellStyle name="_DEM-WP(C) Costs not in AURORA 2006GRC_NIM Summary 7" xfId="3735"/>
    <cellStyle name="_DEM-WP(C) Costs not in AURORA 2006GRC_NIM Summary 8" xfId="3736"/>
    <cellStyle name="_DEM-WP(C) Costs not in AURORA 2006GRC_NIM Summary 9" xfId="3737"/>
    <cellStyle name="_DEM-WP(C) Costs not in AURORA 2006GRC_NIM Summary_DEM-WP(C) ENERG10C--ctn Mid-C_042010 2010GRC" xfId="3738"/>
    <cellStyle name="_DEM-WP(C) Costs not in AURORA 2006GRC_PCA 10 -  Exhibit D from A Kellogg Jan 2011" xfId="3739"/>
    <cellStyle name="_DEM-WP(C) Costs not in AURORA 2006GRC_PCA 10 -  Exhibit D from A Kellogg July 2011" xfId="3740"/>
    <cellStyle name="_DEM-WP(C) Costs not in AURORA 2006GRC_PCA 10 -  Exhibit D from S Free Rcv'd 12-11" xfId="3741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_DEM-WP(C) ENERG10C--ctn Mid-C_042010 2010GRC" xfId="3745"/>
    <cellStyle name="_DEM-WP(C) Costs not in AURORA 2006GRC_PCA 9 -  Exhibit D Nov 2010" xfId="3746"/>
    <cellStyle name="_DEM-WP(C) Costs not in AURORA 2006GRC_PCA 9 - Exhibit D at August 2010" xfId="3747"/>
    <cellStyle name="_DEM-WP(C) Costs not in AURORA 2006GRC_PCA 9 - Exhibit D June 2010 GRC" xfId="3748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3" xfId="3752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DEM-WP(C) ENERG10C--ctn Mid-C_042010 2010GRC" xfId="3758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3" xfId="3776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3" xfId="3780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3" xfId="3784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3" xfId="3788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3" xfId="3792"/>
    <cellStyle name="_DEM-WP(C) Costs not in AURORA 2006GRC_Rebuttal Power Costs_Adj Bench DR 3 for Initial Briefs (Electric)_DEM-WP(C) ENERG10C--ctn Mid-C_042010 2010GRC" xfId="3793"/>
    <cellStyle name="_DEM-WP(C) Costs not in AURORA 2006GRC_Rebuttal Power Costs_DEM-WP(C) ENERG10C--ctn Mid-C_042010 2010GRC" xfId="3794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3" xfId="3798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_DEM-WP(C) ENERG10C--ctn Mid-C_042010 2010GRC" xfId="3808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3" xfId="3812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3" xfId="3816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_DEM-WP(C) ENERG10C--ctn Mid-C_042010 2010GRC" xfId="3819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_DEM-WP(C) ENERG10C--ctn Mid-C_042010 2010GRC" xfId="382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3" xfId="3826"/>
    <cellStyle name="_DEM-WP(C) Costs not in AURORA 2007GRC Update" xfId="3827"/>
    <cellStyle name="_DEM-WP(C) Costs not in AURORA 2007GRC Update 2" xfId="3828"/>
    <cellStyle name="_DEM-WP(C) Costs not in AURORA 2007GRC Update_DEM-WP(C) ENERG10C--ctn Mid-C_042010 2010GRC" xfId="3829"/>
    <cellStyle name="_DEM-WP(C) Costs not in AURORA 2007GRC Update_NIM Summary" xfId="3830"/>
    <cellStyle name="_DEM-WP(C) Costs not in AURORA 2007GRC Update_NIM Summary 2" xfId="3831"/>
    <cellStyle name="_DEM-WP(C) Costs not in AURORA 2007GRC Update_NIM Summary_DEM-WP(C) ENERG10C--ctn Mid-C_042010 2010GRC" xfId="3832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3" xfId="3836"/>
    <cellStyle name="_DEM-WP(C) Costs not in AURORA 2007GRC_16.37E Wild Horse Expansion DeferralRevwrkingfile SF_DEM-WP(C) ENERG10C--ctn Mid-C_042010 2010GRC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_DEM-WP(C) ENERG10C--ctn Mid-C_042010 2010GRC" xfId="3840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3" xfId="3844"/>
    <cellStyle name="_DEM-WP(C) Costs not in AURORA 2007GRC_Adj Bench DR 3 for Initial Briefs (Electric)_DEM-WP(C) ENERG10C--ctn Mid-C_042010 2010GRC" xfId="3845"/>
    <cellStyle name="_DEM-WP(C) Costs not in AURORA 2007GRC_Book1" xfId="3846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2_DEM-WP(C) ENERG10C--ctn Mid-C_042010 2010GRC" xfId="3851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3" xfId="3855"/>
    <cellStyle name="_DEM-WP(C) Costs not in AURORA 2007GRC_Book4_DEM-WP(C) ENERG10C--ctn Mid-C_042010 2010GRC" xfId="3856"/>
    <cellStyle name="_DEM-WP(C) Costs not in AURORA 2007GRC_DEM-WP(C) ENERG10C--ctn Mid-C_042010 2010GRC" xfId="3857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3" xfId="3861"/>
    <cellStyle name="_DEM-WP(C) Costs not in AURORA 2007GRC_Electric Rev Req Model (2009 GRC) _DEM-WP(C) ENERG10C--ctn Mid-C_042010 2010GRC" xfId="3862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3" xfId="3866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3" xfId="3875"/>
    <cellStyle name="_DEM-WP(C) Costs not in AURORA 2007GRC_Electric Rev Req Model (2009 GRC) Revised 01-18-2010_DEM-WP(C) ENERG10C--ctn Mid-C_042010 2010GRC" xfId="3876"/>
    <cellStyle name="_DEM-WP(C) Costs not in AURORA 2007GRC_Electric Rev Req Model (2010 GRC)" xfId="3877"/>
    <cellStyle name="_DEM-WP(C) Costs not in AURORA 2007GRC_Electric Rev Req Model (2010 GRC) SF" xfId="3878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3" xfId="3883"/>
    <cellStyle name="_DEM-WP(C) Costs not in AURORA 2007GRC_NIM Summary" xfId="3884"/>
    <cellStyle name="_DEM-WP(C) Costs not in AURORA 2007GRC_NIM Summary 2" xfId="3885"/>
    <cellStyle name="_DEM-WP(C) Costs not in AURORA 2007GRC_NIM Summary_DEM-WP(C) ENERG10C--ctn Mid-C_042010 2010GRC" xfId="3886"/>
    <cellStyle name="_DEM-WP(C) Costs not in AURORA 2007GRC_NIM+O&amp;M Monthly" xfId="38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3" xfId="3891"/>
    <cellStyle name="_DEM-WP(C) Costs not in AURORA 2007GRC_Power Costs - Comparison bx Rbtl-Staff-Jt-PC_DEM-WP(C) ENERG10C--ctn Mid-C_042010 2010GRC" xfId="38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3" xfId="3896"/>
    <cellStyle name="_DEM-WP(C) Costs not in AURORA 2007GRC_Rebuttal Power Costs_DEM-WP(C) ENERG10C--ctn Mid-C_042010 2010GRC" xfId="38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3" xfId="3901"/>
    <cellStyle name="_DEM-WP(C) Costs not in AURORA 2007PCORC" xfId="3902"/>
    <cellStyle name="_DEM-WP(C) Costs not in AURORA 2007PCORC 2" xfId="3903"/>
    <cellStyle name="_DEM-WP(C) Costs not in AURORA 2007PCORC_Chelan PUD Power Costs (8-10)" xfId="3904"/>
    <cellStyle name="_DEM-WP(C) Costs not in AURORA 2007PCORC_DEM-WP(C) ENERG10C--ctn Mid-C_042010 2010GRC" xfId="3905"/>
    <cellStyle name="_DEM-WP(C) Costs not in AURORA 2007PCORC_NIM Summary" xfId="3906"/>
    <cellStyle name="_DEM-WP(C) Costs not in AURORA 2007PCORC_NIM Summary 2" xfId="3907"/>
    <cellStyle name="_DEM-WP(C) Costs not in AURORA 2007PCORC_NIM Summary_DEM-WP(C) ENERG10C--ctn Mid-C_042010 2010GRC" xfId="3908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3" xfId="391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3" xfId="3916"/>
    <cellStyle name="_DEM-WP(C) Costs not in AURORA 2007PCORC-5.07Update_16.37E Wild Horse Expansion DeferralRevwrkingfile SF_DEM-WP(C) ENERG10C--ctn Mid-C_042010 2010GRC" xfId="391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_DEM-WP(C) ENERG10C--ctn Mid-C_042010 2010GRC" xfId="3920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3" xfId="3924"/>
    <cellStyle name="_DEM-WP(C) Costs not in AURORA 2007PCORC-5.07Update_Adj Bench DR 3 for Initial Briefs (Electric)_DEM-WP(C) ENERG10C--ctn Mid-C_042010 2010GRC" xfId="3925"/>
    <cellStyle name="_DEM-WP(C) Costs not in AURORA 2007PCORC-5.07Update_Book1" xfId="3926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3" xfId="3930"/>
    <cellStyle name="_DEM-WP(C) Costs not in AURORA 2007PCORC-5.07Update_Book2_DEM-WP(C) ENERG10C--ctn Mid-C_042010 2010GRC" xfId="3931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3" xfId="3935"/>
    <cellStyle name="_DEM-WP(C) Costs not in AURORA 2007PCORC-5.07Update_Book4_DEM-WP(C) ENERG10C--ctn Mid-C_042010 2010GRC" xfId="3936"/>
    <cellStyle name="_DEM-WP(C) Costs not in AURORA 2007PCORC-5.07Update_Chelan PUD Power Costs (8-10)" xfId="3937"/>
    <cellStyle name="_DEM-WP(C) Costs not in AURORA 2007PCORC-5.07Update_Confidential Material" xfId="3938"/>
    <cellStyle name="_DEM-WP(C) Costs not in AURORA 2007PCORC-5.07Update_DEM-WP(C) Colstrip 12 Coal Cost Forecast 2010GRC" xfId="3939"/>
    <cellStyle name="_DEM-WP(C) Costs not in AURORA 2007PCORC-5.07Update_DEM-WP(C) ENERG10C--ctn Mid-C_042010 2010GRC" xfId="3940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3" xfId="3944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3" xfId="3953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3" xfId="4027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3" xfId="4031"/>
    <cellStyle name="_DEM-WP(C) Costs not in AURORA 2007PCORC-5.07Update_Electric Rev Req Model (2009 GRC) _DEM-WP(C) ENERG10C--ctn Mid-C_042010 2010GRC" xfId="4032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3" xfId="4036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3" xfId="4045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10 GRC)" xfId="4047"/>
    <cellStyle name="_DEM-WP(C) Costs not in AURORA 2007PCORC-5.07Update_Electric Rev Req Model (2010 GRC) SF" xfId="4048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3" xfId="4053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_DEM-WP(C) ENERG10C--ctn Mid-C_042010 2010GRC" xfId="4057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_DEM-WP(C) ENERG10C--ctn Mid-C_042010 2010GRC" xfId="4060"/>
    <cellStyle name="_DEM-WP(C) Costs not in AURORA 2007PCORC-5.07Update_NIM Summary 2" xfId="4061"/>
    <cellStyle name="_DEM-WP(C) Costs not in AURORA 2007PCORC-5.07Update_NIM Summary 3" xfId="4062"/>
    <cellStyle name="_DEM-WP(C) Costs not in AURORA 2007PCORC-5.07Update_NIM Summary 4" xfId="4063"/>
    <cellStyle name="_DEM-WP(C) Costs not in AURORA 2007PCORC-5.07Update_NIM Summary 5" xfId="4064"/>
    <cellStyle name="_DEM-WP(C) Costs not in AURORA 2007PCORC-5.07Update_NIM Summary 6" xfId="4065"/>
    <cellStyle name="_DEM-WP(C) Costs not in AURORA 2007PCORC-5.07Update_NIM Summary 7" xfId="4066"/>
    <cellStyle name="_DEM-WP(C) Costs not in AURORA 2007PCORC-5.07Update_NIM Summary 8" xfId="4067"/>
    <cellStyle name="_DEM-WP(C) Costs not in AURORA 2007PCORC-5.07Update_NIM Summary 9" xfId="4068"/>
    <cellStyle name="_DEM-WP(C) Costs not in AURORA 2007PCORC-5.07Update_NIM Summary_DEM-WP(C) ENERG10C--ctn Mid-C_042010 2010GRC" xfId="4069"/>
    <cellStyle name="_DEM-WP(C) Costs not in AURORA 2007PCORC-5.07Update_NIM+O&amp;M Monthly" xfId="4070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3" xfId="4074"/>
    <cellStyle name="_DEM-WP(C) Costs not in AURORA 2007PCORC-5.07Update_Power Costs - Comparison bx Rbtl-Staff-Jt-PC_DEM-WP(C) ENERG10C--ctn Mid-C_042010 2010GRC" xfId="4075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3" xfId="4079"/>
    <cellStyle name="_DEM-WP(C) Costs not in AURORA 2007PCORC-5.07Update_Rebuttal Power Costs_DEM-WP(C) ENERG10C--ctn Mid-C_042010 2010GRC" xfId="4080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3" xfId="4084"/>
    <cellStyle name="_DEM-WP(C) Costs Not In AURORA 2009GRC" xfId="4085"/>
    <cellStyle name="_x0013__DEM-WP(C) ENERG10C--ctn Mid-C_042010 2010GRC" xfId="4086"/>
    <cellStyle name="_DEM-WP(C) Prod O&amp;M 2007GRC" xfId="4087"/>
    <cellStyle name="_DEM-WP(C) Prod O&amp;M 2007GRC 2" xfId="4088"/>
    <cellStyle name="_DEM-WP(C) Prod O&amp;M 2007GRC 2 2" xfId="4089"/>
    <cellStyle name="_DEM-WP(C) Prod O&amp;M 2007GRC 3" xfId="409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3" xfId="4094"/>
    <cellStyle name="_DEM-WP(C) Prod O&amp;M 2007GRC_Adj Bench DR 3 for Initial Briefs (Electric)_DEM-WP(C) ENERG10C--ctn Mid-C_042010 2010GRC" xfId="409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3" xfId="409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3" xfId="4103"/>
    <cellStyle name="_DEM-WP(C) Prod O&amp;M 2007GRC_Book2_Adj Bench DR 3 for Initial Briefs (Electric)_DEM-WP(C) ENERG10C--ctn Mid-C_042010 2010GRC" xfId="4104"/>
    <cellStyle name="_DEM-WP(C) Prod O&amp;M 2007GRC_Book2_DEM-WP(C) ENERG10C--ctn Mid-C_042010 2010GRC" xfId="410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3" xfId="410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3" xfId="4118"/>
    <cellStyle name="_DEM-WP(C) Prod O&amp;M 2007GRC_Book2_Electric Rev Req Model (2009 GRC) Revised 01-18-2010_DEM-WP(C) ENERG10C--ctn Mid-C_042010 2010GRC" xfId="411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3" xfId="4123"/>
    <cellStyle name="_DEM-WP(C) Prod O&amp;M 2007GRC_Confidential Material" xfId="4124"/>
    <cellStyle name="_DEM-WP(C) Prod O&amp;M 2007GRC_DEM-WP(C) Colstrip 12 Coal Cost Forecast 2010GRC" xfId="4125"/>
    <cellStyle name="_DEM-WP(C) Prod O&amp;M 2007GRC_DEM-WP(C) ENERG10C--ctn Mid-C_042010 2010GRC" xfId="4126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3" xfId="412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3" xfId="413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3" xfId="4142"/>
    <cellStyle name="_DEM-WP(C) Prod O&amp;M 2007GRC_Electric Rev Req Model (2009 GRC) Revised 01-18-2010_DEM-WP(C) ENERG10C--ctn Mid-C_042010 2010GRC" xfId="414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3" xfId="414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3" xfId="415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3" xfId="4155"/>
    <cellStyle name="_DEM-WP(C) Prod O&amp;M 2007GRC_Rebuttal Power Costs_Adj Bench DR 3 for Initial Briefs (Electric)_DEM-WP(C) ENERG10C--ctn Mid-C_042010 2010GRC" xfId="4156"/>
    <cellStyle name="_DEM-WP(C) Prod O&amp;M 2007GRC_Rebuttal Power Costs_DEM-WP(C) ENERG10C--ctn Mid-C_042010 2010GRC" xfId="415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3" xfId="416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3" xfId="4170"/>
    <cellStyle name="_DEM-WP(C) Prod O&amp;M 2007GRC_Rebuttal Power Costs_Electric Rev Req Model (2009 GRC) Revised 01-18-2010_DEM-WP(C) ENERG10C--ctn Mid-C_042010 2010GRC" xfId="417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3" xfId="4175"/>
    <cellStyle name="_x0013__DEM-WP(C) Production O&amp;M 2010GRC As-Filed" xfId="4176"/>
    <cellStyle name="_x0013__DEM-WP(C) Production O&amp;M 2010GRC As-Filed 2" xfId="4177"/>
    <cellStyle name="_x0013__DEM-WP(C) Production O&amp;M 2010GRC As-Filed 3" xfId="4178"/>
    <cellStyle name="_DEM-WP(C) Rate Year Sumas by Month Update Corrected" xfId="4179"/>
    <cellStyle name="_DEM-WP(C) ST Power Contracts 3102008" xfId="4180"/>
    <cellStyle name="_DEM-WP(C) ST Power Contracts 3102008 2" xfId="4181"/>
    <cellStyle name="_DEM-WP(C) ST Power Contracts 3102008 3" xfId="4182"/>
    <cellStyle name="_DEM-WP(C) ST Power Contracts 3102008 3 2" xfId="4183"/>
    <cellStyle name="_DEM-WP(C) Sumas Proforma 11.14.07" xfId="4184"/>
    <cellStyle name="_DEM-WP(C) Sumas Proforma 11.5.07" xfId="4185"/>
    <cellStyle name="_DEM-WP(C) Wells_Power_Cost" xfId="4186"/>
    <cellStyle name="_DEM-WP(C) Wells_Power_Cost 2" xfId="4187"/>
    <cellStyle name="_DEM-WP(C) Wells_Power_Cost 2 2" xfId="418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3" xfId="419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3" xfId="4196"/>
    <cellStyle name="_DEM-WP(C) Westside Hydro Data_051007_16.37E Wild Horse Expansion DeferralRevwrkingfile SF_DEM-WP(C) ENERG10C--ctn Mid-C_042010 2010GRC" xfId="419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_DEM-WP(C) ENERG10C--ctn Mid-C_042010 2010GRC" xfId="4200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3" xfId="4204"/>
    <cellStyle name="_DEM-WP(C) Westside Hydro Data_051007_Adj Bench DR 3 for Initial Briefs (Electric)_DEM-WP(C) ENERG10C--ctn Mid-C_042010 2010GRC" xfId="4205"/>
    <cellStyle name="_DEM-WP(C) Westside Hydro Data_051007_Book1" xfId="4206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3" xfId="4210"/>
    <cellStyle name="_DEM-WP(C) Westside Hydro Data_051007_Book2_DEM-WP(C) ENERG10C--ctn Mid-C_042010 2010GRC" xfId="4211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3" xfId="4215"/>
    <cellStyle name="_DEM-WP(C) Westside Hydro Data_051007_Book4_DEM-WP(C) ENERG10C--ctn Mid-C_042010 2010GRC" xfId="4216"/>
    <cellStyle name="_DEM-WP(C) Westside Hydro Data_051007_DEM-WP(C) ENERG10C--ctn Mid-C_042010 2010GRC" xfId="4217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3" xfId="4221"/>
    <cellStyle name="_DEM-WP(C) Westside Hydro Data_051007_Electric Rev Req Model (2009 GRC) _DEM-WP(C) ENERG10C--ctn Mid-C_042010 2010GRC" xfId="4222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3" xfId="4226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3" xfId="4235"/>
    <cellStyle name="_DEM-WP(C) Westside Hydro Data_051007_Electric Rev Req Model (2009 GRC) Revised 01-18-2010_DEM-WP(C) ENERG10C--ctn Mid-C_042010 2010GRC" xfId="4236"/>
    <cellStyle name="_DEM-WP(C) Westside Hydro Data_051007_Electric Rev Req Model (2010 GRC)" xfId="4237"/>
    <cellStyle name="_DEM-WP(C) Westside Hydro Data_051007_Electric Rev Req Model (2010 GRC) SF" xfId="4238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3" xfId="4243"/>
    <cellStyle name="_DEM-WP(C) Westside Hydro Data_051007_NIM Summary" xfId="4244"/>
    <cellStyle name="_DEM-WP(C) Westside Hydro Data_051007_NIM Summary 2" xfId="4245"/>
    <cellStyle name="_DEM-WP(C) Westside Hydro Data_051007_NIM Summary_DEM-WP(C) ENERG10C--ctn Mid-C_042010 2010GRC" xfId="4246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3" xfId="4250"/>
    <cellStyle name="_DEM-WP(C) Westside Hydro Data_051007_Power Costs - Comparison bx Rbtl-Staff-Jt-PC_DEM-WP(C) ENERG10C--ctn Mid-C_042010 2010GRC" xfId="4251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3" xfId="4255"/>
    <cellStyle name="_DEM-WP(C) Westside Hydro Data_051007_Rebuttal Power Costs_DEM-WP(C) ENERG10C--ctn Mid-C_042010 2010GRC" xfId="4256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3" xfId="4260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_DEM-WP(C) ENERG10C--ctn Mid-C_042010 2010GRC" xfId="4264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_DEM-WP(C) ENERG10C--ctn Mid-C_042010 2010GRC" xfId="4267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_DEM-WP(C) ENERG10C--ctn Mid-C_042010 2010GRC" xfId="4271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_DEM-WP(C) ENERG10C--ctn Mid-C_042010 2010GRC" xfId="4274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_DEM-WP(C) ENERG10C--ctn Mid-C_042010 2010GRC" xfId="4278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_DEM-WP(C) ENERG10C--ctn Mid-C_042010 2010GRC" xfId="4281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_DEM-WP(C) ENERG10C--ctn Mid-C_042010 2010GRC" xfId="4285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_DEM-WP(C) ENERG10C--ctn Mid-C_042010 2010GRC" xfId="4288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3" xfId="4292"/>
    <cellStyle name="_x0013__Electric Rev Req Model (2009 GRC) _DEM-WP(C) ENERG10C--ctn Mid-C_042010 2010GRC" xfId="4293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3" xfId="4297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3" xfId="4301"/>
    <cellStyle name="_x0013__Electric Rev Req Model (2009 GRC) Rebuttal REmoval of New  WH Solar AdjustMI_DEM-WP(C) ENERG10C--ctn Mid-C_042010 2010GRC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09 GRC) Revised 01-18-2010_DEM-WP(C) ENERG10C--ctn Mid-C_042010 2010GRC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DEM-WP(C) ENERG10C--ctn Mid-C_042010 2010GRC" xfId="4312"/>
    <cellStyle name="_ENCOGEN_WBOOK_NIM Summary" xfId="4313"/>
    <cellStyle name="_ENCOGEN_WBOOK_NIM Summary 2" xfId="4314"/>
    <cellStyle name="_ENCOGEN_WBOOK_NIM Summary_DEM-WP(C) ENERG10C--ctn Mid-C_042010 2010GRC" xfId="4315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3" xfId="4319"/>
    <cellStyle name="_Fixed Gas Transport 1 19 09" xfId="4320"/>
    <cellStyle name="_Fixed Gas Transport 1 19 09 2" xfId="4321"/>
    <cellStyle name="_Fixed Gas Transport 1 19 09 2 2" xfId="4322"/>
    <cellStyle name="_Fixed Gas Transport 1 19 09 3" xfId="4323"/>
    <cellStyle name="_Fixed Gas Transport 1 19 09_DEM-WP(C) ENERG10C--ctn Mid-C_042010 2010GRC" xfId="4324"/>
    <cellStyle name="_Fuel Prices 4-14" xfId="4325"/>
    <cellStyle name="_Fuel Prices 4-14 2" xfId="4326"/>
    <cellStyle name="_Fuel Prices 4-14 2 2" xfId="4327"/>
    <cellStyle name="_Fuel Prices 4-14 2 2 2" xfId="4328"/>
    <cellStyle name="_Fuel Prices 4-14 2 3" xfId="4329"/>
    <cellStyle name="_Fuel Prices 4-14 3" xfId="4330"/>
    <cellStyle name="_Fuel Prices 4-14 3 2" xfId="4331"/>
    <cellStyle name="_Fuel Prices 4-14 4" xfId="4332"/>
    <cellStyle name="_Fuel Prices 4-14 4 2" xfId="4333"/>
    <cellStyle name="_Fuel Prices 4-14 5" xfId="4334"/>
    <cellStyle name="_Fuel Prices 4-14 5 2" xfId="4335"/>
    <cellStyle name="_Fuel Prices 4-14 6" xfId="4336"/>
    <cellStyle name="_Fuel Prices 4-14 7" xfId="4337"/>
    <cellStyle name="_Fuel Prices 4-14 7 2" xfId="4338"/>
    <cellStyle name="_Fuel Prices 4-14 8" xfId="4339"/>
    <cellStyle name="_Fuel Prices 4-14 8 2" xfId="434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3" xfId="434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3" xfId="4348"/>
    <cellStyle name="_Fuel Prices 4-14_04 07E Wild Horse Wind Expansion (C) (2)_Adj Bench DR 3 for Initial Briefs (Electric)_DEM-WP(C) ENERG10C--ctn Mid-C_042010 2010GRC" xfId="4349"/>
    <cellStyle name="_Fuel Prices 4-14_04 07E Wild Horse Wind Expansion (C) (2)_Book1" xfId="4350"/>
    <cellStyle name="_Fuel Prices 4-14_04 07E Wild Horse Wind Expansion (C) (2)_DEM-WP(C) ENERG10C--ctn Mid-C_042010 2010GRC" xfId="435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3" xfId="435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3" xfId="436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10 GRC)" xfId="4371"/>
    <cellStyle name="_Fuel Prices 4-14_04 07E Wild Horse Wind Expansion (C) (2)_Electric Rev Req Model (2010 GRC) SF" xfId="437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3" xfId="437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3" xfId="438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3" xfId="4384"/>
    <cellStyle name="_Fuel Prices 4-14_16.37E Wild Horse Expansion DeferralRevwrkingfile SF_DEM-WP(C) ENERG10C--ctn Mid-C_042010 2010GRC" xfId="4385"/>
    <cellStyle name="_Fuel Prices 4-14_2009 Compliance Filing PCA Exhibits for GRC" xfId="4386"/>
    <cellStyle name="_Fuel Prices 4-14_2009 GRC Compl Filing - Exhibit D" xfId="4387"/>
    <cellStyle name="_Fuel Prices 4-14_2009 GRC Compl Filing - Exhibit D 2" xfId="4388"/>
    <cellStyle name="_Fuel Prices 4-14_2009 GRC Compl Filing - Exhibit D_DEM-WP(C) ENERG10C--ctn Mid-C_042010 2010GRC" xfId="4389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3" xfId="4394"/>
    <cellStyle name="_Fuel Prices 4-14_4 31 Regulatory Assets and Liabilities  7 06- Exhibit D_DEM-WP(C) ENERG10C--ctn Mid-C_042010 2010GRC" xfId="439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_DEM-WP(C) ENERG10C--ctn Mid-C_042010 2010GRC" xfId="4398"/>
    <cellStyle name="_Fuel Prices 4-14_4 31 Regulatory Assets and Liabilities  7 06- Exhibit D_NIM+O&amp;M" xfId="4399"/>
    <cellStyle name="_Fuel Prices 4-14_4 31 Regulatory Assets and Liabilities  7 06- Exhibit D_NIM+O&amp;M Monthly" xfId="4400"/>
    <cellStyle name="_Fuel Prices 4-14_4 31E Reg Asset  Liab and EXH D" xfId="4401"/>
    <cellStyle name="_Fuel Prices 4-14_4 31E Reg Asset  Liab and EXH D _ Aug 10 Filing (2)" xfId="4402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3" xfId="4406"/>
    <cellStyle name="_Fuel Prices 4-14_4 32 Regulatory Assets and Liabilities  7 06- Exhibit D_DEM-WP(C) ENERG10C--ctn Mid-C_042010 2010GRC" xfId="4407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_DEM-WP(C) ENERG10C--ctn Mid-C_042010 2010GRC" xfId="4410"/>
    <cellStyle name="_Fuel Prices 4-14_4 32 Regulatory Assets and Liabilities  7 06- Exhibit D_NIM+O&amp;M" xfId="4411"/>
    <cellStyle name="_Fuel Prices 4-14_4 32 Regulatory Assets and Liabilities  7 06- Exhibit D_NIM+O&amp;M Monthly" xfId="4412"/>
    <cellStyle name="_Fuel Prices 4-14_AURORA Total New" xfId="4413"/>
    <cellStyle name="_Fuel Prices 4-14_AURORA Total New 2" xfId="4414"/>
    <cellStyle name="_Fuel Prices 4-14_Book2" xfId="4415"/>
    <cellStyle name="_Fuel Prices 4-14_Book2 2" xfId="4416"/>
    <cellStyle name="_Fuel Prices 4-14_Book2 2 2" xfId="4417"/>
    <cellStyle name="_Fuel Prices 4-14_Book2 3" xfId="441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3" xfId="4422"/>
    <cellStyle name="_Fuel Prices 4-14_Book2_Adj Bench DR 3 for Initial Briefs (Electric)_DEM-WP(C) ENERG10C--ctn Mid-C_042010 2010GRC" xfId="4423"/>
    <cellStyle name="_Fuel Prices 4-14_Book2_DEM-WP(C) ENERG10C--ctn Mid-C_042010 2010GRC" xfId="442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3" xfId="442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3" xfId="4432"/>
    <cellStyle name="_Fuel Prices 4-14_Book2_Electric Rev Req Model (2009 GRC) Rebuttal REmoval of New  WH Solar AdjustMI_DEM-WP(C) ENERG10C--ctn Mid-C_042010 2010GRC" xfId="443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3" xfId="4437"/>
    <cellStyle name="_Fuel Prices 4-14_Book2_Electric Rev Req Model (2009 GRC) Revised 01-18-2010_DEM-WP(C) ENERG10C--ctn Mid-C_042010 2010GRC" xfId="443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3" xfId="4442"/>
    <cellStyle name="_Fuel Prices 4-14_Book4" xfId="4443"/>
    <cellStyle name="_Fuel Prices 4-14_Book4 2" xfId="4444"/>
    <cellStyle name="_Fuel Prices 4-14_Book4 2 2" xfId="4445"/>
    <cellStyle name="_Fuel Prices 4-14_Book4 3" xfId="4446"/>
    <cellStyle name="_Fuel Prices 4-14_Book4_DEM-WP(C) ENERG10C--ctn Mid-C_042010 2010GRC" xfId="4447"/>
    <cellStyle name="_Fuel Prices 4-14_Book9" xfId="4448"/>
    <cellStyle name="_Fuel Prices 4-14_Book9 2" xfId="4449"/>
    <cellStyle name="_Fuel Prices 4-14_Book9 2 2" xfId="4450"/>
    <cellStyle name="_Fuel Prices 4-14_Book9 3" xfId="4451"/>
    <cellStyle name="_Fuel Prices 4-14_Book9_DEM-WP(C) ENERG10C--ctn Mid-C_042010 2010GRC" xfId="4452"/>
    <cellStyle name="_Fuel Prices 4-14_Chelan PUD Power Costs (8-10)" xfId="4453"/>
    <cellStyle name="_Fuel Prices 4-14_DEM-WP(C) Chelan Power Costs" xfId="4454"/>
    <cellStyle name="_Fuel Prices 4-14_DEM-WP(C) ENERG10C--ctn Mid-C_042010 2010GRC" xfId="4455"/>
    <cellStyle name="_Fuel Prices 4-14_DEM-WP(C) Gas Transport 2010GRC" xfId="4456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5" xfId="4469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3" xfId="4475"/>
    <cellStyle name="_Fuel Prices 4-14_Electric COS Inputs 2 3 2" xfId="4476"/>
    <cellStyle name="_Fuel Prices 4-14_Electric COS Inputs 2 4" xfId="4477"/>
    <cellStyle name="_Fuel Prices 4-14_Electric COS Inputs 2 4 2" xfId="4478"/>
    <cellStyle name="_Fuel Prices 4-14_Electric COS Inputs 3" xfId="4479"/>
    <cellStyle name="_Fuel Prices 4-14_Electric COS Inputs 3 2" xfId="4480"/>
    <cellStyle name="_Fuel Prices 4-14_Electric COS Inputs 4" xfId="4481"/>
    <cellStyle name="_Fuel Prices 4-14_Electric COS Inputs 4 2" xfId="4482"/>
    <cellStyle name="_Fuel Prices 4-14_Electric COS Inputs 5" xfId="448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5" xfId="4497"/>
    <cellStyle name="_Fuel Prices 4-14_Electric Rate Spread and Rate Design 3.23.09 6" xfId="4498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3" xfId="4503"/>
    <cellStyle name="_Fuel Prices 4-14_INPUTS 2 3 2" xfId="4504"/>
    <cellStyle name="_Fuel Prices 4-14_INPUTS 2 4" xfId="4505"/>
    <cellStyle name="_Fuel Prices 4-14_INPUTS 2 4 2" xfId="4506"/>
    <cellStyle name="_Fuel Prices 4-14_INPUTS 3" xfId="4507"/>
    <cellStyle name="_Fuel Prices 4-14_INPUTS 3 2" xfId="4508"/>
    <cellStyle name="_Fuel Prices 4-14_INPUTS 4" xfId="4509"/>
    <cellStyle name="_Fuel Prices 4-14_INPUTS 4 2" xfId="4510"/>
    <cellStyle name="_Fuel Prices 4-14_INPUTS 5" xfId="4511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5" xfId="4525"/>
    <cellStyle name="_Fuel Prices 4-14_Leased Transformer &amp; Substation Plant &amp; Rev 12-2009 6" xfId="4526"/>
    <cellStyle name="_Fuel Prices 4-14_NIM Summary" xfId="4527"/>
    <cellStyle name="_Fuel Prices 4-14_NIM Summary 09GRC" xfId="4528"/>
    <cellStyle name="_Fuel Prices 4-14_NIM Summary 09GRC 2" xfId="4529"/>
    <cellStyle name="_Fuel Prices 4-14_NIM Summary 09GRC_DEM-WP(C) ENERG10C--ctn Mid-C_042010 2010GRC" xfId="4530"/>
    <cellStyle name="_Fuel Prices 4-14_NIM Summary 2" xfId="4531"/>
    <cellStyle name="_Fuel Prices 4-14_NIM Summary 3" xfId="4532"/>
    <cellStyle name="_Fuel Prices 4-14_NIM Summary 4" xfId="4533"/>
    <cellStyle name="_Fuel Prices 4-14_NIM Summary 5" xfId="4534"/>
    <cellStyle name="_Fuel Prices 4-14_NIM Summary 6" xfId="4535"/>
    <cellStyle name="_Fuel Prices 4-14_NIM Summary 7" xfId="4536"/>
    <cellStyle name="_Fuel Prices 4-14_NIM Summary 8" xfId="4537"/>
    <cellStyle name="_Fuel Prices 4-14_NIM Summary 9" xfId="4538"/>
    <cellStyle name="_Fuel Prices 4-14_NIM Summary_DEM-WP(C) ENERG10C--ctn Mid-C_042010 2010GRC" xfId="4539"/>
    <cellStyle name="_Fuel Prices 4-14_NIM+O&amp;M" xfId="4540"/>
    <cellStyle name="_Fuel Prices 4-14_NIM+O&amp;M 2" xfId="4541"/>
    <cellStyle name="_Fuel Prices 4-14_NIM+O&amp;M Monthly" xfId="4542"/>
    <cellStyle name="_Fuel Prices 4-14_NIM+O&amp;M Monthly 2" xfId="4543"/>
    <cellStyle name="_Fuel Prices 4-14_PCA 10 -  Exhibit D from A Kellogg Jan 2011" xfId="4544"/>
    <cellStyle name="_Fuel Prices 4-14_PCA 10 -  Exhibit D from A Kellogg July 2011" xfId="4545"/>
    <cellStyle name="_Fuel Prices 4-14_PCA 10 -  Exhibit D from S Free Rcv'd 12-11" xfId="454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_DEM-WP(C) ENERG10C--ctn Mid-C_042010 2010GRC" xfId="4550"/>
    <cellStyle name="_Fuel Prices 4-14_PCA 9 -  Exhibit D Nov 2010" xfId="4551"/>
    <cellStyle name="_Fuel Prices 4-14_PCA 9 - Exhibit D at August 2010" xfId="4552"/>
    <cellStyle name="_Fuel Prices 4-14_PCA 9 - Exhibit D June 2010 GRC" xfId="455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3" xfId="4558"/>
    <cellStyle name="_Fuel Prices 4-14_Peak Credit Exhibits for 2009 GRC 2 3 2" xfId="4559"/>
    <cellStyle name="_Fuel Prices 4-14_Peak Credit Exhibits for 2009 GRC 2 4" xfId="4560"/>
    <cellStyle name="_Fuel Prices 4-14_Peak Credit Exhibits for 2009 GRC 2 4 2" xfId="4561"/>
    <cellStyle name="_Fuel Prices 4-14_Peak Credit Exhibits for 2009 GRC 3" xfId="4562"/>
    <cellStyle name="_Fuel Prices 4-14_Peak Credit Exhibits for 2009 GRC 3 2" xfId="4563"/>
    <cellStyle name="_Fuel Prices 4-14_Peak Credit Exhibits for 2009 GRC 4" xfId="4564"/>
    <cellStyle name="_Fuel Prices 4-14_Peak Credit Exhibits for 2009 GRC 4 2" xfId="4565"/>
    <cellStyle name="_Fuel Prices 4-14_Peak Credit Exhibits for 2009 GRC 5" xfId="456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3" xfId="4571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3" xfId="4575"/>
    <cellStyle name="_Fuel Prices 4-14_Power Costs - Comparison bx Rbtl-Staff-Jt-PC_Adj Bench DR 3 for Initial Briefs (Electric)_DEM-WP(C) ENERG10C--ctn Mid-C_042010 2010GRC" xfId="4576"/>
    <cellStyle name="_Fuel Prices 4-14_Power Costs - Comparison bx Rbtl-Staff-Jt-PC_DEM-WP(C) ENERG10C--ctn Mid-C_042010 2010GRC" xfId="4577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3" xfId="4581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3" xfId="4595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3" xfId="4599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3" xfId="4603"/>
    <cellStyle name="_Fuel Prices 4-14_Rate Design Sch 24" xfId="4604"/>
    <cellStyle name="_Fuel Prices 4-14_Rate Design Sch 24 2" xfId="4605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3" xfId="4609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3" xfId="4613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3" xfId="4617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3" xfId="4621"/>
    <cellStyle name="_Fuel Prices 4-14_Rate Design Sch 448-449" xfId="4622"/>
    <cellStyle name="_Fuel Prices 4-14_Rate Design Sch 448-449 2" xfId="4623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3" xfId="4627"/>
    <cellStyle name="_Fuel Prices 4-14_Rate Spread" xfId="4628"/>
    <cellStyle name="_Fuel Prices 4-14_Rate Spread 2" xfId="4629"/>
    <cellStyle name="_Fuel Prices 4-14_Rate Spread 2 2" xfId="4630"/>
    <cellStyle name="_Fuel Prices 4-14_Rate Spread 3" xfId="4631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3" xfId="4635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3" xfId="4639"/>
    <cellStyle name="_Fuel Prices 4-14_Rebuttal Power Costs_Adj Bench DR 3 for Initial Briefs (Electric)_DEM-WP(C) ENERG10C--ctn Mid-C_042010 2010GRC" xfId="4640"/>
    <cellStyle name="_Fuel Prices 4-14_Rebuttal Power Costs_DEM-WP(C) ENERG10C--ctn Mid-C_042010 2010GRC" xfId="4641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3" xfId="4645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3" xfId="4654"/>
    <cellStyle name="_Fuel Prices 4-14_Rebuttal Power Costs_Electric Rev Req Model (2009 GRC) Revised 01-18-2010_DEM-WP(C) ENERG10C--ctn Mid-C_042010 2010GRC" xfId="4655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3" xfId="4659"/>
    <cellStyle name="_Fuel Prices 4-14_ROR 5.02" xfId="4660"/>
    <cellStyle name="_Fuel Prices 4-14_ROR 5.02 2" xfId="4661"/>
    <cellStyle name="_Fuel Prices 4-14_ROR 5.02 2 2" xfId="4662"/>
    <cellStyle name="_Fuel Prices 4-14_ROR 5.02 3" xfId="466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3" xfId="466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3" xfId="467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3" xfId="467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3" xfId="4679"/>
    <cellStyle name="_Fuel Prices 4-14_Subs 2008" xfId="4680"/>
    <cellStyle name="_Fuel Prices 4-14_Subs 2008 2" xfId="4681"/>
    <cellStyle name="_Fuel Prices 4-14_Subs 2008 2 2" xfId="4682"/>
    <cellStyle name="_Fuel Prices 4-14_Subs 2008 3" xfId="4683"/>
    <cellStyle name="_Fuel Prices 4-14_Wind Integration 10GRC" xfId="4684"/>
    <cellStyle name="_Fuel Prices 4-14_Wind Integration 10GRC 2" xfId="4685"/>
    <cellStyle name="_Fuel Prices 4-14_Wind Integration 10GRC_DEM-WP(C) ENERG10C--ctn Mid-C_042010 2010GRC" xfId="4686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3" xfId="4691"/>
    <cellStyle name="_Gas Transportation Charges_2009GRC_120308 4" xfId="4692"/>
    <cellStyle name="_Gas Transportation Charges_2009GRC_120308 4 2" xfId="4693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Chelan PUD Power Costs (8-10)" xfId="4696"/>
    <cellStyle name="_Gas Transportation Charges_2009GRC_120308_DEM-WP(C) Chelan Power Costs" xfId="4697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3" xfId="4700"/>
    <cellStyle name="_Gas Transportation Charges_2009GRC_120308_DEM-WP(C) Costs Not In AURORA 2010GRC As Filed_DEM-WP(C) ENERG10C--ctn Mid-C_042010 2010GRC" xfId="4701"/>
    <cellStyle name="_Gas Transportation Charges_2009GRC_120308_DEM-WP(C) ENERG10C--ctn Mid-C_042010 2010GRC" xfId="4702"/>
    <cellStyle name="_Gas Transportation Charges_2009GRC_120308_DEM-WP(C) Gas Transport 2010GRC" xfId="4703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_DEM-WP(C) ENERG10C--ctn Mid-C_042010 2010GRC" xfId="4707"/>
    <cellStyle name="_Gas Transportation Charges_2009GRC_120308_NIM Summary 2" xfId="4708"/>
    <cellStyle name="_Gas Transportation Charges_2009GRC_120308_NIM Summary 3" xfId="4709"/>
    <cellStyle name="_Gas Transportation Charges_2009GRC_120308_NIM Summary 4" xfId="4710"/>
    <cellStyle name="_Gas Transportation Charges_2009GRC_120308_NIM Summary 5" xfId="4711"/>
    <cellStyle name="_Gas Transportation Charges_2009GRC_120308_NIM Summary 6" xfId="4712"/>
    <cellStyle name="_Gas Transportation Charges_2009GRC_120308_NIM Summary 7" xfId="4713"/>
    <cellStyle name="_Gas Transportation Charges_2009GRC_120308_NIM Summary 8" xfId="4714"/>
    <cellStyle name="_Gas Transportation Charges_2009GRC_120308_NIM Summary 9" xfId="4715"/>
    <cellStyle name="_Gas Transportation Charges_2009GRC_120308_NIM Summary_DEM-WP(C) ENERG10C--ctn Mid-C_042010 2010GRC" xfId="4716"/>
    <cellStyle name="_Gas Transportation Charges_2009GRC_120308_NIM+O&amp;M" xfId="4717"/>
    <cellStyle name="_Gas Transportation Charges_2009GRC_120308_NIM+O&amp;M 2" xfId="4718"/>
    <cellStyle name="_Gas Transportation Charges_2009GRC_120308_NIM+O&amp;M Monthly" xfId="4719"/>
    <cellStyle name="_Gas Transportation Charges_2009GRC_120308_NIM+O&amp;M Monthly 2" xfId="4720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_DEM-WP(C) ENERG10C--ctn Mid-C_042010 2010GRC" xfId="4723"/>
    <cellStyle name="_Gas Transportation Charges_2009GRC_120308_Reconciliation" xfId="4724"/>
    <cellStyle name="_Gas Transportation Charges_2009GRC_120308_Reconciliation 2" xfId="4725"/>
    <cellStyle name="_Gas Transportation Charges_2009GRC_120308_Reconciliation 3" xfId="4726"/>
    <cellStyle name="_Gas Transportation Charges_2009GRC_120308_Reconciliation_DEM-WP(C) ENERG10C--ctn Mid-C_042010 2010GRC" xfId="472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_DEM-WP(C) ENERG10C--ctn Mid-C_042010 2010GRC" xfId="4730"/>
    <cellStyle name="_x0013__LSRWEP LGIA like Acctg Petition Aug 2010" xfId="4731"/>
    <cellStyle name="_Mid C 09GRC" xfId="4732"/>
    <cellStyle name="_Monthly Fixed Input" xfId="4733"/>
    <cellStyle name="_Monthly Fixed Input 2" xfId="4734"/>
    <cellStyle name="_Monthly Fixed Input_DEM-WP(C) ENERG10C--ctn Mid-C_042010 2010GRC" xfId="4735"/>
    <cellStyle name="_Monthly Fixed Input_NIM Summary" xfId="4736"/>
    <cellStyle name="_Monthly Fixed Input_NIM Summary 2" xfId="4737"/>
    <cellStyle name="_Monthly Fixed Input_NIM Summary_DEM-WP(C) ENERG10C--ctn Mid-C_042010 2010GRC" xfId="4738"/>
    <cellStyle name="_NIM 06 Base Case Current Trends" xfId="4739"/>
    <cellStyle name="_NIM 06 Base Case Current Trends 2" xfId="4740"/>
    <cellStyle name="_NIM 06 Base Case Current Trends 2 2" xfId="4741"/>
    <cellStyle name="_NIM 06 Base Case Current Trends 2 3" xfId="4742"/>
    <cellStyle name="_NIM 06 Base Case Current Trends 3" xfId="474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3" xfId="4747"/>
    <cellStyle name="_NIM 06 Base Case Current Trends_Adj Bench DR 3 for Initial Briefs (Electric)_DEM-WP(C) ENERG10C--ctn Mid-C_042010 2010GRC" xfId="4748"/>
    <cellStyle name="_NIM 06 Base Case Current Trends_Book1" xfId="474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3" xfId="475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3" xfId="4757"/>
    <cellStyle name="_NIM 06 Base Case Current Trends_Book2_Adj Bench DR 3 for Initial Briefs (Electric)_DEM-WP(C) ENERG10C--ctn Mid-C_042010 2010GRC" xfId="4758"/>
    <cellStyle name="_NIM 06 Base Case Current Trends_Book2_DEM-WP(C) ENERG10C--ctn Mid-C_042010 2010GRC" xfId="475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3" xfId="476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3" xfId="4772"/>
    <cellStyle name="_NIM 06 Base Case Current Trends_Book2_Electric Rev Req Model (2009 GRC) Revised 01-18-2010_DEM-WP(C) ENERG10C--ctn Mid-C_042010 2010GRC" xfId="477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3" xfId="4777"/>
    <cellStyle name="_NIM 06 Base Case Current Trends_Chelan PUD Power Costs (8-10)" xfId="4778"/>
    <cellStyle name="_NIM 06 Base Case Current Trends_Confidential Material" xfId="4779"/>
    <cellStyle name="_NIM 06 Base Case Current Trends_DEM-WP(C) Colstrip 12 Coal Cost Forecast 2010GRC" xfId="4780"/>
    <cellStyle name="_NIM 06 Base Case Current Trends_DEM-WP(C) ENERG10C--ctn Mid-C_042010 2010GRC" xfId="4781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3" xfId="4784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3" xfId="4788"/>
    <cellStyle name="_NIM 06 Base Case Current Trends_Electric Rev Req Model (2009 GRC) _DEM-WP(C) ENERG10C--ctn Mid-C_042010 2010GRC" xfId="4789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3" xfId="4793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3" xfId="4802"/>
    <cellStyle name="_NIM 06 Base Case Current Trends_Electric Rev Req Model (2009 GRC) Revised 01-18-2010_DEM-WP(C) ENERG10C--ctn Mid-C_042010 2010GRC" xfId="4803"/>
    <cellStyle name="_NIM 06 Base Case Current Trends_Electric Rev Req Model (2010 GRC)" xfId="4804"/>
    <cellStyle name="_NIM 06 Base Case Current Trends_Electric Rev Req Model (2010 GRC) SF" xfId="4805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3" xfId="4809"/>
    <cellStyle name="_NIM 06 Base Case Current Trends_NIM Summary" xfId="4810"/>
    <cellStyle name="_NIM 06 Base Case Current Trends_NIM Summary 2" xfId="4811"/>
    <cellStyle name="_NIM 06 Base Case Current Trends_NIM Summary_DEM-WP(C) ENERG10C--ctn Mid-C_042010 2010GRC" xfId="4812"/>
    <cellStyle name="_NIM 06 Base Case Current Trends_NIM+O&amp;M" xfId="4813"/>
    <cellStyle name="_NIM 06 Base Case Current Trends_NIM+O&amp;M 2" xfId="4814"/>
    <cellStyle name="_NIM 06 Base Case Current Trends_NIM+O&amp;M Monthly" xfId="4815"/>
    <cellStyle name="_NIM 06 Base Case Current Trends_NIM+O&amp;M Monthly 2" xfId="4816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3" xfId="4820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3" xfId="4824"/>
    <cellStyle name="_NIM 06 Base Case Current Trends_Rebuttal Power Costs_Adj Bench DR 3 for Initial Briefs (Electric)_DEM-WP(C) ENERG10C--ctn Mid-C_042010 2010GRC" xfId="4825"/>
    <cellStyle name="_NIM 06 Base Case Current Trends_Rebuttal Power Costs_DEM-WP(C) ENERG10C--ctn Mid-C_042010 2010GRC" xfId="4826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3" xfId="4830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3" xfId="4839"/>
    <cellStyle name="_NIM 06 Base Case Current Trends_Rebuttal Power Costs_Electric Rev Req Model (2009 GRC) Revised 01-18-2010_DEM-WP(C) ENERG10C--ctn Mid-C_042010 2010GRC" xfId="4840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3" xfId="4844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3" xfId="4848"/>
    <cellStyle name="_NIM Summary 09GRC" xfId="4849"/>
    <cellStyle name="_NIM Summary 09GRC 2" xfId="4850"/>
    <cellStyle name="_NIM Summary 09GRC_DEM-WP(C) ENERG10C--ctn Mid-C_042010 2010GRC" xfId="4851"/>
    <cellStyle name="_NIM Summary 09GRC_NIM Summary" xfId="4852"/>
    <cellStyle name="_NIM Summary 09GRC_NIM Summary 2" xfId="4853"/>
    <cellStyle name="_NIM Summary 09GRC_NIM Summary_DEM-WP(C) ENERG10C--ctn Mid-C_042010 2010GRC" xfId="4854"/>
    <cellStyle name="_PC DRAFT 10 15 07" xfId="4855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3" xfId="4859"/>
    <cellStyle name="_PCA 7 - Exhibit D update 9_30_2008 4" xfId="4860"/>
    <cellStyle name="_PCA 7 - Exhibit D update 9_30_2008 4 2" xfId="4861"/>
    <cellStyle name="_PCA 7 - Exhibit D update 9_30_2008_Chelan PUD Power Costs (8-10)" xfId="4862"/>
    <cellStyle name="_PCA 7 - Exhibit D update 9_30_2008_DEM-WP(C) Chelan Power Costs" xfId="4863"/>
    <cellStyle name="_PCA 7 - Exhibit D update 9_30_2008_DEM-WP(C) ENERG10C--ctn Mid-C_042010 2010GRC" xfId="4864"/>
    <cellStyle name="_PCA 7 - Exhibit D update 9_30_2008_DEM-WP(C) Gas Transport 2010GRC" xfId="4865"/>
    <cellStyle name="_PCA 7 - Exhibit D update 9_30_2008_NIM Summary" xfId="4866"/>
    <cellStyle name="_PCA 7 - Exhibit D update 9_30_2008_NIM Summary 2" xfId="4867"/>
    <cellStyle name="_PCA 7 - Exhibit D update 9_30_2008_NIM Summary_DEM-WP(C) ENERG10C--ctn Mid-C_042010 2010GRC" xfId="4868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_DEM-WP(C) ENERG10C--ctn Mid-C_042010 2010GRC" xfId="4871"/>
    <cellStyle name="_PCA 7 - Exhibit D update 9_30_2008_Wind Integration 10GRC" xfId="4872"/>
    <cellStyle name="_PCA 7 - Exhibit D update 9_30_2008_Wind Integration 10GRC 2" xfId="4873"/>
    <cellStyle name="_PCA 7 - Exhibit D update 9_30_2008_Wind Integration 10GRC_DEM-WP(C) ENERG10C--ctn Mid-C_042010 2010GRC" xfId="4874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3" xfId="487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3" xfId="4882"/>
    <cellStyle name="_Portfolio SPlan Base Case.xls Chart 1_Adj Bench DR 3 for Initial Briefs (Electric)_DEM-WP(C) ENERG10C--ctn Mid-C_042010 2010GRC" xfId="4883"/>
    <cellStyle name="_Portfolio SPlan Base Case.xls Chart 1_Book1" xfId="488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3" xfId="488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3" xfId="4892"/>
    <cellStyle name="_Portfolio SPlan Base Case.xls Chart 1_Book2_Adj Bench DR 3 for Initial Briefs (Electric)_DEM-WP(C) ENERG10C--ctn Mid-C_042010 2010GRC" xfId="4893"/>
    <cellStyle name="_Portfolio SPlan Base Case.xls Chart 1_Book2_DEM-WP(C) ENERG10C--ctn Mid-C_042010 2010GRC" xfId="489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3" xfId="489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3" xfId="4907"/>
    <cellStyle name="_Portfolio SPlan Base Case.xls Chart 1_Book2_Electric Rev Req Model (2009 GRC) Revised 01-18-2010_DEM-WP(C) ENERG10C--ctn Mid-C_042010 2010GRC" xfId="490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3" xfId="4912"/>
    <cellStyle name="_Portfolio SPlan Base Case.xls Chart 1_Chelan PUD Power Costs (8-10)" xfId="4913"/>
    <cellStyle name="_Portfolio SPlan Base Case.xls Chart 1_Confidential Material" xfId="4914"/>
    <cellStyle name="_Portfolio SPlan Base Case.xls Chart 1_DEM-WP(C) Colstrip 12 Coal Cost Forecast 2010GRC" xfId="4915"/>
    <cellStyle name="_Portfolio SPlan Base Case.xls Chart 1_DEM-WP(C) ENERG10C--ctn Mid-C_042010 2010GRC" xfId="4916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3" xfId="4919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3" xfId="4923"/>
    <cellStyle name="_Portfolio SPlan Base Case.xls Chart 1_Electric Rev Req Model (2009 GRC) _DEM-WP(C) ENERG10C--ctn Mid-C_042010 2010GRC" xfId="4924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3" xfId="4928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3" xfId="4937"/>
    <cellStyle name="_Portfolio SPlan Base Case.xls Chart 1_Electric Rev Req Model (2009 GRC) Revised 01-18-2010_DEM-WP(C) ENERG10C--ctn Mid-C_042010 2010GRC" xfId="4938"/>
    <cellStyle name="_Portfolio SPlan Base Case.xls Chart 1_Electric Rev Req Model (2010 GRC)" xfId="4939"/>
    <cellStyle name="_Portfolio SPlan Base Case.xls Chart 1_Electric Rev Req Model (2010 GRC) SF" xfId="4940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3" xfId="4944"/>
    <cellStyle name="_Portfolio SPlan Base Case.xls Chart 1_NIM Summary" xfId="4945"/>
    <cellStyle name="_Portfolio SPlan Base Case.xls Chart 1_NIM Summary 2" xfId="4946"/>
    <cellStyle name="_Portfolio SPlan Base Case.xls Chart 1_NIM Summary_DEM-WP(C) ENERG10C--ctn Mid-C_042010 2010GRC" xfId="494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3" xfId="495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3" xfId="4955"/>
    <cellStyle name="_Portfolio SPlan Base Case.xls Chart 1_Rebuttal Power Costs_Adj Bench DR 3 for Initial Briefs (Electric)_DEM-WP(C) ENERG10C--ctn Mid-C_042010 2010GRC" xfId="4956"/>
    <cellStyle name="_Portfolio SPlan Base Case.xls Chart 1_Rebuttal Power Costs_DEM-WP(C) ENERG10C--ctn Mid-C_042010 2010GRC" xfId="495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3" xfId="496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3" xfId="4975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3" xfId="4979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3" xfId="498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3" xfId="4987"/>
    <cellStyle name="_Portfolio SPlan Base Case.xls Chart 2_Adj Bench DR 3 for Initial Briefs (Electric)_DEM-WP(C) ENERG10C--ctn Mid-C_042010 2010GRC" xfId="4988"/>
    <cellStyle name="_Portfolio SPlan Base Case.xls Chart 2_Book1" xfId="498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3" xfId="499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3" xfId="4997"/>
    <cellStyle name="_Portfolio SPlan Base Case.xls Chart 2_Book2_Adj Bench DR 3 for Initial Briefs (Electric)_DEM-WP(C) ENERG10C--ctn Mid-C_042010 2010GRC" xfId="4998"/>
    <cellStyle name="_Portfolio SPlan Base Case.xls Chart 2_Book2_DEM-WP(C) ENERG10C--ctn Mid-C_042010 2010GRC" xfId="499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3" xfId="500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3" xfId="5012"/>
    <cellStyle name="_Portfolio SPlan Base Case.xls Chart 2_Book2_Electric Rev Req Model (2009 GRC) Revised 01-18-2010_DEM-WP(C) ENERG10C--ctn Mid-C_042010 2010GRC" xfId="501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3" xfId="5017"/>
    <cellStyle name="_Portfolio SPlan Base Case.xls Chart 2_Chelan PUD Power Costs (8-10)" xfId="5018"/>
    <cellStyle name="_Portfolio SPlan Base Case.xls Chart 2_Confidential Material" xfId="5019"/>
    <cellStyle name="_Portfolio SPlan Base Case.xls Chart 2_DEM-WP(C) Colstrip 12 Coal Cost Forecast 2010GRC" xfId="5020"/>
    <cellStyle name="_Portfolio SPlan Base Case.xls Chart 2_DEM-WP(C) ENERG10C--ctn Mid-C_042010 2010GRC" xfId="5021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3" xfId="5024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3" xfId="5028"/>
    <cellStyle name="_Portfolio SPlan Base Case.xls Chart 2_Electric Rev Req Model (2009 GRC)  4" xfId="5029"/>
    <cellStyle name="_Portfolio SPlan Base Case.xls Chart 2_Electric Rev Req Model (2009 GRC) _DEM-WP(C) ENERG10C--ctn Mid-C_042010 2010GRC" xfId="503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3" xfId="5034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3" xfId="5045"/>
    <cellStyle name="_Portfolio SPlan Base Case.xls Chart 2_Electric Rev Req Model (2009 GRC) Revised 01-18-2010 4" xfId="5046"/>
    <cellStyle name="_Portfolio SPlan Base Case.xls Chart 2_Electric Rev Req Model (2009 GRC) Revised 01-18-2010_DEM-WP(C) ENERG10C--ctn Mid-C_042010 2010GRC" xfId="5047"/>
    <cellStyle name="_Portfolio SPlan Base Case.xls Chart 2_Electric Rev Req Model (2010 GRC)" xfId="5048"/>
    <cellStyle name="_Portfolio SPlan Base Case.xls Chart 2_Electric Rev Req Model (2010 GRC) SF" xfId="5049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3" xfId="5053"/>
    <cellStyle name="_Portfolio SPlan Base Case.xls Chart 2_Final Order Electric EXHIBIT A-1 4" xfId="5054"/>
    <cellStyle name="_Portfolio SPlan Base Case.xls Chart 2_NIM Summary" xfId="5055"/>
    <cellStyle name="_Portfolio SPlan Base Case.xls Chart 2_NIM Summary 2" xfId="5056"/>
    <cellStyle name="_Portfolio SPlan Base Case.xls Chart 2_NIM Summary_DEM-WP(C) ENERG10C--ctn Mid-C_042010 2010GRC" xfId="5057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3" xfId="5061"/>
    <cellStyle name="_Portfolio SPlan Base Case.xls Chart 2_Rebuttal Power Costs 4" xfId="5062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3" xfId="5066"/>
    <cellStyle name="_Portfolio SPlan Base Case.xls Chart 2_Rebuttal Power Costs_Adj Bench DR 3 for Initial Briefs (Electric) 4" xfId="5067"/>
    <cellStyle name="_Portfolio SPlan Base Case.xls Chart 2_Rebuttal Power Costs_Adj Bench DR 3 for Initial Briefs (Electric)_DEM-WP(C) ENERG10C--ctn Mid-C_042010 2010GRC" xfId="5068"/>
    <cellStyle name="_Portfolio SPlan Base Case.xls Chart 2_Rebuttal Power Costs_DEM-WP(C) ENERG10C--ctn Mid-C_042010 2010GRC" xfId="5069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3" xfId="5073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_DEM-WP(C) ENERG10C--ctn Mid-C_042010 2010GRC" xfId="5086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3" xfId="5090"/>
    <cellStyle name="_Portfolio SPlan Base Case.xls Chart 2_Rebuttal Power Costs_Final Order Electric EXHIBIT A-1 4" xfId="509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3" xfId="5095"/>
    <cellStyle name="_Portfolio SPlan Base Case.xls Chart 2_TENASKA REGULATORY ASSET 4" xfId="509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3" xfId="5100"/>
    <cellStyle name="_Portfolio SPlan Base Case.xls Chart 3 4" xfId="5101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3" xfId="5105"/>
    <cellStyle name="_Portfolio SPlan Base Case.xls Chart 3_Adj Bench DR 3 for Initial Briefs (Electric) 4" xfId="5106"/>
    <cellStyle name="_Portfolio SPlan Base Case.xls Chart 3_Adj Bench DR 3 for Initial Briefs (Electric)_DEM-WP(C) ENERG10C--ctn Mid-C_042010 2010GRC" xfId="5107"/>
    <cellStyle name="_Portfolio SPlan Base Case.xls Chart 3_Book1" xfId="51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3" xfId="5112"/>
    <cellStyle name="_Portfolio SPlan Base Case.xls Chart 3_Book2 4" xfId="5113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3" xfId="5117"/>
    <cellStyle name="_Portfolio SPlan Base Case.xls Chart 3_Book2_Adj Bench DR 3 for Initial Briefs (Electric) 4" xfId="5118"/>
    <cellStyle name="_Portfolio SPlan Base Case.xls Chart 3_Book2_Adj Bench DR 3 for Initial Briefs (Electric)_DEM-WP(C) ENERG10C--ctn Mid-C_042010 2010GRC" xfId="5119"/>
    <cellStyle name="_Portfolio SPlan Base Case.xls Chart 3_Book2_DEM-WP(C) ENERG10C--ctn Mid-C_042010 2010GRC" xfId="5120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3" xfId="5124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3" xfId="5135"/>
    <cellStyle name="_Portfolio SPlan Base Case.xls Chart 3_Book2_Electric Rev Req Model (2009 GRC) Revised 01-18-2010 4" xfId="5136"/>
    <cellStyle name="_Portfolio SPlan Base Case.xls Chart 3_Book2_Electric Rev Req Model (2009 GRC) Revised 01-18-2010_DEM-WP(C) ENERG10C--ctn Mid-C_042010 2010GRC" xfId="513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3" xfId="5141"/>
    <cellStyle name="_Portfolio SPlan Base Case.xls Chart 3_Book2_Final Order Electric EXHIBIT A-1 4" xfId="5142"/>
    <cellStyle name="_Portfolio SPlan Base Case.xls Chart 3_Chelan PUD Power Costs (8-10)" xfId="5143"/>
    <cellStyle name="_Portfolio SPlan Base Case.xls Chart 3_Confidential Material" xfId="5144"/>
    <cellStyle name="_Portfolio SPlan Base Case.xls Chart 3_DEM-WP(C) Colstrip 12 Coal Cost Forecast 2010GRC" xfId="5145"/>
    <cellStyle name="_Portfolio SPlan Base Case.xls Chart 3_DEM-WP(C) ENERG10C--ctn Mid-C_042010 2010GRC" xfId="5146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3" xfId="514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3" xfId="5153"/>
    <cellStyle name="_Portfolio SPlan Base Case.xls Chart 3_Electric Rev Req Model (2009 GRC)  4" xfId="5154"/>
    <cellStyle name="_Portfolio SPlan Base Case.xls Chart 3_Electric Rev Req Model (2009 GRC) _DEM-WP(C) ENERG10C--ctn Mid-C_042010 2010GRC" xfId="5155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3" xfId="5159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3" xfId="5170"/>
    <cellStyle name="_Portfolio SPlan Base Case.xls Chart 3_Electric Rev Req Model (2009 GRC) Revised 01-18-2010 4" xfId="5171"/>
    <cellStyle name="_Portfolio SPlan Base Case.xls Chart 3_Electric Rev Req Model (2009 GRC) Revised 01-18-2010_DEM-WP(C) ENERG10C--ctn Mid-C_042010 2010GRC" xfId="5172"/>
    <cellStyle name="_Portfolio SPlan Base Case.xls Chart 3_Electric Rev Req Model (2010 GRC)" xfId="5173"/>
    <cellStyle name="_Portfolio SPlan Base Case.xls Chart 3_Electric Rev Req Model (2010 GRC) SF" xfId="5174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3" xfId="5178"/>
    <cellStyle name="_Portfolio SPlan Base Case.xls Chart 3_Final Order Electric EXHIBIT A-1 4" xfId="5179"/>
    <cellStyle name="_Portfolio SPlan Base Case.xls Chart 3_NIM Summary" xfId="5180"/>
    <cellStyle name="_Portfolio SPlan Base Case.xls Chart 3_NIM Summary 2" xfId="5181"/>
    <cellStyle name="_Portfolio SPlan Base Case.xls Chart 3_NIM Summary_DEM-WP(C) ENERG10C--ctn Mid-C_042010 2010GRC" xfId="5182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3" xfId="5186"/>
    <cellStyle name="_Portfolio SPlan Base Case.xls Chart 3_Rebuttal Power Costs 4" xfId="5187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3" xfId="5191"/>
    <cellStyle name="_Portfolio SPlan Base Case.xls Chart 3_Rebuttal Power Costs_Adj Bench DR 3 for Initial Briefs (Electric) 4" xfId="5192"/>
    <cellStyle name="_Portfolio SPlan Base Case.xls Chart 3_Rebuttal Power Costs_Adj Bench DR 3 for Initial Briefs (Electric)_DEM-WP(C) ENERG10C--ctn Mid-C_042010 2010GRC" xfId="5193"/>
    <cellStyle name="_Portfolio SPlan Base Case.xls Chart 3_Rebuttal Power Costs_DEM-WP(C) ENERG10C--ctn Mid-C_042010 2010GRC" xfId="5194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3" xfId="5198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_DEM-WP(C) ENERG10C--ctn Mid-C_042010 2010GRC" xfId="5211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3" xfId="5215"/>
    <cellStyle name="_Portfolio SPlan Base Case.xls Chart 3_Rebuttal Power Costs_Final Order Electric EXHIBIT A-1 4" xfId="5216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3" xfId="5220"/>
    <cellStyle name="_Portfolio SPlan Base Case.xls Chart 3_TENASKA REGULATORY ASSET 4" xfId="5221"/>
    <cellStyle name="_Power Cost Value Copy 11.30.05 gas 1.09.06 AURORA at 1.10.06" xfId="522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3" xfId="522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5" xfId="5231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3" xfId="5239"/>
    <cellStyle name="_Power Cost Value Copy 11.30.05 gas 1.09.06 AURORA at 1.10.06_04 07E Wild Horse Wind Expansion (C) (2) 4" xfId="524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Book1" xfId="5247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4" xfId="528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_DEM-WP(C) ENERG10C--ctn Mid-C_042010 2010GRC" xfId="5294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ACCOUNTS" xfId="5316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3" xfId="5322"/>
    <cellStyle name="_Power Cost Value Copy 11.30.05 gas 1.09.06 AURORA at 1.10.06_Book2 4" xfId="5323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DEM-WP(C) ENERG10C--ctn Mid-C_042010 2010GRC" xfId="5330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3" xfId="5351"/>
    <cellStyle name="_Power Cost Value Copy 11.30.05 gas 1.09.06 AURORA at 1.10.06_Book2_Final Order Electric EXHIBIT A-1 4" xfId="5352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3" xfId="5356"/>
    <cellStyle name="_Power Cost Value Copy 11.30.05 gas 1.09.06 AURORA at 1.10.06_Book4 4" xfId="5357"/>
    <cellStyle name="_Power Cost Value Copy 11.30.05 gas 1.09.06 AURORA at 1.10.06_Book4_DEM-WP(C) ENERG10C--ctn Mid-C_042010 2010GRC" xfId="5358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3" xfId="5362"/>
    <cellStyle name="_Power Cost Value Copy 11.30.05 gas 1.09.06 AURORA at 1.10.06_Book9 4" xfId="5363"/>
    <cellStyle name="_Power Cost Value Copy 11.30.05 gas 1.09.06 AURORA at 1.10.06_Book9_DEM-WP(C) ENERG10C--ctn Mid-C_042010 2010GRC" xfId="5364"/>
    <cellStyle name="_Power Cost Value Copy 11.30.05 gas 1.09.06 AURORA at 1.10.06_Check the Interest Calculation" xfId="5365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3" xfId="5367"/>
    <cellStyle name="_Power Cost Value Copy 11.30.05 gas 1.09.06 AURORA at 1.10.06_Chelan PUD Power Costs (8-10)" xfId="5368"/>
    <cellStyle name="_Power Cost Value Copy 11.30.05 gas 1.09.06 AURORA at 1.10.06_DEM-WP(C) Chelan Power Costs" xfId="5369"/>
    <cellStyle name="_Power Cost Value Copy 11.30.05 gas 1.09.06 AURORA at 1.10.06_DEM-WP(C) ENERG10C--ctn Mid-C_042010 2010GRC" xfId="5370"/>
    <cellStyle name="_Power Cost Value Copy 11.30.05 gas 1.09.06 AURORA at 1.10.06_DEM-WP(C) Gas Transport 2010GRC" xfId="5371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5" xfId="5384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5" xfId="5398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5" xfId="5412"/>
    <cellStyle name="_Power Cost Value Copy 11.30.05 gas 1.09.06 AURORA at 1.10.06_Electric Rate Spread and Rate Design 3.23.09 6" xfId="5413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3" xfId="5416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3" xfId="5419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_DEM-WP(C) ENERG10C--ctn Mid-C_042010 2010GRC" xfId="5427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5" xfId="545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6" xfId="5465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_DEM-WP(C) ENERG10C--ctn Mid-C_042010 2010GRC" xfId="5469"/>
    <cellStyle name="_Power Cost Value Copy 11.30.05 gas 1.09.06 AURORA at 1.10.06_NIM Summary 2" xfId="5470"/>
    <cellStyle name="_Power Cost Value Copy 11.30.05 gas 1.09.06 AURORA at 1.10.06_NIM Summary 3" xfId="5471"/>
    <cellStyle name="_Power Cost Value Copy 11.30.05 gas 1.09.06 AURORA at 1.10.06_NIM Summary 4" xfId="5472"/>
    <cellStyle name="_Power Cost Value Copy 11.30.05 gas 1.09.06 AURORA at 1.10.06_NIM Summary 5" xfId="5473"/>
    <cellStyle name="_Power Cost Value Copy 11.30.05 gas 1.09.06 AURORA at 1.10.06_NIM Summary 6" xfId="5474"/>
    <cellStyle name="_Power Cost Value Copy 11.30.05 gas 1.09.06 AURORA at 1.10.06_NIM Summary 7" xfId="5475"/>
    <cellStyle name="_Power Cost Value Copy 11.30.05 gas 1.09.06 AURORA at 1.10.06_NIM Summary 8" xfId="5476"/>
    <cellStyle name="_Power Cost Value Copy 11.30.05 gas 1.09.06 AURORA at 1.10.06_NIM Summary 9" xfId="5477"/>
    <cellStyle name="_Power Cost Value Copy 11.30.05 gas 1.09.06 AURORA at 1.10.06_NIM Summary_DEM-WP(C) ENERG10C--ctn Mid-C_042010 2010GRC" xfId="5478"/>
    <cellStyle name="_Power Cost Value Copy 11.30.05 gas 1.09.06 AURORA at 1.10.06_PCA 10 -  Exhibit D from A Kellogg Jan 2011" xfId="5479"/>
    <cellStyle name="_Power Cost Value Copy 11.30.05 gas 1.09.06 AURORA at 1.10.06_PCA 10 -  Exhibit D from A Kellogg July 2011" xfId="5480"/>
    <cellStyle name="_Power Cost Value Copy 11.30.05 gas 1.09.06 AURORA at 1.10.06_PCA 10 -  Exhibit D from S Free Rcv'd 12-11" xfId="5481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3" xfId="5485"/>
    <cellStyle name="_Power Cost Value Copy 11.30.05 gas 1.09.06 AURORA at 1.10.06_PCA 7 - Exhibit D update 11_30_08 (2) 4" xfId="548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2" xfId="5497"/>
    <cellStyle name="_Power Cost Value Copy 11.30.05 gas 1.09.06 AURORA at 1.10.06_PCA 9 -  Exhibit D April 2010 3" xfId="5498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3" xfId="5518"/>
    <cellStyle name="_Power Cost Value Copy 11.30.05 gas 1.09.06 AURORA at 1.10.06_Power Costs - Comparison bx Rbtl-Staff-Jt-PC 4" xfId="5519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4" xfId="5548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3" xfId="5552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3" xfId="5556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3" xfId="5562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3" xfId="5566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3" xfId="5570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3" xfId="5574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3" xfId="5580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3" xfId="5584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3" xfId="5588"/>
    <cellStyle name="_Power Cost Value Copy 11.30.05 gas 1.09.06 AURORA at 1.10.06_Rebuttal Power Costs 4" xfId="5589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DEM-WP(C) ENERG10C--ctn Mid-C_042010 2010GRC" xfId="5596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4" xfId="5618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3" xfId="5622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3" xfId="5626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3" xfId="5630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3" xfId="5634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3" xfId="5638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3" xfId="5642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_DEM-WP(C) ENERG10C--ctn Mid-C_042010 2010GRC" xfId="564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_DEM-WP(C) ENERG10C--ctn Mid-C_042010 2010GRC" xfId="5648"/>
    <cellStyle name="_Power Costs Rate Year 11-13-07" xfId="5649"/>
    <cellStyle name="_Price Output" xfId="5650"/>
    <cellStyle name="_Price Output 2" xfId="5651"/>
    <cellStyle name="_Price Output 3" xfId="5652"/>
    <cellStyle name="_Price Output 3 2" xfId="5653"/>
    <cellStyle name="_Price Output_DEM-WP(C) Chelan Power Costs" xfId="5654"/>
    <cellStyle name="_Price Output_DEM-WP(C) ENERG10C--ctn Mid-C_042010 2010GRC" xfId="5655"/>
    <cellStyle name="_Price Output_DEM-WP(C) Gas Transport 2010GRC" xfId="5656"/>
    <cellStyle name="_Price Output_NIM Summary" xfId="5657"/>
    <cellStyle name="_Price Output_NIM Summary 2" xfId="5658"/>
    <cellStyle name="_Price Output_NIM Summary_DEM-WP(C) ENERG10C--ctn Mid-C_042010 2010GRC" xfId="5659"/>
    <cellStyle name="_Price Output_Wind Integration 10GRC" xfId="5660"/>
    <cellStyle name="_Price Output_Wind Integration 10GRC 2" xfId="5661"/>
    <cellStyle name="_Price Output_Wind Integration 10GRC_DEM-WP(C) ENERG10C--ctn Mid-C_042010 2010GRC" xfId="5662"/>
    <cellStyle name="_Prices" xfId="5663"/>
    <cellStyle name="_Prices 2" xfId="5664"/>
    <cellStyle name="_Prices 3" xfId="5665"/>
    <cellStyle name="_Prices 3 2" xfId="5666"/>
    <cellStyle name="_Prices_DEM-WP(C) Chelan Power Costs" xfId="5667"/>
    <cellStyle name="_Prices_DEM-WP(C) ENERG10C--ctn Mid-C_042010 2010GRC" xfId="5668"/>
    <cellStyle name="_Prices_DEM-WP(C) Gas Transport 2010GRC" xfId="5669"/>
    <cellStyle name="_Prices_NIM Summary" xfId="5670"/>
    <cellStyle name="_Prices_NIM Summary 2" xfId="5671"/>
    <cellStyle name="_Prices_NIM Summary_DEM-WP(C) ENERG10C--ctn Mid-C_042010 2010GRC" xfId="5672"/>
    <cellStyle name="_Prices_Wind Integration 10GRC" xfId="5673"/>
    <cellStyle name="_Prices_Wind Integration 10GRC 2" xfId="5674"/>
    <cellStyle name="_Prices_Wind Integration 10GRC_DEM-WP(C) ENERG10C--ctn Mid-C_042010 2010GRC" xfId="5675"/>
    <cellStyle name="_Pro Forma Rev 07 GRC" xfId="5676"/>
    <cellStyle name="_x0013__Rebuttal Power Costs" xfId="5677"/>
    <cellStyle name="_x0013__Rebuttal Power Costs 2" xfId="5678"/>
    <cellStyle name="_x0013__Rebuttal Power Costs 2 2" xfId="5679"/>
    <cellStyle name="_x0013__Rebuttal Power Costs 3" xfId="5680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3" xfId="5685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DEM-WP(C) ENERG10C--ctn Mid-C_042010 2010GRC" xfId="568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3" xfId="569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3" xfId="5697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3" xfId="5703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3" xfId="5709"/>
    <cellStyle name="_x0013__Rebuttal Power Costs_Final Order Electric EXHIBIT A-1 4" xfId="5710"/>
    <cellStyle name="_recommendation" xfId="5711"/>
    <cellStyle name="_recommendation 2" xfId="5712"/>
    <cellStyle name="_recommendation 3" xfId="5713"/>
    <cellStyle name="_recommendation 3 2" xfId="5714"/>
    <cellStyle name="_recommendation_DEM-WP(C) Chelan Power Costs" xfId="5715"/>
    <cellStyle name="_recommendation_DEM-WP(C) ENERG10C--ctn Mid-C_042010 2010GRC" xfId="5716"/>
    <cellStyle name="_recommendation_DEM-WP(C) Gas Transport 2010GRC" xfId="5717"/>
    <cellStyle name="_recommendation_DEM-WP(C) Wind Integration Summary 2010GRC" xfId="5718"/>
    <cellStyle name="_recommendation_DEM-WP(C) Wind Integration Summary 2010GRC 2" xfId="5719"/>
    <cellStyle name="_recommendation_DEM-WP(C) Wind Integration Summary 2010GRC_DEM-WP(C) ENERG10C--ctn Mid-C_042010 2010GRC" xfId="5720"/>
    <cellStyle name="_recommendation_NIM Summary" xfId="5721"/>
    <cellStyle name="_recommendation_NIM Summary 2" xfId="5722"/>
    <cellStyle name="_recommendation_NIM Summary_DEM-WP(C) ENERG10C--ctn Mid-C_042010 2010GRC" xfId="5723"/>
    <cellStyle name="_Recon to Darrin's 5.11.05 proforma" xfId="572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3" xfId="57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3" xfId="5732"/>
    <cellStyle name="_Recon to Darrin's 5.11.05 proforma 3 3 2" xfId="5733"/>
    <cellStyle name="_Recon to Darrin's 5.11.05 proforma 3 4" xfId="5734"/>
    <cellStyle name="_Recon to Darrin's 5.11.05 proforma 3 4 2" xfId="5735"/>
    <cellStyle name="_Recon to Darrin's 5.11.05 proforma 4" xfId="5736"/>
    <cellStyle name="_Recon to Darrin's 5.11.05 proforma 4 2" xfId="5737"/>
    <cellStyle name="_Recon to Darrin's 5.11.05 proforma 5" xfId="5738"/>
    <cellStyle name="_Recon to Darrin's 5.11.05 proforma 5 2" xfId="5739"/>
    <cellStyle name="_Recon to Darrin's 5.11.05 proforma 6" xfId="5740"/>
    <cellStyle name="_Recon to Darrin's 5.11.05 proforma 7" xfId="5741"/>
    <cellStyle name="_Recon to Darrin's 5.11.05 proforma 7 2" xfId="5742"/>
    <cellStyle name="_Recon to Darrin's 5.11.05 proforma 8" xfId="5743"/>
    <cellStyle name="_Recon to Darrin's 5.11.05 proforma 8 2" xfId="5744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3" xfId="5748"/>
    <cellStyle name="_Recon to Darrin's 5.11.05 proforma_(C) WHE Proforma with ITC cash grant 10 Yr Amort_for deferral_102809 4" xfId="5749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3" xfId="5772"/>
    <cellStyle name="_Recon to Darrin's 5.11.05 proforma_(C) WHE Proforma with ITC cash grant 10 Yr Amort_for rebuttal_120709 4" xfId="5773"/>
    <cellStyle name="_Recon to Darrin's 5.11.05 proforma_(C) WHE Proforma with ITC cash grant 10 Yr Amort_for rebuttal_120709_DEM-WP(C) ENERG10C--ctn Mid-C_042010 2010GRC" xfId="5774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3" xfId="5778"/>
    <cellStyle name="_Recon to Darrin's 5.11.05 proforma_04.07E Wild Horse Wind Expansion 4" xfId="5779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DEM-WP(C) ENERG10C--ctn Mid-C_042010 2010GRC" xfId="5798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3" xfId="5802"/>
    <cellStyle name="_Recon to Darrin's 5.11.05 proforma_16.07E Wild Horse Wind Expansionwrkingfile 4" xfId="5803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3" xfId="5807"/>
    <cellStyle name="_Recon to Darrin's 5.11.05 proforma_16.07E Wild Horse Wind Expansionwrkingfile SF 4" xfId="5808"/>
    <cellStyle name="_Recon to Darrin's 5.11.05 proforma_16.07E Wild Horse Wind Expansionwrkingfile SF_DEM-WP(C) ENERG10C--ctn Mid-C_042010 2010GRC" xfId="5809"/>
    <cellStyle name="_Recon to Darrin's 5.11.05 proforma_16.07E Wild Horse Wind Expansionwrkingfile_DEM-WP(C) ENERG10C--ctn Mid-C_042010 2010GRC" xfId="581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3" xfId="5814"/>
    <cellStyle name="_Recon to Darrin's 5.11.05 proforma_16.37E Wild Horse Expansion DeferralRevwrkingfile SF 4" xfId="5815"/>
    <cellStyle name="_Recon to Darrin's 5.11.05 proforma_16.37E Wild Horse Expansion DeferralRevwrkingfile SF_DEM-WP(C) ENERG10C--ctn Mid-C_042010 2010GRC" xfId="581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_DEM-WP(C) ENERG10C--ctn Mid-C_042010 2010GRC" xfId="58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3" xfId="5826"/>
    <cellStyle name="_Recon to Darrin's 5.11.05 proforma_4 31 Regulatory Assets and Liabilities  7 06- Exhibit D 4" xfId="5827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+O&amp;M" xfId="5832"/>
    <cellStyle name="_Recon to Darrin's 5.11.05 proforma_4 31 Regulatory Assets and Liabilities  7 06- Exhibit D_NIM+O&amp;M Monthly" xfId="5833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3" xfId="5839"/>
    <cellStyle name="_Recon to Darrin's 5.11.05 proforma_4 32 Regulatory Assets and Liabilities  7 06- Exhibit D 4" xfId="5840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+O&amp;M" xfId="5845"/>
    <cellStyle name="_Recon to Darrin's 5.11.05 proforma_4 32 Regulatory Assets and Liabilities  7 06- Exhibit D_NIM+O&amp;M Monthly" xfId="5846"/>
    <cellStyle name="_Recon to Darrin's 5.11.05 proforma_ACCOUNTS" xfId="5847"/>
    <cellStyle name="_Recon to Darrin's 5.11.05 proforma_AURORA Total New" xfId="5848"/>
    <cellStyle name="_Recon to Darrin's 5.11.05 proforma_AURORA Total New 2" xfId="5849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3" xfId="5853"/>
    <cellStyle name="_Recon to Darrin's 5.11.05 proforma_Book2 4" xfId="5854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3" xfId="5858"/>
    <cellStyle name="_Recon to Darrin's 5.11.05 proforma_Book2_Adj Bench DR 3 for Initial Briefs (Electric) 4" xfId="5859"/>
    <cellStyle name="_Recon to Darrin's 5.11.05 proforma_Book2_Adj Bench DR 3 for Initial Briefs (Electric)_DEM-WP(C) ENERG10C--ctn Mid-C_042010 2010GRC" xfId="5860"/>
    <cellStyle name="_Recon to Darrin's 5.11.05 proforma_Book2_DEM-WP(C) ENERG10C--ctn Mid-C_042010 2010GRC" xfId="5861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3" xfId="5865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3" xfId="5876"/>
    <cellStyle name="_Recon to Darrin's 5.11.05 proforma_Book2_Electric Rev Req Model (2009 GRC) Revised 01-18-2010 4" xfId="5877"/>
    <cellStyle name="_Recon to Darrin's 5.11.05 proforma_Book2_Electric Rev Req Model (2009 GRC) Revised 01-18-2010_DEM-WP(C) ENERG10C--ctn Mid-C_042010 2010GRC" xfId="5878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3" xfId="5882"/>
    <cellStyle name="_Recon to Darrin's 5.11.05 proforma_Book2_Final Order Electric EXHIBIT A-1 4" xfId="588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3" xfId="5887"/>
    <cellStyle name="_Recon to Darrin's 5.11.05 proforma_Book4 4" xfId="5888"/>
    <cellStyle name="_Recon to Darrin's 5.11.05 proforma_Book4_DEM-WP(C) ENERG10C--ctn Mid-C_042010 2010GRC" xfId="5889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3" xfId="5893"/>
    <cellStyle name="_Recon to Darrin's 5.11.05 proforma_Book9 4" xfId="5894"/>
    <cellStyle name="_Recon to Darrin's 5.11.05 proforma_Book9_DEM-WP(C) ENERG10C--ctn Mid-C_042010 2010GRC" xfId="5895"/>
    <cellStyle name="_Recon to Darrin's 5.11.05 proforma_Check the Interest Calculation" xfId="5896"/>
    <cellStyle name="_Recon to Darrin's 5.11.05 proforma_Check the Interest Calculation_Scenario 1 REC vs PTC Offset" xfId="5897"/>
    <cellStyle name="_Recon to Darrin's 5.11.05 proforma_Check the Interest Calculation_Scenario 3" xfId="5898"/>
    <cellStyle name="_Recon to Darrin's 5.11.05 proforma_Chelan PUD Power Costs (8-10)" xfId="5899"/>
    <cellStyle name="_Recon to Darrin's 5.11.05 proforma_DEM-WP(C) Chelan Power Costs" xfId="5900"/>
    <cellStyle name="_Recon to Darrin's 5.11.05 proforma_DEM-WP(C) ENERG10C--ctn Mid-C_042010 2010GRC" xfId="5901"/>
    <cellStyle name="_Recon to Darrin's 5.11.05 proforma_DEM-WP(C) Gas Transport 2010GRC" xfId="5902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3" xfId="5905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3" xfId="5908"/>
    <cellStyle name="_Recon to Darrin's 5.11.05 proforma_Exhibit D fr R Gho 12-31-08 v2_DEM-WP(C) ENERG10C--ctn Mid-C_042010 2010GRC" xfId="5909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_DEM-WP(C) ENERG10C--ctn Mid-C_042010 2010GRC" xfId="5912"/>
    <cellStyle name="_Recon to Darrin's 5.11.05 proforma_Exhibit D fr R Gho 12-31-08_DEM-WP(C) ENERG10C--ctn Mid-C_042010 2010GRC" xfId="5913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_DEM-WP(C) ENERG10C--ctn Mid-C_042010 2010GRC" xfId="5916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_DEM-WP(C) ENERG10C--ctn Mid-C_042010 2010GRC" xfId="5926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3" xfId="5930"/>
    <cellStyle name="_Recon to Darrin's 5.11.05 proforma_LSRWEP LGIA like Acctg Petition Aug 2010" xfId="5931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_DEM-WP(C) ENERG10C--ctn Mid-C_042010 2010GRC" xfId="5935"/>
    <cellStyle name="_Recon to Darrin's 5.11.05 proforma_NIM Summary 2" xfId="5936"/>
    <cellStyle name="_Recon to Darrin's 5.11.05 proforma_NIM Summary 3" xfId="5937"/>
    <cellStyle name="_Recon to Darrin's 5.11.05 proforma_NIM Summary 4" xfId="5938"/>
    <cellStyle name="_Recon to Darrin's 5.11.05 proforma_NIM Summary 5" xfId="5939"/>
    <cellStyle name="_Recon to Darrin's 5.11.05 proforma_NIM Summary 6" xfId="5940"/>
    <cellStyle name="_Recon to Darrin's 5.11.05 proforma_NIM Summary 7" xfId="5941"/>
    <cellStyle name="_Recon to Darrin's 5.11.05 proforma_NIM Summary 8" xfId="5942"/>
    <cellStyle name="_Recon to Darrin's 5.11.05 proforma_NIM Summary 9" xfId="5943"/>
    <cellStyle name="_Recon to Darrin's 5.11.05 proforma_NIM Summary_DEM-WP(C) ENERG10C--ctn Mid-C_042010 2010GRC" xfId="5944"/>
    <cellStyle name="_Recon to Darrin's 5.11.05 proforma_NIM+O&amp;M" xfId="5945"/>
    <cellStyle name="_Recon to Darrin's 5.11.05 proforma_NIM+O&amp;M 2" xfId="5946"/>
    <cellStyle name="_Recon to Darrin's 5.11.05 proforma_NIM+O&amp;M Monthly" xfId="5947"/>
    <cellStyle name="_Recon to Darrin's 5.11.05 proforma_NIM+O&amp;M Monthly 2" xfId="5948"/>
    <cellStyle name="_Recon to Darrin's 5.11.05 proforma_PCA 10 -  Exhibit D from A Kellogg Jan 2011" xfId="5949"/>
    <cellStyle name="_Recon to Darrin's 5.11.05 proforma_PCA 10 -  Exhibit D from A Kellogg July 2011" xfId="5950"/>
    <cellStyle name="_Recon to Darrin's 5.11.05 proforma_PCA 10 -  Exhibit D from S Free Rcv'd 12-11" xfId="595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3" xfId="5955"/>
    <cellStyle name="_Recon to Darrin's 5.11.05 proforma_PCA 7 - Exhibit D update 11_30_08 (2) 4" xfId="5956"/>
    <cellStyle name="_Recon to Darrin's 5.11.05 proforma_PCA 7 - Exhibit D update 11_30_08 (2)_DEM-WP(C) ENERG10C--ctn Mid-C_042010 2010GRC" xfId="595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_DEM-WP(C) ENERG10C--ctn Mid-C_042010 2010GRC" xfId="5960"/>
    <cellStyle name="_Recon to Darrin's 5.11.05 proforma_PCA 8 - Exhibit D update 12_31_09" xfId="5961"/>
    <cellStyle name="_Recon to Darrin's 5.11.05 proforma_PCA 8 - Exhibit D update 12_31_09 2" xfId="5962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_DEM-WP(C) ENERG10C--ctn Mid-C_042010 2010GRC" xfId="5966"/>
    <cellStyle name="_Recon to Darrin's 5.11.05 proforma_PCA 9 -  Exhibit D April 2010 2" xfId="5967"/>
    <cellStyle name="_Recon to Darrin's 5.11.05 proforma_PCA 9 -  Exhibit D April 2010 3" xfId="59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Nov 2010" xfId="5979"/>
    <cellStyle name="_Recon to Darrin's 5.11.05 proforma_PCA 9 -  Exhibit D Nov 2010 2" xfId="59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June 2010 GRC" xfId="5983"/>
    <cellStyle name="_Recon to Darrin's 5.11.05 proforma_PCA 9 - Exhibit D June 2010 GRC 2" xfId="59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3" xfId="5988"/>
    <cellStyle name="_Recon to Darrin's 5.11.05 proforma_Power Costs - Comparison bx Rbtl-Staff-Jt-PC 4" xfId="5989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DEM-WP(C) ENERG10C--ctn Mid-C_042010 2010GRC" xfId="5996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4" xfId="6018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3" xfId="6022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3" xfId="6026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3" xfId="6030"/>
    <cellStyle name="_Recon to Darrin's 5.11.05 proforma_Rebuttal Power Costs 4" xfId="6031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3" xfId="6035"/>
    <cellStyle name="_Recon to Darrin's 5.11.05 proforma_Rebuttal Power Costs_Adj Bench DR 3 for Initial Briefs (Electric) 4" xfId="6036"/>
    <cellStyle name="_Recon to Darrin's 5.11.05 proforma_Rebuttal Power Costs_Adj Bench DR 3 for Initial Briefs (Electric)_DEM-WP(C) ENERG10C--ctn Mid-C_042010 2010GRC" xfId="6037"/>
    <cellStyle name="_Recon to Darrin's 5.11.05 proforma_Rebuttal Power Costs_DEM-WP(C) ENERG10C--ctn Mid-C_042010 2010GRC" xfId="6038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3" xfId="6042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_DEM-WP(C) ENERG10C--ctn Mid-C_042010 2010GRC" xfId="6055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3" xfId="6059"/>
    <cellStyle name="_Recon to Darrin's 5.11.05 proforma_Rebuttal Power Costs_Final Order Electric EXHIBIT A-1 4" xfId="6060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3" xfId="6064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3" xfId="6068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_DEM-WP(C) ENERG10C--ctn Mid-C_042010 2010GRC" xfId="6071"/>
    <cellStyle name="_Recon to Darrin's 5.11.05 proforma_Wind Integration 10GRC" xfId="6072"/>
    <cellStyle name="_Recon to Darrin's 5.11.05 proforma_Wind Integration 10GRC 2" xfId="6073"/>
    <cellStyle name="_Recon to Darrin's 5.11.05 proforma_Wind Integration 10GRC_DEM-WP(C) ENERG10C--ctn Mid-C_042010 2010GRC" xfId="6074"/>
    <cellStyle name="_Revenue" xfId="6075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_1" xfId="6084"/>
    <cellStyle name="_Revenue_Data_Pro Forma Rev 09 GRC" xfId="6085"/>
    <cellStyle name="_Revenue_Data_Pro Forma Rev 2010 GRC" xfId="6086"/>
    <cellStyle name="_Revenue_Data_Pro Forma Rev 2010 GRC_Preliminary" xfId="6087"/>
    <cellStyle name="_Revenue_Data_Revenue (Feb 09 - Jan 10)" xfId="6088"/>
    <cellStyle name="_Revenue_Data_Revenue (Jan 09 - Dec 09)" xfId="6089"/>
    <cellStyle name="_Revenue_Data_Revenue (Mar 09 - Feb 10)" xfId="6090"/>
    <cellStyle name="_Revenue_Data_Volume Exhibit (Jan09 - Dec09)" xfId="6091"/>
    <cellStyle name="_Revenue_Mins" xfId="6092"/>
    <cellStyle name="_Revenue_Pro Forma Rev 07 GRC" xfId="6093"/>
    <cellStyle name="_Revenue_Pro Forma Rev 08 GRC" xfId="6094"/>
    <cellStyle name="_Revenue_Pro Forma Rev 09 GRC" xfId="6095"/>
    <cellStyle name="_Revenue_Pro Forma Rev 2010 GRC" xfId="6096"/>
    <cellStyle name="_Revenue_Pro Forma Rev 2010 GRC_Preliminary" xfId="6097"/>
    <cellStyle name="_Revenue_Revenue (Feb 09 - Jan 10)" xfId="6098"/>
    <cellStyle name="_Revenue_Revenue (Jan 09 - Dec 09)" xfId="6099"/>
    <cellStyle name="_Revenue_Revenue (Mar 09 - Feb 10)" xfId="6100"/>
    <cellStyle name="_Revenue_Revenue Proforma_Restating Gas 11-16-07" xfId="6101"/>
    <cellStyle name="_Revenue_Sheet2" xfId="6102"/>
    <cellStyle name="_Revenue_Therms Data" xfId="6103"/>
    <cellStyle name="_Revenue_Therms Data Rerun" xfId="6104"/>
    <cellStyle name="_Revenue_Volume Exhibit (Jan09 - Dec09)" xfId="6105"/>
    <cellStyle name="_x0013__Scenario 1 REC vs PTC Offset" xfId="6106"/>
    <cellStyle name="_x0013__Scenario 3" xfId="6107"/>
    <cellStyle name="_Sumas Proforma - 11-09-07" xfId="6108"/>
    <cellStyle name="_Sumas Proforma - 11-09-07 2" xfId="6109"/>
    <cellStyle name="_Sumas Property Taxes v1" xfId="6110"/>
    <cellStyle name="_Sumas Property Taxes v1 2" xfId="6111"/>
    <cellStyle name="_Tenaska Comparison" xfId="6112"/>
    <cellStyle name="_Tenaska Comparison 2" xfId="6113"/>
    <cellStyle name="_Tenaska Comparison 2 2" xfId="6114"/>
    <cellStyle name="_Tenaska Comparison 2 2 2" xfId="6115"/>
    <cellStyle name="_Tenaska Comparison 2 3" xfId="6116"/>
    <cellStyle name="_Tenaska Comparison 3" xfId="6117"/>
    <cellStyle name="_Tenaska Comparison 3 2" xfId="6118"/>
    <cellStyle name="_Tenaska Comparison 4" xfId="6119"/>
    <cellStyle name="_Tenaska Comparison 4 2" xfId="6120"/>
    <cellStyle name="_Tenaska Comparison 5" xfId="6121"/>
    <cellStyle name="_Tenaska Comparison 5 2" xfId="6122"/>
    <cellStyle name="_Tenaska Comparison 6" xfId="6123"/>
    <cellStyle name="_Tenaska Comparison 7" xfId="6124"/>
    <cellStyle name="_Tenaska Comparison 7 2" xfId="6125"/>
    <cellStyle name="_Tenaska Comparison 8" xfId="6126"/>
    <cellStyle name="_Tenaska Comparison 8 2" xfId="6127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3" xfId="6131"/>
    <cellStyle name="_Tenaska Comparison_(C) WHE Proforma with ITC cash grant 10 Yr Amort_for deferral_102809 4" xfId="6132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DEM-WP(C) ENERG10C--ctn Mid-C_042010 2010GRC" xfId="6151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3" xfId="6155"/>
    <cellStyle name="_Tenaska Comparison_(C) WHE Proforma with ITC cash grant 10 Yr Amort_for rebuttal_120709 4" xfId="6156"/>
    <cellStyle name="_Tenaska Comparison_(C) WHE Proforma with ITC cash grant 10 Yr Amort_for rebuttal_120709_DEM-WP(C) ENERG10C--ctn Mid-C_042010 2010GRC" xfId="6157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3" xfId="6161"/>
    <cellStyle name="_Tenaska Comparison_04.07E Wild Horse Wind Expansion 4" xfId="6162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3" xfId="6166"/>
    <cellStyle name="_Tenaska Comparison_04.07E Wild Horse Wind Expansion_16.07E Wild Horse Wind Expansionwrkingfile 4" xfId="6167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3" xfId="6171"/>
    <cellStyle name="_Tenaska Comparison_04.07E Wild Horse Wind Expansion_16.07E Wild Horse Wind Expansionwrkingfile SF 4" xfId="617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_DEM-WP(C) ENERG10C--ctn Mid-C_042010 2010GRC" xfId="617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3" xfId="6178"/>
    <cellStyle name="_Tenaska Comparison_04.07E Wild Horse Wind Expansion_16.37E Wild Horse Expansion DeferralRevwrkingfile SF 4" xfId="6179"/>
    <cellStyle name="_Tenaska Comparison_04.07E Wild Horse Wind Expansion_16.37E Wild Horse Expansion DeferralRevwrkingfile SF_DEM-WP(C) ENERG10C--ctn Mid-C_042010 2010GRC" xfId="6180"/>
    <cellStyle name="_Tenaska Comparison_04.07E Wild Horse Wind Expansion_DEM-WP(C) ENERG10C--ctn Mid-C_042010 2010GRC" xfId="618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3" xfId="6185"/>
    <cellStyle name="_Tenaska Comparison_16.07E Wild Horse Wind Expansionwrkingfile 4" xfId="6186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3" xfId="6190"/>
    <cellStyle name="_Tenaska Comparison_16.07E Wild Horse Wind Expansionwrkingfile SF 4" xfId="6191"/>
    <cellStyle name="_Tenaska Comparison_16.07E Wild Horse Wind Expansionwrkingfile SF_DEM-WP(C) ENERG10C--ctn Mid-C_042010 2010GRC" xfId="6192"/>
    <cellStyle name="_Tenaska Comparison_16.07E Wild Horse Wind Expansionwrkingfile_DEM-WP(C) ENERG10C--ctn Mid-C_042010 2010GRC" xfId="6193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3" xfId="6197"/>
    <cellStyle name="_Tenaska Comparison_16.37E Wild Horse Expansion DeferralRevwrkingfile SF 4" xfId="6198"/>
    <cellStyle name="_Tenaska Comparison_16.37E Wild Horse Expansion DeferralRevwrkingfile SF_DEM-WP(C) ENERG10C--ctn Mid-C_042010 2010GRC" xfId="6199"/>
    <cellStyle name="_Tenaska Comparison_2009 Compliance Filing PCA Exhibits for GRC" xfId="6200"/>
    <cellStyle name="_Tenaska Comparison_2009 Compliance Filing PCA Exhibits for GRC 2" xfId="6201"/>
    <cellStyle name="_Tenaska Comparison_2009 GRC Compl Filing - Exhibit D" xfId="6202"/>
    <cellStyle name="_Tenaska Comparison_2009 GRC Compl Filing - Exhibit D 2" xfId="6203"/>
    <cellStyle name="_Tenaska Comparison_2009 GRC Compl Filing - Exhibit D 3" xfId="6204"/>
    <cellStyle name="_Tenaska Comparison_2009 GRC Compl Filing - Exhibit D_DEM-WP(C) ENERG10C--ctn Mid-C_042010 2010GRC" xfId="6205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3" xfId="6210"/>
    <cellStyle name="_Tenaska Comparison_4 31 Regulatory Assets and Liabilities  7 06- Exhibit D 4" xfId="6211"/>
    <cellStyle name="_Tenaska Comparison_4 31 Regulatory Assets and Liabilities  7 06- Exhibit D_DEM-WP(C) ENERG10C--ctn Mid-C_042010 2010GRC" xfId="6212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_DEM-WP(C) ENERG10C--ctn Mid-C_042010 2010GRC" xfId="6215"/>
    <cellStyle name="_Tenaska Comparison_4 31 Regulatory Assets and Liabilities  7 06- Exhibit D_NIM+O&amp;M" xfId="6216"/>
    <cellStyle name="_Tenaska Comparison_4 31 Regulatory Assets and Liabilities  7 06- Exhibit D_NIM+O&amp;M Monthly" xfId="6217"/>
    <cellStyle name="_Tenaska Comparison_4 31E Reg Asset  Liab and EXH D" xfId="6218"/>
    <cellStyle name="_Tenaska Comparison_4 31E Reg Asset  Liab and EXH D _ Aug 10 Filing (2)" xfId="6219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3" xfId="6223"/>
    <cellStyle name="_Tenaska Comparison_4 32 Regulatory Assets and Liabilities  7 06- Exhibit D 4" xfId="6224"/>
    <cellStyle name="_Tenaska Comparison_4 32 Regulatory Assets and Liabilities  7 06- Exhibit D_DEM-WP(C) ENERG10C--ctn Mid-C_042010 2010GRC" xfId="6225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_DEM-WP(C) ENERG10C--ctn Mid-C_042010 2010GRC" xfId="6228"/>
    <cellStyle name="_Tenaska Comparison_4 32 Regulatory Assets and Liabilities  7 06- Exhibit D_NIM+O&amp;M" xfId="6229"/>
    <cellStyle name="_Tenaska Comparison_4 32 Regulatory Assets and Liabilities  7 06- Exhibit D_NIM+O&amp;M Monthly" xfId="6230"/>
    <cellStyle name="_Tenaska Comparison_AURORA Total New" xfId="6231"/>
    <cellStyle name="_Tenaska Comparison_AURORA Total New 2" xfId="6232"/>
    <cellStyle name="_Tenaska Comparison_Book2" xfId="6233"/>
    <cellStyle name="_Tenaska Comparison_Book2 2" xfId="6234"/>
    <cellStyle name="_Tenaska Comparison_Book2 2 2" xfId="6235"/>
    <cellStyle name="_Tenaska Comparison_Book2 3" xfId="6236"/>
    <cellStyle name="_Tenaska Comparison_Book2 4" xfId="6237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3" xfId="6241"/>
    <cellStyle name="_Tenaska Comparison_Book2_Adj Bench DR 3 for Initial Briefs (Electric) 4" xfId="6242"/>
    <cellStyle name="_Tenaska Comparison_Book2_Adj Bench DR 3 for Initial Briefs (Electric)_DEM-WP(C) ENERG10C--ctn Mid-C_042010 2010GRC" xfId="6243"/>
    <cellStyle name="_Tenaska Comparison_Book2_DEM-WP(C) ENERG10C--ctn Mid-C_042010 2010GRC" xfId="6244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3" xfId="6248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3" xfId="6253"/>
    <cellStyle name="_Tenaska Comparison_Book2_Electric Rev Req Model (2009 GRC) Rebuttal REmoval of New  WH Solar AdjustMI 4" xfId="6254"/>
    <cellStyle name="_Tenaska Comparison_Book2_Electric Rev Req Model (2009 GRC) Rebuttal REmoval of New  WH Solar AdjustMI_DEM-WP(C) ENERG10C--ctn Mid-C_042010 2010GRC" xfId="6255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3" xfId="6259"/>
    <cellStyle name="_Tenaska Comparison_Book2_Electric Rev Req Model (2009 GRC) Revised 01-18-2010 4" xfId="6260"/>
    <cellStyle name="_Tenaska Comparison_Book2_Electric Rev Req Model (2009 GRC) Revised 01-18-2010_DEM-WP(C) ENERG10C--ctn Mid-C_042010 2010GRC" xfId="6261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3" xfId="6265"/>
    <cellStyle name="_Tenaska Comparison_Book2_Final Order Electric EXHIBIT A-1 4" xfId="6266"/>
    <cellStyle name="_Tenaska Comparison_Book4" xfId="6267"/>
    <cellStyle name="_Tenaska Comparison_Book4 2" xfId="6268"/>
    <cellStyle name="_Tenaska Comparison_Book4 2 2" xfId="6269"/>
    <cellStyle name="_Tenaska Comparison_Book4 3" xfId="6270"/>
    <cellStyle name="_Tenaska Comparison_Book4 4" xfId="6271"/>
    <cellStyle name="_Tenaska Comparison_Book4_DEM-WP(C) ENERG10C--ctn Mid-C_042010 2010GRC" xfId="6272"/>
    <cellStyle name="_Tenaska Comparison_Book9" xfId="6273"/>
    <cellStyle name="_Tenaska Comparison_Book9 2" xfId="6274"/>
    <cellStyle name="_Tenaska Comparison_Book9 2 2" xfId="6275"/>
    <cellStyle name="_Tenaska Comparison_Book9 3" xfId="6276"/>
    <cellStyle name="_Tenaska Comparison_Book9 4" xfId="6277"/>
    <cellStyle name="_Tenaska Comparison_Book9_DEM-WP(C) ENERG10C--ctn Mid-C_042010 2010GRC" xfId="6278"/>
    <cellStyle name="_Tenaska Comparison_Chelan PUD Power Costs (8-10)" xfId="6279"/>
    <cellStyle name="_Tenaska Comparison_DEM-WP(C) Chelan Power Costs" xfId="6280"/>
    <cellStyle name="_Tenaska Comparison_DEM-WP(C) ENERG10C--ctn Mid-C_042010 2010GRC" xfId="6281"/>
    <cellStyle name="_Tenaska Comparison_DEM-WP(C) Gas Transport 2010GRC" xfId="6282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3" xfId="6287"/>
    <cellStyle name="_Tenaska Comparison_Electric COS Inputs 2 3 2" xfId="6288"/>
    <cellStyle name="_Tenaska Comparison_Electric COS Inputs 2 4" xfId="6289"/>
    <cellStyle name="_Tenaska Comparison_Electric COS Inputs 2 4 2" xfId="6290"/>
    <cellStyle name="_Tenaska Comparison_Electric COS Inputs 3" xfId="6291"/>
    <cellStyle name="_Tenaska Comparison_Electric COS Inputs 3 2" xfId="6292"/>
    <cellStyle name="_Tenaska Comparison_Electric COS Inputs 4" xfId="6293"/>
    <cellStyle name="_Tenaska Comparison_Electric COS Inputs 4 2" xfId="6294"/>
    <cellStyle name="_Tenaska Comparison_Electric COS Inputs 5" xfId="6295"/>
    <cellStyle name="_Tenaska Comparison_Electric COS Inputs 6" xfId="6296"/>
    <cellStyle name="_Tenaska Comparison_LSRWEP LGIA like Acctg Petition Aug 2010" xfId="6297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_DEM-WP(C) ENERG10C--ctn Mid-C_042010 2010GRC" xfId="6301"/>
    <cellStyle name="_Tenaska Comparison_NIM Summary 2" xfId="6302"/>
    <cellStyle name="_Tenaska Comparison_NIM Summary 3" xfId="6303"/>
    <cellStyle name="_Tenaska Comparison_NIM Summary 4" xfId="6304"/>
    <cellStyle name="_Tenaska Comparison_NIM Summary 5" xfId="6305"/>
    <cellStyle name="_Tenaska Comparison_NIM Summary 6" xfId="6306"/>
    <cellStyle name="_Tenaska Comparison_NIM Summary 7" xfId="6307"/>
    <cellStyle name="_Tenaska Comparison_NIM Summary 8" xfId="6308"/>
    <cellStyle name="_Tenaska Comparison_NIM Summary 9" xfId="6309"/>
    <cellStyle name="_Tenaska Comparison_NIM Summary_DEM-WP(C) ENERG10C--ctn Mid-C_042010 2010GRC" xfId="6310"/>
    <cellStyle name="_Tenaska Comparison_NIM+O&amp;M" xfId="6311"/>
    <cellStyle name="_Tenaska Comparison_NIM+O&amp;M 2" xfId="6312"/>
    <cellStyle name="_Tenaska Comparison_NIM+O&amp;M Monthly" xfId="6313"/>
    <cellStyle name="_Tenaska Comparison_NIM+O&amp;M Monthly 2" xfId="6314"/>
    <cellStyle name="_Tenaska Comparison_PCA 10 -  Exhibit D from A Kellogg Jan 2011" xfId="6315"/>
    <cellStyle name="_Tenaska Comparison_PCA 10 -  Exhibit D from A Kellogg July 2011" xfId="6316"/>
    <cellStyle name="_Tenaska Comparison_PCA 10 -  Exhibit D from S Free Rcv'd 12-11" xfId="631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_DEM-WP(C) ENERG10C--ctn Mid-C_042010 2010GRC" xfId="6321"/>
    <cellStyle name="_Tenaska Comparison_PCA 9 -  Exhibit D April 2010 2" xfId="6322"/>
    <cellStyle name="_Tenaska Comparison_PCA 9 -  Exhibit D April 2010 3" xfId="6323"/>
    <cellStyle name="_Tenaska Comparison_PCA 9 -  Exhibit D Nov 2010" xfId="6324"/>
    <cellStyle name="_Tenaska Comparison_PCA 9 -  Exhibit D Nov 2010 2" xfId="6325"/>
    <cellStyle name="_Tenaska Comparison_PCA 9 - Exhibit D at August 2010" xfId="6326"/>
    <cellStyle name="_Tenaska Comparison_PCA 9 - Exhibit D at August 2010 2" xfId="6327"/>
    <cellStyle name="_Tenaska Comparison_PCA 9 - Exhibit D June 2010 GRC" xfId="6328"/>
    <cellStyle name="_Tenaska Comparison_PCA 9 - Exhibit D June 2010 GRC 2" xfId="6329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3" xfId="6333"/>
    <cellStyle name="_Tenaska Comparison_Power Costs - Comparison bx Rbtl-Staff-Jt-PC 4" xfId="6334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DEM-WP(C) ENERG10C--ctn Mid-C_042010 2010GRC" xfId="6341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3" xfId="6345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3" xfId="6362"/>
    <cellStyle name="_Tenaska Comparison_Power Costs - Comparison bx Rbtl-Staff-Jt-PC_Final Order Electric EXHIBIT A-1 4" xfId="6363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3" xfId="6367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3" xfId="6371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3" xfId="6375"/>
    <cellStyle name="_Tenaska Comparison_Rebuttal Power Costs 4" xfId="637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3" xfId="6380"/>
    <cellStyle name="_Tenaska Comparison_Rebuttal Power Costs_Adj Bench DR 3 for Initial Briefs (Electric) 4" xfId="6381"/>
    <cellStyle name="_Tenaska Comparison_Rebuttal Power Costs_Adj Bench DR 3 for Initial Briefs (Electric)_DEM-WP(C) ENERG10C--ctn Mid-C_042010 2010GRC" xfId="6382"/>
    <cellStyle name="_Tenaska Comparison_Rebuttal Power Costs_DEM-WP(C) ENERG10C--ctn Mid-C_042010 2010GRC" xfId="638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3" xfId="638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3" xfId="6398"/>
    <cellStyle name="_Tenaska Comparison_Rebuttal Power Costs_Electric Rev Req Model (2009 GRC) Revised 01-18-2010 4" xfId="6399"/>
    <cellStyle name="_Tenaska Comparison_Rebuttal Power Costs_Electric Rev Req Model (2009 GRC) Revised 01-18-2010_DEM-WP(C) ENERG10C--ctn Mid-C_042010 2010GRC" xfId="640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3" xfId="6404"/>
    <cellStyle name="_Tenaska Comparison_Rebuttal Power Costs_Final Order Electric EXHIBIT A-1 4" xfId="6405"/>
    <cellStyle name="_Tenaska Comparison_ROR 5.02" xfId="6406"/>
    <cellStyle name="_Tenaska Comparison_ROR 5.02 2" xfId="6407"/>
    <cellStyle name="_Tenaska Comparison_ROR 5.02 2 2" xfId="6408"/>
    <cellStyle name="_Tenaska Comparison_ROR 5.02 3" xfId="6409"/>
    <cellStyle name="_Tenaska Comparison_Transmission Workbook for May BOD" xfId="6410"/>
    <cellStyle name="_Tenaska Comparison_Transmission Workbook for May BOD 2" xfId="6411"/>
    <cellStyle name="_Tenaska Comparison_Transmission Workbook for May BOD_DEM-WP(C) ENERG10C--ctn Mid-C_042010 2010GRC" xfId="6412"/>
    <cellStyle name="_Tenaska Comparison_Wind Integration 10GRC" xfId="6413"/>
    <cellStyle name="_Tenaska Comparison_Wind Integration 10GRC 2" xfId="6414"/>
    <cellStyle name="_Tenaska Comparison_Wind Integration 10GRC_DEM-WP(C) ENERG10C--ctn Mid-C_042010 2010GRC" xfId="6415"/>
    <cellStyle name="_x0013__TENASKA REGULATORY ASSET" xfId="6416"/>
    <cellStyle name="_x0013__TENASKA REGULATORY ASSET 2" xfId="6417"/>
    <cellStyle name="_x0013__TENASKA REGULATORY ASSET 2 2" xfId="6418"/>
    <cellStyle name="_x0013__TENASKA REGULATORY ASSET 3" xfId="6419"/>
    <cellStyle name="_x0013__TENASKA REGULATORY ASSET 4" xfId="6420"/>
    <cellStyle name="_Therms Data" xfId="6421"/>
    <cellStyle name="_Therms Data_Pro Forma Rev 09 GRC" xfId="6422"/>
    <cellStyle name="_Therms Data_Pro Forma Rev 2010 GRC" xfId="6423"/>
    <cellStyle name="_Therms Data_Pro Forma Rev 2010 GRC_Preliminary" xfId="6424"/>
    <cellStyle name="_Therms Data_Revenue (Feb 09 - Jan 10)" xfId="6425"/>
    <cellStyle name="_Therms Data_Revenue (Jan 09 - Dec 09)" xfId="6426"/>
    <cellStyle name="_Therms Data_Revenue (Mar 09 - Feb 10)" xfId="6427"/>
    <cellStyle name="_Therms Data_Volume Exhibit (Jan09 - Dec09)" xfId="6428"/>
    <cellStyle name="_Value Copy 11 30 05 gas 12 09 05 AURORA at 12 14 05" xfId="642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3" xfId="6433"/>
    <cellStyle name="_Value Copy 11 30 05 gas 12 09 05 AURORA at 12 14 05 3" xfId="6434"/>
    <cellStyle name="_Value Copy 11 30 05 gas 12 09 05 AURORA at 12 14 05 3 2" xfId="6435"/>
    <cellStyle name="_Value Copy 11 30 05 gas 12 09 05 AURORA at 12 14 05 4" xfId="6436"/>
    <cellStyle name="_Value Copy 11 30 05 gas 12 09 05 AURORA at 12 14 05 4 2" xfId="6437"/>
    <cellStyle name="_Value Copy 11 30 05 gas 12 09 05 AURORA at 12 14 05 5" xfId="6438"/>
    <cellStyle name="_Value Copy 11 30 05 gas 12 09 05 AURORA at 12 14 05 6" xfId="6439"/>
    <cellStyle name="_Value Copy 11 30 05 gas 12 09 05 AURORA at 12 14 05 6 2" xfId="6440"/>
    <cellStyle name="_Value Copy 11 30 05 gas 12 09 05 AURORA at 12 14 05 7" xfId="6441"/>
    <cellStyle name="_Value Copy 11 30 05 gas 12 09 05 AURORA at 12 14 05 7 2" xfId="64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3" xfId="6446"/>
    <cellStyle name="_Value Copy 11 30 05 gas 12 09 05 AURORA at 12 14 05_04 07E Wild Horse Wind Expansion (C) (2) 4" xfId="644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Book1" xfId="6454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4" xfId="6490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3" xfId="6494"/>
    <cellStyle name="_Value Copy 11 30 05 gas 12 09 05 AURORA at 12 14 05_16.37E Wild Horse Expansion DeferralRevwrkingfile SF 4" xfId="6495"/>
    <cellStyle name="_Value Copy 11 30 05 gas 12 09 05 AURORA at 12 14 05_16.37E Wild Horse Expansion DeferralRevwrkingfile SF_DEM-WP(C) ENERG10C--ctn Mid-C_042010 2010GRC" xfId="649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_DEM-WP(C) ENERG10C--ctn Mid-C_042010 2010GRC" xfId="6501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ACCOUNTS" xfId="652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3" xfId="6529"/>
    <cellStyle name="_Value Copy 11 30 05 gas 12 09 05 AURORA at 12 14 05_Book2 4" xfId="6530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3" xfId="6534"/>
    <cellStyle name="_Value Copy 11 30 05 gas 12 09 05 AURORA at 12 14 05_Book2_Adj Bench DR 3 for Initial Briefs (Electric) 4" xfId="6535"/>
    <cellStyle name="_Value Copy 11 30 05 gas 12 09 05 AURORA at 12 14 05_Book2_Adj Bench DR 3 for Initial Briefs (Electric)_DEM-WP(C) ENERG10C--ctn Mid-C_042010 2010GRC" xfId="6536"/>
    <cellStyle name="_Value Copy 11 30 05 gas 12 09 05 AURORA at 12 14 05_Book2_DEM-WP(C) ENERG10C--ctn Mid-C_042010 2010GRC" xfId="6537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3" xfId="6541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_DEM-WP(C) ENERG10C--ctn Mid-C_042010 2010GRC" xfId="6554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3" xfId="6558"/>
    <cellStyle name="_Value Copy 11 30 05 gas 12 09 05 AURORA at 12 14 05_Book2_Final Order Electric EXHIBIT A-1 4" xfId="6559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3" xfId="6563"/>
    <cellStyle name="_Value Copy 11 30 05 gas 12 09 05 AURORA at 12 14 05_Book4 4" xfId="6564"/>
    <cellStyle name="_Value Copy 11 30 05 gas 12 09 05 AURORA at 12 14 05_Book4_DEM-WP(C) ENERG10C--ctn Mid-C_042010 2010GRC" xfId="656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3" xfId="6569"/>
    <cellStyle name="_Value Copy 11 30 05 gas 12 09 05 AURORA at 12 14 05_Book9 4" xfId="6570"/>
    <cellStyle name="_Value Copy 11 30 05 gas 12 09 05 AURORA at 12 14 05_Book9_DEM-WP(C) ENERG10C--ctn Mid-C_042010 2010GRC" xfId="6571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6575"/>
    <cellStyle name="_Value Copy 11 30 05 gas 12 09 05 AURORA at 12 14 05_DEM-WP(C) Chelan Power Costs" xfId="6576"/>
    <cellStyle name="_Value Copy 11 30 05 gas 12 09 05 AURORA at 12 14 05_DEM-WP(C) ENERG10C--ctn Mid-C_042010 2010GRC" xfId="6577"/>
    <cellStyle name="_Value Copy 11 30 05 gas 12 09 05 AURORA at 12 14 05_DEM-WP(C) Gas Transport 2010GRC" xfId="6578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5" xfId="6591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5" xfId="660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5" xfId="6619"/>
    <cellStyle name="_Value Copy 11 30 05 gas 12 09 05 AURORA at 12 14 05_Electric Rate Spread and Rate Design 3.23.09 6" xfId="662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3" xfId="6623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3" xfId="6626"/>
    <cellStyle name="_Value Copy 11 30 05 gas 12 09 05 AURORA at 12 14 05_Exhibit D fr R Gho 12-31-08 v2_DEM-WP(C) ENERG10C--ctn Mid-C_042010 2010GRC" xfId="662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_DEM-WP(C) ENERG10C--ctn Mid-C_042010 2010GRC" xfId="6631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_DEM-WP(C) ENERG10C--ctn Mid-C_042010 2010GRC" xfId="6634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5" xfId="6657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6" xfId="6672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_DEM-WP(C) ENERG10C--ctn Mid-C_042010 2010GRC" xfId="6676"/>
    <cellStyle name="_Value Copy 11 30 05 gas 12 09 05 AURORA at 12 14 05_NIM Summary 2" xfId="6677"/>
    <cellStyle name="_Value Copy 11 30 05 gas 12 09 05 AURORA at 12 14 05_NIM Summary 3" xfId="6678"/>
    <cellStyle name="_Value Copy 11 30 05 gas 12 09 05 AURORA at 12 14 05_NIM Summary 4" xfId="6679"/>
    <cellStyle name="_Value Copy 11 30 05 gas 12 09 05 AURORA at 12 14 05_NIM Summary 5" xfId="6680"/>
    <cellStyle name="_Value Copy 11 30 05 gas 12 09 05 AURORA at 12 14 05_NIM Summary 6" xfId="6681"/>
    <cellStyle name="_Value Copy 11 30 05 gas 12 09 05 AURORA at 12 14 05_NIM Summary 7" xfId="6682"/>
    <cellStyle name="_Value Copy 11 30 05 gas 12 09 05 AURORA at 12 14 05_NIM Summary 8" xfId="6683"/>
    <cellStyle name="_Value Copy 11 30 05 gas 12 09 05 AURORA at 12 14 05_NIM Summary 9" xfId="6684"/>
    <cellStyle name="_Value Copy 11 30 05 gas 12 09 05 AURORA at 12 14 05_NIM Summary_DEM-WP(C) ENERG10C--ctn Mid-C_042010 2010GRC" xfId="6685"/>
    <cellStyle name="_Value Copy 11 30 05 gas 12 09 05 AURORA at 12 14 05_PCA 10 -  Exhibit D from A Kellogg Jan 2011" xfId="6686"/>
    <cellStyle name="_Value Copy 11 30 05 gas 12 09 05 AURORA at 12 14 05_PCA 10 -  Exhibit D from A Kellogg July 2011" xfId="6687"/>
    <cellStyle name="_Value Copy 11 30 05 gas 12 09 05 AURORA at 12 14 05_PCA 10 -  Exhibit D from S Free Rcv'd 12-11" xfId="6688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3" xfId="6692"/>
    <cellStyle name="_Value Copy 11 30 05 gas 12 09 05 AURORA at 12 14 05_PCA 7 - Exhibit D update 11_30_08 (2) 4" xfId="6693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_DEM-WP(C) ENERG10C--ctn Mid-C_042010 2010GRC" xfId="6697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_DEM-WP(C) ENERG10C--ctn Mid-C_042010 2010GRC" xfId="6703"/>
    <cellStyle name="_Value Copy 11 30 05 gas 12 09 05 AURORA at 12 14 05_PCA 9 -  Exhibit D April 2010 2" xfId="6704"/>
    <cellStyle name="_Value Copy 11 30 05 gas 12 09 05 AURORA at 12 14 05_PCA 9 -  Exhibit D April 2010 3" xfId="6705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3" xfId="6725"/>
    <cellStyle name="_Value Copy 11 30 05 gas 12 09 05 AURORA at 12 14 05_Power Costs - Comparison bx Rbtl-Staff-Jt-PC 4" xfId="6726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4" xfId="6755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3" xfId="6759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3" xfId="6763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3" xfId="6769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3" xfId="6773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3" xfId="6777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3" xfId="6781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3" xfId="6787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3" xfId="6791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3" xfId="6795"/>
    <cellStyle name="_Value Copy 11 30 05 gas 12 09 05 AURORA at 12 14 05_Rebuttal Power Costs 4" xfId="6796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DEM-WP(C) ENERG10C--ctn Mid-C_042010 2010GRC" xfId="6803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3" xfId="6824"/>
    <cellStyle name="_Value Copy 11 30 05 gas 12 09 05 AURORA at 12 14 05_Rebuttal Power Costs_Final Order Electric EXHIBIT A-1 4" xfId="6825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3" xfId="6829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3" xfId="6833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3" xfId="6837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3" xfId="6841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3" xfId="6845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3" xfId="6849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_DEM-WP(C) ENERG10C--ctn Mid-C_042010 2010GRC" xfId="6852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_DEM-WP(C) ENERG10C--ctn Mid-C_042010 2010GRC" xfId="6855"/>
    <cellStyle name="_VC 2007GRC PC 10312007" xfId="6856"/>
    <cellStyle name="_VC 6.15.06 update on 06GRC power costs.xls Chart 1" xfId="6857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3" xfId="6861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3" xfId="6865"/>
    <cellStyle name="_VC 6.15.06 update on 06GRC power costs.xls Chart 1 3 3 2" xfId="6866"/>
    <cellStyle name="_VC 6.15.06 update on 06GRC power costs.xls Chart 1 3 4" xfId="6867"/>
    <cellStyle name="_VC 6.15.06 update on 06GRC power costs.xls Chart 1 3 4 2" xfId="6868"/>
    <cellStyle name="_VC 6.15.06 update on 06GRC power costs.xls Chart 1 4" xfId="6869"/>
    <cellStyle name="_VC 6.15.06 update on 06GRC power costs.xls Chart 1 4 2" xfId="6870"/>
    <cellStyle name="_VC 6.15.06 update on 06GRC power costs.xls Chart 1 5" xfId="6871"/>
    <cellStyle name="_VC 6.15.06 update on 06GRC power costs.xls Chart 1 6" xfId="6872"/>
    <cellStyle name="_VC 6.15.06 update on 06GRC power costs.xls Chart 1 6 2" xfId="6873"/>
    <cellStyle name="_VC 6.15.06 update on 06GRC power costs.xls Chart 1 7" xfId="6874"/>
    <cellStyle name="_VC 6.15.06 update on 06GRC power costs.xls Chart 1 7 2" xfId="6875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3" xfId="6879"/>
    <cellStyle name="_VC 6.15.06 update on 06GRC power costs.xls Chart 1_04 07E Wild Horse Wind Expansion (C) (2) 4" xfId="6880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Book1" xfId="68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4" xfId="6923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3" xfId="6927"/>
    <cellStyle name="_VC 6.15.06 update on 06GRC power costs.xls Chart 1_16.37E Wild Horse Expansion DeferralRevwrkingfile SF 4" xfId="6928"/>
    <cellStyle name="_VC 6.15.06 update on 06GRC power costs.xls Chart 1_16.37E Wild Horse Expansion DeferralRevwrkingfile SF_DEM-WP(C) ENERG10C--ctn Mid-C_042010 2010GRC" xfId="6929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3" xfId="6934"/>
    <cellStyle name="_VC 6.15.06 update on 06GRC power costs.xls Chart 1_2009 GRC Compl Filing - Exhibit D_DEM-WP(C) ENERG10C--ctn Mid-C_042010 2010GRC" xfId="6935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3" xfId="6940"/>
    <cellStyle name="_VC 6.15.06 update on 06GRC power costs.xls Chart 1_4 31 Regulatory Assets and Liabilities  7 06- Exhibit D 4" xfId="6941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4" xfId="6952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_DEM-WP(C) ENERG10C--ctn Mid-C_042010 2010GRC" xfId="6956"/>
    <cellStyle name="_VC 6.15.06 update on 06GRC power costs.xls Chart 1_ACCOUNTS" xfId="6957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3" xfId="6963"/>
    <cellStyle name="_VC 6.15.06 update on 06GRC power costs.xls Chart 1_Book2 4" xfId="696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3" xfId="6968"/>
    <cellStyle name="_VC 6.15.06 update on 06GRC power costs.xls Chart 1_Book2_Adj Bench DR 3 for Initial Briefs (Electric) 4" xfId="6969"/>
    <cellStyle name="_VC 6.15.06 update on 06GRC power costs.xls Chart 1_Book2_Adj Bench DR 3 for Initial Briefs (Electric)_DEM-WP(C) ENERG10C--ctn Mid-C_042010 2010GRC" xfId="6970"/>
    <cellStyle name="_VC 6.15.06 update on 06GRC power costs.xls Chart 1_Book2_DEM-WP(C) ENERG10C--ctn Mid-C_042010 2010GRC" xfId="6971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3" xfId="697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_DEM-WP(C) ENERG10C--ctn Mid-C_042010 2010GRC" xfId="6988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3" xfId="6992"/>
    <cellStyle name="_VC 6.15.06 update on 06GRC power costs.xls Chart 1_Book2_Final Order Electric EXHIBIT A-1 4" xfId="6993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3" xfId="6997"/>
    <cellStyle name="_VC 6.15.06 update on 06GRC power costs.xls Chart 1_Book4 4" xfId="6998"/>
    <cellStyle name="_VC 6.15.06 update on 06GRC power costs.xls Chart 1_Book4_DEM-WP(C) ENERG10C--ctn Mid-C_042010 2010GRC" xfId="6999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3" xfId="7003"/>
    <cellStyle name="_VC 6.15.06 update on 06GRC power costs.xls Chart 1_Book9 4" xfId="7004"/>
    <cellStyle name="_VC 6.15.06 update on 06GRC power costs.xls Chart 1_Book9_DEM-WP(C) ENERG10C--ctn Mid-C_042010 2010GRC" xfId="7005"/>
    <cellStyle name="_VC 6.15.06 update on 06GRC power costs.xls Chart 1_Chelan PUD Power Costs (8-10)" xfId="7006"/>
    <cellStyle name="_VC 6.15.06 update on 06GRC power costs.xls Chart 1_DEM-WP(C) Chelan Power Costs" xfId="7007"/>
    <cellStyle name="_VC 6.15.06 update on 06GRC power costs.xls Chart 1_DEM-WP(C) ENERG10C--ctn Mid-C_042010 2010GRC" xfId="7008"/>
    <cellStyle name="_VC 6.15.06 update on 06GRC power costs.xls Chart 1_DEM-WP(C) Gas Transport 2010GRC" xfId="7009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3" xfId="7014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_DEM-WP(C) ENERG10C--ctn Mid-C_042010 2010GRC" xfId="7018"/>
    <cellStyle name="_VC 6.15.06 update on 06GRC power costs.xls Chart 1_NIM Summary 2" xfId="7019"/>
    <cellStyle name="_VC 6.15.06 update on 06GRC power costs.xls Chart 1_NIM Summary 3" xfId="7020"/>
    <cellStyle name="_VC 6.15.06 update on 06GRC power costs.xls Chart 1_NIM Summary 4" xfId="7021"/>
    <cellStyle name="_VC 6.15.06 update on 06GRC power costs.xls Chart 1_NIM Summary 5" xfId="7022"/>
    <cellStyle name="_VC 6.15.06 update on 06GRC power costs.xls Chart 1_NIM Summary 6" xfId="7023"/>
    <cellStyle name="_VC 6.15.06 update on 06GRC power costs.xls Chart 1_NIM Summary 7" xfId="7024"/>
    <cellStyle name="_VC 6.15.06 update on 06GRC power costs.xls Chart 1_NIM Summary 8" xfId="7025"/>
    <cellStyle name="_VC 6.15.06 update on 06GRC power costs.xls Chart 1_NIM Summary 9" xfId="7026"/>
    <cellStyle name="_VC 6.15.06 update on 06GRC power costs.xls Chart 1_NIM Summary_DEM-WP(C) ENERG10C--ctn Mid-C_042010 2010GRC" xfId="7027"/>
    <cellStyle name="_VC 6.15.06 update on 06GRC power costs.xls Chart 1_PCA 10 -  Exhibit D from A Kellogg Jan 2011" xfId="7028"/>
    <cellStyle name="_VC 6.15.06 update on 06GRC power costs.xls Chart 1_PCA 10 -  Exhibit D from A Kellogg July 2011" xfId="7029"/>
    <cellStyle name="_VC 6.15.06 update on 06GRC power costs.xls Chart 1_PCA 10 -  Exhibit D from S Free Rcv'd 12-11" xfId="7030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_DEM-WP(C) ENERG10C--ctn Mid-C_042010 2010GRC" xfId="7034"/>
    <cellStyle name="_VC 6.15.06 update on 06GRC power costs.xls Chart 1_PCA 9 -  Exhibit D April 2010 2" xfId="7035"/>
    <cellStyle name="_VC 6.15.06 update on 06GRC power costs.xls Chart 1_PCA 9 -  Exhibit D April 2010 3" xfId="703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3" xfId="7046"/>
    <cellStyle name="_VC 6.15.06 update on 06GRC power costs.xls Chart 1_Power Costs - Comparison bx Rbtl-Staff-Jt-PC 4" xfId="704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4" xfId="7076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3" xfId="7080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3" xfId="7084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3" xfId="7088"/>
    <cellStyle name="_VC 6.15.06 update on 06GRC power costs.xls Chart 1_Rebuttal Power Costs 4" xfId="7089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DEM-WP(C) ENERG10C--ctn Mid-C_042010 2010GRC" xfId="7096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3" xfId="7117"/>
    <cellStyle name="_VC 6.15.06 update on 06GRC power costs.xls Chart 1_Rebuttal Power Costs_Final Order Electric EXHIBIT A-1 4" xfId="71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3" xfId="71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3" xfId="71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_DEM-WP(C) ENERG10C--ctn Mid-C_042010 2010GRC" xfId="7129"/>
    <cellStyle name="_VC 6.15.06 update on 06GRC power costs.xls Chart 2" xfId="7130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3" xfId="7134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3" xfId="7138"/>
    <cellStyle name="_VC 6.15.06 update on 06GRC power costs.xls Chart 2 3 3 2" xfId="7139"/>
    <cellStyle name="_VC 6.15.06 update on 06GRC power costs.xls Chart 2 3 4" xfId="7140"/>
    <cellStyle name="_VC 6.15.06 update on 06GRC power costs.xls Chart 2 3 4 2" xfId="7141"/>
    <cellStyle name="_VC 6.15.06 update on 06GRC power costs.xls Chart 2 4" xfId="7142"/>
    <cellStyle name="_VC 6.15.06 update on 06GRC power costs.xls Chart 2 4 2" xfId="7143"/>
    <cellStyle name="_VC 6.15.06 update on 06GRC power costs.xls Chart 2 5" xfId="7144"/>
    <cellStyle name="_VC 6.15.06 update on 06GRC power costs.xls Chart 2 6" xfId="7145"/>
    <cellStyle name="_VC 6.15.06 update on 06GRC power costs.xls Chart 2 6 2" xfId="7146"/>
    <cellStyle name="_VC 6.15.06 update on 06GRC power costs.xls Chart 2 7" xfId="7147"/>
    <cellStyle name="_VC 6.15.06 update on 06GRC power costs.xls Chart 2 7 2" xfId="7148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3" xfId="7152"/>
    <cellStyle name="_VC 6.15.06 update on 06GRC power costs.xls Chart 2_04 07E Wild Horse Wind Expansion (C) (2) 4" xfId="7153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Book1" xfId="7160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4" xfId="7196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3" xfId="7200"/>
    <cellStyle name="_VC 6.15.06 update on 06GRC power costs.xls Chart 2_16.37E Wild Horse Expansion DeferralRevwrkingfile SF 4" xfId="7201"/>
    <cellStyle name="_VC 6.15.06 update on 06GRC power costs.xls Chart 2_16.37E Wild Horse Expansion DeferralRevwrkingfile SF_DEM-WP(C) ENERG10C--ctn Mid-C_042010 2010GRC" xfId="7202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3" xfId="7207"/>
    <cellStyle name="_VC 6.15.06 update on 06GRC power costs.xls Chart 2_2009 GRC Compl Filing - Exhibit D_DEM-WP(C) ENERG10C--ctn Mid-C_042010 2010GRC" xfId="720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3" xfId="7213"/>
    <cellStyle name="_VC 6.15.06 update on 06GRC power costs.xls Chart 2_4 31 Regulatory Assets and Liabilities  7 06- Exhibit D 4" xfId="721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3" xfId="7224"/>
    <cellStyle name="_VC 6.15.06 update on 06GRC power costs.xls Chart 2_4 32 Regulatory Assets and Liabilities  7 06- Exhibit D 4" xfId="7225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_DEM-WP(C) ENERG10C--ctn Mid-C_042010 2010GRC" xfId="7229"/>
    <cellStyle name="_VC 6.15.06 update on 06GRC power costs.xls Chart 2_ACCOUNTS" xfId="7230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3" xfId="7236"/>
    <cellStyle name="_VC 6.15.06 update on 06GRC power costs.xls Chart 2_Book2 4" xfId="7237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3" xfId="7241"/>
    <cellStyle name="_VC 6.15.06 update on 06GRC power costs.xls Chart 2_Book2_Adj Bench DR 3 for Initial Briefs (Electric) 4" xfId="7242"/>
    <cellStyle name="_VC 6.15.06 update on 06GRC power costs.xls Chart 2_Book2_Adj Bench DR 3 for Initial Briefs (Electric)_DEM-WP(C) ENERG10C--ctn Mid-C_042010 2010GRC" xfId="7243"/>
    <cellStyle name="_VC 6.15.06 update on 06GRC power costs.xls Chart 2_Book2_DEM-WP(C) ENERG10C--ctn Mid-C_042010 2010GRC" xfId="7244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3" xfId="7248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_DEM-WP(C) ENERG10C--ctn Mid-C_042010 2010GRC" xfId="7261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3" xfId="7265"/>
    <cellStyle name="_VC 6.15.06 update on 06GRC power costs.xls Chart 2_Book2_Final Order Electric EXHIBIT A-1 4" xfId="726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3" xfId="7270"/>
    <cellStyle name="_VC 6.15.06 update on 06GRC power costs.xls Chart 2_Book4 4" xfId="7271"/>
    <cellStyle name="_VC 6.15.06 update on 06GRC power costs.xls Chart 2_Book4_DEM-WP(C) ENERG10C--ctn Mid-C_042010 2010GRC" xfId="7272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3" xfId="7276"/>
    <cellStyle name="_VC 6.15.06 update on 06GRC power costs.xls Chart 2_Book9 4" xfId="7277"/>
    <cellStyle name="_VC 6.15.06 update on 06GRC power costs.xls Chart 2_Book9_DEM-WP(C) ENERG10C--ctn Mid-C_042010 2010GRC" xfId="7278"/>
    <cellStyle name="_VC 6.15.06 update on 06GRC power costs.xls Chart 2_Chelan PUD Power Costs (8-10)" xfId="7279"/>
    <cellStyle name="_VC 6.15.06 update on 06GRC power costs.xls Chart 2_DEM-WP(C) Chelan Power Costs" xfId="7280"/>
    <cellStyle name="_VC 6.15.06 update on 06GRC power costs.xls Chart 2_DEM-WP(C) ENERG10C--ctn Mid-C_042010 2010GRC" xfId="7281"/>
    <cellStyle name="_VC 6.15.06 update on 06GRC power costs.xls Chart 2_DEM-WP(C) Gas Transport 2010GRC" xfId="7282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3" xfId="7287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_DEM-WP(C) ENERG10C--ctn Mid-C_042010 2010GRC" xfId="7291"/>
    <cellStyle name="_VC 6.15.06 update on 06GRC power costs.xls Chart 2_NIM Summary 2" xfId="7292"/>
    <cellStyle name="_VC 6.15.06 update on 06GRC power costs.xls Chart 2_NIM Summary 3" xfId="7293"/>
    <cellStyle name="_VC 6.15.06 update on 06GRC power costs.xls Chart 2_NIM Summary 4" xfId="7294"/>
    <cellStyle name="_VC 6.15.06 update on 06GRC power costs.xls Chart 2_NIM Summary 5" xfId="7295"/>
    <cellStyle name="_VC 6.15.06 update on 06GRC power costs.xls Chart 2_NIM Summary 6" xfId="7296"/>
    <cellStyle name="_VC 6.15.06 update on 06GRC power costs.xls Chart 2_NIM Summary 7" xfId="7297"/>
    <cellStyle name="_VC 6.15.06 update on 06GRC power costs.xls Chart 2_NIM Summary 8" xfId="7298"/>
    <cellStyle name="_VC 6.15.06 update on 06GRC power costs.xls Chart 2_NIM Summary 9" xfId="7299"/>
    <cellStyle name="_VC 6.15.06 update on 06GRC power costs.xls Chart 2_NIM Summary_DEM-WP(C) ENERG10C--ctn Mid-C_042010 2010GRC" xfId="7300"/>
    <cellStyle name="_VC 6.15.06 update on 06GRC power costs.xls Chart 2_PCA 10 -  Exhibit D from A Kellogg Jan 2011" xfId="7301"/>
    <cellStyle name="_VC 6.15.06 update on 06GRC power costs.xls Chart 2_PCA 10 -  Exhibit D from A Kellogg July 2011" xfId="7302"/>
    <cellStyle name="_VC 6.15.06 update on 06GRC power costs.xls Chart 2_PCA 10 -  Exhibit D from S Free Rcv'd 12-11" xfId="7303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_DEM-WP(C) ENERG10C--ctn Mid-C_042010 2010GRC" xfId="7307"/>
    <cellStyle name="_VC 6.15.06 update on 06GRC power costs.xls Chart 2_PCA 9 -  Exhibit D April 2010 2" xfId="7308"/>
    <cellStyle name="_VC 6.15.06 update on 06GRC power costs.xls Chart 2_PCA 9 -  Exhibit D April 2010 3" xfId="7309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3" xfId="7319"/>
    <cellStyle name="_VC 6.15.06 update on 06GRC power costs.xls Chart 2_Power Costs - Comparison bx Rbtl-Staff-Jt-PC 4" xfId="7320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4" xfId="734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3" xfId="735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3" xfId="735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3" xfId="7361"/>
    <cellStyle name="_VC 6.15.06 update on 06GRC power costs.xls Chart 2_Rebuttal Power Costs 4" xfId="7362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DEM-WP(C) ENERG10C--ctn Mid-C_042010 2010GRC" xfId="7369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3" xfId="7390"/>
    <cellStyle name="_VC 6.15.06 update on 06GRC power costs.xls Chart 2_Rebuttal Power Costs_Final Order Electric EXHIBIT A-1 4" xfId="7391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3" xfId="7395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3" xfId="7399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_DEM-WP(C) ENERG10C--ctn Mid-C_042010 2010GRC" xfId="7402"/>
    <cellStyle name="_VC 6.15.06 update on 06GRC power costs.xls Chart 3" xfId="7403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3" xfId="740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3" xfId="7411"/>
    <cellStyle name="_VC 6.15.06 update on 06GRC power costs.xls Chart 3 3 3 2" xfId="7412"/>
    <cellStyle name="_VC 6.15.06 update on 06GRC power costs.xls Chart 3 3 4" xfId="7413"/>
    <cellStyle name="_VC 6.15.06 update on 06GRC power costs.xls Chart 3 3 4 2" xfId="7414"/>
    <cellStyle name="_VC 6.15.06 update on 06GRC power costs.xls Chart 3 4" xfId="7415"/>
    <cellStyle name="_VC 6.15.06 update on 06GRC power costs.xls Chart 3 4 2" xfId="7416"/>
    <cellStyle name="_VC 6.15.06 update on 06GRC power costs.xls Chart 3 5" xfId="7417"/>
    <cellStyle name="_VC 6.15.06 update on 06GRC power costs.xls Chart 3 6" xfId="7418"/>
    <cellStyle name="_VC 6.15.06 update on 06GRC power costs.xls Chart 3 6 2" xfId="7419"/>
    <cellStyle name="_VC 6.15.06 update on 06GRC power costs.xls Chart 3 7" xfId="7420"/>
    <cellStyle name="_VC 6.15.06 update on 06GRC power costs.xls Chart 3 7 2" xfId="742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3" xfId="7425"/>
    <cellStyle name="_VC 6.15.06 update on 06GRC power costs.xls Chart 3_04 07E Wild Horse Wind Expansion (C) (2) 4" xfId="74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Book1" xfId="7433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4" xfId="7469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3" xfId="7473"/>
    <cellStyle name="_VC 6.15.06 update on 06GRC power costs.xls Chart 3_16.37E Wild Horse Expansion DeferralRevwrkingfile SF 4" xfId="7474"/>
    <cellStyle name="_VC 6.15.06 update on 06GRC power costs.xls Chart 3_16.37E Wild Horse Expansion DeferralRevwrkingfile SF_DEM-WP(C) ENERG10C--ctn Mid-C_042010 2010GRC" xfId="747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3" xfId="7480"/>
    <cellStyle name="_VC 6.15.06 update on 06GRC power costs.xls Chart 3_2009 GRC Compl Filing - Exhibit D_DEM-WP(C) ENERG10C--ctn Mid-C_042010 2010GRC" xfId="7481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3" xfId="7486"/>
    <cellStyle name="_VC 6.15.06 update on 06GRC power costs.xls Chart 3_4 31 Regulatory Assets and Liabilities  7 06- Exhibit D 4" xfId="7487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3" xfId="7497"/>
    <cellStyle name="_VC 6.15.06 update on 06GRC power costs.xls Chart 3_4 32 Regulatory Assets and Liabilities  7 06- Exhibit D 4" xfId="749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_DEM-WP(C) ENERG10C--ctn Mid-C_042010 2010GRC" xfId="7502"/>
    <cellStyle name="_VC 6.15.06 update on 06GRC power costs.xls Chart 3_ACCOUNTS" xfId="7503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3" xfId="7509"/>
    <cellStyle name="_VC 6.15.06 update on 06GRC power costs.xls Chart 3_Book2 4" xfId="7510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3" xfId="7514"/>
    <cellStyle name="_VC 6.15.06 update on 06GRC power costs.xls Chart 3_Book2_Adj Bench DR 3 for Initial Briefs (Electric) 4" xfId="7515"/>
    <cellStyle name="_VC 6.15.06 update on 06GRC power costs.xls Chart 3_Book2_Adj Bench DR 3 for Initial Briefs (Electric)_DEM-WP(C) ENERG10C--ctn Mid-C_042010 2010GRC" xfId="7516"/>
    <cellStyle name="_VC 6.15.06 update on 06GRC power costs.xls Chart 3_Book2_DEM-WP(C) ENERG10C--ctn Mid-C_042010 2010GRC" xfId="7517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3" xfId="7521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_DEM-WP(C) ENERG10C--ctn Mid-C_042010 2010GRC" xfId="7534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3" xfId="7538"/>
    <cellStyle name="_VC 6.15.06 update on 06GRC power costs.xls Chart 3_Book2_Final Order Electric EXHIBIT A-1 4" xfId="7539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3" xfId="7543"/>
    <cellStyle name="_VC 6.15.06 update on 06GRC power costs.xls Chart 3_Book4 4" xfId="7544"/>
    <cellStyle name="_VC 6.15.06 update on 06GRC power costs.xls Chart 3_Book4_DEM-WP(C) ENERG10C--ctn Mid-C_042010 2010GRC" xfId="7545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3" xfId="7549"/>
    <cellStyle name="_VC 6.15.06 update on 06GRC power costs.xls Chart 3_Book9 4" xfId="7550"/>
    <cellStyle name="_VC 6.15.06 update on 06GRC power costs.xls Chart 3_Book9_DEM-WP(C) ENERG10C--ctn Mid-C_042010 2010GRC" xfId="7551"/>
    <cellStyle name="_VC 6.15.06 update on 06GRC power costs.xls Chart 3_Chelan PUD Power Costs (8-10)" xfId="7552"/>
    <cellStyle name="_VC 6.15.06 update on 06GRC power costs.xls Chart 3_DEM-WP(C) Chelan Power Costs" xfId="7553"/>
    <cellStyle name="_VC 6.15.06 update on 06GRC power costs.xls Chart 3_DEM-WP(C) ENERG10C--ctn Mid-C_042010 2010GRC" xfId="7554"/>
    <cellStyle name="_VC 6.15.06 update on 06GRC power costs.xls Chart 3_DEM-WP(C) Gas Transport 2010GRC" xfId="7555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3" xfId="7560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_DEM-WP(C) ENERG10C--ctn Mid-C_042010 2010GRC" xfId="7564"/>
    <cellStyle name="_VC 6.15.06 update on 06GRC power costs.xls Chart 3_NIM Summary 2" xfId="7565"/>
    <cellStyle name="_VC 6.15.06 update on 06GRC power costs.xls Chart 3_NIM Summary 3" xfId="7566"/>
    <cellStyle name="_VC 6.15.06 update on 06GRC power costs.xls Chart 3_NIM Summary 4" xfId="7567"/>
    <cellStyle name="_VC 6.15.06 update on 06GRC power costs.xls Chart 3_NIM Summary 5" xfId="7568"/>
    <cellStyle name="_VC 6.15.06 update on 06GRC power costs.xls Chart 3_NIM Summary 6" xfId="7569"/>
    <cellStyle name="_VC 6.15.06 update on 06GRC power costs.xls Chart 3_NIM Summary 7" xfId="7570"/>
    <cellStyle name="_VC 6.15.06 update on 06GRC power costs.xls Chart 3_NIM Summary 8" xfId="7571"/>
    <cellStyle name="_VC 6.15.06 update on 06GRC power costs.xls Chart 3_NIM Summary 9" xfId="7572"/>
    <cellStyle name="_VC 6.15.06 update on 06GRC power costs.xls Chart 3_NIM Summary_DEM-WP(C) ENERG10C--ctn Mid-C_042010 2010GRC" xfId="7573"/>
    <cellStyle name="_VC 6.15.06 update on 06GRC power costs.xls Chart 3_PCA 10 -  Exhibit D from A Kellogg Jan 2011" xfId="7574"/>
    <cellStyle name="_VC 6.15.06 update on 06GRC power costs.xls Chart 3_PCA 10 -  Exhibit D from A Kellogg July 2011" xfId="7575"/>
    <cellStyle name="_VC 6.15.06 update on 06GRC power costs.xls Chart 3_PCA 10 -  Exhibit D from S Free Rcv'd 12-11" xfId="7576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_DEM-WP(C) ENERG10C--ctn Mid-C_042010 2010GRC" xfId="7580"/>
    <cellStyle name="_VC 6.15.06 update on 06GRC power costs.xls Chart 3_PCA 9 -  Exhibit D April 2010 2" xfId="7581"/>
    <cellStyle name="_VC 6.15.06 update on 06GRC power costs.xls Chart 3_PCA 9 -  Exhibit D April 2010 3" xfId="7582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3" xfId="7592"/>
    <cellStyle name="_VC 6.15.06 update on 06GRC power costs.xls Chart 3_Power Costs - Comparison bx Rbtl-Staff-Jt-PC 4" xfId="7593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4" xfId="7622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3" xfId="7626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3" xfId="7630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3" xfId="7634"/>
    <cellStyle name="_VC 6.15.06 update on 06GRC power costs.xls Chart 3_Rebuttal Power Costs 4" xfId="7635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DEM-WP(C) ENERG10C--ctn Mid-C_042010 2010GRC" xfId="7642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3" xfId="7663"/>
    <cellStyle name="_VC 6.15.06 update on 06GRC power costs.xls Chart 3_Rebuttal Power Costs_Final Order Electric EXHIBIT A-1 4" xfId="7664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3" xfId="7668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3" xfId="7672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_DEM-WP(C) ENERG10C--ctn Mid-C_042010 2010GRC" xfId="7675"/>
    <cellStyle name="_VC Mid C Generation-ctn Mid-C_011209" xfId="7676"/>
    <cellStyle name="_VC Mid C Generation-ctn Mid-C_011209 2" xfId="7677"/>
    <cellStyle name="_VC Mid C Generation-ctn Mid-C_011209 2 2" xfId="7678"/>
    <cellStyle name="_Worksheet" xfId="7679"/>
    <cellStyle name="_Worksheet 2" xfId="7680"/>
    <cellStyle name="_Worksheet 2 2" xfId="7681"/>
    <cellStyle name="_Worksheet 3" xfId="7682"/>
    <cellStyle name="_Worksheet 4" xfId="7683"/>
    <cellStyle name="_Worksheet 4 2" xfId="7684"/>
    <cellStyle name="_Worksheet_Chelan PUD Power Costs (8-10)" xfId="7685"/>
    <cellStyle name="_Worksheet_DEM-WP(C) Chelan Power Costs" xfId="7686"/>
    <cellStyle name="_Worksheet_DEM-WP(C) ENERG10C--ctn Mid-C_042010 2010GRC" xfId="7687"/>
    <cellStyle name="_Worksheet_DEM-WP(C) Gas Transport 2010GRC" xfId="7688"/>
    <cellStyle name="_Worksheet_NIM Summary" xfId="7689"/>
    <cellStyle name="_Worksheet_NIM Summary 2" xfId="7690"/>
    <cellStyle name="_Worksheet_NIM Summary_DEM-WP(C) ENERG10C--ctn Mid-C_042010 2010GRC" xfId="7691"/>
    <cellStyle name="_Worksheet_Transmission Workbook for May BOD" xfId="7692"/>
    <cellStyle name="_Worksheet_Transmission Workbook for May BOD 2" xfId="7693"/>
    <cellStyle name="_Worksheet_Transmission Workbook for May BOD_DEM-WP(C) ENERG10C--ctn Mid-C_042010 2010GRC" xfId="7694"/>
    <cellStyle name="_Worksheet_Wind Integration 10GRC" xfId="7695"/>
    <cellStyle name="_Worksheet_Wind Integration 10GRC 2" xfId="7696"/>
    <cellStyle name="_Worksheet_Wind Integration 10GRC_DEM-WP(C) ENERG10C--ctn Mid-C_042010 2010GRC" xfId="7697"/>
    <cellStyle name="0,0_x000d__x000a_NA_x000d__x000a_" xfId="7698"/>
    <cellStyle name="0,0_x000d__x000a_NA_x000d__x000a_ 2" xfId="7699"/>
    <cellStyle name="0000" xfId="7700"/>
    <cellStyle name="000000" xfId="7701"/>
    <cellStyle name="14BLIN - Style8" xfId="7702"/>
    <cellStyle name="14-BT - Style1" xfId="7703"/>
    <cellStyle name="20% - Accent1 10" xfId="7704"/>
    <cellStyle name="20% - Accent1 11" xfId="7705"/>
    <cellStyle name="20% - Accent1 12" xfId="12595"/>
    <cellStyle name="20% - Accent1 13" xfId="12596"/>
    <cellStyle name="20% - Accent1 14" xfId="12597"/>
    <cellStyle name="20% - Accent1 15" xfId="12598"/>
    <cellStyle name="20% - Accent1 16" xfId="12599"/>
    <cellStyle name="20% - Accent1 17" xfId="12600"/>
    <cellStyle name="20% - Accent1 18" xfId="12601"/>
    <cellStyle name="20% - Accent1 19" xfId="12602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 6" xfId="7719"/>
    <cellStyle name="20% - Accent1 2_2009 GRC Compl Filing - Exhibit D" xfId="7720"/>
    <cellStyle name="20% - Accent1 20" xfId="12603"/>
    <cellStyle name="20% - Accent1 21" xfId="12604"/>
    <cellStyle name="20% - Accent1 22" xfId="12605"/>
    <cellStyle name="20% - Accent1 3" xfId="7721"/>
    <cellStyle name="20% - Accent1 3 2" xfId="7722"/>
    <cellStyle name="20% - Accent1 3 2 2" xfId="7723"/>
    <cellStyle name="20% - Accent1 3 2 3" xfId="7724"/>
    <cellStyle name="20% - Accent1 3 3" xfId="7725"/>
    <cellStyle name="20% - Accent1 3 3 2" xfId="7726"/>
    <cellStyle name="20% - Accent1 3 4" xfId="7727"/>
    <cellStyle name="20% - Accent1 3 5" xfId="7728"/>
    <cellStyle name="20% - Accent1 4" xfId="7729"/>
    <cellStyle name="20% - Accent1 4 2" xfId="7730"/>
    <cellStyle name="20% - Accent1 4 2 2" xfId="7731"/>
    <cellStyle name="20% - Accent1 4 2 2 2" xfId="7732"/>
    <cellStyle name="20% - Accent1 4 2 3" xfId="7733"/>
    <cellStyle name="20% - Accent1 4 2 3 2" xfId="7734"/>
    <cellStyle name="20% - Accent1 4 2 4" xfId="7735"/>
    <cellStyle name="20% - Accent1 4 2 4 2" xfId="7736"/>
    <cellStyle name="20% - Accent1 4 2 5" xfId="7737"/>
    <cellStyle name="20% - Accent1 4 3" xfId="7738"/>
    <cellStyle name="20% - Accent1 4 3 2" xfId="7739"/>
    <cellStyle name="20% - Accent1 4 3 2 2" xfId="7740"/>
    <cellStyle name="20% - Accent1 4 3 3" xfId="7741"/>
    <cellStyle name="20% - Accent1 4 4" xfId="7742"/>
    <cellStyle name="20% - Accent1 4 4 2" xfId="7743"/>
    <cellStyle name="20% - Accent1 4 5" xfId="7744"/>
    <cellStyle name="20% - Accent1 4 5 2" xfId="7745"/>
    <cellStyle name="20% - Accent1 4 6" xfId="7746"/>
    <cellStyle name="20% - Accent1 4 6 2" xfId="7747"/>
    <cellStyle name="20% - Accent1 4 7" xfId="7748"/>
    <cellStyle name="20% - Accent1 4 7 2" xfId="7749"/>
    <cellStyle name="20% - Accent1 4 8" xfId="7750"/>
    <cellStyle name="20% - Accent1 5" xfId="7751"/>
    <cellStyle name="20% - Accent1 5 2" xfId="7752"/>
    <cellStyle name="20% - Accent1 6" xfId="7753"/>
    <cellStyle name="20% - Accent1 6 2" xfId="7754"/>
    <cellStyle name="20% - Accent1 7" xfId="7755"/>
    <cellStyle name="20% - Accent1 8" xfId="7756"/>
    <cellStyle name="20% - Accent1 9" xfId="7757"/>
    <cellStyle name="20% - Accent2 10" xfId="7758"/>
    <cellStyle name="20% - Accent2 11" xfId="7759"/>
    <cellStyle name="20% - Accent2 12" xfId="12606"/>
    <cellStyle name="20% - Accent2 13" xfId="12607"/>
    <cellStyle name="20% - Accent2 14" xfId="12608"/>
    <cellStyle name="20% - Accent2 15" xfId="12609"/>
    <cellStyle name="20% - Accent2 16" xfId="12610"/>
    <cellStyle name="20% - Accent2 17" xfId="12611"/>
    <cellStyle name="20% - Accent2 18" xfId="12612"/>
    <cellStyle name="20% - Accent2 19" xfId="12613"/>
    <cellStyle name="20% - Accent2 2" xfId="7760"/>
    <cellStyle name="20% - Accent2 2 2" xfId="7761"/>
    <cellStyle name="20% - Accent2 2 2 2" xfId="7762"/>
    <cellStyle name="20% - Accent2 2 2 2 2" xfId="7763"/>
    <cellStyle name="20% - Accent2 2 2 3" xfId="7764"/>
    <cellStyle name="20% - Accent2 2 3" xfId="7765"/>
    <cellStyle name="20% - Accent2 2 3 2" xfId="7766"/>
    <cellStyle name="20% - Accent2 2 3 2 2" xfId="7767"/>
    <cellStyle name="20% - Accent2 2 3 3" xfId="7768"/>
    <cellStyle name="20% - Accent2 2 4" xfId="7769"/>
    <cellStyle name="20% - Accent2 2 4 2" xfId="7770"/>
    <cellStyle name="20% - Accent2 2 4 3" xfId="7771"/>
    <cellStyle name="20% - Accent2 2 5" xfId="7772"/>
    <cellStyle name="20% - Accent2 2 6" xfId="7773"/>
    <cellStyle name="20% - Accent2 2_2009 GRC Compl Filing - Exhibit D" xfId="7774"/>
    <cellStyle name="20% - Accent2 20" xfId="12614"/>
    <cellStyle name="20% - Accent2 21" xfId="12615"/>
    <cellStyle name="20% - Accent2 22" xfId="12616"/>
    <cellStyle name="20% - Accent2 3" xfId="7775"/>
    <cellStyle name="20% - Accent2 3 2" xfId="7776"/>
    <cellStyle name="20% - Accent2 3 2 2" xfId="7777"/>
    <cellStyle name="20% - Accent2 3 2 3" xfId="7778"/>
    <cellStyle name="20% - Accent2 3 3" xfId="7779"/>
    <cellStyle name="20% - Accent2 3 3 2" xfId="7780"/>
    <cellStyle name="20% - Accent2 3 4" xfId="7781"/>
    <cellStyle name="20% - Accent2 3 5" xfId="7782"/>
    <cellStyle name="20% - Accent2 4" xfId="7783"/>
    <cellStyle name="20% - Accent2 4 2" xfId="7784"/>
    <cellStyle name="20% - Accent2 4 2 2" xfId="7785"/>
    <cellStyle name="20% - Accent2 4 2 2 2" xfId="7786"/>
    <cellStyle name="20% - Accent2 4 2 3" xfId="7787"/>
    <cellStyle name="20% - Accent2 4 2 3 2" xfId="7788"/>
    <cellStyle name="20% - Accent2 4 2 4" xfId="7789"/>
    <cellStyle name="20% - Accent2 4 2 4 2" xfId="7790"/>
    <cellStyle name="20% - Accent2 4 2 5" xfId="7791"/>
    <cellStyle name="20% - Accent2 4 3" xfId="7792"/>
    <cellStyle name="20% - Accent2 4 3 2" xfId="7793"/>
    <cellStyle name="20% - Accent2 4 3 2 2" xfId="7794"/>
    <cellStyle name="20% - Accent2 4 3 3" xfId="7795"/>
    <cellStyle name="20% - Accent2 4 4" xfId="7796"/>
    <cellStyle name="20% - Accent2 4 4 2" xfId="7797"/>
    <cellStyle name="20% - Accent2 4 5" xfId="7798"/>
    <cellStyle name="20% - Accent2 4 5 2" xfId="7799"/>
    <cellStyle name="20% - Accent2 4 6" xfId="7800"/>
    <cellStyle name="20% - Accent2 4 6 2" xfId="7801"/>
    <cellStyle name="20% - Accent2 4 7" xfId="7802"/>
    <cellStyle name="20% - Accent2 4 7 2" xfId="7803"/>
    <cellStyle name="20% - Accent2 4 8" xfId="7804"/>
    <cellStyle name="20% - Accent2 5" xfId="7805"/>
    <cellStyle name="20% - Accent2 5 2" xfId="7806"/>
    <cellStyle name="20% - Accent2 6" xfId="7807"/>
    <cellStyle name="20% - Accent2 6 2" xfId="7808"/>
    <cellStyle name="20% - Accent2 7" xfId="7809"/>
    <cellStyle name="20% - Accent2 8" xfId="7810"/>
    <cellStyle name="20% - Accent2 9" xfId="7811"/>
    <cellStyle name="20% - Accent3 10" xfId="7812"/>
    <cellStyle name="20% - Accent3 11" xfId="7813"/>
    <cellStyle name="20% - Accent3 12" xfId="12617"/>
    <cellStyle name="20% - Accent3 13" xfId="12618"/>
    <cellStyle name="20% - Accent3 14" xfId="12619"/>
    <cellStyle name="20% - Accent3 15" xfId="12620"/>
    <cellStyle name="20% - Accent3 16" xfId="12621"/>
    <cellStyle name="20% - Accent3 17" xfId="12622"/>
    <cellStyle name="20% - Accent3 18" xfId="12623"/>
    <cellStyle name="20% - Accent3 19" xfId="12624"/>
    <cellStyle name="20% - Accent3 2" xfId="7814"/>
    <cellStyle name="20% - Accent3 2 2" xfId="7815"/>
    <cellStyle name="20% - Accent3 2 2 2" xfId="7816"/>
    <cellStyle name="20% - Accent3 2 2 2 2" xfId="7817"/>
    <cellStyle name="20% - Accent3 2 2 3" xfId="7818"/>
    <cellStyle name="20% - Accent3 2 3" xfId="7819"/>
    <cellStyle name="20% - Accent3 2 3 2" xfId="7820"/>
    <cellStyle name="20% - Accent3 2 3 2 2" xfId="7821"/>
    <cellStyle name="20% - Accent3 2 3 3" xfId="7822"/>
    <cellStyle name="20% - Accent3 2 4" xfId="7823"/>
    <cellStyle name="20% - Accent3 2 4 2" xfId="7824"/>
    <cellStyle name="20% - Accent3 2 4 3" xfId="7825"/>
    <cellStyle name="20% - Accent3 2 5" xfId="7826"/>
    <cellStyle name="20% - Accent3 2 6" xfId="7827"/>
    <cellStyle name="20% - Accent3 2_2009 GRC Compl Filing - Exhibit D" xfId="7828"/>
    <cellStyle name="20% - Accent3 20" xfId="12625"/>
    <cellStyle name="20% - Accent3 21" xfId="12626"/>
    <cellStyle name="20% - Accent3 22" xfId="12627"/>
    <cellStyle name="20% - Accent3 3" xfId="7829"/>
    <cellStyle name="20% - Accent3 3 2" xfId="7830"/>
    <cellStyle name="20% - Accent3 3 2 2" xfId="7831"/>
    <cellStyle name="20% - Accent3 3 2 3" xfId="7832"/>
    <cellStyle name="20% - Accent3 3 3" xfId="7833"/>
    <cellStyle name="20% - Accent3 3 3 2" xfId="7834"/>
    <cellStyle name="20% - Accent3 3 4" xfId="7835"/>
    <cellStyle name="20% - Accent3 3 5" xfId="7836"/>
    <cellStyle name="20% - Accent3 4" xfId="7837"/>
    <cellStyle name="20% - Accent3 4 2" xfId="7838"/>
    <cellStyle name="20% - Accent3 4 2 2" xfId="7839"/>
    <cellStyle name="20% - Accent3 4 2 2 2" xfId="7840"/>
    <cellStyle name="20% - Accent3 4 2 3" xfId="7841"/>
    <cellStyle name="20% - Accent3 4 2 3 2" xfId="7842"/>
    <cellStyle name="20% - Accent3 4 2 4" xfId="7843"/>
    <cellStyle name="20% - Accent3 4 2 4 2" xfId="7844"/>
    <cellStyle name="20% - Accent3 4 2 5" xfId="7845"/>
    <cellStyle name="20% - Accent3 4 3" xfId="7846"/>
    <cellStyle name="20% - Accent3 4 3 2" xfId="7847"/>
    <cellStyle name="20% - Accent3 4 3 2 2" xfId="7848"/>
    <cellStyle name="20% - Accent3 4 3 3" xfId="7849"/>
    <cellStyle name="20% - Accent3 4 4" xfId="7850"/>
    <cellStyle name="20% - Accent3 4 4 2" xfId="7851"/>
    <cellStyle name="20% - Accent3 4 5" xfId="7852"/>
    <cellStyle name="20% - Accent3 4 5 2" xfId="7853"/>
    <cellStyle name="20% - Accent3 4 6" xfId="7854"/>
    <cellStyle name="20% - Accent3 4 6 2" xfId="7855"/>
    <cellStyle name="20% - Accent3 4 7" xfId="7856"/>
    <cellStyle name="20% - Accent3 4 7 2" xfId="7857"/>
    <cellStyle name="20% - Accent3 4 8" xfId="7858"/>
    <cellStyle name="20% - Accent3 5" xfId="7859"/>
    <cellStyle name="20% - Accent3 5 2" xfId="7860"/>
    <cellStyle name="20% - Accent3 6" xfId="7861"/>
    <cellStyle name="20% - Accent3 6 2" xfId="7862"/>
    <cellStyle name="20% - Accent3 7" xfId="7863"/>
    <cellStyle name="20% - Accent3 8" xfId="7864"/>
    <cellStyle name="20% - Accent3 9" xfId="7865"/>
    <cellStyle name="20% - Accent4 10" xfId="7866"/>
    <cellStyle name="20% - Accent4 11" xfId="7867"/>
    <cellStyle name="20% - Accent4 12" xfId="12628"/>
    <cellStyle name="20% - Accent4 13" xfId="12629"/>
    <cellStyle name="20% - Accent4 14" xfId="12630"/>
    <cellStyle name="20% - Accent4 15" xfId="12631"/>
    <cellStyle name="20% - Accent4 16" xfId="12632"/>
    <cellStyle name="20% - Accent4 17" xfId="12633"/>
    <cellStyle name="20% - Accent4 18" xfId="12634"/>
    <cellStyle name="20% - Accent4 19" xfId="12635"/>
    <cellStyle name="20% - Accent4 2" xfId="7868"/>
    <cellStyle name="20% - Accent4 2 2" xfId="7869"/>
    <cellStyle name="20% - Accent4 2 2 2" xfId="7870"/>
    <cellStyle name="20% - Accent4 2 2 2 2" xfId="7871"/>
    <cellStyle name="20% - Accent4 2 2 3" xfId="7872"/>
    <cellStyle name="20% - Accent4 2 3" xfId="7873"/>
    <cellStyle name="20% - Accent4 2 3 2" xfId="7874"/>
    <cellStyle name="20% - Accent4 2 3 2 2" xfId="7875"/>
    <cellStyle name="20% - Accent4 2 3 3" xfId="7876"/>
    <cellStyle name="20% - Accent4 2 4" xfId="7877"/>
    <cellStyle name="20% - Accent4 2 4 2" xfId="7878"/>
    <cellStyle name="20% - Accent4 2 4 3" xfId="7879"/>
    <cellStyle name="20% - Accent4 2 5" xfId="7880"/>
    <cellStyle name="20% - Accent4 2 6" xfId="7881"/>
    <cellStyle name="20% - Accent4 2_2009 GRC Compl Filing - Exhibit D" xfId="7882"/>
    <cellStyle name="20% - Accent4 20" xfId="12636"/>
    <cellStyle name="20% - Accent4 21" xfId="12637"/>
    <cellStyle name="20% - Accent4 22" xfId="12638"/>
    <cellStyle name="20% - Accent4 3" xfId="7883"/>
    <cellStyle name="20% - Accent4 3 2" xfId="7884"/>
    <cellStyle name="20% - Accent4 3 2 2" xfId="7885"/>
    <cellStyle name="20% - Accent4 3 2 3" xfId="7886"/>
    <cellStyle name="20% - Accent4 3 3" xfId="7887"/>
    <cellStyle name="20% - Accent4 3 3 2" xfId="7888"/>
    <cellStyle name="20% - Accent4 3 4" xfId="7889"/>
    <cellStyle name="20% - Accent4 3 5" xfId="7890"/>
    <cellStyle name="20% - Accent4 4" xfId="7891"/>
    <cellStyle name="20% - Accent4 4 2" xfId="7892"/>
    <cellStyle name="20% - Accent4 4 2 2" xfId="7893"/>
    <cellStyle name="20% - Accent4 4 2 2 2" xfId="7894"/>
    <cellStyle name="20% - Accent4 4 2 3" xfId="7895"/>
    <cellStyle name="20% - Accent4 4 2 3 2" xfId="7896"/>
    <cellStyle name="20% - Accent4 4 2 4" xfId="7897"/>
    <cellStyle name="20% - Accent4 4 2 4 2" xfId="7898"/>
    <cellStyle name="20% - Accent4 4 2 5" xfId="7899"/>
    <cellStyle name="20% - Accent4 4 3" xfId="7900"/>
    <cellStyle name="20% - Accent4 4 3 2" xfId="7901"/>
    <cellStyle name="20% - Accent4 4 3 2 2" xfId="7902"/>
    <cellStyle name="20% - Accent4 4 3 3" xfId="7903"/>
    <cellStyle name="20% - Accent4 4 4" xfId="7904"/>
    <cellStyle name="20% - Accent4 4 4 2" xfId="7905"/>
    <cellStyle name="20% - Accent4 4 5" xfId="7906"/>
    <cellStyle name="20% - Accent4 4 5 2" xfId="7907"/>
    <cellStyle name="20% - Accent4 4 6" xfId="7908"/>
    <cellStyle name="20% - Accent4 4 6 2" xfId="7909"/>
    <cellStyle name="20% - Accent4 4 7" xfId="7910"/>
    <cellStyle name="20% - Accent4 4 7 2" xfId="7911"/>
    <cellStyle name="20% - Accent4 4 8" xfId="7912"/>
    <cellStyle name="20% - Accent4 5" xfId="7913"/>
    <cellStyle name="20% - Accent4 5 2" xfId="7914"/>
    <cellStyle name="20% - Accent4 6" xfId="7915"/>
    <cellStyle name="20% - Accent4 6 2" xfId="7916"/>
    <cellStyle name="20% - Accent4 7" xfId="7917"/>
    <cellStyle name="20% - Accent4 8" xfId="7918"/>
    <cellStyle name="20% - Accent4 9" xfId="7919"/>
    <cellStyle name="20% - Accent5 10" xfId="12639"/>
    <cellStyle name="20% - Accent5 11" xfId="12640"/>
    <cellStyle name="20% - Accent5 12" xfId="12641"/>
    <cellStyle name="20% - Accent5 13" xfId="12642"/>
    <cellStyle name="20% - Accent5 14" xfId="12643"/>
    <cellStyle name="20% - Accent5 15" xfId="12644"/>
    <cellStyle name="20% - Accent5 16" xfId="12645"/>
    <cellStyle name="20% - Accent5 17" xfId="12646"/>
    <cellStyle name="20% - Accent5 18" xfId="12647"/>
    <cellStyle name="20% - Accent5 19" xfId="12648"/>
    <cellStyle name="20% - Accent5 2" xfId="7920"/>
    <cellStyle name="20% - Accent5 2 2" xfId="7921"/>
    <cellStyle name="20% - Accent5 2 2 2" xfId="7922"/>
    <cellStyle name="20% - Accent5 2 2 2 2" xfId="7923"/>
    <cellStyle name="20% - Accent5 2 2 3" xfId="7924"/>
    <cellStyle name="20% - Accent5 2 3" xfId="7925"/>
    <cellStyle name="20% - Accent5 2 3 2" xfId="7926"/>
    <cellStyle name="20% - Accent5 2 3 2 2" xfId="7927"/>
    <cellStyle name="20% - Accent5 2 3 3" xfId="7928"/>
    <cellStyle name="20% - Accent5 2 4" xfId="7929"/>
    <cellStyle name="20% - Accent5 2 4 2" xfId="7930"/>
    <cellStyle name="20% - Accent5 2 5" xfId="7931"/>
    <cellStyle name="20% - Accent5 2_2009 GRC Compl Filing - Exhibit D" xfId="7932"/>
    <cellStyle name="20% - Accent5 20" xfId="12649"/>
    <cellStyle name="20% - Accent5 21" xfId="12650"/>
    <cellStyle name="20% - Accent5 22" xfId="12651"/>
    <cellStyle name="20% - Accent5 3" xfId="7933"/>
    <cellStyle name="20% - Accent5 3 2" xfId="7934"/>
    <cellStyle name="20% - Accent5 3 2 2" xfId="7935"/>
    <cellStyle name="20% - Accent5 3 2 3" xfId="7936"/>
    <cellStyle name="20% - Accent5 3 3" xfId="7937"/>
    <cellStyle name="20% - Accent5 3 3 2" xfId="7938"/>
    <cellStyle name="20% - Accent5 3 4" xfId="7939"/>
    <cellStyle name="20% - Accent5 4" xfId="7940"/>
    <cellStyle name="20% - Accent5 4 2" xfId="7941"/>
    <cellStyle name="20% - Accent5 4 2 2" xfId="7942"/>
    <cellStyle name="20% - Accent5 4 2 3" xfId="7943"/>
    <cellStyle name="20% - Accent5 4 3" xfId="7944"/>
    <cellStyle name="20% - Accent5 4 3 2" xfId="7945"/>
    <cellStyle name="20% - Accent5 4 4" xfId="7946"/>
    <cellStyle name="20% - Accent5 5" xfId="7947"/>
    <cellStyle name="20% - Accent5 5 2" xfId="7948"/>
    <cellStyle name="20% - Accent5 5 2 2" xfId="7949"/>
    <cellStyle name="20% - Accent5 5 3" xfId="7950"/>
    <cellStyle name="20% - Accent5 6" xfId="7951"/>
    <cellStyle name="20% - Accent5 6 2" xfId="7952"/>
    <cellStyle name="20% - Accent5 6 2 2" xfId="7953"/>
    <cellStyle name="20% - Accent5 6 3" xfId="7954"/>
    <cellStyle name="20% - Accent5 7" xfId="7955"/>
    <cellStyle name="20% - Accent5 7 2" xfId="7956"/>
    <cellStyle name="20% - Accent5 8" xfId="7957"/>
    <cellStyle name="20% - Accent5 8 2" xfId="7958"/>
    <cellStyle name="20% - Accent5 9" xfId="7959"/>
    <cellStyle name="20% - Accent6 10" xfId="7960"/>
    <cellStyle name="20% - Accent6 11" xfId="7961"/>
    <cellStyle name="20% - Accent6 12" xfId="12652"/>
    <cellStyle name="20% - Accent6 13" xfId="12653"/>
    <cellStyle name="20% - Accent6 14" xfId="12654"/>
    <cellStyle name="20% - Accent6 15" xfId="12655"/>
    <cellStyle name="20% - Accent6 16" xfId="12656"/>
    <cellStyle name="20% - Accent6 17" xfId="12657"/>
    <cellStyle name="20% - Accent6 18" xfId="12658"/>
    <cellStyle name="20% - Accent6 19" xfId="12659"/>
    <cellStyle name="20% - Accent6 2" xfId="7962"/>
    <cellStyle name="20% - Accent6 2 2" xfId="7963"/>
    <cellStyle name="20% - Accent6 2 2 2" xfId="7964"/>
    <cellStyle name="20% - Accent6 2 2 2 2" xfId="7965"/>
    <cellStyle name="20% - Accent6 2 2 3" xfId="7966"/>
    <cellStyle name="20% - Accent6 2 3" xfId="7967"/>
    <cellStyle name="20% - Accent6 2 3 2" xfId="7968"/>
    <cellStyle name="20% - Accent6 2 3 2 2" xfId="7969"/>
    <cellStyle name="20% - Accent6 2 3 3" xfId="7970"/>
    <cellStyle name="20% - Accent6 2 4" xfId="7971"/>
    <cellStyle name="20% - Accent6 2 4 2" xfId="7972"/>
    <cellStyle name="20% - Accent6 2 5" xfId="7973"/>
    <cellStyle name="20% - Accent6 2 6" xfId="7974"/>
    <cellStyle name="20% - Accent6 2_2009 GRC Compl Filing - Exhibit D" xfId="7975"/>
    <cellStyle name="20% - Accent6 20" xfId="12660"/>
    <cellStyle name="20% - Accent6 21" xfId="12661"/>
    <cellStyle name="20% - Accent6 22" xfId="12662"/>
    <cellStyle name="20% - Accent6 3" xfId="7976"/>
    <cellStyle name="20% - Accent6 3 2" xfId="7977"/>
    <cellStyle name="20% - Accent6 3 2 2" xfId="7978"/>
    <cellStyle name="20% - Accent6 3 2 3" xfId="7979"/>
    <cellStyle name="20% - Accent6 3 3" xfId="7980"/>
    <cellStyle name="20% - Accent6 3 3 2" xfId="7981"/>
    <cellStyle name="20% - Accent6 3 4" xfId="7982"/>
    <cellStyle name="20% - Accent6 3 5" xfId="7983"/>
    <cellStyle name="20% - Accent6 4" xfId="7984"/>
    <cellStyle name="20% - Accent6 4 2" xfId="7985"/>
    <cellStyle name="20% - Accent6 4 2 2" xfId="7986"/>
    <cellStyle name="20% - Accent6 4 2 2 2" xfId="7987"/>
    <cellStyle name="20% - Accent6 4 2 3" xfId="7988"/>
    <cellStyle name="20% - Accent6 4 2 3 2" xfId="7989"/>
    <cellStyle name="20% - Accent6 4 2 4" xfId="7990"/>
    <cellStyle name="20% - Accent6 4 2 4 2" xfId="7991"/>
    <cellStyle name="20% - Accent6 4 2 5" xfId="7992"/>
    <cellStyle name="20% - Accent6 4 3" xfId="7993"/>
    <cellStyle name="20% - Accent6 4 3 2" xfId="7994"/>
    <cellStyle name="20% - Accent6 4 3 2 2" xfId="7995"/>
    <cellStyle name="20% - Accent6 4 3 3" xfId="7996"/>
    <cellStyle name="20% - Accent6 4 4" xfId="7997"/>
    <cellStyle name="20% - Accent6 4 4 2" xfId="7998"/>
    <cellStyle name="20% - Accent6 4 5" xfId="7999"/>
    <cellStyle name="20% - Accent6 4 5 2" xfId="8000"/>
    <cellStyle name="20% - Accent6 4 6" xfId="8001"/>
    <cellStyle name="20% - Accent6 4 6 2" xfId="8002"/>
    <cellStyle name="20% - Accent6 4 7" xfId="8003"/>
    <cellStyle name="20% - Accent6 4 7 2" xfId="8004"/>
    <cellStyle name="20% - Accent6 4 8" xfId="8005"/>
    <cellStyle name="20% - Accent6 5" xfId="8006"/>
    <cellStyle name="20% - Accent6 5 2" xfId="8007"/>
    <cellStyle name="20% - Accent6 6" xfId="8008"/>
    <cellStyle name="20% - Accent6 6 2" xfId="8009"/>
    <cellStyle name="20% - Accent6 7" xfId="8010"/>
    <cellStyle name="20% - Accent6 8" xfId="8011"/>
    <cellStyle name="20% - Accent6 9" xfId="8012"/>
    <cellStyle name="40% - Accent1 10" xfId="8013"/>
    <cellStyle name="40% - Accent1 11" xfId="8014"/>
    <cellStyle name="40% - Accent1 12" xfId="12663"/>
    <cellStyle name="40% - Accent1 13" xfId="12664"/>
    <cellStyle name="40% - Accent1 14" xfId="12665"/>
    <cellStyle name="40% - Accent1 15" xfId="12666"/>
    <cellStyle name="40% - Accent1 16" xfId="12667"/>
    <cellStyle name="40% - Accent1 17" xfId="12668"/>
    <cellStyle name="40% - Accent1 18" xfId="12669"/>
    <cellStyle name="40% - Accent1 19" xfId="12670"/>
    <cellStyle name="40% - Accent1 2" xfId="8015"/>
    <cellStyle name="40% - Accent1 2 2" xfId="8016"/>
    <cellStyle name="40% - Accent1 2 2 2" xfId="8017"/>
    <cellStyle name="40% - Accent1 2 2 2 2" xfId="8018"/>
    <cellStyle name="40% - Accent1 2 2 3" xfId="8019"/>
    <cellStyle name="40% - Accent1 2 3" xfId="8020"/>
    <cellStyle name="40% - Accent1 2 3 2" xfId="8021"/>
    <cellStyle name="40% - Accent1 2 3 2 2" xfId="8022"/>
    <cellStyle name="40% - Accent1 2 3 3" xfId="8023"/>
    <cellStyle name="40% - Accent1 2 4" xfId="8024"/>
    <cellStyle name="40% - Accent1 2 4 2" xfId="8025"/>
    <cellStyle name="40% - Accent1 2 4 3" xfId="8026"/>
    <cellStyle name="40% - Accent1 2 5" xfId="8027"/>
    <cellStyle name="40% - Accent1 2 6" xfId="8028"/>
    <cellStyle name="40% - Accent1 2_2009 GRC Compl Filing - Exhibit D" xfId="8029"/>
    <cellStyle name="40% - Accent1 20" xfId="12671"/>
    <cellStyle name="40% - Accent1 21" xfId="12672"/>
    <cellStyle name="40% - Accent1 22" xfId="12673"/>
    <cellStyle name="40% - Accent1 3" xfId="8030"/>
    <cellStyle name="40% - Accent1 3 2" xfId="8031"/>
    <cellStyle name="40% - Accent1 3 2 2" xfId="8032"/>
    <cellStyle name="40% - Accent1 3 2 3" xfId="8033"/>
    <cellStyle name="40% - Accent1 3 3" xfId="8034"/>
    <cellStyle name="40% - Accent1 3 3 2" xfId="8035"/>
    <cellStyle name="40% - Accent1 3 4" xfId="8036"/>
    <cellStyle name="40% - Accent1 3 5" xfId="8037"/>
    <cellStyle name="40% - Accent1 4" xfId="8038"/>
    <cellStyle name="40% - Accent1 4 2" xfId="8039"/>
    <cellStyle name="40% - Accent1 4 2 2" xfId="8040"/>
    <cellStyle name="40% - Accent1 4 2 2 2" xfId="8041"/>
    <cellStyle name="40% - Accent1 4 2 3" xfId="8042"/>
    <cellStyle name="40% - Accent1 4 2 3 2" xfId="8043"/>
    <cellStyle name="40% - Accent1 4 2 4" xfId="8044"/>
    <cellStyle name="40% - Accent1 4 2 4 2" xfId="8045"/>
    <cellStyle name="40% - Accent1 4 2 5" xfId="8046"/>
    <cellStyle name="40% - Accent1 4 3" xfId="8047"/>
    <cellStyle name="40% - Accent1 4 3 2" xfId="8048"/>
    <cellStyle name="40% - Accent1 4 3 2 2" xfId="8049"/>
    <cellStyle name="40% - Accent1 4 3 3" xfId="8050"/>
    <cellStyle name="40% - Accent1 4 4" xfId="8051"/>
    <cellStyle name="40% - Accent1 4 4 2" xfId="8052"/>
    <cellStyle name="40% - Accent1 4 5" xfId="8053"/>
    <cellStyle name="40% - Accent1 4 5 2" xfId="8054"/>
    <cellStyle name="40% - Accent1 4 6" xfId="8055"/>
    <cellStyle name="40% - Accent1 4 6 2" xfId="8056"/>
    <cellStyle name="40% - Accent1 4 7" xfId="8057"/>
    <cellStyle name="40% - Accent1 4 7 2" xfId="8058"/>
    <cellStyle name="40% - Accent1 4 8" xfId="8059"/>
    <cellStyle name="40% - Accent1 5" xfId="8060"/>
    <cellStyle name="40% - Accent1 5 2" xfId="8061"/>
    <cellStyle name="40% - Accent1 6" xfId="8062"/>
    <cellStyle name="40% - Accent1 6 2" xfId="8063"/>
    <cellStyle name="40% - Accent1 7" xfId="8064"/>
    <cellStyle name="40% - Accent1 8" xfId="8065"/>
    <cellStyle name="40% - Accent1 9" xfId="8066"/>
    <cellStyle name="40% - Accent2 10" xfId="12674"/>
    <cellStyle name="40% - Accent2 11" xfId="12675"/>
    <cellStyle name="40% - Accent2 12" xfId="12676"/>
    <cellStyle name="40% - Accent2 13" xfId="12677"/>
    <cellStyle name="40% - Accent2 14" xfId="12678"/>
    <cellStyle name="40% - Accent2 15" xfId="12679"/>
    <cellStyle name="40% - Accent2 16" xfId="12680"/>
    <cellStyle name="40% - Accent2 17" xfId="12681"/>
    <cellStyle name="40% - Accent2 18" xfId="12682"/>
    <cellStyle name="40% - Accent2 19" xfId="12683"/>
    <cellStyle name="40% - Accent2 2" xfId="8067"/>
    <cellStyle name="40% - Accent2 2 2" xfId="8068"/>
    <cellStyle name="40% - Accent2 2 2 2" xfId="8069"/>
    <cellStyle name="40% - Accent2 2 2 2 2" xfId="8070"/>
    <cellStyle name="40% - Accent2 2 2 3" xfId="8071"/>
    <cellStyle name="40% - Accent2 2 3" xfId="8072"/>
    <cellStyle name="40% - Accent2 2 3 2" xfId="8073"/>
    <cellStyle name="40% - Accent2 2 3 2 2" xfId="8074"/>
    <cellStyle name="40% - Accent2 2 3 3" xfId="8075"/>
    <cellStyle name="40% - Accent2 2 4" xfId="8076"/>
    <cellStyle name="40% - Accent2 2 4 2" xfId="8077"/>
    <cellStyle name="40% - Accent2 2 5" xfId="8078"/>
    <cellStyle name="40% - Accent2 2_2009 GRC Compl Filing - Exhibit D" xfId="8079"/>
    <cellStyle name="40% - Accent2 20" xfId="12684"/>
    <cellStyle name="40% - Accent2 21" xfId="12685"/>
    <cellStyle name="40% - Accent2 22" xfId="12686"/>
    <cellStyle name="40% - Accent2 3" xfId="8080"/>
    <cellStyle name="40% - Accent2 3 2" xfId="8081"/>
    <cellStyle name="40% - Accent2 3 2 2" xfId="8082"/>
    <cellStyle name="40% - Accent2 3 2 3" xfId="8083"/>
    <cellStyle name="40% - Accent2 3 3" xfId="8084"/>
    <cellStyle name="40% - Accent2 3 3 2" xfId="8085"/>
    <cellStyle name="40% - Accent2 3 4" xfId="8086"/>
    <cellStyle name="40% - Accent2 4" xfId="8087"/>
    <cellStyle name="40% - Accent2 4 2" xfId="8088"/>
    <cellStyle name="40% - Accent2 4 2 2" xfId="8089"/>
    <cellStyle name="40% - Accent2 4 2 3" xfId="8090"/>
    <cellStyle name="40% - Accent2 4 3" xfId="8091"/>
    <cellStyle name="40% - Accent2 4 3 2" xfId="8092"/>
    <cellStyle name="40% - Accent2 4 4" xfId="8093"/>
    <cellStyle name="40% - Accent2 5" xfId="8094"/>
    <cellStyle name="40% - Accent2 5 2" xfId="8095"/>
    <cellStyle name="40% - Accent2 5 2 2" xfId="8096"/>
    <cellStyle name="40% - Accent2 5 3" xfId="8097"/>
    <cellStyle name="40% - Accent2 6" xfId="8098"/>
    <cellStyle name="40% - Accent2 6 2" xfId="8099"/>
    <cellStyle name="40% - Accent2 6 2 2" xfId="8100"/>
    <cellStyle name="40% - Accent2 6 3" xfId="8101"/>
    <cellStyle name="40% - Accent2 7" xfId="8102"/>
    <cellStyle name="40% - Accent2 7 2" xfId="8103"/>
    <cellStyle name="40% - Accent2 8" xfId="8104"/>
    <cellStyle name="40% - Accent2 8 2" xfId="8105"/>
    <cellStyle name="40% - Accent2 9" xfId="8106"/>
    <cellStyle name="40% - Accent3 10" xfId="8107"/>
    <cellStyle name="40% - Accent3 11" xfId="8108"/>
    <cellStyle name="40% - Accent3 12" xfId="12687"/>
    <cellStyle name="40% - Accent3 13" xfId="12688"/>
    <cellStyle name="40% - Accent3 14" xfId="12689"/>
    <cellStyle name="40% - Accent3 15" xfId="12690"/>
    <cellStyle name="40% - Accent3 16" xfId="12691"/>
    <cellStyle name="40% - Accent3 17" xfId="12692"/>
    <cellStyle name="40% - Accent3 18" xfId="12693"/>
    <cellStyle name="40% - Accent3 19" xfId="12694"/>
    <cellStyle name="40% - Accent3 2" xfId="8109"/>
    <cellStyle name="40% - Accent3 2 2" xfId="8110"/>
    <cellStyle name="40% - Accent3 2 2 2" xfId="8111"/>
    <cellStyle name="40% - Accent3 2 2 2 2" xfId="8112"/>
    <cellStyle name="40% - Accent3 2 2 3" xfId="8113"/>
    <cellStyle name="40% - Accent3 2 3" xfId="8114"/>
    <cellStyle name="40% - Accent3 2 3 2" xfId="8115"/>
    <cellStyle name="40% - Accent3 2 3 2 2" xfId="8116"/>
    <cellStyle name="40% - Accent3 2 3 3" xfId="8117"/>
    <cellStyle name="40% - Accent3 2 4" xfId="8118"/>
    <cellStyle name="40% - Accent3 2 4 2" xfId="8119"/>
    <cellStyle name="40% - Accent3 2 4 3" xfId="8120"/>
    <cellStyle name="40% - Accent3 2 5" xfId="8121"/>
    <cellStyle name="40% - Accent3 2 6" xfId="8122"/>
    <cellStyle name="40% - Accent3 2_2009 GRC Compl Filing - Exhibit D" xfId="8123"/>
    <cellStyle name="40% - Accent3 20" xfId="12695"/>
    <cellStyle name="40% - Accent3 21" xfId="12696"/>
    <cellStyle name="40% - Accent3 22" xfId="12697"/>
    <cellStyle name="40% - Accent3 3" xfId="8124"/>
    <cellStyle name="40% - Accent3 3 2" xfId="8125"/>
    <cellStyle name="40% - Accent3 3 2 2" xfId="8126"/>
    <cellStyle name="40% - Accent3 3 2 3" xfId="8127"/>
    <cellStyle name="40% - Accent3 3 3" xfId="8128"/>
    <cellStyle name="40% - Accent3 3 3 2" xfId="8129"/>
    <cellStyle name="40% - Accent3 3 4" xfId="8130"/>
    <cellStyle name="40% - Accent3 3 5" xfId="8131"/>
    <cellStyle name="40% - Accent3 4" xfId="8132"/>
    <cellStyle name="40% - Accent3 4 2" xfId="8133"/>
    <cellStyle name="40% - Accent3 4 2 2" xfId="8134"/>
    <cellStyle name="40% - Accent3 4 2 2 2" xfId="8135"/>
    <cellStyle name="40% - Accent3 4 2 3" xfId="8136"/>
    <cellStyle name="40% - Accent3 4 2 3 2" xfId="8137"/>
    <cellStyle name="40% - Accent3 4 2 4" xfId="8138"/>
    <cellStyle name="40% - Accent3 4 2 4 2" xfId="8139"/>
    <cellStyle name="40% - Accent3 4 2 5" xfId="8140"/>
    <cellStyle name="40% - Accent3 4 3" xfId="8141"/>
    <cellStyle name="40% - Accent3 4 3 2" xfId="8142"/>
    <cellStyle name="40% - Accent3 4 3 2 2" xfId="8143"/>
    <cellStyle name="40% - Accent3 4 3 3" xfId="8144"/>
    <cellStyle name="40% - Accent3 4 4" xfId="8145"/>
    <cellStyle name="40% - Accent3 4 4 2" xfId="8146"/>
    <cellStyle name="40% - Accent3 4 5" xfId="8147"/>
    <cellStyle name="40% - Accent3 4 5 2" xfId="8148"/>
    <cellStyle name="40% - Accent3 4 6" xfId="8149"/>
    <cellStyle name="40% - Accent3 4 6 2" xfId="8150"/>
    <cellStyle name="40% - Accent3 4 7" xfId="8151"/>
    <cellStyle name="40% - Accent3 4 7 2" xfId="8152"/>
    <cellStyle name="40% - Accent3 4 8" xfId="8153"/>
    <cellStyle name="40% - Accent3 5" xfId="8154"/>
    <cellStyle name="40% - Accent3 5 2" xfId="8155"/>
    <cellStyle name="40% - Accent3 6" xfId="8156"/>
    <cellStyle name="40% - Accent3 6 2" xfId="8157"/>
    <cellStyle name="40% - Accent3 7" xfId="8158"/>
    <cellStyle name="40% - Accent3 8" xfId="8159"/>
    <cellStyle name="40% - Accent3 9" xfId="8160"/>
    <cellStyle name="40% - Accent4 10" xfId="8161"/>
    <cellStyle name="40% - Accent4 11" xfId="8162"/>
    <cellStyle name="40% - Accent4 12" xfId="12698"/>
    <cellStyle name="40% - Accent4 13" xfId="12699"/>
    <cellStyle name="40% - Accent4 14" xfId="12700"/>
    <cellStyle name="40% - Accent4 15" xfId="12701"/>
    <cellStyle name="40% - Accent4 16" xfId="12702"/>
    <cellStyle name="40% - Accent4 17" xfId="12703"/>
    <cellStyle name="40% - Accent4 18" xfId="12704"/>
    <cellStyle name="40% - Accent4 19" xfId="12705"/>
    <cellStyle name="40% - Accent4 2" xfId="8163"/>
    <cellStyle name="40% - Accent4 2 2" xfId="8164"/>
    <cellStyle name="40% - Accent4 2 2 2" xfId="8165"/>
    <cellStyle name="40% - Accent4 2 2 2 2" xfId="8166"/>
    <cellStyle name="40% - Accent4 2 2 3" xfId="8167"/>
    <cellStyle name="40% - Accent4 2 3" xfId="8168"/>
    <cellStyle name="40% - Accent4 2 3 2" xfId="8169"/>
    <cellStyle name="40% - Accent4 2 3 2 2" xfId="8170"/>
    <cellStyle name="40% - Accent4 2 3 3" xfId="8171"/>
    <cellStyle name="40% - Accent4 2 4" xfId="8172"/>
    <cellStyle name="40% - Accent4 2 4 2" xfId="8173"/>
    <cellStyle name="40% - Accent4 2 4 3" xfId="8174"/>
    <cellStyle name="40% - Accent4 2 5" xfId="8175"/>
    <cellStyle name="40% - Accent4 2 6" xfId="8176"/>
    <cellStyle name="40% - Accent4 2_2009 GRC Compl Filing - Exhibit D" xfId="8177"/>
    <cellStyle name="40% - Accent4 20" xfId="12706"/>
    <cellStyle name="40% - Accent4 21" xfId="12707"/>
    <cellStyle name="40% - Accent4 22" xfId="12708"/>
    <cellStyle name="40% - Accent4 3" xfId="8178"/>
    <cellStyle name="40% - Accent4 3 2" xfId="8179"/>
    <cellStyle name="40% - Accent4 3 2 2" xfId="8180"/>
    <cellStyle name="40% - Accent4 3 2 3" xfId="8181"/>
    <cellStyle name="40% - Accent4 3 3" xfId="8182"/>
    <cellStyle name="40% - Accent4 3 3 2" xfId="8183"/>
    <cellStyle name="40% - Accent4 3 4" xfId="8184"/>
    <cellStyle name="40% - Accent4 3 5" xfId="8185"/>
    <cellStyle name="40% - Accent4 4" xfId="8186"/>
    <cellStyle name="40% - Accent4 4 2" xfId="8187"/>
    <cellStyle name="40% - Accent4 4 2 2" xfId="8188"/>
    <cellStyle name="40% - Accent4 4 2 2 2" xfId="8189"/>
    <cellStyle name="40% - Accent4 4 2 3" xfId="8190"/>
    <cellStyle name="40% - Accent4 4 2 3 2" xfId="8191"/>
    <cellStyle name="40% - Accent4 4 2 4" xfId="8192"/>
    <cellStyle name="40% - Accent4 4 2 4 2" xfId="8193"/>
    <cellStyle name="40% - Accent4 4 2 5" xfId="8194"/>
    <cellStyle name="40% - Accent4 4 3" xfId="8195"/>
    <cellStyle name="40% - Accent4 4 3 2" xfId="8196"/>
    <cellStyle name="40% - Accent4 4 3 2 2" xfId="8197"/>
    <cellStyle name="40% - Accent4 4 3 3" xfId="8198"/>
    <cellStyle name="40% - Accent4 4 4" xfId="8199"/>
    <cellStyle name="40% - Accent4 4 4 2" xfId="8200"/>
    <cellStyle name="40% - Accent4 4 5" xfId="8201"/>
    <cellStyle name="40% - Accent4 4 5 2" xfId="8202"/>
    <cellStyle name="40% - Accent4 4 6" xfId="8203"/>
    <cellStyle name="40% - Accent4 4 6 2" xfId="8204"/>
    <cellStyle name="40% - Accent4 4 7" xfId="8205"/>
    <cellStyle name="40% - Accent4 4 7 2" xfId="8206"/>
    <cellStyle name="40% - Accent4 4 8" xfId="8207"/>
    <cellStyle name="40% - Accent4 5" xfId="8208"/>
    <cellStyle name="40% - Accent4 5 2" xfId="8209"/>
    <cellStyle name="40% - Accent4 6" xfId="8210"/>
    <cellStyle name="40% - Accent4 6 2" xfId="8211"/>
    <cellStyle name="40% - Accent4 7" xfId="8212"/>
    <cellStyle name="40% - Accent4 8" xfId="8213"/>
    <cellStyle name="40% - Accent4 9" xfId="8214"/>
    <cellStyle name="40% - Accent5 10" xfId="8215"/>
    <cellStyle name="40% - Accent5 11" xfId="8216"/>
    <cellStyle name="40% - Accent5 12" xfId="12709"/>
    <cellStyle name="40% - Accent5 13" xfId="12710"/>
    <cellStyle name="40% - Accent5 14" xfId="12711"/>
    <cellStyle name="40% - Accent5 15" xfId="12712"/>
    <cellStyle name="40% - Accent5 16" xfId="12713"/>
    <cellStyle name="40% - Accent5 17" xfId="12714"/>
    <cellStyle name="40% - Accent5 18" xfId="12715"/>
    <cellStyle name="40% - Accent5 19" xfId="12716"/>
    <cellStyle name="40% - Accent5 2" xfId="8217"/>
    <cellStyle name="40% - Accent5 2 2" xfId="8218"/>
    <cellStyle name="40% - Accent5 2 2 2" xfId="8219"/>
    <cellStyle name="40% - Accent5 2 2 2 2" xfId="8220"/>
    <cellStyle name="40% - Accent5 2 2 3" xfId="8221"/>
    <cellStyle name="40% - Accent5 2 3" xfId="8222"/>
    <cellStyle name="40% - Accent5 2 3 2" xfId="8223"/>
    <cellStyle name="40% - Accent5 2 3 2 2" xfId="8224"/>
    <cellStyle name="40% - Accent5 2 3 3" xfId="8225"/>
    <cellStyle name="40% - Accent5 2 4" xfId="8226"/>
    <cellStyle name="40% - Accent5 2 4 2" xfId="8227"/>
    <cellStyle name="40% - Accent5 2 5" xfId="8228"/>
    <cellStyle name="40% - Accent5 2 6" xfId="8229"/>
    <cellStyle name="40% - Accent5 2_2009 GRC Compl Filing - Exhibit D" xfId="8230"/>
    <cellStyle name="40% - Accent5 20" xfId="12717"/>
    <cellStyle name="40% - Accent5 21" xfId="12718"/>
    <cellStyle name="40% - Accent5 22" xfId="12719"/>
    <cellStyle name="40% - Accent5 3" xfId="8231"/>
    <cellStyle name="40% - Accent5 3 2" xfId="8232"/>
    <cellStyle name="40% - Accent5 3 2 2" xfId="8233"/>
    <cellStyle name="40% - Accent5 3 2 3" xfId="8234"/>
    <cellStyle name="40% - Accent5 3 3" xfId="8235"/>
    <cellStyle name="40% - Accent5 3 3 2" xfId="8236"/>
    <cellStyle name="40% - Accent5 3 4" xfId="8237"/>
    <cellStyle name="40% - Accent5 3 5" xfId="8238"/>
    <cellStyle name="40% - Accent5 4" xfId="8239"/>
    <cellStyle name="40% - Accent5 4 2" xfId="8240"/>
    <cellStyle name="40% - Accent5 4 2 2" xfId="8241"/>
    <cellStyle name="40% - Accent5 4 2 2 2" xfId="8242"/>
    <cellStyle name="40% - Accent5 4 2 3" xfId="8243"/>
    <cellStyle name="40% - Accent5 4 2 3 2" xfId="8244"/>
    <cellStyle name="40% - Accent5 4 2 4" xfId="8245"/>
    <cellStyle name="40% - Accent5 4 2 4 2" xfId="8246"/>
    <cellStyle name="40% - Accent5 4 2 5" xfId="8247"/>
    <cellStyle name="40% - Accent5 4 3" xfId="8248"/>
    <cellStyle name="40% - Accent5 4 3 2" xfId="8249"/>
    <cellStyle name="40% - Accent5 4 3 2 2" xfId="8250"/>
    <cellStyle name="40% - Accent5 4 3 3" xfId="8251"/>
    <cellStyle name="40% - Accent5 4 4" xfId="8252"/>
    <cellStyle name="40% - Accent5 4 4 2" xfId="8253"/>
    <cellStyle name="40% - Accent5 4 5" xfId="8254"/>
    <cellStyle name="40% - Accent5 4 5 2" xfId="8255"/>
    <cellStyle name="40% - Accent5 4 6" xfId="8256"/>
    <cellStyle name="40% - Accent5 4 6 2" xfId="8257"/>
    <cellStyle name="40% - Accent5 4 7" xfId="8258"/>
    <cellStyle name="40% - Accent5 4 7 2" xfId="8259"/>
    <cellStyle name="40% - Accent5 4 8" xfId="8260"/>
    <cellStyle name="40% - Accent5 5" xfId="8261"/>
    <cellStyle name="40% - Accent5 5 2" xfId="8262"/>
    <cellStyle name="40% - Accent5 6" xfId="8263"/>
    <cellStyle name="40% - Accent5 6 2" xfId="8264"/>
    <cellStyle name="40% - Accent5 7" xfId="8265"/>
    <cellStyle name="40% - Accent5 8" xfId="8266"/>
    <cellStyle name="40% - Accent5 9" xfId="8267"/>
    <cellStyle name="40% - Accent6 10" xfId="8268"/>
    <cellStyle name="40% - Accent6 11" xfId="8269"/>
    <cellStyle name="40% - Accent6 12" xfId="12720"/>
    <cellStyle name="40% - Accent6 13" xfId="12721"/>
    <cellStyle name="40% - Accent6 14" xfId="12722"/>
    <cellStyle name="40% - Accent6 15" xfId="12723"/>
    <cellStyle name="40% - Accent6 16" xfId="12724"/>
    <cellStyle name="40% - Accent6 17" xfId="12725"/>
    <cellStyle name="40% - Accent6 18" xfId="12726"/>
    <cellStyle name="40% - Accent6 19" xfId="12727"/>
    <cellStyle name="40% - Accent6 2" xfId="8270"/>
    <cellStyle name="40% - Accent6 2 2" xfId="8271"/>
    <cellStyle name="40% - Accent6 2 2 2" xfId="8272"/>
    <cellStyle name="40% - Accent6 2 2 2 2" xfId="8273"/>
    <cellStyle name="40% - Accent6 2 2 3" xfId="8274"/>
    <cellStyle name="40% - Accent6 2 3" xfId="8275"/>
    <cellStyle name="40% - Accent6 2 3 2" xfId="8276"/>
    <cellStyle name="40% - Accent6 2 3 2 2" xfId="8277"/>
    <cellStyle name="40% - Accent6 2 3 3" xfId="8278"/>
    <cellStyle name="40% - Accent6 2 4" xfId="8279"/>
    <cellStyle name="40% - Accent6 2 4 2" xfId="8280"/>
    <cellStyle name="40% - Accent6 2 4 3" xfId="8281"/>
    <cellStyle name="40% - Accent6 2 5" xfId="8282"/>
    <cellStyle name="40% - Accent6 2 6" xfId="8283"/>
    <cellStyle name="40% - Accent6 2_2009 GRC Compl Filing - Exhibit D" xfId="8284"/>
    <cellStyle name="40% - Accent6 20" xfId="12728"/>
    <cellStyle name="40% - Accent6 21" xfId="12729"/>
    <cellStyle name="40% - Accent6 22" xfId="12730"/>
    <cellStyle name="40% - Accent6 3" xfId="8285"/>
    <cellStyle name="40% - Accent6 3 2" xfId="8286"/>
    <cellStyle name="40% - Accent6 3 2 2" xfId="8287"/>
    <cellStyle name="40% - Accent6 3 2 3" xfId="8288"/>
    <cellStyle name="40% - Accent6 3 3" xfId="8289"/>
    <cellStyle name="40% - Accent6 3 3 2" xfId="8290"/>
    <cellStyle name="40% - Accent6 3 4" xfId="8291"/>
    <cellStyle name="40% - Accent6 3 5" xfId="8292"/>
    <cellStyle name="40% - Accent6 4" xfId="8293"/>
    <cellStyle name="40% - Accent6 4 2" xfId="8294"/>
    <cellStyle name="40% - Accent6 4 2 2" xfId="8295"/>
    <cellStyle name="40% - Accent6 4 2 2 2" xfId="8296"/>
    <cellStyle name="40% - Accent6 4 2 3" xfId="8297"/>
    <cellStyle name="40% - Accent6 4 2 3 2" xfId="8298"/>
    <cellStyle name="40% - Accent6 4 2 4" xfId="8299"/>
    <cellStyle name="40% - Accent6 4 2 4 2" xfId="8300"/>
    <cellStyle name="40% - Accent6 4 2 5" xfId="8301"/>
    <cellStyle name="40% - Accent6 4 3" xfId="8302"/>
    <cellStyle name="40% - Accent6 4 3 2" xfId="8303"/>
    <cellStyle name="40% - Accent6 4 3 2 2" xfId="8304"/>
    <cellStyle name="40% - Accent6 4 3 3" xfId="8305"/>
    <cellStyle name="40% - Accent6 4 4" xfId="8306"/>
    <cellStyle name="40% - Accent6 4 4 2" xfId="8307"/>
    <cellStyle name="40% - Accent6 4 5" xfId="8308"/>
    <cellStyle name="40% - Accent6 4 5 2" xfId="8309"/>
    <cellStyle name="40% - Accent6 4 6" xfId="8310"/>
    <cellStyle name="40% - Accent6 4 6 2" xfId="8311"/>
    <cellStyle name="40% - Accent6 4 7" xfId="8312"/>
    <cellStyle name="40% - Accent6 4 7 2" xfId="8313"/>
    <cellStyle name="40% - Accent6 4 8" xfId="8314"/>
    <cellStyle name="40% - Accent6 5" xfId="8315"/>
    <cellStyle name="40% - Accent6 5 2" xfId="8316"/>
    <cellStyle name="40% - Accent6 6" xfId="8317"/>
    <cellStyle name="40% - Accent6 6 2" xfId="8318"/>
    <cellStyle name="40% - Accent6 7" xfId="8319"/>
    <cellStyle name="40% - Accent6 8" xfId="8320"/>
    <cellStyle name="40% - Accent6 9" xfId="8321"/>
    <cellStyle name="60% - Accent1 10" xfId="12731"/>
    <cellStyle name="60% - Accent1 2" xfId="8322"/>
    <cellStyle name="60% - Accent1 2 2" xfId="8323"/>
    <cellStyle name="60% - Accent1 2 2 2" xfId="8324"/>
    <cellStyle name="60% - Accent1 2 3" xfId="8325"/>
    <cellStyle name="60% - Accent1 2 4" xfId="8326"/>
    <cellStyle name="60% - Accent1 3" xfId="8327"/>
    <cellStyle name="60% - Accent1 3 2" xfId="8328"/>
    <cellStyle name="60% - Accent1 3 2 2" xfId="8329"/>
    <cellStyle name="60% - Accent1 3 3" xfId="8330"/>
    <cellStyle name="60% - Accent1 3 4" xfId="8331"/>
    <cellStyle name="60% - Accent1 3 5" xfId="8332"/>
    <cellStyle name="60% - Accent1 4" xfId="8333"/>
    <cellStyle name="60% - Accent1 5" xfId="8334"/>
    <cellStyle name="60% - Accent1 6" xfId="8335"/>
    <cellStyle name="60% - Accent1 7" xfId="8336"/>
    <cellStyle name="60% - Accent1 8" xfId="12732"/>
    <cellStyle name="60% - Accent1 9" xfId="12733"/>
    <cellStyle name="60% - Accent2 10" xfId="12734"/>
    <cellStyle name="60% - Accent2 2" xfId="8337"/>
    <cellStyle name="60% - Accent2 2 2" xfId="8338"/>
    <cellStyle name="60% - Accent2 2 2 2" xfId="8339"/>
    <cellStyle name="60% - Accent2 2 3" xfId="8340"/>
    <cellStyle name="60% - Accent2 2 4" xfId="8341"/>
    <cellStyle name="60% - Accent2 3" xfId="8342"/>
    <cellStyle name="60% - Accent2 3 2" xfId="8343"/>
    <cellStyle name="60% - Accent2 3 2 2" xfId="8344"/>
    <cellStyle name="60% - Accent2 3 3" xfId="8345"/>
    <cellStyle name="60% - Accent2 3 4" xfId="8346"/>
    <cellStyle name="60% - Accent2 3 5" xfId="8347"/>
    <cellStyle name="60% - Accent2 4" xfId="8348"/>
    <cellStyle name="60% - Accent2 5" xfId="8349"/>
    <cellStyle name="60% - Accent2 6" xfId="8350"/>
    <cellStyle name="60% - Accent2 7" xfId="8351"/>
    <cellStyle name="60% - Accent2 8" xfId="12735"/>
    <cellStyle name="60% - Accent2 9" xfId="12736"/>
    <cellStyle name="60% - Accent3 10" xfId="12737"/>
    <cellStyle name="60% - Accent3 2" xfId="8352"/>
    <cellStyle name="60% - Accent3 2 2" xfId="8353"/>
    <cellStyle name="60% - Accent3 2 2 2" xfId="8354"/>
    <cellStyle name="60% - Accent3 2 3" xfId="8355"/>
    <cellStyle name="60% - Accent3 2 4" xfId="8356"/>
    <cellStyle name="60% - Accent3 3" xfId="8357"/>
    <cellStyle name="60% - Accent3 3 2" xfId="8358"/>
    <cellStyle name="60% - Accent3 3 2 2" xfId="8359"/>
    <cellStyle name="60% - Accent3 3 3" xfId="8360"/>
    <cellStyle name="60% - Accent3 3 4" xfId="8361"/>
    <cellStyle name="60% - Accent3 3 5" xfId="8362"/>
    <cellStyle name="60% - Accent3 4" xfId="8363"/>
    <cellStyle name="60% - Accent3 5" xfId="8364"/>
    <cellStyle name="60% - Accent3 6" xfId="8365"/>
    <cellStyle name="60% - Accent3 7" xfId="8366"/>
    <cellStyle name="60% - Accent3 8" xfId="12738"/>
    <cellStyle name="60% - Accent3 9" xfId="12739"/>
    <cellStyle name="60% - Accent4 10" xfId="12740"/>
    <cellStyle name="60% - Accent4 2" xfId="8367"/>
    <cellStyle name="60% - Accent4 2 2" xfId="8368"/>
    <cellStyle name="60% - Accent4 2 2 2" xfId="8369"/>
    <cellStyle name="60% - Accent4 2 3" xfId="8370"/>
    <cellStyle name="60% - Accent4 2 4" xfId="8371"/>
    <cellStyle name="60% - Accent4 3" xfId="8372"/>
    <cellStyle name="60% - Accent4 3 2" xfId="8373"/>
    <cellStyle name="60% - Accent4 3 2 2" xfId="8374"/>
    <cellStyle name="60% - Accent4 3 3" xfId="8375"/>
    <cellStyle name="60% - Accent4 3 4" xfId="8376"/>
    <cellStyle name="60% - Accent4 3 5" xfId="8377"/>
    <cellStyle name="60% - Accent4 4" xfId="8378"/>
    <cellStyle name="60% - Accent4 5" xfId="8379"/>
    <cellStyle name="60% - Accent4 6" xfId="8380"/>
    <cellStyle name="60% - Accent4 7" xfId="8381"/>
    <cellStyle name="60% - Accent4 8" xfId="12741"/>
    <cellStyle name="60% - Accent4 9" xfId="12742"/>
    <cellStyle name="60% - Accent5 10" xfId="12743"/>
    <cellStyle name="60% - Accent5 2" xfId="8382"/>
    <cellStyle name="60% - Accent5 2 2" xfId="8383"/>
    <cellStyle name="60% - Accent5 2 2 2" xfId="8384"/>
    <cellStyle name="60% - Accent5 2 3" xfId="8385"/>
    <cellStyle name="60% - Accent5 2 4" xfId="8386"/>
    <cellStyle name="60% - Accent5 3" xfId="8387"/>
    <cellStyle name="60% - Accent5 3 2" xfId="8388"/>
    <cellStyle name="60% - Accent5 3 2 2" xfId="8389"/>
    <cellStyle name="60% - Accent5 3 3" xfId="8390"/>
    <cellStyle name="60% - Accent5 3 4" xfId="8391"/>
    <cellStyle name="60% - Accent5 3 5" xfId="8392"/>
    <cellStyle name="60% - Accent5 4" xfId="8393"/>
    <cellStyle name="60% - Accent5 5" xfId="8394"/>
    <cellStyle name="60% - Accent5 6" xfId="8395"/>
    <cellStyle name="60% - Accent5 7" xfId="8396"/>
    <cellStyle name="60% - Accent5 8" xfId="12744"/>
    <cellStyle name="60% - Accent5 9" xfId="12745"/>
    <cellStyle name="60% - Accent6 10" xfId="12746"/>
    <cellStyle name="60% - Accent6 2" xfId="8397"/>
    <cellStyle name="60% - Accent6 2 2" xfId="8398"/>
    <cellStyle name="60% - Accent6 2 2 2" xfId="8399"/>
    <cellStyle name="60% - Accent6 2 3" xfId="8400"/>
    <cellStyle name="60% - Accent6 2 4" xfId="8401"/>
    <cellStyle name="60% - Accent6 3" xfId="8402"/>
    <cellStyle name="60% - Accent6 3 2" xfId="8403"/>
    <cellStyle name="60% - Accent6 3 2 2" xfId="8404"/>
    <cellStyle name="60% - Accent6 3 3" xfId="8405"/>
    <cellStyle name="60% - Accent6 3 4" xfId="8406"/>
    <cellStyle name="60% - Accent6 3 5" xfId="8407"/>
    <cellStyle name="60% - Accent6 4" xfId="8408"/>
    <cellStyle name="60% - Accent6 5" xfId="8409"/>
    <cellStyle name="60% - Accent6 6" xfId="8410"/>
    <cellStyle name="60% - Accent6 7" xfId="8411"/>
    <cellStyle name="60% - Accent6 8" xfId="12747"/>
    <cellStyle name="60% - Accent6 9" xfId="12748"/>
    <cellStyle name="Accent1 - 20%" xfId="8412"/>
    <cellStyle name="Accent1 - 20% 2" xfId="8413"/>
    <cellStyle name="Accent1 - 40%" xfId="8414"/>
    <cellStyle name="Accent1 - 40% 2" xfId="8415"/>
    <cellStyle name="Accent1 - 60%" xfId="8416"/>
    <cellStyle name="Accent1 10" xfId="8417"/>
    <cellStyle name="Accent1 11" xfId="8418"/>
    <cellStyle name="Accent1 12" xfId="8419"/>
    <cellStyle name="Accent1 13" xfId="12749"/>
    <cellStyle name="Accent1 14" xfId="12750"/>
    <cellStyle name="Accent1 15" xfId="12751"/>
    <cellStyle name="Accent1 16" xfId="12752"/>
    <cellStyle name="Accent1 17" xfId="12753"/>
    <cellStyle name="Accent1 18" xfId="12754"/>
    <cellStyle name="Accent1 19" xfId="12755"/>
    <cellStyle name="Accent1 2" xfId="8420"/>
    <cellStyle name="Accent1 2 2" xfId="8421"/>
    <cellStyle name="Accent1 2 2 2" xfId="8422"/>
    <cellStyle name="Accent1 2 3" xfId="8423"/>
    <cellStyle name="Accent1 2 4" xfId="8424"/>
    <cellStyle name="Accent1 20" xfId="12756"/>
    <cellStyle name="Accent1 21" xfId="12757"/>
    <cellStyle name="Accent1 22" xfId="12758"/>
    <cellStyle name="Accent1 23" xfId="12759"/>
    <cellStyle name="Accent1 24" xfId="12760"/>
    <cellStyle name="Accent1 25" xfId="12761"/>
    <cellStyle name="Accent1 26" xfId="12762"/>
    <cellStyle name="Accent1 27" xfId="12763"/>
    <cellStyle name="Accent1 28" xfId="12764"/>
    <cellStyle name="Accent1 29" xfId="12765"/>
    <cellStyle name="Accent1 3" xfId="8425"/>
    <cellStyle name="Accent1 3 2" xfId="8426"/>
    <cellStyle name="Accent1 3 2 2" xfId="8427"/>
    <cellStyle name="Accent1 3 3" xfId="8428"/>
    <cellStyle name="Accent1 3 4" xfId="8429"/>
    <cellStyle name="Accent1 3 5" xfId="8430"/>
    <cellStyle name="Accent1 30" xfId="12766"/>
    <cellStyle name="Accent1 31" xfId="12767"/>
    <cellStyle name="Accent1 32" xfId="12768"/>
    <cellStyle name="Accent1 33" xfId="12769"/>
    <cellStyle name="Accent1 34" xfId="12770"/>
    <cellStyle name="Accent1 35" xfId="12771"/>
    <cellStyle name="Accent1 36" xfId="12772"/>
    <cellStyle name="Accent1 37" xfId="12773"/>
    <cellStyle name="Accent1 38" xfId="12774"/>
    <cellStyle name="Accent1 39" xfId="12775"/>
    <cellStyle name="Accent1 4" xfId="8431"/>
    <cellStyle name="Accent1 4 2" xfId="8432"/>
    <cellStyle name="Accent1 4 2 2" xfId="8433"/>
    <cellStyle name="Accent1 4 3" xfId="8434"/>
    <cellStyle name="Accent1 4 4" xfId="8435"/>
    <cellStyle name="Accent1 40" xfId="12776"/>
    <cellStyle name="Accent1 41" xfId="12777"/>
    <cellStyle name="Accent1 42" xfId="12778"/>
    <cellStyle name="Accent1 43" xfId="12779"/>
    <cellStyle name="Accent1 5" xfId="8436"/>
    <cellStyle name="Accent1 6" xfId="8437"/>
    <cellStyle name="Accent1 6 2" xfId="8438"/>
    <cellStyle name="Accent1 7" xfId="8439"/>
    <cellStyle name="Accent1 7 2" xfId="8440"/>
    <cellStyle name="Accent1 8" xfId="8441"/>
    <cellStyle name="Accent1 8 2" xfId="8442"/>
    <cellStyle name="Accent1 9" xfId="8443"/>
    <cellStyle name="Accent1 9 2" xfId="8444"/>
    <cellStyle name="Accent2 - 20%" xfId="8445"/>
    <cellStyle name="Accent2 - 20% 2" xfId="8446"/>
    <cellStyle name="Accent2 - 40%" xfId="8447"/>
    <cellStyle name="Accent2 - 40% 2" xfId="8448"/>
    <cellStyle name="Accent2 - 60%" xfId="8449"/>
    <cellStyle name="Accent2 10" xfId="8450"/>
    <cellStyle name="Accent2 11" xfId="8451"/>
    <cellStyle name="Accent2 12" xfId="8452"/>
    <cellStyle name="Accent2 13" xfId="12780"/>
    <cellStyle name="Accent2 14" xfId="12781"/>
    <cellStyle name="Accent2 15" xfId="12782"/>
    <cellStyle name="Accent2 16" xfId="12783"/>
    <cellStyle name="Accent2 17" xfId="12784"/>
    <cellStyle name="Accent2 18" xfId="12785"/>
    <cellStyle name="Accent2 19" xfId="12786"/>
    <cellStyle name="Accent2 2" xfId="8453"/>
    <cellStyle name="Accent2 2 2" xfId="8454"/>
    <cellStyle name="Accent2 2 2 2" xfId="8455"/>
    <cellStyle name="Accent2 2 3" xfId="8456"/>
    <cellStyle name="Accent2 2 4" xfId="8457"/>
    <cellStyle name="Accent2 20" xfId="12787"/>
    <cellStyle name="Accent2 21" xfId="12788"/>
    <cellStyle name="Accent2 22" xfId="12789"/>
    <cellStyle name="Accent2 23" xfId="12790"/>
    <cellStyle name="Accent2 24" xfId="12791"/>
    <cellStyle name="Accent2 25" xfId="12792"/>
    <cellStyle name="Accent2 26" xfId="12793"/>
    <cellStyle name="Accent2 27" xfId="12794"/>
    <cellStyle name="Accent2 28" xfId="12795"/>
    <cellStyle name="Accent2 29" xfId="12796"/>
    <cellStyle name="Accent2 3" xfId="8458"/>
    <cellStyle name="Accent2 3 2" xfId="8459"/>
    <cellStyle name="Accent2 3 2 2" xfId="8460"/>
    <cellStyle name="Accent2 3 3" xfId="8461"/>
    <cellStyle name="Accent2 3 4" xfId="8462"/>
    <cellStyle name="Accent2 3 5" xfId="8463"/>
    <cellStyle name="Accent2 30" xfId="12797"/>
    <cellStyle name="Accent2 31" xfId="12798"/>
    <cellStyle name="Accent2 32" xfId="12799"/>
    <cellStyle name="Accent2 33" xfId="12800"/>
    <cellStyle name="Accent2 34" xfId="12801"/>
    <cellStyle name="Accent2 35" xfId="12802"/>
    <cellStyle name="Accent2 36" xfId="12803"/>
    <cellStyle name="Accent2 37" xfId="12804"/>
    <cellStyle name="Accent2 38" xfId="12805"/>
    <cellStyle name="Accent2 39" xfId="12806"/>
    <cellStyle name="Accent2 4" xfId="8464"/>
    <cellStyle name="Accent2 4 2" xfId="8465"/>
    <cellStyle name="Accent2 4 2 2" xfId="8466"/>
    <cellStyle name="Accent2 4 3" xfId="8467"/>
    <cellStyle name="Accent2 4 4" xfId="8468"/>
    <cellStyle name="Accent2 40" xfId="12807"/>
    <cellStyle name="Accent2 41" xfId="12808"/>
    <cellStyle name="Accent2 42" xfId="12809"/>
    <cellStyle name="Accent2 43" xfId="12810"/>
    <cellStyle name="Accent2 5" xfId="8469"/>
    <cellStyle name="Accent2 6" xfId="8470"/>
    <cellStyle name="Accent2 6 2" xfId="8471"/>
    <cellStyle name="Accent2 7" xfId="8472"/>
    <cellStyle name="Accent2 7 2" xfId="8473"/>
    <cellStyle name="Accent2 8" xfId="8474"/>
    <cellStyle name="Accent2 8 2" xfId="8475"/>
    <cellStyle name="Accent2 9" xfId="8476"/>
    <cellStyle name="Accent2 9 2" xfId="8477"/>
    <cellStyle name="Accent3 - 20%" xfId="8478"/>
    <cellStyle name="Accent3 - 20% 2" xfId="8479"/>
    <cellStyle name="Accent3 - 40%" xfId="8480"/>
    <cellStyle name="Accent3 - 40% 2" xfId="8481"/>
    <cellStyle name="Accent3 - 60%" xfId="8482"/>
    <cellStyle name="Accent3 10" xfId="8483"/>
    <cellStyle name="Accent3 11" xfId="8484"/>
    <cellStyle name="Accent3 12" xfId="8485"/>
    <cellStyle name="Accent3 13" xfId="12811"/>
    <cellStyle name="Accent3 14" xfId="12812"/>
    <cellStyle name="Accent3 15" xfId="12813"/>
    <cellStyle name="Accent3 16" xfId="12814"/>
    <cellStyle name="Accent3 17" xfId="12815"/>
    <cellStyle name="Accent3 18" xfId="12816"/>
    <cellStyle name="Accent3 19" xfId="12817"/>
    <cellStyle name="Accent3 2" xfId="8486"/>
    <cellStyle name="Accent3 2 2" xfId="8487"/>
    <cellStyle name="Accent3 2 2 2" xfId="8488"/>
    <cellStyle name="Accent3 2 3" xfId="8489"/>
    <cellStyle name="Accent3 2 4" xfId="8490"/>
    <cellStyle name="Accent3 20" xfId="12818"/>
    <cellStyle name="Accent3 21" xfId="12819"/>
    <cellStyle name="Accent3 22" xfId="12820"/>
    <cellStyle name="Accent3 23" xfId="12821"/>
    <cellStyle name="Accent3 24" xfId="12822"/>
    <cellStyle name="Accent3 25" xfId="12823"/>
    <cellStyle name="Accent3 26" xfId="12824"/>
    <cellStyle name="Accent3 27" xfId="12825"/>
    <cellStyle name="Accent3 28" xfId="12826"/>
    <cellStyle name="Accent3 29" xfId="12827"/>
    <cellStyle name="Accent3 3" xfId="8491"/>
    <cellStyle name="Accent3 3 2" xfId="8492"/>
    <cellStyle name="Accent3 3 2 2" xfId="8493"/>
    <cellStyle name="Accent3 3 3" xfId="8494"/>
    <cellStyle name="Accent3 3 4" xfId="8495"/>
    <cellStyle name="Accent3 3 5" xfId="8496"/>
    <cellStyle name="Accent3 30" xfId="12828"/>
    <cellStyle name="Accent3 31" xfId="12829"/>
    <cellStyle name="Accent3 32" xfId="12830"/>
    <cellStyle name="Accent3 33" xfId="12831"/>
    <cellStyle name="Accent3 34" xfId="12832"/>
    <cellStyle name="Accent3 35" xfId="12833"/>
    <cellStyle name="Accent3 36" xfId="12834"/>
    <cellStyle name="Accent3 37" xfId="12835"/>
    <cellStyle name="Accent3 38" xfId="12836"/>
    <cellStyle name="Accent3 39" xfId="12837"/>
    <cellStyle name="Accent3 4" xfId="8497"/>
    <cellStyle name="Accent3 4 2" xfId="8498"/>
    <cellStyle name="Accent3 4 2 2" xfId="8499"/>
    <cellStyle name="Accent3 4 3" xfId="8500"/>
    <cellStyle name="Accent3 4 4" xfId="8501"/>
    <cellStyle name="Accent3 40" xfId="12838"/>
    <cellStyle name="Accent3 41" xfId="12839"/>
    <cellStyle name="Accent3 42" xfId="12840"/>
    <cellStyle name="Accent3 43" xfId="12841"/>
    <cellStyle name="Accent3 5" xfId="8502"/>
    <cellStyle name="Accent3 6" xfId="8503"/>
    <cellStyle name="Accent3 6 2" xfId="8504"/>
    <cellStyle name="Accent3 7" xfId="8505"/>
    <cellStyle name="Accent3 7 2" xfId="8506"/>
    <cellStyle name="Accent3 8" xfId="8507"/>
    <cellStyle name="Accent3 8 2" xfId="8508"/>
    <cellStyle name="Accent3 9" xfId="8509"/>
    <cellStyle name="Accent3 9 2" xfId="8510"/>
    <cellStyle name="Accent4 - 20%" xfId="8511"/>
    <cellStyle name="Accent4 - 20% 2" xfId="8512"/>
    <cellStyle name="Accent4 - 40%" xfId="8513"/>
    <cellStyle name="Accent4 - 40% 2" xfId="8514"/>
    <cellStyle name="Accent4 - 60%" xfId="8515"/>
    <cellStyle name="Accent4 10" xfId="8516"/>
    <cellStyle name="Accent4 11" xfId="8517"/>
    <cellStyle name="Accent4 12" xfId="8518"/>
    <cellStyle name="Accent4 13" xfId="12842"/>
    <cellStyle name="Accent4 14" xfId="12843"/>
    <cellStyle name="Accent4 15" xfId="12844"/>
    <cellStyle name="Accent4 16" xfId="12845"/>
    <cellStyle name="Accent4 17" xfId="12846"/>
    <cellStyle name="Accent4 18" xfId="12847"/>
    <cellStyle name="Accent4 19" xfId="12848"/>
    <cellStyle name="Accent4 2" xfId="8519"/>
    <cellStyle name="Accent4 2 2" xfId="8520"/>
    <cellStyle name="Accent4 2 2 2" xfId="8521"/>
    <cellStyle name="Accent4 2 3" xfId="8522"/>
    <cellStyle name="Accent4 2 4" xfId="8523"/>
    <cellStyle name="Accent4 20" xfId="12849"/>
    <cellStyle name="Accent4 21" xfId="12850"/>
    <cellStyle name="Accent4 22" xfId="12851"/>
    <cellStyle name="Accent4 23" xfId="12852"/>
    <cellStyle name="Accent4 24" xfId="12853"/>
    <cellStyle name="Accent4 25" xfId="12854"/>
    <cellStyle name="Accent4 26" xfId="12855"/>
    <cellStyle name="Accent4 27" xfId="12856"/>
    <cellStyle name="Accent4 28" xfId="12857"/>
    <cellStyle name="Accent4 29" xfId="12858"/>
    <cellStyle name="Accent4 3" xfId="8524"/>
    <cellStyle name="Accent4 3 2" xfId="8525"/>
    <cellStyle name="Accent4 3 2 2" xfId="8526"/>
    <cellStyle name="Accent4 3 3" xfId="8527"/>
    <cellStyle name="Accent4 3 4" xfId="8528"/>
    <cellStyle name="Accent4 3 5" xfId="8529"/>
    <cellStyle name="Accent4 30" xfId="12859"/>
    <cellStyle name="Accent4 31" xfId="12860"/>
    <cellStyle name="Accent4 32" xfId="12861"/>
    <cellStyle name="Accent4 33" xfId="12862"/>
    <cellStyle name="Accent4 34" xfId="12863"/>
    <cellStyle name="Accent4 35" xfId="12864"/>
    <cellStyle name="Accent4 36" xfId="12865"/>
    <cellStyle name="Accent4 37" xfId="12866"/>
    <cellStyle name="Accent4 38" xfId="12867"/>
    <cellStyle name="Accent4 39" xfId="12868"/>
    <cellStyle name="Accent4 4" xfId="8530"/>
    <cellStyle name="Accent4 4 2" xfId="8531"/>
    <cellStyle name="Accent4 4 2 2" xfId="8532"/>
    <cellStyle name="Accent4 4 3" xfId="8533"/>
    <cellStyle name="Accent4 4 4" xfId="8534"/>
    <cellStyle name="Accent4 40" xfId="12869"/>
    <cellStyle name="Accent4 41" xfId="12870"/>
    <cellStyle name="Accent4 42" xfId="12871"/>
    <cellStyle name="Accent4 43" xfId="12872"/>
    <cellStyle name="Accent4 5" xfId="8535"/>
    <cellStyle name="Accent4 6" xfId="8536"/>
    <cellStyle name="Accent4 6 2" xfId="8537"/>
    <cellStyle name="Accent4 7" xfId="8538"/>
    <cellStyle name="Accent4 7 2" xfId="8539"/>
    <cellStyle name="Accent4 8" xfId="8540"/>
    <cellStyle name="Accent4 8 2" xfId="8541"/>
    <cellStyle name="Accent4 9" xfId="8542"/>
    <cellStyle name="Accent4 9 2" xfId="8543"/>
    <cellStyle name="Accent5 - 20%" xfId="8544"/>
    <cellStyle name="Accent5 - 20% 2" xfId="8545"/>
    <cellStyle name="Accent5 - 40%" xfId="8546"/>
    <cellStyle name="Accent5 - 40% 2" xfId="8547"/>
    <cellStyle name="Accent5 - 60%" xfId="8548"/>
    <cellStyle name="Accent5 10" xfId="8549"/>
    <cellStyle name="Accent5 10 2" xfId="8550"/>
    <cellStyle name="Accent5 11" xfId="8551"/>
    <cellStyle name="Accent5 11 2" xfId="8552"/>
    <cellStyle name="Accent5 12" xfId="8553"/>
    <cellStyle name="Accent5 12 2" xfId="8554"/>
    <cellStyle name="Accent5 13" xfId="8555"/>
    <cellStyle name="Accent5 13 2" xfId="8556"/>
    <cellStyle name="Accent5 14" xfId="8557"/>
    <cellStyle name="Accent5 14 2" xfId="8558"/>
    <cellStyle name="Accent5 15" xfId="8559"/>
    <cellStyle name="Accent5 15 2" xfId="8560"/>
    <cellStyle name="Accent5 16" xfId="8561"/>
    <cellStyle name="Accent5 16 2" xfId="8562"/>
    <cellStyle name="Accent5 17" xfId="8563"/>
    <cellStyle name="Accent5 17 2" xfId="8564"/>
    <cellStyle name="Accent5 18" xfId="8565"/>
    <cellStyle name="Accent5 18 2" xfId="8566"/>
    <cellStyle name="Accent5 19" xfId="8567"/>
    <cellStyle name="Accent5 19 2" xfId="8568"/>
    <cellStyle name="Accent5 2" xfId="8569"/>
    <cellStyle name="Accent5 2 2" xfId="8570"/>
    <cellStyle name="Accent5 2 2 2" xfId="8571"/>
    <cellStyle name="Accent5 2 3" xfId="8572"/>
    <cellStyle name="Accent5 2 4" xfId="8573"/>
    <cellStyle name="Accent5 20" xfId="8574"/>
    <cellStyle name="Accent5 20 2" xfId="8575"/>
    <cellStyle name="Accent5 21" xfId="8576"/>
    <cellStyle name="Accent5 21 2" xfId="8577"/>
    <cellStyle name="Accent5 22" xfId="8578"/>
    <cellStyle name="Accent5 22 2" xfId="8579"/>
    <cellStyle name="Accent5 23" xfId="8580"/>
    <cellStyle name="Accent5 23 2" xfId="8581"/>
    <cellStyle name="Accent5 24" xfId="8582"/>
    <cellStyle name="Accent5 24 2" xfId="8583"/>
    <cellStyle name="Accent5 25" xfId="8584"/>
    <cellStyle name="Accent5 25 2" xfId="8585"/>
    <cellStyle name="Accent5 26" xfId="8586"/>
    <cellStyle name="Accent5 26 2" xfId="8587"/>
    <cellStyle name="Accent5 27" xfId="8588"/>
    <cellStyle name="Accent5 27 2" xfId="8589"/>
    <cellStyle name="Accent5 28" xfId="8590"/>
    <cellStyle name="Accent5 28 2" xfId="8591"/>
    <cellStyle name="Accent5 29" xfId="8592"/>
    <cellStyle name="Accent5 29 2" xfId="8593"/>
    <cellStyle name="Accent5 3" xfId="8594"/>
    <cellStyle name="Accent5 3 2" xfId="8595"/>
    <cellStyle name="Accent5 3 2 2" xfId="8596"/>
    <cellStyle name="Accent5 3 3" xfId="8597"/>
    <cellStyle name="Accent5 3 3 2" xfId="8598"/>
    <cellStyle name="Accent5 30" xfId="8599"/>
    <cellStyle name="Accent5 30 2" xfId="8600"/>
    <cellStyle name="Accent5 31" xfId="8601"/>
    <cellStyle name="Accent5 32" xfId="8602"/>
    <cellStyle name="Accent5 33" xfId="12873"/>
    <cellStyle name="Accent5 34" xfId="12874"/>
    <cellStyle name="Accent5 35" xfId="12875"/>
    <cellStyle name="Accent5 36" xfId="12876"/>
    <cellStyle name="Accent5 37" xfId="12877"/>
    <cellStyle name="Accent5 38" xfId="12878"/>
    <cellStyle name="Accent5 39" xfId="12879"/>
    <cellStyle name="Accent5 4" xfId="8603"/>
    <cellStyle name="Accent5 4 2" xfId="8604"/>
    <cellStyle name="Accent5 40" xfId="12880"/>
    <cellStyle name="Accent5 41" xfId="12881"/>
    <cellStyle name="Accent5 42" xfId="12882"/>
    <cellStyle name="Accent5 43" xfId="12883"/>
    <cellStyle name="Accent5 5" xfId="8605"/>
    <cellStyle name="Accent5 5 2" xfId="8606"/>
    <cellStyle name="Accent5 6" xfId="8607"/>
    <cellStyle name="Accent5 6 2" xfId="8608"/>
    <cellStyle name="Accent5 7" xfId="8609"/>
    <cellStyle name="Accent5 7 2" xfId="8610"/>
    <cellStyle name="Accent5 8" xfId="8611"/>
    <cellStyle name="Accent5 8 2" xfId="8612"/>
    <cellStyle name="Accent5 9" xfId="8613"/>
    <cellStyle name="Accent5 9 2" xfId="8614"/>
    <cellStyle name="Accent6 - 20%" xfId="8615"/>
    <cellStyle name="Accent6 - 20% 2" xfId="8616"/>
    <cellStyle name="Accent6 - 40%" xfId="8617"/>
    <cellStyle name="Accent6 - 40% 2" xfId="8618"/>
    <cellStyle name="Accent6 - 60%" xfId="8619"/>
    <cellStyle name="Accent6 10" xfId="8620"/>
    <cellStyle name="Accent6 11" xfId="8621"/>
    <cellStyle name="Accent6 12" xfId="8622"/>
    <cellStyle name="Accent6 13" xfId="12884"/>
    <cellStyle name="Accent6 14" xfId="12885"/>
    <cellStyle name="Accent6 15" xfId="12886"/>
    <cellStyle name="Accent6 16" xfId="12887"/>
    <cellStyle name="Accent6 17" xfId="12888"/>
    <cellStyle name="Accent6 18" xfId="12889"/>
    <cellStyle name="Accent6 19" xfId="12890"/>
    <cellStyle name="Accent6 2" xfId="8623"/>
    <cellStyle name="Accent6 2 2" xfId="8624"/>
    <cellStyle name="Accent6 2 2 2" xfId="8625"/>
    <cellStyle name="Accent6 2 3" xfId="8626"/>
    <cellStyle name="Accent6 2 4" xfId="8627"/>
    <cellStyle name="Accent6 20" xfId="12891"/>
    <cellStyle name="Accent6 21" xfId="12892"/>
    <cellStyle name="Accent6 22" xfId="12893"/>
    <cellStyle name="Accent6 23" xfId="12894"/>
    <cellStyle name="Accent6 24" xfId="12895"/>
    <cellStyle name="Accent6 25" xfId="12896"/>
    <cellStyle name="Accent6 26" xfId="12897"/>
    <cellStyle name="Accent6 27" xfId="12898"/>
    <cellStyle name="Accent6 28" xfId="12899"/>
    <cellStyle name="Accent6 29" xfId="12900"/>
    <cellStyle name="Accent6 3" xfId="8628"/>
    <cellStyle name="Accent6 3 2" xfId="8629"/>
    <cellStyle name="Accent6 3 2 2" xfId="8630"/>
    <cellStyle name="Accent6 3 3" xfId="8631"/>
    <cellStyle name="Accent6 3 4" xfId="8632"/>
    <cellStyle name="Accent6 3 5" xfId="8633"/>
    <cellStyle name="Accent6 30" xfId="12901"/>
    <cellStyle name="Accent6 31" xfId="12902"/>
    <cellStyle name="Accent6 32" xfId="12903"/>
    <cellStyle name="Accent6 33" xfId="12904"/>
    <cellStyle name="Accent6 34" xfId="12905"/>
    <cellStyle name="Accent6 35" xfId="12906"/>
    <cellStyle name="Accent6 36" xfId="12907"/>
    <cellStyle name="Accent6 37" xfId="12908"/>
    <cellStyle name="Accent6 38" xfId="12909"/>
    <cellStyle name="Accent6 39" xfId="12910"/>
    <cellStyle name="Accent6 4" xfId="8634"/>
    <cellStyle name="Accent6 4 2" xfId="8635"/>
    <cellStyle name="Accent6 4 2 2" xfId="8636"/>
    <cellStyle name="Accent6 4 3" xfId="8637"/>
    <cellStyle name="Accent6 4 4" xfId="8638"/>
    <cellStyle name="Accent6 40" xfId="12911"/>
    <cellStyle name="Accent6 41" xfId="12912"/>
    <cellStyle name="Accent6 42" xfId="12913"/>
    <cellStyle name="Accent6 43" xfId="12914"/>
    <cellStyle name="Accent6 5" xfId="8639"/>
    <cellStyle name="Accent6 6" xfId="8640"/>
    <cellStyle name="Accent6 6 2" xfId="8641"/>
    <cellStyle name="Accent6 7" xfId="8642"/>
    <cellStyle name="Accent6 7 2" xfId="8643"/>
    <cellStyle name="Accent6 8" xfId="8644"/>
    <cellStyle name="Accent6 8 2" xfId="8645"/>
    <cellStyle name="Accent6 9" xfId="8646"/>
    <cellStyle name="Accent6 9 2" xfId="8647"/>
    <cellStyle name="Bad 10" xfId="12915"/>
    <cellStyle name="Bad 2" xfId="8648"/>
    <cellStyle name="Bad 2 2" xfId="8649"/>
    <cellStyle name="Bad 2 2 2" xfId="8650"/>
    <cellStyle name="Bad 2 3" xfId="8651"/>
    <cellStyle name="Bad 2 4" xfId="8652"/>
    <cellStyle name="Bad 3" xfId="8653"/>
    <cellStyle name="Bad 3 2" xfId="8654"/>
    <cellStyle name="Bad 3 2 2" xfId="8655"/>
    <cellStyle name="Bad 3 3" xfId="8656"/>
    <cellStyle name="Bad 3 4" xfId="8657"/>
    <cellStyle name="Bad 3 5" xfId="8658"/>
    <cellStyle name="Bad 4" xfId="8659"/>
    <cellStyle name="Bad 5" xfId="8660"/>
    <cellStyle name="Bad 6" xfId="8661"/>
    <cellStyle name="Bad 7" xfId="8662"/>
    <cellStyle name="Bad 8" xfId="12916"/>
    <cellStyle name="Bad 9" xfId="12917"/>
    <cellStyle name="blank" xfId="8663"/>
    <cellStyle name="bld-li - Style4" xfId="8664"/>
    <cellStyle name="Calc Currency (0)" xfId="8665"/>
    <cellStyle name="Calc Currency (0) 2" xfId="8666"/>
    <cellStyle name="Calc Currency (0) 2 2" xfId="8667"/>
    <cellStyle name="Calc Currency (0) 3" xfId="8668"/>
    <cellStyle name="Calc Currency (0) 4" xfId="8669"/>
    <cellStyle name="Calculation 10" xfId="8670"/>
    <cellStyle name="Calculation 2" xfId="8671"/>
    <cellStyle name="Calculation 2 2" xfId="8672"/>
    <cellStyle name="Calculation 2 2 2" xfId="8673"/>
    <cellStyle name="Calculation 2 2 2 2" xfId="8674"/>
    <cellStyle name="Calculation 2 2 2 3" xfId="8675"/>
    <cellStyle name="Calculation 2 2 2 4" xfId="8676"/>
    <cellStyle name="Calculation 2 2 2 5" xfId="8677"/>
    <cellStyle name="Calculation 2 2 3" xfId="8678"/>
    <cellStyle name="Calculation 2 3" xfId="8679"/>
    <cellStyle name="Calculation 2 3 2" xfId="8680"/>
    <cellStyle name="Calculation 2 3 2 2" xfId="8681"/>
    <cellStyle name="Calculation 2 3 3" xfId="8682"/>
    <cellStyle name="Calculation 2 3 4" xfId="8683"/>
    <cellStyle name="Calculation 2 4" xfId="8684"/>
    <cellStyle name="Calculation 2 4 2" xfId="8685"/>
    <cellStyle name="Calculation 2 5" xfId="8686"/>
    <cellStyle name="Calculation 3" xfId="8687"/>
    <cellStyle name="Calculation 3 2" xfId="8688"/>
    <cellStyle name="Calculation 3 2 2" xfId="8689"/>
    <cellStyle name="Calculation 3 3" xfId="8690"/>
    <cellStyle name="Calculation 3 4" xfId="8691"/>
    <cellStyle name="Calculation 3 5" xfId="8692"/>
    <cellStyle name="Calculation 4" xfId="8693"/>
    <cellStyle name="Calculation 4 2" xfId="8694"/>
    <cellStyle name="Calculation 4 2 2" xfId="8695"/>
    <cellStyle name="Calculation 4 3" xfId="8696"/>
    <cellStyle name="Calculation 4 3 2" xfId="8697"/>
    <cellStyle name="Calculation 4 4" xfId="8698"/>
    <cellStyle name="Calculation 4 4 2" xfId="8699"/>
    <cellStyle name="Calculation 4 5" xfId="8700"/>
    <cellStyle name="Calculation 5" xfId="8701"/>
    <cellStyle name="Calculation 5 2" xfId="8702"/>
    <cellStyle name="Calculation 6" xfId="8703"/>
    <cellStyle name="Calculation 7" xfId="8704"/>
    <cellStyle name="Calculation 7 2" xfId="8705"/>
    <cellStyle name="Calculation 8" xfId="8706"/>
    <cellStyle name="Calculation 8 2" xfId="8707"/>
    <cellStyle name="Calculation 9" xfId="8708"/>
    <cellStyle name="Calculation 9 2" xfId="8709"/>
    <cellStyle name="Check Cell 10" xfId="12918"/>
    <cellStyle name="Check Cell 2" xfId="8710"/>
    <cellStyle name="Check Cell 2 2" xfId="8711"/>
    <cellStyle name="Check Cell 2 2 2" xfId="8712"/>
    <cellStyle name="Check Cell 2 2 2 2" xfId="8713"/>
    <cellStyle name="Check Cell 2 2 2 3" xfId="8714"/>
    <cellStyle name="Check Cell 2 2 2 4" xfId="8715"/>
    <cellStyle name="Check Cell 2 2 2 5" xfId="8716"/>
    <cellStyle name="Check Cell 2 2 2 6" xfId="8717"/>
    <cellStyle name="Check Cell 2 2 2 7" xfId="8718"/>
    <cellStyle name="Check Cell 2 2 3" xfId="8719"/>
    <cellStyle name="Check Cell 2 3" xfId="8720"/>
    <cellStyle name="Check Cell 2 4" xfId="8721"/>
    <cellStyle name="Check Cell 3" xfId="8722"/>
    <cellStyle name="Check Cell 3 2" xfId="8723"/>
    <cellStyle name="Check Cell 3 3" xfId="8724"/>
    <cellStyle name="Check Cell 3 4" xfId="8725"/>
    <cellStyle name="Check Cell 3 5" xfId="8726"/>
    <cellStyle name="Check Cell 3 6" xfId="8727"/>
    <cellStyle name="Check Cell 3 7" xfId="8728"/>
    <cellStyle name="Check Cell 4" xfId="8729"/>
    <cellStyle name="Check Cell 5" xfId="8730"/>
    <cellStyle name="Check Cell 6" xfId="8731"/>
    <cellStyle name="Check Cell 7" xfId="12919"/>
    <cellStyle name="Check Cell 8" xfId="12920"/>
    <cellStyle name="Check Cell 9" xfId="12921"/>
    <cellStyle name="CheckCell" xfId="8732"/>
    <cellStyle name="CheckCell 2" xfId="8733"/>
    <cellStyle name="CheckCell 2 2" xfId="8734"/>
    <cellStyle name="CheckCell 3" xfId="8735"/>
    <cellStyle name="CheckCell 4" xfId="8736"/>
    <cellStyle name="CheckCell_Electric Rev Req Model (2009 GRC) Rebuttal" xfId="8737"/>
    <cellStyle name="Comma" xfId="4" builtinId="3"/>
    <cellStyle name="Comma [0] 2" xfId="8738"/>
    <cellStyle name="Comma [0] 3" xfId="8739"/>
    <cellStyle name="Comma 10" xfId="8740"/>
    <cellStyle name="Comma 10 2" xfId="8741"/>
    <cellStyle name="Comma 10 2 2" xfId="8742"/>
    <cellStyle name="Comma 10 2 3" xfId="8743"/>
    <cellStyle name="Comma 10 3" xfId="8744"/>
    <cellStyle name="Comma 10 4" xfId="8745"/>
    <cellStyle name="Comma 11" xfId="8746"/>
    <cellStyle name="Comma 11 2" xfId="8747"/>
    <cellStyle name="Comma 11 2 2" xfId="8748"/>
    <cellStyle name="Comma 11 2 3" xfId="8749"/>
    <cellStyle name="Comma 11 3" xfId="8750"/>
    <cellStyle name="Comma 11 4" xfId="8751"/>
    <cellStyle name="Comma 12" xfId="8752"/>
    <cellStyle name="Comma 12 2" xfId="8753"/>
    <cellStyle name="Comma 12 2 2" xfId="8754"/>
    <cellStyle name="Comma 12 3" xfId="8755"/>
    <cellStyle name="Comma 12 4" xfId="8756"/>
    <cellStyle name="Comma 12 7" xfId="3"/>
    <cellStyle name="Comma 13" xfId="8757"/>
    <cellStyle name="Comma 13 2" xfId="8758"/>
    <cellStyle name="Comma 13 2 2" xfId="8759"/>
    <cellStyle name="Comma 13 3" xfId="8760"/>
    <cellStyle name="Comma 13 4" xfId="8761"/>
    <cellStyle name="Comma 14" xfId="8762"/>
    <cellStyle name="Comma 14 2" xfId="8763"/>
    <cellStyle name="Comma 14 2 2" xfId="8764"/>
    <cellStyle name="Comma 14 3" xfId="8765"/>
    <cellStyle name="Comma 14 4" xfId="8766"/>
    <cellStyle name="Comma 15" xfId="8767"/>
    <cellStyle name="Comma 15 2" xfId="8768"/>
    <cellStyle name="Comma 15 2 2" xfId="8769"/>
    <cellStyle name="Comma 15 3" xfId="8770"/>
    <cellStyle name="Comma 16" xfId="8771"/>
    <cellStyle name="Comma 16 2" xfId="8772"/>
    <cellStyle name="Comma 16 3" xfId="8773"/>
    <cellStyle name="Comma 17" xfId="8774"/>
    <cellStyle name="Comma 17 2" xfId="8775"/>
    <cellStyle name="Comma 17 2 2" xfId="8776"/>
    <cellStyle name="Comma 17 3" xfId="8777"/>
    <cellStyle name="Comma 17 3 2" xfId="8778"/>
    <cellStyle name="Comma 17 4" xfId="8779"/>
    <cellStyle name="Comma 17 4 2" xfId="8780"/>
    <cellStyle name="Comma 17 5" xfId="8781"/>
    <cellStyle name="Comma 18" xfId="8782"/>
    <cellStyle name="Comma 18 2" xfId="8783"/>
    <cellStyle name="Comma 18 2 2" xfId="8784"/>
    <cellStyle name="Comma 18 3" xfId="8785"/>
    <cellStyle name="Comma 18 3 2" xfId="8786"/>
    <cellStyle name="Comma 18 4" xfId="8787"/>
    <cellStyle name="Comma 18 4 2" xfId="8788"/>
    <cellStyle name="Comma 18 5" xfId="8789"/>
    <cellStyle name="Comma 18 6" xfId="8790"/>
    <cellStyle name="Comma 19" xfId="8791"/>
    <cellStyle name="Comma 19 2" xfId="8792"/>
    <cellStyle name="Comma 19 3" xfId="8793"/>
    <cellStyle name="Comma 2" xfId="8794"/>
    <cellStyle name="Comma 2 10" xfId="8795"/>
    <cellStyle name="Comma 2 2" xfId="8796"/>
    <cellStyle name="Comma 2 2 2" xfId="8797"/>
    <cellStyle name="Comma 2 2 2 2" xfId="8798"/>
    <cellStyle name="Comma 2 2 2 3" xfId="8799"/>
    <cellStyle name="Comma 2 2 3" xfId="8800"/>
    <cellStyle name="Comma 2 2 3 2" xfId="8801"/>
    <cellStyle name="Comma 2 2 4" xfId="8802"/>
    <cellStyle name="Comma 2 2 5" xfId="8803"/>
    <cellStyle name="Comma 2 2_DEM-WP(C) Chelan Power Costs" xfId="8804"/>
    <cellStyle name="Comma 2 3" xfId="8805"/>
    <cellStyle name="Comma 2 3 2" xfId="8806"/>
    <cellStyle name="Comma 2 3 3" xfId="8807"/>
    <cellStyle name="Comma 2 3 4" xfId="8808"/>
    <cellStyle name="Comma 2 4" xfId="8809"/>
    <cellStyle name="Comma 2 4 2" xfId="8810"/>
    <cellStyle name="Comma 2 5" xfId="8811"/>
    <cellStyle name="Comma 2 5 2" xfId="8812"/>
    <cellStyle name="Comma 2 6" xfId="8813"/>
    <cellStyle name="Comma 2 6 2" xfId="8814"/>
    <cellStyle name="Comma 2 7" xfId="8815"/>
    <cellStyle name="Comma 2 7 2" xfId="8816"/>
    <cellStyle name="Comma 2 8" xfId="8817"/>
    <cellStyle name="Comma 2 8 2" xfId="8818"/>
    <cellStyle name="Comma 2 9" xfId="8819"/>
    <cellStyle name="Comma 2_4 31E Reg Asset  Liab and EXH D" xfId="8820"/>
    <cellStyle name="Comma 20" xfId="8821"/>
    <cellStyle name="Comma 20 2" xfId="8822"/>
    <cellStyle name="Comma 20 3" xfId="8823"/>
    <cellStyle name="Comma 21" xfId="8824"/>
    <cellStyle name="Comma 21 2" xfId="8825"/>
    <cellStyle name="Comma 22" xfId="8826"/>
    <cellStyle name="Comma 22 2" xfId="8827"/>
    <cellStyle name="Comma 23" xfId="8828"/>
    <cellStyle name="Comma 23 2" xfId="8829"/>
    <cellStyle name="Comma 24" xfId="8830"/>
    <cellStyle name="Comma 24 2" xfId="8831"/>
    <cellStyle name="Comma 24 3" xfId="8832"/>
    <cellStyle name="Comma 25" xfId="8833"/>
    <cellStyle name="Comma 25 2" xfId="8834"/>
    <cellStyle name="Comma 26" xfId="8835"/>
    <cellStyle name="Comma 26 2" xfId="8836"/>
    <cellStyle name="Comma 27" xfId="8837"/>
    <cellStyle name="Comma 27 2" xfId="8838"/>
    <cellStyle name="Comma 28" xfId="8839"/>
    <cellStyle name="Comma 28 2" xfId="8840"/>
    <cellStyle name="Comma 29" xfId="8841"/>
    <cellStyle name="Comma 3" xfId="8842"/>
    <cellStyle name="Comma 3 2" xfId="8843"/>
    <cellStyle name="Comma 3 2 2" xfId="8844"/>
    <cellStyle name="Comma 3 2 2 2" xfId="8845"/>
    <cellStyle name="Comma 3 2 3" xfId="8846"/>
    <cellStyle name="Comma 3 2 4" xfId="8847"/>
    <cellStyle name="Comma 3 3" xfId="8848"/>
    <cellStyle name="Comma 3 3 2" xfId="8849"/>
    <cellStyle name="Comma 3 3 3" xfId="8850"/>
    <cellStyle name="Comma 3 3 4" xfId="8851"/>
    <cellStyle name="Comma 3 4" xfId="8852"/>
    <cellStyle name="Comma 3 4 2" xfId="8853"/>
    <cellStyle name="Comma 3 4 3" xfId="8854"/>
    <cellStyle name="Comma 3 5" xfId="8855"/>
    <cellStyle name="Comma 3 6" xfId="8856"/>
    <cellStyle name="Comma 30" xfId="8857"/>
    <cellStyle name="Comma 31" xfId="8858"/>
    <cellStyle name="Comma 31 2" xfId="8859"/>
    <cellStyle name="Comma 31 3" xfId="8860"/>
    <cellStyle name="Comma 32" xfId="8861"/>
    <cellStyle name="Comma 32 2" xfId="8862"/>
    <cellStyle name="Comma 32 2 2" xfId="8863"/>
    <cellStyle name="Comma 33" xfId="8864"/>
    <cellStyle name="Comma 34" xfId="8865"/>
    <cellStyle name="Comma 35" xfId="8866"/>
    <cellStyle name="Comma 36" xfId="8867"/>
    <cellStyle name="Comma 37" xfId="8868"/>
    <cellStyle name="Comma 38" xfId="8869"/>
    <cellStyle name="Comma 39" xfId="8870"/>
    <cellStyle name="Comma 4" xfId="8871"/>
    <cellStyle name="Comma 4 2" xfId="8872"/>
    <cellStyle name="Comma 4 2 2" xfId="8873"/>
    <cellStyle name="Comma 4 2 2 2" xfId="8874"/>
    <cellStyle name="Comma 4 2 3" xfId="8875"/>
    <cellStyle name="Comma 4 3" xfId="8876"/>
    <cellStyle name="Comma 4 3 2" xfId="8877"/>
    <cellStyle name="Comma 4 4" xfId="8878"/>
    <cellStyle name="Comma 4 5" xfId="8879"/>
    <cellStyle name="Comma 4 6" xfId="8880"/>
    <cellStyle name="Comma 40" xfId="8881"/>
    <cellStyle name="Comma 41" xfId="8882"/>
    <cellStyle name="Comma 42" xfId="8883"/>
    <cellStyle name="Comma 43" xfId="8884"/>
    <cellStyle name="Comma 44" xfId="8885"/>
    <cellStyle name="Comma 45" xfId="8886"/>
    <cellStyle name="Comma 46" xfId="8887"/>
    <cellStyle name="Comma 47" xfId="8888"/>
    <cellStyle name="Comma 48" xfId="8889"/>
    <cellStyle name="Comma 49" xfId="8890"/>
    <cellStyle name="Comma 5" xfId="8891"/>
    <cellStyle name="Comma 5 2" xfId="8892"/>
    <cellStyle name="Comma 5 2 2" xfId="8893"/>
    <cellStyle name="Comma 5 3" xfId="8894"/>
    <cellStyle name="Comma 5 4" xfId="8895"/>
    <cellStyle name="Comma 5 5" xfId="8896"/>
    <cellStyle name="Comma 5 6" xfId="8897"/>
    <cellStyle name="Comma 50" xfId="8898"/>
    <cellStyle name="Comma 51" xfId="8899"/>
    <cellStyle name="Comma 51 2" xfId="8900"/>
    <cellStyle name="Comma 51 2 2" xfId="8901"/>
    <cellStyle name="Comma 51 2 3" xfId="8902"/>
    <cellStyle name="Comma 52" xfId="8903"/>
    <cellStyle name="Comma 53" xfId="8904"/>
    <cellStyle name="Comma 54" xfId="8905"/>
    <cellStyle name="Comma 55" xfId="8906"/>
    <cellStyle name="Comma 56" xfId="8907"/>
    <cellStyle name="Comma 57" xfId="8908"/>
    <cellStyle name="Comma 58" xfId="8909"/>
    <cellStyle name="Comma 59" xfId="8910"/>
    <cellStyle name="Comma 6" xfId="8911"/>
    <cellStyle name="Comma 6 2" xfId="8912"/>
    <cellStyle name="Comma 6 2 2" xfId="8913"/>
    <cellStyle name="Comma 6 2 2 2" xfId="8914"/>
    <cellStyle name="Comma 6 2 3" xfId="8915"/>
    <cellStyle name="Comma 6 3" xfId="8916"/>
    <cellStyle name="Comma 6 3 2" xfId="8917"/>
    <cellStyle name="Comma 6 4" xfId="8918"/>
    <cellStyle name="Comma 60" xfId="8919"/>
    <cellStyle name="Comma 61" xfId="8920"/>
    <cellStyle name="Comma 62" xfId="8921"/>
    <cellStyle name="Comma 63" xfId="8922"/>
    <cellStyle name="Comma 64" xfId="8923"/>
    <cellStyle name="Comma 65" xfId="8924"/>
    <cellStyle name="Comma 66" xfId="8925"/>
    <cellStyle name="Comma 66 2" xfId="8926"/>
    <cellStyle name="Comma 67" xfId="8927"/>
    <cellStyle name="Comma 68" xfId="8928"/>
    <cellStyle name="Comma 69" xfId="8929"/>
    <cellStyle name="Comma 7" xfId="8930"/>
    <cellStyle name="Comma 7 2" xfId="8931"/>
    <cellStyle name="Comma 7 2 2" xfId="8932"/>
    <cellStyle name="Comma 7 3" xfId="8933"/>
    <cellStyle name="Comma 7 4" xfId="8934"/>
    <cellStyle name="Comma 7 5" xfId="8935"/>
    <cellStyle name="Comma 70" xfId="8936"/>
    <cellStyle name="Comma 8" xfId="8937"/>
    <cellStyle name="Comma 8 2" xfId="8938"/>
    <cellStyle name="Comma 8 2 2" xfId="8939"/>
    <cellStyle name="Comma 8 2 2 2" xfId="8940"/>
    <cellStyle name="Comma 8 2 3" xfId="8941"/>
    <cellStyle name="Comma 8 3" xfId="8942"/>
    <cellStyle name="Comma 8 3 2" xfId="8943"/>
    <cellStyle name="Comma 8 4" xfId="8944"/>
    <cellStyle name="Comma 8 5" xfId="8945"/>
    <cellStyle name="Comma 9" xfId="8946"/>
    <cellStyle name="Comma 9 2" xfId="8947"/>
    <cellStyle name="Comma 9 2 2" xfId="8948"/>
    <cellStyle name="Comma 9 2 2 2" xfId="8949"/>
    <cellStyle name="Comma 9 2 3" xfId="8950"/>
    <cellStyle name="Comma 9 3" xfId="8951"/>
    <cellStyle name="Comma 9 3 2" xfId="8952"/>
    <cellStyle name="Comma 9 3 2 2" xfId="8953"/>
    <cellStyle name="Comma 9 3 3" xfId="8954"/>
    <cellStyle name="Comma 9 3 4" xfId="8955"/>
    <cellStyle name="Comma 9 4" xfId="8956"/>
    <cellStyle name="Comma 9 4 2" xfId="8957"/>
    <cellStyle name="Comma 9 5" xfId="8958"/>
    <cellStyle name="Comma 9 5 2" xfId="8959"/>
    <cellStyle name="Comma 9 6" xfId="8960"/>
    <cellStyle name="Comma 9 6 2" xfId="8961"/>
    <cellStyle name="Comma 9 7" xfId="8962"/>
    <cellStyle name="Comma 9 8" xfId="8963"/>
    <cellStyle name="Comma 9 9" xfId="8964"/>
    <cellStyle name="Comma0" xfId="8965"/>
    <cellStyle name="Comma0 - Style2" xfId="8966"/>
    <cellStyle name="Comma0 - Style2 2" xfId="8967"/>
    <cellStyle name="Comma0 - Style4" xfId="8968"/>
    <cellStyle name="Comma0 - Style4 2" xfId="8969"/>
    <cellStyle name="Comma0 - Style4 3" xfId="8970"/>
    <cellStyle name="Comma0 - Style5" xfId="8971"/>
    <cellStyle name="Comma0 - Style5 2" xfId="8972"/>
    <cellStyle name="Comma0 - Style5 2 2" xfId="8973"/>
    <cellStyle name="Comma0 - Style5 3" xfId="8974"/>
    <cellStyle name="Comma0 - Style5_ACCOUNTS" xfId="8975"/>
    <cellStyle name="Comma0 10" xfId="8976"/>
    <cellStyle name="Comma0 10 2" xfId="8977"/>
    <cellStyle name="Comma0 11" xfId="8978"/>
    <cellStyle name="Comma0 11 2" xfId="8979"/>
    <cellStyle name="Comma0 12" xfId="8980"/>
    <cellStyle name="Comma0 13" xfId="8981"/>
    <cellStyle name="Comma0 14" xfId="8982"/>
    <cellStyle name="Comma0 15" xfId="8983"/>
    <cellStyle name="Comma0 16" xfId="8984"/>
    <cellStyle name="Comma0 17" xfId="8985"/>
    <cellStyle name="Comma0 18" xfId="8986"/>
    <cellStyle name="Comma0 19" xfId="8987"/>
    <cellStyle name="Comma0 2" xfId="8988"/>
    <cellStyle name="Comma0 2 2" xfId="8989"/>
    <cellStyle name="Comma0 2 3" xfId="8990"/>
    <cellStyle name="Comma0 20" xfId="8991"/>
    <cellStyle name="Comma0 21" xfId="8992"/>
    <cellStyle name="Comma0 22" xfId="8993"/>
    <cellStyle name="Comma0 23" xfId="8994"/>
    <cellStyle name="Comma0 24" xfId="8995"/>
    <cellStyle name="Comma0 25" xfId="8996"/>
    <cellStyle name="Comma0 26" xfId="8997"/>
    <cellStyle name="Comma0 27" xfId="8998"/>
    <cellStyle name="Comma0 28" xfId="8999"/>
    <cellStyle name="Comma0 29" xfId="9000"/>
    <cellStyle name="Comma0 3" xfId="9001"/>
    <cellStyle name="Comma0 3 2" xfId="9002"/>
    <cellStyle name="Comma0 3 3" xfId="9003"/>
    <cellStyle name="Comma0 30" xfId="9004"/>
    <cellStyle name="Comma0 31" xfId="9005"/>
    <cellStyle name="Comma0 32" xfId="9006"/>
    <cellStyle name="Comma0 33" xfId="9007"/>
    <cellStyle name="Comma0 34" xfId="9008"/>
    <cellStyle name="Comma0 35" xfId="9009"/>
    <cellStyle name="Comma0 36" xfId="9010"/>
    <cellStyle name="Comma0 37" xfId="9011"/>
    <cellStyle name="Comma0 38" xfId="9012"/>
    <cellStyle name="Comma0 39" xfId="9013"/>
    <cellStyle name="Comma0 4" xfId="9014"/>
    <cellStyle name="Comma0 4 2" xfId="9015"/>
    <cellStyle name="Comma0 40" xfId="9016"/>
    <cellStyle name="Comma0 41" xfId="9017"/>
    <cellStyle name="Comma0 42" xfId="9018"/>
    <cellStyle name="Comma0 43" xfId="9019"/>
    <cellStyle name="Comma0 44" xfId="9020"/>
    <cellStyle name="Comma0 45" xfId="9021"/>
    <cellStyle name="Comma0 46" xfId="9022"/>
    <cellStyle name="Comma0 47" xfId="9023"/>
    <cellStyle name="Comma0 5" xfId="9024"/>
    <cellStyle name="Comma0 5 2" xfId="9025"/>
    <cellStyle name="Comma0 5 3" xfId="9026"/>
    <cellStyle name="Comma0 5 4" xfId="9027"/>
    <cellStyle name="Comma0 6" xfId="9028"/>
    <cellStyle name="Comma0 7" xfId="9029"/>
    <cellStyle name="Comma0 7 2" xfId="9030"/>
    <cellStyle name="Comma0 8" xfId="9031"/>
    <cellStyle name="Comma0 8 2" xfId="9032"/>
    <cellStyle name="Comma0 9" xfId="9033"/>
    <cellStyle name="Comma0 9 2" xfId="9034"/>
    <cellStyle name="Comma0_00COS Ind Allocators" xfId="9035"/>
    <cellStyle name="Comma1 - Style1" xfId="9036"/>
    <cellStyle name="Comma1 - Style1 2" xfId="9037"/>
    <cellStyle name="Comma1 - Style1 2 2" xfId="9038"/>
    <cellStyle name="Comma1 - Style1 3" xfId="9039"/>
    <cellStyle name="Comma1 - Style1 4" xfId="9040"/>
    <cellStyle name="Comma1 - Style1_ACCOUNTS" xfId="9041"/>
    <cellStyle name="Copied" xfId="9042"/>
    <cellStyle name="Copied 2" xfId="9043"/>
    <cellStyle name="Copied 2 2" xfId="9044"/>
    <cellStyle name="Copied 3" xfId="9045"/>
    <cellStyle name="Copied 4" xfId="9046"/>
    <cellStyle name="COST1" xfId="9047"/>
    <cellStyle name="COST1 2" xfId="9048"/>
    <cellStyle name="COST1 2 2" xfId="9049"/>
    <cellStyle name="COST1 3" xfId="9050"/>
    <cellStyle name="COST1 4" xfId="9051"/>
    <cellStyle name="Curren - Style1" xfId="9052"/>
    <cellStyle name="Curren - Style1 2" xfId="9053"/>
    <cellStyle name="Curren - Style2" xfId="9054"/>
    <cellStyle name="Curren - Style2 2" xfId="9055"/>
    <cellStyle name="Curren - Style2 2 2" xfId="9056"/>
    <cellStyle name="Curren - Style2 3" xfId="9057"/>
    <cellStyle name="Curren - Style2 4" xfId="9058"/>
    <cellStyle name="Curren - Style2_ACCOUNTS" xfId="9059"/>
    <cellStyle name="Curren - Style5" xfId="9060"/>
    <cellStyle name="Curren - Style5 2" xfId="9061"/>
    <cellStyle name="Curren - Style6" xfId="9062"/>
    <cellStyle name="Curren - Style6 2" xfId="9063"/>
    <cellStyle name="Curren - Style6 2 2" xfId="9064"/>
    <cellStyle name="Curren - Style6 3" xfId="9065"/>
    <cellStyle name="Curren - Style6_ACCOUNTS" xfId="9066"/>
    <cellStyle name="Currency" xfId="12594" builtinId="4"/>
    <cellStyle name="Currency 10" xfId="9067"/>
    <cellStyle name="Currency 10 2" xfId="9068"/>
    <cellStyle name="Currency 10 2 2" xfId="9069"/>
    <cellStyle name="Currency 10 2 3" xfId="9070"/>
    <cellStyle name="Currency 10 3" xfId="9071"/>
    <cellStyle name="Currency 10 4" xfId="9072"/>
    <cellStyle name="Currency 11" xfId="9073"/>
    <cellStyle name="Currency 11 2" xfId="9074"/>
    <cellStyle name="Currency 11 2 2" xfId="9075"/>
    <cellStyle name="Currency 11 2 3" xfId="9076"/>
    <cellStyle name="Currency 11 3" xfId="9077"/>
    <cellStyle name="Currency 11 4" xfId="9078"/>
    <cellStyle name="Currency 12" xfId="9079"/>
    <cellStyle name="Currency 12 2" xfId="9080"/>
    <cellStyle name="Currency 12 2 2" xfId="9081"/>
    <cellStyle name="Currency 12 3" xfId="9082"/>
    <cellStyle name="Currency 12 3 2" xfId="9083"/>
    <cellStyle name="Currency 12 4" xfId="9084"/>
    <cellStyle name="Currency 12 4 2" xfId="9085"/>
    <cellStyle name="Currency 12 5" xfId="9086"/>
    <cellStyle name="Currency 12 6" xfId="9087"/>
    <cellStyle name="Currency 13" xfId="9088"/>
    <cellStyle name="Currency 13 2" xfId="9089"/>
    <cellStyle name="Currency 13 3" xfId="9090"/>
    <cellStyle name="Currency 13 4" xfId="9091"/>
    <cellStyle name="Currency 14" xfId="9092"/>
    <cellStyle name="Currency 14 2" xfId="9093"/>
    <cellStyle name="Currency 14 2 2" xfId="9094"/>
    <cellStyle name="Currency 14 3" xfId="9095"/>
    <cellStyle name="Currency 14 3 2" xfId="9096"/>
    <cellStyle name="Currency 14 4" xfId="9097"/>
    <cellStyle name="Currency 14 4 2" xfId="9098"/>
    <cellStyle name="Currency 14 5" xfId="9099"/>
    <cellStyle name="Currency 15" xfId="9100"/>
    <cellStyle name="Currency 15 2" xfId="9101"/>
    <cellStyle name="Currency 15 2 2" xfId="9102"/>
    <cellStyle name="Currency 15 3" xfId="9103"/>
    <cellStyle name="Currency 15 4" xfId="9104"/>
    <cellStyle name="Currency 15 5" xfId="9105"/>
    <cellStyle name="Currency 16" xfId="9106"/>
    <cellStyle name="Currency 16 2" xfId="9107"/>
    <cellStyle name="Currency 16 3" xfId="9108"/>
    <cellStyle name="Currency 16 3 2" xfId="9109"/>
    <cellStyle name="Currency 16 3 3" xfId="9110"/>
    <cellStyle name="Currency 16 4" xfId="9111"/>
    <cellStyle name="Currency 16 5" xfId="9112"/>
    <cellStyle name="Currency 17" xfId="9113"/>
    <cellStyle name="Currency 17 2" xfId="9114"/>
    <cellStyle name="Currency 18" xfId="9115"/>
    <cellStyle name="Currency 18 2" xfId="9116"/>
    <cellStyle name="Currency 19" xfId="9117"/>
    <cellStyle name="Currency 19 2" xfId="9118"/>
    <cellStyle name="Currency 2" xfId="9119"/>
    <cellStyle name="Currency 2 2" xfId="9120"/>
    <cellStyle name="Currency 2 2 2" xfId="9121"/>
    <cellStyle name="Currency 2 2 2 2" xfId="9122"/>
    <cellStyle name="Currency 2 2 2 3" xfId="9123"/>
    <cellStyle name="Currency 2 2 3" xfId="9124"/>
    <cellStyle name="Currency 2 2 4" xfId="9125"/>
    <cellStyle name="Currency 2 3" xfId="9126"/>
    <cellStyle name="Currency 2 3 2" xfId="9127"/>
    <cellStyle name="Currency 2 3 3" xfId="9128"/>
    <cellStyle name="Currency 2 4" xfId="9129"/>
    <cellStyle name="Currency 2 4 2" xfId="9130"/>
    <cellStyle name="Currency 2 5" xfId="9131"/>
    <cellStyle name="Currency 2 5 2" xfId="9132"/>
    <cellStyle name="Currency 2 6" xfId="9133"/>
    <cellStyle name="Currency 2 6 2" xfId="9134"/>
    <cellStyle name="Currency 2 7" xfId="9135"/>
    <cellStyle name="Currency 2 7 2" xfId="9136"/>
    <cellStyle name="Currency 2 8" xfId="9137"/>
    <cellStyle name="Currency 2 8 2" xfId="9138"/>
    <cellStyle name="Currency 2 9" xfId="9139"/>
    <cellStyle name="Currency 20" xfId="9140"/>
    <cellStyle name="Currency 21" xfId="9141"/>
    <cellStyle name="Currency 22" xfId="9142"/>
    <cellStyle name="Currency 22 2" xfId="9143"/>
    <cellStyle name="Currency 23" xfId="9144"/>
    <cellStyle name="Currency 24" xfId="9145"/>
    <cellStyle name="Currency 24 2" xfId="9146"/>
    <cellStyle name="Currency 25" xfId="9147"/>
    <cellStyle name="Currency 25 2" xfId="9148"/>
    <cellStyle name="Currency 25 3" xfId="9149"/>
    <cellStyle name="Currency 25 3 2" xfId="9150"/>
    <cellStyle name="Currency 26" xfId="9151"/>
    <cellStyle name="Currency 27" xfId="9152"/>
    <cellStyle name="Currency 27 2" xfId="9153"/>
    <cellStyle name="Currency 27 2 2" xfId="9154"/>
    <cellStyle name="Currency 27 2 3" xfId="9155"/>
    <cellStyle name="Currency 28" xfId="9156"/>
    <cellStyle name="Currency 3" xfId="9157"/>
    <cellStyle name="Currency 3 2" xfId="9158"/>
    <cellStyle name="Currency 3 2 2" xfId="9159"/>
    <cellStyle name="Currency 3 2 2 2" xfId="9160"/>
    <cellStyle name="Currency 3 2 3" xfId="9161"/>
    <cellStyle name="Currency 3 3" xfId="9162"/>
    <cellStyle name="Currency 3 3 2" xfId="9163"/>
    <cellStyle name="Currency 3 4" xfId="9164"/>
    <cellStyle name="Currency 3 5" xfId="9165"/>
    <cellStyle name="Currency 4" xfId="9166"/>
    <cellStyle name="Currency 4 2" xfId="9167"/>
    <cellStyle name="Currency 4 2 2" xfId="9168"/>
    <cellStyle name="Currency 4 2 2 2" xfId="9169"/>
    <cellStyle name="Currency 4 2 3" xfId="9170"/>
    <cellStyle name="Currency 4 2 4" xfId="9171"/>
    <cellStyle name="Currency 4 3" xfId="9172"/>
    <cellStyle name="Currency 4 3 2" xfId="9173"/>
    <cellStyle name="Currency 4 3 2 2" xfId="9174"/>
    <cellStyle name="Currency 4 3 3" xfId="9175"/>
    <cellStyle name="Currency 4 3 3 2" xfId="9176"/>
    <cellStyle name="Currency 4 3 4" xfId="9177"/>
    <cellStyle name="Currency 4 3 4 2" xfId="9178"/>
    <cellStyle name="Currency 4 3 5" xfId="9179"/>
    <cellStyle name="Currency 4 4" xfId="9180"/>
    <cellStyle name="Currency 4 4 2" xfId="9181"/>
    <cellStyle name="Currency 4 5" xfId="9182"/>
    <cellStyle name="Currency 4 6" xfId="9183"/>
    <cellStyle name="Currency 4_2009 GRC Compliance Filing (Electric) for Exh A-1" xfId="9184"/>
    <cellStyle name="Currency 5" xfId="9185"/>
    <cellStyle name="Currency 5 2" xfId="9186"/>
    <cellStyle name="Currency 5 2 2" xfId="9187"/>
    <cellStyle name="Currency 5 3" xfId="9188"/>
    <cellStyle name="Currency 5 4" xfId="9189"/>
    <cellStyle name="Currency 6" xfId="9190"/>
    <cellStyle name="Currency 6 2" xfId="9191"/>
    <cellStyle name="Currency 6 2 2" xfId="9192"/>
    <cellStyle name="Currency 6 3" xfId="9193"/>
    <cellStyle name="Currency 6 4" xfId="9194"/>
    <cellStyle name="Currency 7" xfId="9195"/>
    <cellStyle name="Currency 7 2" xfId="9196"/>
    <cellStyle name="Currency 7 2 2" xfId="9197"/>
    <cellStyle name="Currency 7 3" xfId="9198"/>
    <cellStyle name="Currency 7 4" xfId="9199"/>
    <cellStyle name="Currency 8" xfId="9200"/>
    <cellStyle name="Currency 8 2" xfId="9201"/>
    <cellStyle name="Currency 8 2 2" xfId="9202"/>
    <cellStyle name="Currency 8 2 2 2" xfId="9203"/>
    <cellStyle name="Currency 8 2 2 2 2" xfId="9204"/>
    <cellStyle name="Currency 8 2 2 3" xfId="9205"/>
    <cellStyle name="Currency 8 2 2 4" xfId="9206"/>
    <cellStyle name="Currency 8 2 3" xfId="9207"/>
    <cellStyle name="Currency 8 2 3 2" xfId="9208"/>
    <cellStyle name="Currency 8 2 4" xfId="9209"/>
    <cellStyle name="Currency 8 2 4 2" xfId="9210"/>
    <cellStyle name="Currency 8 2 5" xfId="9211"/>
    <cellStyle name="Currency 8 2 6" xfId="9212"/>
    <cellStyle name="Currency 8 2 7" xfId="9213"/>
    <cellStyle name="Currency 8 3" xfId="9214"/>
    <cellStyle name="Currency 8 3 2" xfId="9215"/>
    <cellStyle name="Currency 8 4" xfId="9216"/>
    <cellStyle name="Currency 8 4 2" xfId="9217"/>
    <cellStyle name="Currency 8 5" xfId="9218"/>
    <cellStyle name="Currency 8 6" xfId="9219"/>
    <cellStyle name="Currency 9" xfId="9220"/>
    <cellStyle name="Currency 9 2" xfId="9221"/>
    <cellStyle name="Currency 9 2 2" xfId="9222"/>
    <cellStyle name="Currency 9 2 2 2" xfId="9223"/>
    <cellStyle name="Currency 9 2 3" xfId="9224"/>
    <cellStyle name="Currency 9 3" xfId="9225"/>
    <cellStyle name="Currency 9 3 2" xfId="9226"/>
    <cellStyle name="Currency 9 3 2 2" xfId="9227"/>
    <cellStyle name="Currency 9 3 3" xfId="9228"/>
    <cellStyle name="Currency 9 3 4" xfId="9229"/>
    <cellStyle name="Currency 9 4" xfId="9230"/>
    <cellStyle name="Currency 9 4 2" xfId="9231"/>
    <cellStyle name="Currency 9 5" xfId="9232"/>
    <cellStyle name="Currency 9 5 2" xfId="9233"/>
    <cellStyle name="Currency 9 6" xfId="9234"/>
    <cellStyle name="Currency 9 6 2" xfId="9235"/>
    <cellStyle name="Currency 9 7" xfId="9236"/>
    <cellStyle name="Currency 9 8" xfId="9237"/>
    <cellStyle name="Currency 9 9" xfId="9238"/>
    <cellStyle name="Currency0" xfId="9239"/>
    <cellStyle name="Currency0 2" xfId="9240"/>
    <cellStyle name="Currency0 2 2" xfId="9241"/>
    <cellStyle name="Currency0 2 2 2" xfId="9242"/>
    <cellStyle name="Currency0 2 3" xfId="9243"/>
    <cellStyle name="Currency0 2 4" xfId="9244"/>
    <cellStyle name="Currency0 3" xfId="9245"/>
    <cellStyle name="Currency0 3 2" xfId="9246"/>
    <cellStyle name="Currency0 3 3" xfId="9247"/>
    <cellStyle name="Currency0 4" xfId="9248"/>
    <cellStyle name="Currency0 4 2" xfId="9249"/>
    <cellStyle name="Currency0 4 3" xfId="9250"/>
    <cellStyle name="Currency0 5" xfId="9251"/>
    <cellStyle name="Currency0 5 2" xfId="9252"/>
    <cellStyle name="Currency0 6" xfId="9253"/>
    <cellStyle name="Currency0 7" xfId="9254"/>
    <cellStyle name="Currency0 7 2" xfId="9255"/>
    <cellStyle name="Currency0 8" xfId="9256"/>
    <cellStyle name="Currency0 8 2" xfId="9257"/>
    <cellStyle name="Currency0 9" xfId="9258"/>
    <cellStyle name="Currency0_ACCOUNTS" xfId="9259"/>
    <cellStyle name="Date" xfId="9260"/>
    <cellStyle name="Date 2" xfId="9261"/>
    <cellStyle name="Date 2 2" xfId="9262"/>
    <cellStyle name="Date 2 3" xfId="9263"/>
    <cellStyle name="Date 3" xfId="9264"/>
    <cellStyle name="Date 3 2" xfId="9265"/>
    <cellStyle name="Date 3 3" xfId="9266"/>
    <cellStyle name="Date 4" xfId="9267"/>
    <cellStyle name="Date 4 2" xfId="9268"/>
    <cellStyle name="Date 5" xfId="9269"/>
    <cellStyle name="Date 5 2" xfId="9270"/>
    <cellStyle name="Date 5 3" xfId="9271"/>
    <cellStyle name="Date 5 4" xfId="9272"/>
    <cellStyle name="Date 6" xfId="9273"/>
    <cellStyle name="Date 7" xfId="9274"/>
    <cellStyle name="Date 8" xfId="9275"/>
    <cellStyle name="Date_903 SAP 2-6-09" xfId="9276"/>
    <cellStyle name="drp-sh - Style2" xfId="9277"/>
    <cellStyle name="Emphasis 1" xfId="9278"/>
    <cellStyle name="Emphasis 1 2" xfId="9279"/>
    <cellStyle name="Emphasis 2" xfId="9280"/>
    <cellStyle name="Emphasis 2 2" xfId="9281"/>
    <cellStyle name="Emphasis 3" xfId="9282"/>
    <cellStyle name="Emphasis 3 2" xfId="9283"/>
    <cellStyle name="Entered" xfId="9284"/>
    <cellStyle name="Entered 2" xfId="9285"/>
    <cellStyle name="Entered 2 2" xfId="9286"/>
    <cellStyle name="Entered 2 2 2" xfId="9287"/>
    <cellStyle name="Entered 2 3" xfId="9288"/>
    <cellStyle name="Entered 3" xfId="9289"/>
    <cellStyle name="Entered 3 2" xfId="9290"/>
    <cellStyle name="Entered 3 2 2" xfId="9291"/>
    <cellStyle name="Entered 3 3" xfId="9292"/>
    <cellStyle name="Entered 3 3 2" xfId="9293"/>
    <cellStyle name="Entered 3 4" xfId="9294"/>
    <cellStyle name="Entered 3 4 2" xfId="9295"/>
    <cellStyle name="Entered 4" xfId="9296"/>
    <cellStyle name="Entered 4 2" xfId="9297"/>
    <cellStyle name="Entered 4 3" xfId="9298"/>
    <cellStyle name="Entered 5" xfId="9299"/>
    <cellStyle name="Entered 5 2" xfId="9300"/>
    <cellStyle name="Entered 6" xfId="9301"/>
    <cellStyle name="Entered 7" xfId="9302"/>
    <cellStyle name="Entered 7 2" xfId="9303"/>
    <cellStyle name="Entered 8" xfId="9304"/>
    <cellStyle name="Entered 8 2" xfId="9305"/>
    <cellStyle name="Entered_4.32E Depreciation Study Robs file" xfId="9306"/>
    <cellStyle name="Euro" xfId="9307"/>
    <cellStyle name="Euro 2" xfId="9308"/>
    <cellStyle name="Euro 2 2" xfId="9309"/>
    <cellStyle name="Euro 2 2 2" xfId="9310"/>
    <cellStyle name="Euro 2 3" xfId="9311"/>
    <cellStyle name="Euro 3" xfId="9312"/>
    <cellStyle name="Euro 3 2" xfId="9313"/>
    <cellStyle name="Euro 4" xfId="9314"/>
    <cellStyle name="Euro 4 2" xfId="9315"/>
    <cellStyle name="Euro 5" xfId="9316"/>
    <cellStyle name="Euro 5 2" xfId="9317"/>
    <cellStyle name="Euro 6" xfId="9318"/>
    <cellStyle name="Euro 7" xfId="9319"/>
    <cellStyle name="Euro 7 2" xfId="9320"/>
    <cellStyle name="Euro 8" xfId="9321"/>
    <cellStyle name="Euro 8 2" xfId="9322"/>
    <cellStyle name="Explanatory Text 10" xfId="12922"/>
    <cellStyle name="Explanatory Text 2" xfId="9323"/>
    <cellStyle name="Explanatory Text 2 2" xfId="9324"/>
    <cellStyle name="Explanatory Text 2 2 2" xfId="9325"/>
    <cellStyle name="Explanatory Text 2 3" xfId="9326"/>
    <cellStyle name="Explanatory Text 2 4" xfId="9327"/>
    <cellStyle name="Explanatory Text 3" xfId="9328"/>
    <cellStyle name="Explanatory Text 3 2" xfId="9329"/>
    <cellStyle name="Explanatory Text 3 3" xfId="9330"/>
    <cellStyle name="Explanatory Text 4" xfId="9331"/>
    <cellStyle name="Explanatory Text 5" xfId="9332"/>
    <cellStyle name="Explanatory Text 6" xfId="9333"/>
    <cellStyle name="Explanatory Text 7" xfId="12923"/>
    <cellStyle name="Explanatory Text 8" xfId="12924"/>
    <cellStyle name="Explanatory Text 9" xfId="12925"/>
    <cellStyle name="Fixed" xfId="9334"/>
    <cellStyle name="Fixed 2" xfId="9335"/>
    <cellStyle name="Fixed 2 2" xfId="9336"/>
    <cellStyle name="Fixed 3" xfId="9337"/>
    <cellStyle name="Fixed 4" xfId="9338"/>
    <cellStyle name="Fixed 5" xfId="9339"/>
    <cellStyle name="Fixed 6" xfId="9340"/>
    <cellStyle name="Fixed 7" xfId="9341"/>
    <cellStyle name="Fixed_ACCOUNTS" xfId="9342"/>
    <cellStyle name="Fixed3 - Style3" xfId="9343"/>
    <cellStyle name="Fixed3 - Style3 2" xfId="9344"/>
    <cellStyle name="Good 10" xfId="12926"/>
    <cellStyle name="Good 2" xfId="9345"/>
    <cellStyle name="Good 2 2" xfId="9346"/>
    <cellStyle name="Good 2 2 2" xfId="9347"/>
    <cellStyle name="Good 2 3" xfId="9348"/>
    <cellStyle name="Good 2 4" xfId="9349"/>
    <cellStyle name="Good 3" xfId="9350"/>
    <cellStyle name="Good 3 2" xfId="9351"/>
    <cellStyle name="Good 3 2 2" xfId="9352"/>
    <cellStyle name="Good 3 3" xfId="9353"/>
    <cellStyle name="Good 3 4" xfId="9354"/>
    <cellStyle name="Good 3 5" xfId="9355"/>
    <cellStyle name="Good 4" xfId="9356"/>
    <cellStyle name="Good 5" xfId="9357"/>
    <cellStyle name="Good 6" xfId="9358"/>
    <cellStyle name="Good 7" xfId="9359"/>
    <cellStyle name="Good 8" xfId="12927"/>
    <cellStyle name="Good 9" xfId="12928"/>
    <cellStyle name="Grey" xfId="9360"/>
    <cellStyle name="Grey 2" xfId="9361"/>
    <cellStyle name="Grey 2 2" xfId="9362"/>
    <cellStyle name="Grey 2 2 2" xfId="9363"/>
    <cellStyle name="Grey 2 3" xfId="9364"/>
    <cellStyle name="Grey 2 3 2" xfId="9365"/>
    <cellStyle name="Grey 2 4" xfId="9366"/>
    <cellStyle name="Grey 3" xfId="9367"/>
    <cellStyle name="Grey 3 2" xfId="9368"/>
    <cellStyle name="Grey 3 2 2" xfId="9369"/>
    <cellStyle name="Grey 3 3" xfId="9370"/>
    <cellStyle name="Grey 3 3 2" xfId="9371"/>
    <cellStyle name="Grey 3 4" xfId="9372"/>
    <cellStyle name="Grey 4" xfId="9373"/>
    <cellStyle name="Grey 4 2" xfId="9374"/>
    <cellStyle name="Grey 4 3" xfId="9375"/>
    <cellStyle name="Grey 4 3 2" xfId="9376"/>
    <cellStyle name="Grey 4 4" xfId="9377"/>
    <cellStyle name="Grey 5" xfId="9378"/>
    <cellStyle name="Grey 5 2" xfId="9379"/>
    <cellStyle name="Grey 6" xfId="9380"/>
    <cellStyle name="Grey 6 2" xfId="9381"/>
    <cellStyle name="Grey 7" xfId="9382"/>
    <cellStyle name="Grey 8" xfId="9383"/>
    <cellStyle name="Grey_(C) WHE Proforma with ITC cash grant 10 Yr Amort_for deferral_102809" xfId="9384"/>
    <cellStyle name="g-tota - Style7" xfId="9385"/>
    <cellStyle name="Header" xfId="9386"/>
    <cellStyle name="Header1" xfId="9387"/>
    <cellStyle name="Header1 2" xfId="9388"/>
    <cellStyle name="Header1 2 2" xfId="9389"/>
    <cellStyle name="Header1 3" xfId="9390"/>
    <cellStyle name="Header1 3 2" xfId="9391"/>
    <cellStyle name="Header1 4" xfId="9392"/>
    <cellStyle name="Header1_AURORA Total New" xfId="9393"/>
    <cellStyle name="Header2" xfId="9394"/>
    <cellStyle name="Header2 2" xfId="9395"/>
    <cellStyle name="Header2 2 2" xfId="9396"/>
    <cellStyle name="Header2 2 3" xfId="9397"/>
    <cellStyle name="Header2 2 4" xfId="9398"/>
    <cellStyle name="Header2 2 5" xfId="9399"/>
    <cellStyle name="Header2 3" xfId="9400"/>
    <cellStyle name="Header2 3 2" xfId="9401"/>
    <cellStyle name="Header2 3 2 2" xfId="9402"/>
    <cellStyle name="Header2 3 2 3" xfId="9403"/>
    <cellStyle name="Header2 3 2 4" xfId="9404"/>
    <cellStyle name="Header2 3 2 5" xfId="9405"/>
    <cellStyle name="Header2 4" xfId="9406"/>
    <cellStyle name="Header2 4 2" xfId="9407"/>
    <cellStyle name="Header2 4 3" xfId="9408"/>
    <cellStyle name="Header2 4 4" xfId="9409"/>
    <cellStyle name="Header2 4 5" xfId="9410"/>
    <cellStyle name="Header2 5" xfId="9411"/>
    <cellStyle name="Header2 6" xfId="9412"/>
    <cellStyle name="Header2_AURORA Total New" xfId="9413"/>
    <cellStyle name="Heading" xfId="9414"/>
    <cellStyle name="Heading 1 10" xfId="12929"/>
    <cellStyle name="Heading 1 2" xfId="9415"/>
    <cellStyle name="Heading 1 2 2" xfId="9416"/>
    <cellStyle name="Heading 1 2 2 2" xfId="9417"/>
    <cellStyle name="Heading 1 2 3" xfId="9418"/>
    <cellStyle name="Heading 1 2 3 2" xfId="9419"/>
    <cellStyle name="Heading 1 2 3 2 2" xfId="9420"/>
    <cellStyle name="Heading 1 2 3 3" xfId="9421"/>
    <cellStyle name="Heading 1 2 3 4" xfId="9422"/>
    <cellStyle name="Heading 1 2 3 5" xfId="9423"/>
    <cellStyle name="Heading 1 2 4" xfId="9424"/>
    <cellStyle name="Heading 1 3" xfId="9425"/>
    <cellStyle name="Heading 1 3 2" xfId="9426"/>
    <cellStyle name="Heading 1 3 2 2" xfId="9427"/>
    <cellStyle name="Heading 1 3 3" xfId="9428"/>
    <cellStyle name="Heading 1 3 4" xfId="9429"/>
    <cellStyle name="Heading 1 4" xfId="9430"/>
    <cellStyle name="Heading 1 4 2" xfId="9431"/>
    <cellStyle name="Heading 1 4 3" xfId="9432"/>
    <cellStyle name="Heading 1 5" xfId="9433"/>
    <cellStyle name="Heading 1 6" xfId="9434"/>
    <cellStyle name="Heading 1 7" xfId="12930"/>
    <cellStyle name="Heading 1 8" xfId="12931"/>
    <cellStyle name="Heading 1 9" xfId="9435"/>
    <cellStyle name="Heading 1 9 2" xfId="9436"/>
    <cellStyle name="Heading 2 10" xfId="12932"/>
    <cellStyle name="Heading 2 2" xfId="9437"/>
    <cellStyle name="Heading 2 2 2" xfId="9438"/>
    <cellStyle name="Heading 2 2 2 2" xfId="9439"/>
    <cellStyle name="Heading 2 2 3" xfId="9440"/>
    <cellStyle name="Heading 2 2 3 2" xfId="9441"/>
    <cellStyle name="Heading 2 2 3 2 2" xfId="9442"/>
    <cellStyle name="Heading 2 2 3 3" xfId="9443"/>
    <cellStyle name="Heading 2 2 3 4" xfId="9444"/>
    <cellStyle name="Heading 2 2 3 5" xfId="9445"/>
    <cellStyle name="Heading 2 2 4" xfId="9446"/>
    <cellStyle name="Heading 2 3" xfId="9447"/>
    <cellStyle name="Heading 2 3 2" xfId="9448"/>
    <cellStyle name="Heading 2 3 2 2" xfId="9449"/>
    <cellStyle name="Heading 2 3 3" xfId="9450"/>
    <cellStyle name="Heading 2 3 4" xfId="9451"/>
    <cellStyle name="Heading 2 4" xfId="9452"/>
    <cellStyle name="Heading 2 4 2" xfId="9453"/>
    <cellStyle name="Heading 2 4 3" xfId="9454"/>
    <cellStyle name="Heading 2 5" xfId="9455"/>
    <cellStyle name="Heading 2 6" xfId="9456"/>
    <cellStyle name="Heading 2 7" xfId="12933"/>
    <cellStyle name="Heading 2 8" xfId="12934"/>
    <cellStyle name="Heading 2 9" xfId="9457"/>
    <cellStyle name="Heading 2 9 2" xfId="9458"/>
    <cellStyle name="Heading 3 10" xfId="12935"/>
    <cellStyle name="Heading 3 2" xfId="9459"/>
    <cellStyle name="Heading 3 2 2" xfId="9460"/>
    <cellStyle name="Heading 3 2 2 2" xfId="9461"/>
    <cellStyle name="Heading 3 2 3" xfId="9462"/>
    <cellStyle name="Heading 3 2 4" xfId="9463"/>
    <cellStyle name="Heading 3 3" xfId="9464"/>
    <cellStyle name="Heading 3 3 2" xfId="9465"/>
    <cellStyle name="Heading 3 3 2 2" xfId="9466"/>
    <cellStyle name="Heading 3 3 3" xfId="9467"/>
    <cellStyle name="Heading 3 3 4" xfId="9468"/>
    <cellStyle name="Heading 3 3 5" xfId="9469"/>
    <cellStyle name="Heading 3 4" xfId="9470"/>
    <cellStyle name="Heading 3 5" xfId="9471"/>
    <cellStyle name="Heading 3 6" xfId="9472"/>
    <cellStyle name="Heading 3 7" xfId="9473"/>
    <cellStyle name="Heading 3 8" xfId="12936"/>
    <cellStyle name="Heading 3 9" xfId="12937"/>
    <cellStyle name="Heading 4 10" xfId="12938"/>
    <cellStyle name="Heading 4 2" xfId="9474"/>
    <cellStyle name="Heading 4 2 2" xfId="9475"/>
    <cellStyle name="Heading 4 2 2 2" xfId="9476"/>
    <cellStyle name="Heading 4 2 3" xfId="9477"/>
    <cellStyle name="Heading 4 2 4" xfId="9478"/>
    <cellStyle name="Heading 4 3" xfId="9479"/>
    <cellStyle name="Heading 4 3 2" xfId="9480"/>
    <cellStyle name="Heading 4 3 2 2" xfId="9481"/>
    <cellStyle name="Heading 4 3 3" xfId="9482"/>
    <cellStyle name="Heading 4 3 4" xfId="9483"/>
    <cellStyle name="Heading 4 3 5" xfId="9484"/>
    <cellStyle name="Heading 4 4" xfId="9485"/>
    <cellStyle name="Heading 4 5" xfId="9486"/>
    <cellStyle name="Heading 4 6" xfId="9487"/>
    <cellStyle name="Heading 4 7" xfId="9488"/>
    <cellStyle name="Heading 4 8" xfId="12939"/>
    <cellStyle name="Heading 4 9" xfId="12940"/>
    <cellStyle name="Heading1" xfId="9489"/>
    <cellStyle name="Heading1 2" xfId="9490"/>
    <cellStyle name="Heading1 2 2" xfId="9491"/>
    <cellStyle name="Heading1 3" xfId="9492"/>
    <cellStyle name="Heading1 3 2" xfId="9493"/>
    <cellStyle name="Heading1 4" xfId="9494"/>
    <cellStyle name="Heading1 5" xfId="9495"/>
    <cellStyle name="Heading1 6" xfId="9496"/>
    <cellStyle name="Heading1 7" xfId="9497"/>
    <cellStyle name="Heading1 8" xfId="9498"/>
    <cellStyle name="Heading1_4.32E Depreciation Study Robs file" xfId="9499"/>
    <cellStyle name="Heading2" xfId="9500"/>
    <cellStyle name="Heading2 2" xfId="9501"/>
    <cellStyle name="Heading2 2 2" xfId="9502"/>
    <cellStyle name="Heading2 3" xfId="9503"/>
    <cellStyle name="Heading2 3 2" xfId="9504"/>
    <cellStyle name="Heading2 4" xfId="9505"/>
    <cellStyle name="Heading2 5" xfId="9506"/>
    <cellStyle name="Heading2 6" xfId="9507"/>
    <cellStyle name="Heading2 7" xfId="9508"/>
    <cellStyle name="Heading2 8" xfId="9509"/>
    <cellStyle name="Heading2_4.32E Depreciation Study Robs file" xfId="9510"/>
    <cellStyle name="HeadlineStyle" xfId="9511"/>
    <cellStyle name="HeadlineStyle 2" xfId="9512"/>
    <cellStyle name="HeadlineStyleJustified" xfId="9513"/>
    <cellStyle name="HeadlineStyleJustified 2" xfId="9514"/>
    <cellStyle name="Hyperlink 2" xfId="9515"/>
    <cellStyle name="Hyperlink 3" xfId="9516"/>
    <cellStyle name="Input [yellow]" xfId="9517"/>
    <cellStyle name="Input [yellow] 2" xfId="9518"/>
    <cellStyle name="Input [yellow] 2 2" xfId="9519"/>
    <cellStyle name="Input [yellow] 2 2 2" xfId="9520"/>
    <cellStyle name="Input [yellow] 2 2 3" xfId="9521"/>
    <cellStyle name="Input [yellow] 2 2 4" xfId="9522"/>
    <cellStyle name="Input [yellow] 2 2 5" xfId="9523"/>
    <cellStyle name="Input [yellow] 2 3" xfId="9524"/>
    <cellStyle name="Input [yellow] 2 3 2" xfId="9525"/>
    <cellStyle name="Input [yellow] 2 3 3" xfId="9526"/>
    <cellStyle name="Input [yellow] 2 3 4" xfId="9527"/>
    <cellStyle name="Input [yellow] 2 3 5" xfId="9528"/>
    <cellStyle name="Input [yellow] 2 3 6" xfId="9529"/>
    <cellStyle name="Input [yellow] 2 4" xfId="9530"/>
    <cellStyle name="Input [yellow] 2 5" xfId="9531"/>
    <cellStyle name="Input [yellow] 3" xfId="9532"/>
    <cellStyle name="Input [yellow] 3 2" xfId="9533"/>
    <cellStyle name="Input [yellow] 3 2 2" xfId="9534"/>
    <cellStyle name="Input [yellow] 3 2 3" xfId="9535"/>
    <cellStyle name="Input [yellow] 3 2 4" xfId="9536"/>
    <cellStyle name="Input [yellow] 3 2 5" xfId="9537"/>
    <cellStyle name="Input [yellow] 3 3" xfId="9538"/>
    <cellStyle name="Input [yellow] 3 3 2" xfId="9539"/>
    <cellStyle name="Input [yellow] 3 3 3" xfId="9540"/>
    <cellStyle name="Input [yellow] 3 3 4" xfId="9541"/>
    <cellStyle name="Input [yellow] 3 3 5" xfId="9542"/>
    <cellStyle name="Input [yellow] 3 3 6" xfId="9543"/>
    <cellStyle name="Input [yellow] 3 4" xfId="9544"/>
    <cellStyle name="Input [yellow] 3 5" xfId="9545"/>
    <cellStyle name="Input [yellow] 4" xfId="9546"/>
    <cellStyle name="Input [yellow] 4 2" xfId="9547"/>
    <cellStyle name="Input [yellow] 4 2 2" xfId="9548"/>
    <cellStyle name="Input [yellow] 4 2 3" xfId="9549"/>
    <cellStyle name="Input [yellow] 4 2 4" xfId="9550"/>
    <cellStyle name="Input [yellow] 4 2 5" xfId="9551"/>
    <cellStyle name="Input [yellow] 4 3" xfId="9552"/>
    <cellStyle name="Input [yellow] 4 3 2" xfId="9553"/>
    <cellStyle name="Input [yellow] 4 3 3" xfId="9554"/>
    <cellStyle name="Input [yellow] 4 3 4" xfId="9555"/>
    <cellStyle name="Input [yellow] 4 3 5" xfId="9556"/>
    <cellStyle name="Input [yellow] 4 3 6" xfId="9557"/>
    <cellStyle name="Input [yellow] 4 4" xfId="9558"/>
    <cellStyle name="Input [yellow] 4 5" xfId="9559"/>
    <cellStyle name="Input [yellow] 5" xfId="9560"/>
    <cellStyle name="Input [yellow] 5 2" xfId="9561"/>
    <cellStyle name="Input [yellow] 5 2 2" xfId="9562"/>
    <cellStyle name="Input [yellow] 5 2 3" xfId="9563"/>
    <cellStyle name="Input [yellow] 5 2 4" xfId="9564"/>
    <cellStyle name="Input [yellow] 5 2 5" xfId="9565"/>
    <cellStyle name="Input [yellow] 6" xfId="9566"/>
    <cellStyle name="Input [yellow] 6 2" xfId="9567"/>
    <cellStyle name="Input [yellow] 6 3" xfId="9568"/>
    <cellStyle name="Input [yellow] 6 4" xfId="9569"/>
    <cellStyle name="Input [yellow] 6 5" xfId="9570"/>
    <cellStyle name="Input [yellow] 7" xfId="9571"/>
    <cellStyle name="Input [yellow] 8" xfId="9572"/>
    <cellStyle name="Input [yellow] 9" xfId="9573"/>
    <cellStyle name="Input [yellow]_(C) WHE Proforma with ITC cash grant 10 Yr Amort_for deferral_102809" xfId="9574"/>
    <cellStyle name="Input 10" xfId="9575"/>
    <cellStyle name="Input 10 2" xfId="9576"/>
    <cellStyle name="Input 10 3" xfId="9577"/>
    <cellStyle name="Input 10 4" xfId="9578"/>
    <cellStyle name="Input 10 5" xfId="9579"/>
    <cellStyle name="Input 11" xfId="9580"/>
    <cellStyle name="Input 12" xfId="9581"/>
    <cellStyle name="Input 13" xfId="9582"/>
    <cellStyle name="Input 13 2" xfId="9583"/>
    <cellStyle name="Input 13 3" xfId="9584"/>
    <cellStyle name="Input 13 4" xfId="9585"/>
    <cellStyle name="Input 13 5" xfId="9586"/>
    <cellStyle name="Input 14" xfId="9587"/>
    <cellStyle name="Input 14 2" xfId="9588"/>
    <cellStyle name="Input 14 3" xfId="9589"/>
    <cellStyle name="Input 14 4" xfId="9590"/>
    <cellStyle name="Input 14 5" xfId="9591"/>
    <cellStyle name="Input 15" xfId="9592"/>
    <cellStyle name="Input 16" xfId="9593"/>
    <cellStyle name="Input 17" xfId="9594"/>
    <cellStyle name="Input 18" xfId="9595"/>
    <cellStyle name="Input 19" xfId="9596"/>
    <cellStyle name="Input 2" xfId="9597"/>
    <cellStyle name="Input 2 2" xfId="9598"/>
    <cellStyle name="Input 2 2 2" xfId="9599"/>
    <cellStyle name="Input 2 2 2 2" xfId="9600"/>
    <cellStyle name="Input 2 2 2 3" xfId="9601"/>
    <cellStyle name="Input 2 2 2 4" xfId="9602"/>
    <cellStyle name="Input 2 2 2 5" xfId="9603"/>
    <cellStyle name="Input 2 2 3" xfId="9604"/>
    <cellStyle name="Input 2 3" xfId="9605"/>
    <cellStyle name="Input 2 4" xfId="9606"/>
    <cellStyle name="Input 2 5" xfId="9607"/>
    <cellStyle name="Input 2 6" xfId="9608"/>
    <cellStyle name="Input 2 7" xfId="9609"/>
    <cellStyle name="Input 20" xfId="9610"/>
    <cellStyle name="Input 21" xfId="9611"/>
    <cellStyle name="Input 22" xfId="9612"/>
    <cellStyle name="Input 23" xfId="9613"/>
    <cellStyle name="Input 24" xfId="9614"/>
    <cellStyle name="Input 25" xfId="9615"/>
    <cellStyle name="Input 26" xfId="9616"/>
    <cellStyle name="Input 27" xfId="9617"/>
    <cellStyle name="Input 28" xfId="9618"/>
    <cellStyle name="Input 29" xfId="9619"/>
    <cellStyle name="Input 3" xfId="9620"/>
    <cellStyle name="Input 3 2" xfId="9621"/>
    <cellStyle name="Input 3 2 2" xfId="9622"/>
    <cellStyle name="Input 3 3" xfId="9623"/>
    <cellStyle name="Input 3 4" xfId="9624"/>
    <cellStyle name="Input 3 5" xfId="9625"/>
    <cellStyle name="Input 3 6" xfId="9626"/>
    <cellStyle name="Input 3 7" xfId="9627"/>
    <cellStyle name="Input 3 8" xfId="9628"/>
    <cellStyle name="Input 30" xfId="12941"/>
    <cellStyle name="Input 31" xfId="12942"/>
    <cellStyle name="Input 32" xfId="12943"/>
    <cellStyle name="Input 33" xfId="12944"/>
    <cellStyle name="Input 34" xfId="12945"/>
    <cellStyle name="Input 35" xfId="12946"/>
    <cellStyle name="Input 36" xfId="12947"/>
    <cellStyle name="Input 37" xfId="12948"/>
    <cellStyle name="Input 38" xfId="12949"/>
    <cellStyle name="Input 39" xfId="12950"/>
    <cellStyle name="Input 4" xfId="9629"/>
    <cellStyle name="Input 4 2" xfId="9630"/>
    <cellStyle name="Input 4 2 2" xfId="9631"/>
    <cellStyle name="Input 4 3" xfId="9632"/>
    <cellStyle name="Input 4 4" xfId="9633"/>
    <cellStyle name="Input 4 5" xfId="9634"/>
    <cellStyle name="Input 40" xfId="12951"/>
    <cellStyle name="Input 41" xfId="12952"/>
    <cellStyle name="Input 42" xfId="12953"/>
    <cellStyle name="Input 43" xfId="12954"/>
    <cellStyle name="Input 5" xfId="9635"/>
    <cellStyle name="Input 5 2" xfId="9636"/>
    <cellStyle name="Input 6" xfId="9637"/>
    <cellStyle name="Input 6 2" xfId="9638"/>
    <cellStyle name="Input 6 3" xfId="9639"/>
    <cellStyle name="Input 7" xfId="9640"/>
    <cellStyle name="Input 7 2" xfId="9641"/>
    <cellStyle name="Input 7 3" xfId="9642"/>
    <cellStyle name="Input 8" xfId="9643"/>
    <cellStyle name="Input 8 2" xfId="9644"/>
    <cellStyle name="Input 8 3" xfId="9645"/>
    <cellStyle name="Input 9" xfId="9646"/>
    <cellStyle name="Input 9 2" xfId="9647"/>
    <cellStyle name="Input Cells" xfId="9648"/>
    <cellStyle name="Input Cells 2" xfId="9649"/>
    <cellStyle name="Input Cells 3" xfId="9650"/>
    <cellStyle name="Input Cells Percent" xfId="9651"/>
    <cellStyle name="Input Cells Percent 2" xfId="9652"/>
    <cellStyle name="Input Cells Percent 3" xfId="9653"/>
    <cellStyle name="Input Cells Percent_AURORA Total New" xfId="9654"/>
    <cellStyle name="Input Cells_4.34E Mint Farm Deferral" xfId="9655"/>
    <cellStyle name="line b - Style6" xfId="9656"/>
    <cellStyle name="Lines" xfId="9657"/>
    <cellStyle name="Lines 2" xfId="9658"/>
    <cellStyle name="Lines 3" xfId="9659"/>
    <cellStyle name="Lines 3 2" xfId="9660"/>
    <cellStyle name="Lines 4" xfId="9661"/>
    <cellStyle name="Lines_Electric Rev Req Model (2009 GRC) Rebuttal" xfId="9662"/>
    <cellStyle name="LINKED" xfId="9663"/>
    <cellStyle name="LINKED 2" xfId="9664"/>
    <cellStyle name="LINKED 2 2" xfId="9665"/>
    <cellStyle name="LINKED 3" xfId="9666"/>
    <cellStyle name="LINKED 4" xfId="9667"/>
    <cellStyle name="Linked Cell 10" xfId="12955"/>
    <cellStyle name="Linked Cell 2" xfId="9668"/>
    <cellStyle name="Linked Cell 2 2" xfId="9669"/>
    <cellStyle name="Linked Cell 2 2 2" xfId="9670"/>
    <cellStyle name="Linked Cell 2 3" xfId="9671"/>
    <cellStyle name="Linked Cell 2 4" xfId="9672"/>
    <cellStyle name="Linked Cell 3" xfId="9673"/>
    <cellStyle name="Linked Cell 3 2" xfId="9674"/>
    <cellStyle name="Linked Cell 3 2 2" xfId="9675"/>
    <cellStyle name="Linked Cell 3 3" xfId="9676"/>
    <cellStyle name="Linked Cell 3 4" xfId="9677"/>
    <cellStyle name="Linked Cell 3 5" xfId="9678"/>
    <cellStyle name="Linked Cell 4" xfId="9679"/>
    <cellStyle name="Linked Cell 5" xfId="9680"/>
    <cellStyle name="Linked Cell 6" xfId="9681"/>
    <cellStyle name="Linked Cell 7" xfId="9682"/>
    <cellStyle name="Linked Cell 8" xfId="12956"/>
    <cellStyle name="Linked Cell 9" xfId="12957"/>
    <cellStyle name="Millares [0]_2AV_M_M " xfId="9683"/>
    <cellStyle name="Millares_2AV_M_M " xfId="9684"/>
    <cellStyle name="modified border" xfId="9685"/>
    <cellStyle name="modified border 2" xfId="9686"/>
    <cellStyle name="modified border 2 2" xfId="9687"/>
    <cellStyle name="modified border 2 3" xfId="9688"/>
    <cellStyle name="modified border 3" xfId="9689"/>
    <cellStyle name="modified border 3 2" xfId="9690"/>
    <cellStyle name="modified border 3 3" xfId="9691"/>
    <cellStyle name="modified border 4" xfId="9692"/>
    <cellStyle name="modified border 4 2" xfId="9693"/>
    <cellStyle name="modified border 4 3" xfId="9694"/>
    <cellStyle name="modified border 5" xfId="9695"/>
    <cellStyle name="modified border 5 2" xfId="9696"/>
    <cellStyle name="modified border 6" xfId="9697"/>
    <cellStyle name="modified border 7" xfId="9698"/>
    <cellStyle name="modified border 8" xfId="9699"/>
    <cellStyle name="modified border_4.34E Mint Farm Deferral" xfId="9700"/>
    <cellStyle name="modified border1" xfId="9701"/>
    <cellStyle name="modified border1 2" xfId="9702"/>
    <cellStyle name="modified border1 2 2" xfId="9703"/>
    <cellStyle name="modified border1 2 3" xfId="9704"/>
    <cellStyle name="modified border1 3" xfId="9705"/>
    <cellStyle name="modified border1 3 2" xfId="9706"/>
    <cellStyle name="modified border1 3 3" xfId="9707"/>
    <cellStyle name="modified border1 4" xfId="9708"/>
    <cellStyle name="modified border1 4 2" xfId="9709"/>
    <cellStyle name="modified border1 4 3" xfId="9710"/>
    <cellStyle name="modified border1 5" xfId="9711"/>
    <cellStyle name="modified border1 5 2" xfId="9712"/>
    <cellStyle name="modified border1 6" xfId="9713"/>
    <cellStyle name="modified border1 7" xfId="9714"/>
    <cellStyle name="modified border1 8" xfId="9715"/>
    <cellStyle name="modified border1_4.34E Mint Farm Deferral" xfId="9716"/>
    <cellStyle name="Moneda [0]_2AV_M_M " xfId="9717"/>
    <cellStyle name="Moneda_2AV_M_M " xfId="9718"/>
    <cellStyle name="Neutral 10" xfId="12958"/>
    <cellStyle name="Neutral 2" xfId="9719"/>
    <cellStyle name="Neutral 2 2" xfId="9720"/>
    <cellStyle name="Neutral 2 2 2" xfId="9721"/>
    <cellStyle name="Neutral 2 3" xfId="9722"/>
    <cellStyle name="Neutral 2 4" xfId="9723"/>
    <cellStyle name="Neutral 3" xfId="9724"/>
    <cellStyle name="Neutral 3 2" xfId="9725"/>
    <cellStyle name="Neutral 3 2 2" xfId="9726"/>
    <cellStyle name="Neutral 3 3" xfId="9727"/>
    <cellStyle name="Neutral 3 4" xfId="9728"/>
    <cellStyle name="Neutral 3 5" xfId="9729"/>
    <cellStyle name="Neutral 4" xfId="9730"/>
    <cellStyle name="Neutral 5" xfId="9731"/>
    <cellStyle name="Neutral 6" xfId="9732"/>
    <cellStyle name="Neutral 7" xfId="9733"/>
    <cellStyle name="Neutral 8" xfId="12959"/>
    <cellStyle name="Neutral 9" xfId="12960"/>
    <cellStyle name="no dec" xfId="9734"/>
    <cellStyle name="no dec 2" xfId="9735"/>
    <cellStyle name="no dec 2 2" xfId="9736"/>
    <cellStyle name="no dec 3" xfId="9737"/>
    <cellStyle name="no dec 4" xfId="9738"/>
    <cellStyle name="Normal" xfId="0" builtinId="0"/>
    <cellStyle name="Normal - Style1" xfId="9739"/>
    <cellStyle name="Normal - Style1 2" xfId="9740"/>
    <cellStyle name="Normal - Style1 2 2" xfId="9741"/>
    <cellStyle name="Normal - Style1 2 2 2" xfId="9742"/>
    <cellStyle name="Normal - Style1 2 2 2 2" xfId="9743"/>
    <cellStyle name="Normal - Style1 2 2 3" xfId="9744"/>
    <cellStyle name="Normal - Style1 2 3" xfId="9745"/>
    <cellStyle name="Normal - Style1 2 4" xfId="9746"/>
    <cellStyle name="Normal - Style1 3" xfId="9747"/>
    <cellStyle name="Normal - Style1 3 2" xfId="9748"/>
    <cellStyle name="Normal - Style1 3 2 2" xfId="9749"/>
    <cellStyle name="Normal - Style1 3 3" xfId="9750"/>
    <cellStyle name="Normal - Style1 3 4" xfId="9751"/>
    <cellStyle name="Normal - Style1 4" xfId="9752"/>
    <cellStyle name="Normal - Style1 4 2" xfId="9753"/>
    <cellStyle name="Normal - Style1 4 2 2" xfId="9754"/>
    <cellStyle name="Normal - Style1 4 3" xfId="9755"/>
    <cellStyle name="Normal - Style1 4 4" xfId="9756"/>
    <cellStyle name="Normal - Style1 5" xfId="9757"/>
    <cellStyle name="Normal - Style1 5 2" xfId="9758"/>
    <cellStyle name="Normal - Style1 5 2 2" xfId="9759"/>
    <cellStyle name="Normal - Style1 5 2 3" xfId="9760"/>
    <cellStyle name="Normal - Style1 5 2 4" xfId="9761"/>
    <cellStyle name="Normal - Style1 5 3" xfId="9762"/>
    <cellStyle name="Normal - Style1 5 3 2" xfId="9763"/>
    <cellStyle name="Normal - Style1 5 4" xfId="9764"/>
    <cellStyle name="Normal - Style1 5 5" xfId="9765"/>
    <cellStyle name="Normal - Style1 6" xfId="9766"/>
    <cellStyle name="Normal - Style1 6 2" xfId="9767"/>
    <cellStyle name="Normal - Style1 6 2 2" xfId="9768"/>
    <cellStyle name="Normal - Style1 6 3" xfId="9769"/>
    <cellStyle name="Normal - Style1 6 4" xfId="9770"/>
    <cellStyle name="Normal - Style1 6 5" xfId="9771"/>
    <cellStyle name="Normal - Style1 7" xfId="9772"/>
    <cellStyle name="Normal - Style1 7 2" xfId="9773"/>
    <cellStyle name="Normal - Style1 7 2 2" xfId="9774"/>
    <cellStyle name="Normal - Style1 7 3" xfId="9775"/>
    <cellStyle name="Normal - Style1 8" xfId="9776"/>
    <cellStyle name="Normal - Style1 9" xfId="9777"/>
    <cellStyle name="Normal - Style1_(C) WHE Proforma with ITC cash grant 10 Yr Amort_for deferral_102809" xfId="9778"/>
    <cellStyle name="Normal 1" xfId="9779"/>
    <cellStyle name="Normal 1 2" xfId="9780"/>
    <cellStyle name="Normal 1 2 2" xfId="9781"/>
    <cellStyle name="Normal 1 3" xfId="9782"/>
    <cellStyle name="Normal 1 3 2" xfId="9783"/>
    <cellStyle name="Normal 1 4" xfId="9784"/>
    <cellStyle name="Normal 10" xfId="9785"/>
    <cellStyle name="Normal 10 2" xfId="9786"/>
    <cellStyle name="Normal 10 2 2" xfId="9787"/>
    <cellStyle name="Normal 10 2 2 2" xfId="9788"/>
    <cellStyle name="Normal 10 2 2 3" xfId="9789"/>
    <cellStyle name="Normal 10 2 3" xfId="9790"/>
    <cellStyle name="Normal 10 2 4" xfId="9791"/>
    <cellStyle name="Normal 10 3" xfId="9792"/>
    <cellStyle name="Normal 10 3 2" xfId="9793"/>
    <cellStyle name="Normal 10 3 2 2" xfId="9794"/>
    <cellStyle name="Normal 10 3 3" xfId="9795"/>
    <cellStyle name="Normal 10 3 4" xfId="9796"/>
    <cellStyle name="Normal 10 4" xfId="9797"/>
    <cellStyle name="Normal 10 4 2" xfId="9798"/>
    <cellStyle name="Normal 10 4 2 2" xfId="9799"/>
    <cellStyle name="Normal 10 4 3" xfId="9800"/>
    <cellStyle name="Normal 10 4 4" xfId="9801"/>
    <cellStyle name="Normal 10 5" xfId="9802"/>
    <cellStyle name="Normal 10 5 2" xfId="9803"/>
    <cellStyle name="Normal 10 5 2 2" xfId="9804"/>
    <cellStyle name="Normal 10 5 3" xfId="9805"/>
    <cellStyle name="Normal 10 5 3 2" xfId="9806"/>
    <cellStyle name="Normal 10 5 4" xfId="9807"/>
    <cellStyle name="Normal 10 6" xfId="9808"/>
    <cellStyle name="Normal 10 6 2" xfId="9809"/>
    <cellStyle name="Normal 10 6 2 2" xfId="9810"/>
    <cellStyle name="Normal 10 6 3" xfId="9811"/>
    <cellStyle name="Normal 10 7" xfId="9812"/>
    <cellStyle name="Normal 10 7 2" xfId="9813"/>
    <cellStyle name="Normal 10 8" xfId="9814"/>
    <cellStyle name="Normal 10 8 2" xfId="9815"/>
    <cellStyle name="Normal 10 9" xfId="9816"/>
    <cellStyle name="Normal 10_ Price Inputs" xfId="9817"/>
    <cellStyle name="Normal 100" xfId="9818"/>
    <cellStyle name="Normal 101" xfId="9819"/>
    <cellStyle name="Normal 102" xfId="9820"/>
    <cellStyle name="Normal 103" xfId="9821"/>
    <cellStyle name="Normal 104" xfId="9822"/>
    <cellStyle name="Normal 105" xfId="9823"/>
    <cellStyle name="Normal 106" xfId="9824"/>
    <cellStyle name="Normal 107" xfId="9825"/>
    <cellStyle name="Normal 108" xfId="9826"/>
    <cellStyle name="Normal 109" xfId="9827"/>
    <cellStyle name="Normal 11" xfId="9828"/>
    <cellStyle name="Normal 11 2" xfId="9829"/>
    <cellStyle name="Normal 11 2 2" xfId="9830"/>
    <cellStyle name="Normal 11 2 2 2" xfId="9831"/>
    <cellStyle name="Normal 11 2 3" xfId="9832"/>
    <cellStyle name="Normal 11 2 4" xfId="9833"/>
    <cellStyle name="Normal 11 3" xfId="9834"/>
    <cellStyle name="Normal 11 3 2" xfId="9835"/>
    <cellStyle name="Normal 11 3 2 2" xfId="9836"/>
    <cellStyle name="Normal 11 3 3" xfId="9837"/>
    <cellStyle name="Normal 11 3 3 2" xfId="9838"/>
    <cellStyle name="Normal 11 3 4" xfId="9839"/>
    <cellStyle name="Normal 11 4" xfId="9840"/>
    <cellStyle name="Normal 11 4 2" xfId="9841"/>
    <cellStyle name="Normal 11 4 2 2" xfId="9842"/>
    <cellStyle name="Normal 11 4 3" xfId="9843"/>
    <cellStyle name="Normal 11 5" xfId="9844"/>
    <cellStyle name="Normal 11 5 2" xfId="9845"/>
    <cellStyle name="Normal 11 6" xfId="9846"/>
    <cellStyle name="Normal 11 6 2" xfId="9847"/>
    <cellStyle name="Normal 11 7" xfId="9848"/>
    <cellStyle name="Normal 11_16.37E Wild Horse Expansion DeferralRevwrkingfile SF" xfId="9849"/>
    <cellStyle name="Normal 110" xfId="9850"/>
    <cellStyle name="Normal 111" xfId="9851"/>
    <cellStyle name="Normal 112" xfId="9852"/>
    <cellStyle name="Normal 112 2" xfId="9853"/>
    <cellStyle name="Normal 113" xfId="9854"/>
    <cellStyle name="Normal 114" xfId="9855"/>
    <cellStyle name="Normal 115" xfId="9856"/>
    <cellStyle name="Normal 116" xfId="9857"/>
    <cellStyle name="Normal 116 2" xfId="9858"/>
    <cellStyle name="Normal 117" xfId="9859"/>
    <cellStyle name="Normal 118" xfId="9860"/>
    <cellStyle name="Normal 119" xfId="9861"/>
    <cellStyle name="Normal 12" xfId="9862"/>
    <cellStyle name="Normal 12 2" xfId="9863"/>
    <cellStyle name="Normal 12 2 2" xfId="9864"/>
    <cellStyle name="Normal 12 2 2 2" xfId="9865"/>
    <cellStyle name="Normal 12 2 3" xfId="9866"/>
    <cellStyle name="Normal 12 3" xfId="9867"/>
    <cellStyle name="Normal 12 3 2" xfId="9868"/>
    <cellStyle name="Normal 12 3 2 2" xfId="9869"/>
    <cellStyle name="Normal 12 3 3" xfId="9870"/>
    <cellStyle name="Normal 12 3 3 2" xfId="9871"/>
    <cellStyle name="Normal 12 3 4" xfId="9872"/>
    <cellStyle name="Normal 12 4" xfId="9873"/>
    <cellStyle name="Normal 12 4 2" xfId="9874"/>
    <cellStyle name="Normal 12 4 2 2" xfId="9875"/>
    <cellStyle name="Normal 12 4 3" xfId="9876"/>
    <cellStyle name="Normal 12 5" xfId="9877"/>
    <cellStyle name="Normal 12 5 2" xfId="9878"/>
    <cellStyle name="Normal 12 6" xfId="9879"/>
    <cellStyle name="Normal 12 6 2" xfId="9880"/>
    <cellStyle name="Normal 12 7" xfId="9881"/>
    <cellStyle name="Normal 12_2011 CBR Rev Calc by schedule" xfId="9882"/>
    <cellStyle name="Normal 120" xfId="9883"/>
    <cellStyle name="Normal 121" xfId="9884"/>
    <cellStyle name="Normal 122" xfId="9885"/>
    <cellStyle name="Normal 123" xfId="9886"/>
    <cellStyle name="Normal 124" xfId="9887"/>
    <cellStyle name="Normal 125" xfId="9888"/>
    <cellStyle name="Normal 126" xfId="9889"/>
    <cellStyle name="Normal 127" xfId="9890"/>
    <cellStyle name="Normal 128" xfId="9891"/>
    <cellStyle name="Normal 129" xfId="9892"/>
    <cellStyle name="Normal 13" xfId="9893"/>
    <cellStyle name="Normal 13 2" xfId="9894"/>
    <cellStyle name="Normal 13 2 2" xfId="9895"/>
    <cellStyle name="Normal 13 2 2 2" xfId="9896"/>
    <cellStyle name="Normal 13 2 3" xfId="9897"/>
    <cellStyle name="Normal 13 2 4" xfId="9898"/>
    <cellStyle name="Normal 13 3" xfId="9899"/>
    <cellStyle name="Normal 13 3 2" xfId="9900"/>
    <cellStyle name="Normal 13 3 2 2" xfId="9901"/>
    <cellStyle name="Normal 13 3 3" xfId="9902"/>
    <cellStyle name="Normal 13 3 3 2" xfId="9903"/>
    <cellStyle name="Normal 13 3 4" xfId="9904"/>
    <cellStyle name="Normal 13 4" xfId="9905"/>
    <cellStyle name="Normal 13 4 2" xfId="9906"/>
    <cellStyle name="Normal 13 4 2 2" xfId="9907"/>
    <cellStyle name="Normal 13 4 3" xfId="9908"/>
    <cellStyle name="Normal 13 5" xfId="9909"/>
    <cellStyle name="Normal 13 5 2" xfId="9910"/>
    <cellStyle name="Normal 13 6" xfId="9911"/>
    <cellStyle name="Normal 13 6 2" xfId="9912"/>
    <cellStyle name="Normal 13 7" xfId="9913"/>
    <cellStyle name="Normal 13_2011 CBR Rev Calc by schedule" xfId="9914"/>
    <cellStyle name="Normal 130" xfId="9915"/>
    <cellStyle name="Normal 131" xfId="9916"/>
    <cellStyle name="Normal 132" xfId="9917"/>
    <cellStyle name="Normal 133" xfId="9918"/>
    <cellStyle name="Normal 134" xfId="9919"/>
    <cellStyle name="Normal 135" xfId="9920"/>
    <cellStyle name="Normal 136" xfId="9921"/>
    <cellStyle name="Normal 137" xfId="9922"/>
    <cellStyle name="Normal 138" xfId="9923"/>
    <cellStyle name="Normal 139" xfId="9924"/>
    <cellStyle name="Normal 14" xfId="9925"/>
    <cellStyle name="Normal 14 2" xfId="9926"/>
    <cellStyle name="Normal 14 2 2" xfId="9927"/>
    <cellStyle name="Normal 14 2 3" xfId="9928"/>
    <cellStyle name="Normal 14 3" xfId="9929"/>
    <cellStyle name="Normal 14 4" xfId="9930"/>
    <cellStyle name="Normal 14_2011 CBR Rev Calc by schedule" xfId="9931"/>
    <cellStyle name="Normal 140" xfId="9932"/>
    <cellStyle name="Normal 141" xfId="9933"/>
    <cellStyle name="Normal 142" xfId="9934"/>
    <cellStyle name="Normal 143" xfId="9935"/>
    <cellStyle name="Normal 144" xfId="9936"/>
    <cellStyle name="Normal 145" xfId="9937"/>
    <cellStyle name="Normal 146" xfId="9938"/>
    <cellStyle name="Normal 147" xfId="9939"/>
    <cellStyle name="Normal 148" xfId="9940"/>
    <cellStyle name="Normal 149" xfId="9941"/>
    <cellStyle name="Normal 15" xfId="9942"/>
    <cellStyle name="Normal 15 2" xfId="9943"/>
    <cellStyle name="Normal 15 2 2" xfId="9944"/>
    <cellStyle name="Normal 15 2 3" xfId="9945"/>
    <cellStyle name="Normal 15 3" xfId="9946"/>
    <cellStyle name="Normal 15 3 2" xfId="9947"/>
    <cellStyle name="Normal 15 3 2 2" xfId="9948"/>
    <cellStyle name="Normal 15 3 3" xfId="9949"/>
    <cellStyle name="Normal 15 3 3 2" xfId="9950"/>
    <cellStyle name="Normal 15 3 4" xfId="9951"/>
    <cellStyle name="Normal 15 4" xfId="9952"/>
    <cellStyle name="Normal 15 4 2" xfId="9953"/>
    <cellStyle name="Normal 15 4 2 2" xfId="9954"/>
    <cellStyle name="Normal 15 4 3" xfId="9955"/>
    <cellStyle name="Normal 15 5" xfId="9956"/>
    <cellStyle name="Normal 15 5 2" xfId="9957"/>
    <cellStyle name="Normal 15 6" xfId="9958"/>
    <cellStyle name="Normal 15 6 2" xfId="9959"/>
    <cellStyle name="Normal 15 7" xfId="9960"/>
    <cellStyle name="Normal 15 8" xfId="9961"/>
    <cellStyle name="Normal 15 9" xfId="9962"/>
    <cellStyle name="Normal 15_2011 CBR Rev Calc by schedule" xfId="9963"/>
    <cellStyle name="Normal 150" xfId="9964"/>
    <cellStyle name="Normal 150 2" xfId="9965"/>
    <cellStyle name="Normal 151" xfId="9966"/>
    <cellStyle name="Normal 152" xfId="9967"/>
    <cellStyle name="Normal 153" xfId="9968"/>
    <cellStyle name="Normal 154" xfId="9969"/>
    <cellStyle name="Normal 16" xfId="9970"/>
    <cellStyle name="Normal 16 2" xfId="9971"/>
    <cellStyle name="Normal 16 2 2" xfId="9972"/>
    <cellStyle name="Normal 16 2 3" xfId="9973"/>
    <cellStyle name="Normal 16 3" xfId="9974"/>
    <cellStyle name="Normal 16 3 2" xfId="9975"/>
    <cellStyle name="Normal 16 3 2 2" xfId="9976"/>
    <cellStyle name="Normal 16 3 3" xfId="9977"/>
    <cellStyle name="Normal 16 3 3 2" xfId="9978"/>
    <cellStyle name="Normal 16 3 4" xfId="9979"/>
    <cellStyle name="Normal 16 4" xfId="9980"/>
    <cellStyle name="Normal 16 4 2" xfId="9981"/>
    <cellStyle name="Normal 16 4 2 2" xfId="9982"/>
    <cellStyle name="Normal 16 4 3" xfId="9983"/>
    <cellStyle name="Normal 16 5" xfId="9984"/>
    <cellStyle name="Normal 16 5 2" xfId="9985"/>
    <cellStyle name="Normal 16 6" xfId="9986"/>
    <cellStyle name="Normal 16 6 2" xfId="9987"/>
    <cellStyle name="Normal 16 7" xfId="9988"/>
    <cellStyle name="Normal 16_2011 CBR Rev Calc by schedule" xfId="9989"/>
    <cellStyle name="Normal 17" xfId="9990"/>
    <cellStyle name="Normal 17 2" xfId="9991"/>
    <cellStyle name="Normal 17 2 2" xfId="9992"/>
    <cellStyle name="Normal 17 2 3" xfId="9993"/>
    <cellStyle name="Normal 17 3" xfId="9994"/>
    <cellStyle name="Normal 17 3 2" xfId="9995"/>
    <cellStyle name="Normal 17 4" xfId="9996"/>
    <cellStyle name="Normal 17 5" xfId="9997"/>
    <cellStyle name="Normal 18" xfId="9998"/>
    <cellStyle name="Normal 18 2" xfId="9999"/>
    <cellStyle name="Normal 18 2 2" xfId="10000"/>
    <cellStyle name="Normal 18 2 3" xfId="10001"/>
    <cellStyle name="Normal 18 3" xfId="10002"/>
    <cellStyle name="Normal 18 3 2" xfId="10003"/>
    <cellStyle name="Normal 18 4" xfId="10004"/>
    <cellStyle name="Normal 18 5" xfId="10005"/>
    <cellStyle name="Normal 19" xfId="10006"/>
    <cellStyle name="Normal 19 2" xfId="10007"/>
    <cellStyle name="Normal 19 2 2" xfId="10008"/>
    <cellStyle name="Normal 19 2 3" xfId="10009"/>
    <cellStyle name="Normal 19 3" xfId="10010"/>
    <cellStyle name="Normal 19 3 2" xfId="10011"/>
    <cellStyle name="Normal 19 4" xfId="10012"/>
    <cellStyle name="Normal 2" xfId="5"/>
    <cellStyle name="Normal 2 10" xfId="10013"/>
    <cellStyle name="Normal 2 10 2" xfId="10014"/>
    <cellStyle name="Normal 2 10 2 2" xfId="10015"/>
    <cellStyle name="Normal 2 10 3" xfId="10016"/>
    <cellStyle name="Normal 2 11" xfId="10017"/>
    <cellStyle name="Normal 2 11 2" xfId="10018"/>
    <cellStyle name="Normal 2 12" xfId="10019"/>
    <cellStyle name="Normal 2 12 2" xfId="10020"/>
    <cellStyle name="Normal 2 13" xfId="10021"/>
    <cellStyle name="Normal 2 13 2" xfId="10022"/>
    <cellStyle name="Normal 2 14" xfId="10023"/>
    <cellStyle name="Normal 2 15" xfId="10024"/>
    <cellStyle name="Normal 2 16" xfId="10025"/>
    <cellStyle name="Normal 2 2" xfId="10026"/>
    <cellStyle name="Normal 2 2 10" xfId="10027"/>
    <cellStyle name="Normal 2 2 11" xfId="10028"/>
    <cellStyle name="Normal 2 2 2" xfId="10029"/>
    <cellStyle name="Normal 2 2 2 2" xfId="10030"/>
    <cellStyle name="Normal 2 2 2 2 2" xfId="10031"/>
    <cellStyle name="Normal 2 2 2 2 2 2" xfId="10032"/>
    <cellStyle name="Normal 2 2 2 2 3" xfId="10033"/>
    <cellStyle name="Normal 2 2 2 2 3 2" xfId="10034"/>
    <cellStyle name="Normal 2 2 2 2 4" xfId="10035"/>
    <cellStyle name="Normal 2 2 2 2 5" xfId="10036"/>
    <cellStyle name="Normal 2 2 2 3" xfId="10037"/>
    <cellStyle name="Normal 2 2 2 3 2" xfId="10038"/>
    <cellStyle name="Normal 2 2 2 3 2 2" xfId="10039"/>
    <cellStyle name="Normal 2 2 2 3 3" xfId="10040"/>
    <cellStyle name="Normal 2 2 2 3 3 2" xfId="10041"/>
    <cellStyle name="Normal 2 2 2 3 4" xfId="10042"/>
    <cellStyle name="Normal 2 2 2 4" xfId="10043"/>
    <cellStyle name="Normal 2 2 2 4 2" xfId="10044"/>
    <cellStyle name="Normal 2 2 2 5" xfId="10045"/>
    <cellStyle name="Normal 2 2 2 5 2" xfId="10046"/>
    <cellStyle name="Normal 2 2 2 6" xfId="10047"/>
    <cellStyle name="Normal 2 2 2 7" xfId="10048"/>
    <cellStyle name="Normal 2 2 2_Chelan PUD Power Costs (8-10)" xfId="10049"/>
    <cellStyle name="Normal 2 2 3" xfId="10050"/>
    <cellStyle name="Normal 2 2 3 2" xfId="10051"/>
    <cellStyle name="Normal 2 2 3 2 2" xfId="10052"/>
    <cellStyle name="Normal 2 2 3 3" xfId="10053"/>
    <cellStyle name="Normal 2 2 3 3 2" xfId="10054"/>
    <cellStyle name="Normal 2 2 3 4" xfId="10055"/>
    <cellStyle name="Normal 2 2 4" xfId="10056"/>
    <cellStyle name="Normal 2 2 4 2" xfId="10057"/>
    <cellStyle name="Normal 2 2 5" xfId="10058"/>
    <cellStyle name="Normal 2 2 6" xfId="10059"/>
    <cellStyle name="Normal 2 2 7" xfId="10060"/>
    <cellStyle name="Normal 2 2 8" xfId="10061"/>
    <cellStyle name="Normal 2 2 9" xfId="10062"/>
    <cellStyle name="Normal 2 2_ Price Inputs" xfId="10063"/>
    <cellStyle name="Normal 2 3" xfId="10064"/>
    <cellStyle name="Normal 2 3 2" xfId="10065"/>
    <cellStyle name="Normal 2 3 2 2" xfId="10066"/>
    <cellStyle name="Normal 2 3 2 3" xfId="10067"/>
    <cellStyle name="Normal 2 3 3" xfId="10068"/>
    <cellStyle name="Normal 2 3 3 2" xfId="10069"/>
    <cellStyle name="Normal 2 3 4" xfId="10070"/>
    <cellStyle name="Normal 2 4" xfId="10071"/>
    <cellStyle name="Normal 2 4 2" xfId="10072"/>
    <cellStyle name="Normal 2 4 2 2" xfId="10073"/>
    <cellStyle name="Normal 2 4 2 3" xfId="10074"/>
    <cellStyle name="Normal 2 4 3" xfId="10075"/>
    <cellStyle name="Normal 2 4 3 2" xfId="10076"/>
    <cellStyle name="Normal 2 4 4" xfId="10077"/>
    <cellStyle name="Normal 2 5" xfId="10078"/>
    <cellStyle name="Normal 2 5 2" xfId="10079"/>
    <cellStyle name="Normal 2 5 2 2" xfId="10080"/>
    <cellStyle name="Normal 2 5 2 3" xfId="10081"/>
    <cellStyle name="Normal 2 5 3" xfId="10082"/>
    <cellStyle name="Normal 2 5 3 2" xfId="10083"/>
    <cellStyle name="Normal 2 5 4" xfId="10084"/>
    <cellStyle name="Normal 2 6" xfId="10085"/>
    <cellStyle name="Normal 2 6 2" xfId="10086"/>
    <cellStyle name="Normal 2 6 2 2" xfId="10087"/>
    <cellStyle name="Normal 2 6 3" xfId="10088"/>
    <cellStyle name="Normal 2 6 4" xfId="10089"/>
    <cellStyle name="Normal 2 6 5" xfId="10090"/>
    <cellStyle name="Normal 2 6 6" xfId="10091"/>
    <cellStyle name="Normal 2 7" xfId="10092"/>
    <cellStyle name="Normal 2 7 2" xfId="10093"/>
    <cellStyle name="Normal 2 7 2 2" xfId="10094"/>
    <cellStyle name="Normal 2 7 3" xfId="10095"/>
    <cellStyle name="Normal 2 7 4" xfId="10096"/>
    <cellStyle name="Normal 2 8" xfId="10097"/>
    <cellStyle name="Normal 2 8 2" xfId="10098"/>
    <cellStyle name="Normal 2 8 2 2" xfId="10099"/>
    <cellStyle name="Normal 2 8 2 2 2" xfId="10100"/>
    <cellStyle name="Normal 2 8 2 3" xfId="10101"/>
    <cellStyle name="Normal 2 8 2 4" xfId="10102"/>
    <cellStyle name="Normal 2 8 3" xfId="10103"/>
    <cellStyle name="Normal 2 8 3 2" xfId="10104"/>
    <cellStyle name="Normal 2 8 4" xfId="10105"/>
    <cellStyle name="Normal 2 8 5" xfId="10106"/>
    <cellStyle name="Normal 2 8 6" xfId="10107"/>
    <cellStyle name="Normal 2 9" xfId="10108"/>
    <cellStyle name="Normal 2 9 2" xfId="10109"/>
    <cellStyle name="Normal 2 9 2 2" xfId="10110"/>
    <cellStyle name="Normal 2 9 3" xfId="10111"/>
    <cellStyle name="Normal 2 9 4" xfId="10112"/>
    <cellStyle name="Normal 2_16.37E Wild Horse Expansion DeferralRevwrkingfile SF" xfId="10113"/>
    <cellStyle name="Normal 20" xfId="10114"/>
    <cellStyle name="Normal 20 2" xfId="10115"/>
    <cellStyle name="Normal 20 2 2" xfId="10116"/>
    <cellStyle name="Normal 20 3" xfId="10117"/>
    <cellStyle name="Normal 20 3 2" xfId="10118"/>
    <cellStyle name="Normal 20 3 3" xfId="10119"/>
    <cellStyle name="Normal 20 4" xfId="10120"/>
    <cellStyle name="Normal 20 4 2" xfId="10121"/>
    <cellStyle name="Normal 20 5" xfId="10122"/>
    <cellStyle name="Normal 20 6" xfId="10123"/>
    <cellStyle name="Normal 21" xfId="10124"/>
    <cellStyle name="Normal 21 2" xfId="10125"/>
    <cellStyle name="Normal 21 2 2" xfId="10126"/>
    <cellStyle name="Normal 21 2 2 2" xfId="10127"/>
    <cellStyle name="Normal 21 2 3" xfId="10128"/>
    <cellStyle name="Normal 21 2 3 2" xfId="10129"/>
    <cellStyle name="Normal 21 2 4" xfId="10130"/>
    <cellStyle name="Normal 21 3" xfId="10131"/>
    <cellStyle name="Normal 21 3 2" xfId="10132"/>
    <cellStyle name="Normal 21 3 2 2" xfId="10133"/>
    <cellStyle name="Normal 21 3 3" xfId="10134"/>
    <cellStyle name="Normal 21 4" xfId="10135"/>
    <cellStyle name="Normal 21 4 2" xfId="10136"/>
    <cellStyle name="Normal 21 5" xfId="10137"/>
    <cellStyle name="Normal 21 5 2" xfId="10138"/>
    <cellStyle name="Normal 21 6" xfId="10139"/>
    <cellStyle name="Normal 21_4 31E Reg Asset  Liab and EXH D" xfId="10140"/>
    <cellStyle name="Normal 22" xfId="10141"/>
    <cellStyle name="Normal 22 2" xfId="10142"/>
    <cellStyle name="Normal 22 2 2" xfId="10143"/>
    <cellStyle name="Normal 22 2 2 2" xfId="10144"/>
    <cellStyle name="Normal 22 2 3" xfId="10145"/>
    <cellStyle name="Normal 22 2 3 2" xfId="10146"/>
    <cellStyle name="Normal 22 2 4" xfId="10147"/>
    <cellStyle name="Normal 22 3" xfId="10148"/>
    <cellStyle name="Normal 22 3 2" xfId="10149"/>
    <cellStyle name="Normal 22 3 2 2" xfId="10150"/>
    <cellStyle name="Normal 22 3 3" xfId="10151"/>
    <cellStyle name="Normal 22 4" xfId="10152"/>
    <cellStyle name="Normal 22 4 2" xfId="10153"/>
    <cellStyle name="Normal 22 5" xfId="10154"/>
    <cellStyle name="Normal 22 5 2" xfId="10155"/>
    <cellStyle name="Normal 22 6" xfId="10156"/>
    <cellStyle name="Normal 23" xfId="10157"/>
    <cellStyle name="Normal 23 2" xfId="10158"/>
    <cellStyle name="Normal 23 2 2" xfId="10159"/>
    <cellStyle name="Normal 23 2 2 2" xfId="10160"/>
    <cellStyle name="Normal 23 2 3" xfId="10161"/>
    <cellStyle name="Normal 23 2 3 2" xfId="10162"/>
    <cellStyle name="Normal 23 2 4" xfId="10163"/>
    <cellStyle name="Normal 23 3" xfId="10164"/>
    <cellStyle name="Normal 23 3 2" xfId="10165"/>
    <cellStyle name="Normal 23 3 2 2" xfId="10166"/>
    <cellStyle name="Normal 23 3 3" xfId="10167"/>
    <cellStyle name="Normal 23 4" xfId="10168"/>
    <cellStyle name="Normal 23 4 2" xfId="10169"/>
    <cellStyle name="Normal 23 5" xfId="10170"/>
    <cellStyle name="Normal 23 5 2" xfId="10171"/>
    <cellStyle name="Normal 23 6" xfId="10172"/>
    <cellStyle name="Normal 24" xfId="10173"/>
    <cellStyle name="Normal 24 2" xfId="10174"/>
    <cellStyle name="Normal 24 2 2" xfId="10175"/>
    <cellStyle name="Normal 24 2 2 2" xfId="10176"/>
    <cellStyle name="Normal 24 2 3" xfId="10177"/>
    <cellStyle name="Normal 24 2 3 2" xfId="10178"/>
    <cellStyle name="Normal 24 3" xfId="10179"/>
    <cellStyle name="Normal 24 3 2" xfId="10180"/>
    <cellStyle name="Normal 24 3 2 2" xfId="10181"/>
    <cellStyle name="Normal 24 3 3" xfId="10182"/>
    <cellStyle name="Normal 24 4" xfId="10183"/>
    <cellStyle name="Normal 24 4 2" xfId="10184"/>
    <cellStyle name="Normal 24 5" xfId="10185"/>
    <cellStyle name="Normal 24 5 2" xfId="10186"/>
    <cellStyle name="Normal 24 6" xfId="10187"/>
    <cellStyle name="Normal 25" xfId="10188"/>
    <cellStyle name="Normal 25 2" xfId="10189"/>
    <cellStyle name="Normal 25 2 2" xfId="10190"/>
    <cellStyle name="Normal 25 2 2 2" xfId="10191"/>
    <cellStyle name="Normal 25 2 3" xfId="10192"/>
    <cellStyle name="Normal 25 2 3 2" xfId="10193"/>
    <cellStyle name="Normal 25 2 4" xfId="10194"/>
    <cellStyle name="Normal 25 3" xfId="10195"/>
    <cellStyle name="Normal 25 3 2" xfId="10196"/>
    <cellStyle name="Normal 25 3 2 2" xfId="10197"/>
    <cellStyle name="Normal 25 3 3" xfId="10198"/>
    <cellStyle name="Normal 25 4" xfId="10199"/>
    <cellStyle name="Normal 25 4 2" xfId="10200"/>
    <cellStyle name="Normal 25 5" xfId="10201"/>
    <cellStyle name="Normal 25 5 2" xfId="10202"/>
    <cellStyle name="Normal 25 6" xfId="10203"/>
    <cellStyle name="Normal 26" xfId="10204"/>
    <cellStyle name="Normal 26 2" xfId="10205"/>
    <cellStyle name="Normal 26 2 2" xfId="10206"/>
    <cellStyle name="Normal 26 2 2 2" xfId="10207"/>
    <cellStyle name="Normal 26 2 3" xfId="10208"/>
    <cellStyle name="Normal 26 2 3 2" xfId="10209"/>
    <cellStyle name="Normal 26 2 4" xfId="10210"/>
    <cellStyle name="Normal 26 3" xfId="10211"/>
    <cellStyle name="Normal 26 3 2" xfId="10212"/>
    <cellStyle name="Normal 26 3 2 2" xfId="10213"/>
    <cellStyle name="Normal 26 3 3" xfId="10214"/>
    <cellStyle name="Normal 26 4" xfId="10215"/>
    <cellStyle name="Normal 26 4 2" xfId="10216"/>
    <cellStyle name="Normal 26 5" xfId="10217"/>
    <cellStyle name="Normal 26 5 2" xfId="10218"/>
    <cellStyle name="Normal 26 6" xfId="10219"/>
    <cellStyle name="Normal 26 7" xfId="10220"/>
    <cellStyle name="Normal 27" xfId="10221"/>
    <cellStyle name="Normal 27 2" xfId="10222"/>
    <cellStyle name="Normal 27 2 2" xfId="10223"/>
    <cellStyle name="Normal 27 2 2 2" xfId="10224"/>
    <cellStyle name="Normal 27 2 3" xfId="10225"/>
    <cellStyle name="Normal 27 2 3 2" xfId="10226"/>
    <cellStyle name="Normal 27 2 4" xfId="10227"/>
    <cellStyle name="Normal 27 3" xfId="10228"/>
    <cellStyle name="Normal 27 3 2" xfId="10229"/>
    <cellStyle name="Normal 27 3 2 2" xfId="10230"/>
    <cellStyle name="Normal 27 3 3" xfId="10231"/>
    <cellStyle name="Normal 27 4" xfId="10232"/>
    <cellStyle name="Normal 27 4 2" xfId="10233"/>
    <cellStyle name="Normal 27 5" xfId="10234"/>
    <cellStyle name="Normal 27 5 2" xfId="10235"/>
    <cellStyle name="Normal 27 6" xfId="10236"/>
    <cellStyle name="Normal 28" xfId="10237"/>
    <cellStyle name="Normal 28 2" xfId="10238"/>
    <cellStyle name="Normal 28 2 2" xfId="10239"/>
    <cellStyle name="Normal 28 2 2 2" xfId="10240"/>
    <cellStyle name="Normal 28 2 3" xfId="10241"/>
    <cellStyle name="Normal 28 2 3 2" xfId="10242"/>
    <cellStyle name="Normal 28 2 4" xfId="10243"/>
    <cellStyle name="Normal 28 3" xfId="10244"/>
    <cellStyle name="Normal 28 3 2" xfId="10245"/>
    <cellStyle name="Normal 28 3 2 2" xfId="10246"/>
    <cellStyle name="Normal 28 3 3" xfId="10247"/>
    <cellStyle name="Normal 28 4" xfId="10248"/>
    <cellStyle name="Normal 28 4 2" xfId="10249"/>
    <cellStyle name="Normal 28 5" xfId="10250"/>
    <cellStyle name="Normal 28 5 2" xfId="10251"/>
    <cellStyle name="Normal 28 6" xfId="10252"/>
    <cellStyle name="Normal 29" xfId="10253"/>
    <cellStyle name="Normal 29 2" xfId="10254"/>
    <cellStyle name="Normal 29 2 2" xfId="10255"/>
    <cellStyle name="Normal 29 2 2 2" xfId="10256"/>
    <cellStyle name="Normal 29 2 3" xfId="10257"/>
    <cellStyle name="Normal 29 2 3 2" xfId="10258"/>
    <cellStyle name="Normal 29 2 4" xfId="10259"/>
    <cellStyle name="Normal 29 3" xfId="10260"/>
    <cellStyle name="Normal 29 3 2" xfId="10261"/>
    <cellStyle name="Normal 29 3 2 2" xfId="10262"/>
    <cellStyle name="Normal 29 3 3" xfId="10263"/>
    <cellStyle name="Normal 29 4" xfId="10264"/>
    <cellStyle name="Normal 29 4 2" xfId="10265"/>
    <cellStyle name="Normal 29 5" xfId="10266"/>
    <cellStyle name="Normal 29 5 2" xfId="10267"/>
    <cellStyle name="Normal 29 6" xfId="10268"/>
    <cellStyle name="Normal 3" xfId="10269"/>
    <cellStyle name="Normal 3 10" xfId="10270"/>
    <cellStyle name="Normal 3 10 2" xfId="10271"/>
    <cellStyle name="Normal 3 11" xfId="10272"/>
    <cellStyle name="Normal 3 11 2" xfId="10273"/>
    <cellStyle name="Normal 3 12" xfId="10274"/>
    <cellStyle name="Normal 3 13" xfId="10275"/>
    <cellStyle name="Normal 3 2" xfId="10276"/>
    <cellStyle name="Normal 3 2 2" xfId="10277"/>
    <cellStyle name="Normal 3 2 2 2" xfId="10278"/>
    <cellStyle name="Normal 3 2 3" xfId="10279"/>
    <cellStyle name="Normal 3 2 3 2" xfId="10280"/>
    <cellStyle name="Normal 3 2 4" xfId="10281"/>
    <cellStyle name="Normal 3 2 5" xfId="10282"/>
    <cellStyle name="Normal 3 2 6" xfId="10283"/>
    <cellStyle name="Normal 3 2_Chelan PUD Power Costs (8-10)" xfId="10284"/>
    <cellStyle name="Normal 3 3" xfId="10285"/>
    <cellStyle name="Normal 3 3 2" xfId="10286"/>
    <cellStyle name="Normal 3 3 2 2" xfId="10287"/>
    <cellStyle name="Normal 3 3 2 3" xfId="10288"/>
    <cellStyle name="Normal 3 3 3" xfId="10289"/>
    <cellStyle name="Normal 3 3 4" xfId="10290"/>
    <cellStyle name="Normal 3 3 5" xfId="10291"/>
    <cellStyle name="Normal 3 3 6" xfId="10292"/>
    <cellStyle name="Normal 3 4" xfId="10293"/>
    <cellStyle name="Normal 3 4 2" xfId="10294"/>
    <cellStyle name="Normal 3 4 2 2" xfId="10295"/>
    <cellStyle name="Normal 3 4 2 3" xfId="10296"/>
    <cellStyle name="Normal 3 4 3" xfId="10297"/>
    <cellStyle name="Normal 3 4 3 2" xfId="10298"/>
    <cellStyle name="Normal 3 4 4" xfId="10299"/>
    <cellStyle name="Normal 3 4 4 2" xfId="10300"/>
    <cellStyle name="Normal 3 4 5" xfId="10301"/>
    <cellStyle name="Normal 3 5" xfId="10302"/>
    <cellStyle name="Normal 3 5 2" xfId="10303"/>
    <cellStyle name="Normal 3 5 2 2" xfId="10304"/>
    <cellStyle name="Normal 3 5 3" xfId="10305"/>
    <cellStyle name="Normal 3 6" xfId="10306"/>
    <cellStyle name="Normal 3 6 2" xfId="10307"/>
    <cellStyle name="Normal 3 6 2 2" xfId="10308"/>
    <cellStyle name="Normal 3 7" xfId="10309"/>
    <cellStyle name="Normal 3 7 2" xfId="10310"/>
    <cellStyle name="Normal 3 8" xfId="10311"/>
    <cellStyle name="Normal 3 8 2" xfId="10312"/>
    <cellStyle name="Normal 3 9" xfId="10313"/>
    <cellStyle name="Normal 3 9 2" xfId="10314"/>
    <cellStyle name="Normal 3_ Price Inputs" xfId="10315"/>
    <cellStyle name="Normal 30" xfId="10316"/>
    <cellStyle name="Normal 30 2" xfId="10317"/>
    <cellStyle name="Normal 30 2 2" xfId="10318"/>
    <cellStyle name="Normal 30 2 2 2" xfId="10319"/>
    <cellStyle name="Normal 30 2 3" xfId="10320"/>
    <cellStyle name="Normal 30 2 3 2" xfId="10321"/>
    <cellStyle name="Normal 30 2 4" xfId="10322"/>
    <cellStyle name="Normal 30 3" xfId="10323"/>
    <cellStyle name="Normal 30 3 2" xfId="10324"/>
    <cellStyle name="Normal 30 3 2 2" xfId="10325"/>
    <cellStyle name="Normal 30 3 3" xfId="10326"/>
    <cellStyle name="Normal 30 4" xfId="10327"/>
    <cellStyle name="Normal 30 4 2" xfId="10328"/>
    <cellStyle name="Normal 30 5" xfId="10329"/>
    <cellStyle name="Normal 30 5 2" xfId="10330"/>
    <cellStyle name="Normal 30 6" xfId="10331"/>
    <cellStyle name="Normal 31" xfId="10332"/>
    <cellStyle name="Normal 31 2" xfId="10333"/>
    <cellStyle name="Normal 31 2 2" xfId="10334"/>
    <cellStyle name="Normal 31 2 2 2" xfId="10335"/>
    <cellStyle name="Normal 31 2 3" xfId="10336"/>
    <cellStyle name="Normal 31 2 3 2" xfId="10337"/>
    <cellStyle name="Normal 31 2 4" xfId="10338"/>
    <cellStyle name="Normal 31 3" xfId="10339"/>
    <cellStyle name="Normal 31 3 2" xfId="10340"/>
    <cellStyle name="Normal 31 3 2 2" xfId="10341"/>
    <cellStyle name="Normal 31 3 3" xfId="10342"/>
    <cellStyle name="Normal 31 4" xfId="10343"/>
    <cellStyle name="Normal 31 4 2" xfId="10344"/>
    <cellStyle name="Normal 31 5" xfId="10345"/>
    <cellStyle name="Normal 31 5 2" xfId="10346"/>
    <cellStyle name="Normal 31 6" xfId="10347"/>
    <cellStyle name="Normal 32" xfId="10348"/>
    <cellStyle name="Normal 32 2" xfId="10349"/>
    <cellStyle name="Normal 32 2 2" xfId="10350"/>
    <cellStyle name="Normal 32 2 2 2" xfId="10351"/>
    <cellStyle name="Normal 32 2 3" xfId="10352"/>
    <cellStyle name="Normal 32 2 3 2" xfId="10353"/>
    <cellStyle name="Normal 32 2 4" xfId="10354"/>
    <cellStyle name="Normal 32 3" xfId="10355"/>
    <cellStyle name="Normal 32 3 2" xfId="10356"/>
    <cellStyle name="Normal 32 3 2 2" xfId="10357"/>
    <cellStyle name="Normal 32 3 3" xfId="10358"/>
    <cellStyle name="Normal 32 4" xfId="10359"/>
    <cellStyle name="Normal 32 4 2" xfId="10360"/>
    <cellStyle name="Normal 32 5" xfId="10361"/>
    <cellStyle name="Normal 32 5 2" xfId="10362"/>
    <cellStyle name="Normal 32 6" xfId="10363"/>
    <cellStyle name="Normal 33" xfId="10364"/>
    <cellStyle name="Normal 33 2" xfId="10365"/>
    <cellStyle name="Normal 33 2 2" xfId="10366"/>
    <cellStyle name="Normal 33 2 2 2" xfId="10367"/>
    <cellStyle name="Normal 33 2 3" xfId="10368"/>
    <cellStyle name="Normal 33 2 3 2" xfId="10369"/>
    <cellStyle name="Normal 33 2 4" xfId="10370"/>
    <cellStyle name="Normal 33 3" xfId="10371"/>
    <cellStyle name="Normal 33 3 2" xfId="10372"/>
    <cellStyle name="Normal 33 3 2 2" xfId="10373"/>
    <cellStyle name="Normal 33 3 3" xfId="10374"/>
    <cellStyle name="Normal 33 4" xfId="10375"/>
    <cellStyle name="Normal 33 4 2" xfId="10376"/>
    <cellStyle name="Normal 33 5" xfId="10377"/>
    <cellStyle name="Normal 33 5 2" xfId="10378"/>
    <cellStyle name="Normal 33 6" xfId="10379"/>
    <cellStyle name="Normal 34" xfId="10380"/>
    <cellStyle name="Normal 34 2" xfId="10381"/>
    <cellStyle name="Normal 34 2 2" xfId="10382"/>
    <cellStyle name="Normal 34 2 2 2" xfId="10383"/>
    <cellStyle name="Normal 34 2 3" xfId="10384"/>
    <cellStyle name="Normal 34 2 3 2" xfId="10385"/>
    <cellStyle name="Normal 34 2 4" xfId="10386"/>
    <cellStyle name="Normal 34 3" xfId="10387"/>
    <cellStyle name="Normal 34 3 2" xfId="10388"/>
    <cellStyle name="Normal 34 3 2 2" xfId="10389"/>
    <cellStyle name="Normal 34 3 3" xfId="10390"/>
    <cellStyle name="Normal 34 4" xfId="10391"/>
    <cellStyle name="Normal 34 4 2" xfId="10392"/>
    <cellStyle name="Normal 34 5" xfId="10393"/>
    <cellStyle name="Normal 34 5 2" xfId="10394"/>
    <cellStyle name="Normal 34 6" xfId="10395"/>
    <cellStyle name="Normal 35" xfId="10396"/>
    <cellStyle name="Normal 35 2" xfId="10397"/>
    <cellStyle name="Normal 35 2 2" xfId="10398"/>
    <cellStyle name="Normal 35 2 2 2" xfId="10399"/>
    <cellStyle name="Normal 35 2 3" xfId="10400"/>
    <cellStyle name="Normal 35 2 3 2" xfId="10401"/>
    <cellStyle name="Normal 35 2 4" xfId="10402"/>
    <cellStyle name="Normal 35 3" xfId="10403"/>
    <cellStyle name="Normal 35 3 2" xfId="10404"/>
    <cellStyle name="Normal 35 3 2 2" xfId="10405"/>
    <cellStyle name="Normal 35 3 3" xfId="10406"/>
    <cellStyle name="Normal 35 4" xfId="10407"/>
    <cellStyle name="Normal 35 4 2" xfId="10408"/>
    <cellStyle name="Normal 35 5" xfId="10409"/>
    <cellStyle name="Normal 35 5 2" xfId="10410"/>
    <cellStyle name="Normal 35 6" xfId="10411"/>
    <cellStyle name="Normal 36" xfId="10412"/>
    <cellStyle name="Normal 36 2" xfId="10413"/>
    <cellStyle name="Normal 36 2 2" xfId="10414"/>
    <cellStyle name="Normal 36 2 2 2" xfId="10415"/>
    <cellStyle name="Normal 36 2 3" xfId="10416"/>
    <cellStyle name="Normal 36 2 3 2" xfId="10417"/>
    <cellStyle name="Normal 36 2 4" xfId="10418"/>
    <cellStyle name="Normal 36 3" xfId="10419"/>
    <cellStyle name="Normal 36 3 2" xfId="10420"/>
    <cellStyle name="Normal 36 3 2 2" xfId="10421"/>
    <cellStyle name="Normal 36 3 3" xfId="10422"/>
    <cellStyle name="Normal 36 4" xfId="10423"/>
    <cellStyle name="Normal 36 4 2" xfId="10424"/>
    <cellStyle name="Normal 36 5" xfId="10425"/>
    <cellStyle name="Normal 36 5 2" xfId="10426"/>
    <cellStyle name="Normal 36 6" xfId="10427"/>
    <cellStyle name="Normal 37" xfId="10428"/>
    <cellStyle name="Normal 37 2" xfId="10429"/>
    <cellStyle name="Normal 37 2 2" xfId="10430"/>
    <cellStyle name="Normal 37 2 2 2" xfId="10431"/>
    <cellStyle name="Normal 37 2 3" xfId="10432"/>
    <cellStyle name="Normal 37 2 3 2" xfId="10433"/>
    <cellStyle name="Normal 37 2 4" xfId="10434"/>
    <cellStyle name="Normal 37 3" xfId="10435"/>
    <cellStyle name="Normal 37 3 2" xfId="10436"/>
    <cellStyle name="Normal 37 3 2 2" xfId="10437"/>
    <cellStyle name="Normal 37 3 3" xfId="10438"/>
    <cellStyle name="Normal 37 4" xfId="10439"/>
    <cellStyle name="Normal 37 4 2" xfId="10440"/>
    <cellStyle name="Normal 37 5" xfId="10441"/>
    <cellStyle name="Normal 37 5 2" xfId="10442"/>
    <cellStyle name="Normal 37 6" xfId="10443"/>
    <cellStyle name="Normal 38" xfId="10444"/>
    <cellStyle name="Normal 38 2" xfId="10445"/>
    <cellStyle name="Normal 38 2 2" xfId="10446"/>
    <cellStyle name="Normal 38 2 2 2" xfId="10447"/>
    <cellStyle name="Normal 38 2 3" xfId="10448"/>
    <cellStyle name="Normal 38 2 3 2" xfId="10449"/>
    <cellStyle name="Normal 38 2 4" xfId="10450"/>
    <cellStyle name="Normal 38 3" xfId="10451"/>
    <cellStyle name="Normal 38 3 2" xfId="10452"/>
    <cellStyle name="Normal 38 3 2 2" xfId="10453"/>
    <cellStyle name="Normal 38 3 3" xfId="10454"/>
    <cellStyle name="Normal 38 4" xfId="10455"/>
    <cellStyle name="Normal 38 4 2" xfId="10456"/>
    <cellStyle name="Normal 38 5" xfId="10457"/>
    <cellStyle name="Normal 38 5 2" xfId="10458"/>
    <cellStyle name="Normal 38 6" xfId="10459"/>
    <cellStyle name="Normal 39" xfId="10460"/>
    <cellStyle name="Normal 39 2" xfId="10461"/>
    <cellStyle name="Normal 39 2 2" xfId="10462"/>
    <cellStyle name="Normal 39 2 2 2" xfId="10463"/>
    <cellStyle name="Normal 39 2 3" xfId="10464"/>
    <cellStyle name="Normal 39 2 3 2" xfId="10465"/>
    <cellStyle name="Normal 39 2 4" xfId="10466"/>
    <cellStyle name="Normal 39 3" xfId="10467"/>
    <cellStyle name="Normal 39 3 2" xfId="10468"/>
    <cellStyle name="Normal 39 3 2 2" xfId="10469"/>
    <cellStyle name="Normal 39 3 3" xfId="10470"/>
    <cellStyle name="Normal 39 4" xfId="10471"/>
    <cellStyle name="Normal 39 4 2" xfId="10472"/>
    <cellStyle name="Normal 39 5" xfId="10473"/>
    <cellStyle name="Normal 39 5 2" xfId="10474"/>
    <cellStyle name="Normal 39 6" xfId="10475"/>
    <cellStyle name="Normal 4" xfId="10476"/>
    <cellStyle name="Normal 4 2" xfId="10477"/>
    <cellStyle name="Normal 4 2 2" xfId="10478"/>
    <cellStyle name="Normal 4 2 2 2" xfId="10479"/>
    <cellStyle name="Normal 4 2 2 2 2" xfId="10480"/>
    <cellStyle name="Normal 4 2 2 3" xfId="10481"/>
    <cellStyle name="Normal 4 2 2 3 2" xfId="10482"/>
    <cellStyle name="Normal 4 2 2 4" xfId="10483"/>
    <cellStyle name="Normal 4 2 2 5" xfId="10484"/>
    <cellStyle name="Normal 4 2 3" xfId="10485"/>
    <cellStyle name="Normal 4 2 3 2" xfId="10486"/>
    <cellStyle name="Normal 4 2 3 2 2" xfId="10487"/>
    <cellStyle name="Normal 4 2 3 3" xfId="10488"/>
    <cellStyle name="Normal 4 2 4" xfId="10489"/>
    <cellStyle name="Normal 4 2 4 2" xfId="10490"/>
    <cellStyle name="Normal 4 2 4 3" xfId="10491"/>
    <cellStyle name="Normal 4 2 5" xfId="10492"/>
    <cellStyle name="Normal 4 2 5 2" xfId="10493"/>
    <cellStyle name="Normal 4 2 6" xfId="10494"/>
    <cellStyle name="Normal 4 3" xfId="10495"/>
    <cellStyle name="Normal 4 3 2" xfId="10496"/>
    <cellStyle name="Normal 4 3 3" xfId="10497"/>
    <cellStyle name="Normal 4 4" xfId="10498"/>
    <cellStyle name="Normal 4 4 2" xfId="10499"/>
    <cellStyle name="Normal 4 5" xfId="10500"/>
    <cellStyle name="Normal 4 5 2" xfId="10501"/>
    <cellStyle name="Normal 4 6" xfId="10502"/>
    <cellStyle name="Normal 4 7" xfId="10503"/>
    <cellStyle name="Normal 4_ Price Inputs" xfId="10504"/>
    <cellStyle name="Normal 40" xfId="10505"/>
    <cellStyle name="Normal 40 2" xfId="10506"/>
    <cellStyle name="Normal 40 3" xfId="10507"/>
    <cellStyle name="Normal 41" xfId="10508"/>
    <cellStyle name="Normal 41 2" xfId="10509"/>
    <cellStyle name="Normal 41 2 2" xfId="10510"/>
    <cellStyle name="Normal 41 3" xfId="10511"/>
    <cellStyle name="Normal 41 3 2" xfId="10512"/>
    <cellStyle name="Normal 41 4" xfId="10513"/>
    <cellStyle name="Normal 41 4 2" xfId="10514"/>
    <cellStyle name="Normal 41 5" xfId="10515"/>
    <cellStyle name="Normal 42" xfId="10516"/>
    <cellStyle name="Normal 42 2" xfId="10517"/>
    <cellStyle name="Normal 42 2 2" xfId="10518"/>
    <cellStyle name="Normal 42 2 2 2" xfId="10519"/>
    <cellStyle name="Normal 42 2 3" xfId="10520"/>
    <cellStyle name="Normal 42 3" xfId="10521"/>
    <cellStyle name="Normal 42 3 2" xfId="10522"/>
    <cellStyle name="Normal 42 4" xfId="10523"/>
    <cellStyle name="Normal 42 4 2" xfId="10524"/>
    <cellStyle name="Normal 42 5" xfId="10525"/>
    <cellStyle name="Normal 42 5 2" xfId="10526"/>
    <cellStyle name="Normal 43" xfId="10527"/>
    <cellStyle name="Normal 43 2" xfId="10528"/>
    <cellStyle name="Normal 43 2 2" xfId="10529"/>
    <cellStyle name="Normal 43 3" xfId="10530"/>
    <cellStyle name="Normal 43 3 2" xfId="10531"/>
    <cellStyle name="Normal 43 4" xfId="10532"/>
    <cellStyle name="Normal 44" xfId="10533"/>
    <cellStyle name="Normal 44 2" xfId="10534"/>
    <cellStyle name="Normal 44 2 2" xfId="10535"/>
    <cellStyle name="Normal 44 2 2 2" xfId="10536"/>
    <cellStyle name="Normal 44 2 3" xfId="10537"/>
    <cellStyle name="Normal 44 2 4" xfId="10538"/>
    <cellStyle name="Normal 44 3" xfId="10539"/>
    <cellStyle name="Normal 44 3 2" xfId="10540"/>
    <cellStyle name="Normal 44 3 3" xfId="10541"/>
    <cellStyle name="Normal 44 4" xfId="10542"/>
    <cellStyle name="Normal 44 4 2" xfId="10543"/>
    <cellStyle name="Normal 44 5" xfId="10544"/>
    <cellStyle name="Normal 44 5 2" xfId="10545"/>
    <cellStyle name="Normal 44 6" xfId="10546"/>
    <cellStyle name="Normal 44 7" xfId="10547"/>
    <cellStyle name="Normal 45" xfId="10548"/>
    <cellStyle name="Normal 45 2" xfId="10549"/>
    <cellStyle name="Normal 45 2 2" xfId="10550"/>
    <cellStyle name="Normal 45 2 2 2" xfId="10551"/>
    <cellStyle name="Normal 45 2 3" xfId="10552"/>
    <cellStyle name="Normal 45 3" xfId="10553"/>
    <cellStyle name="Normal 45 3 2" xfId="10554"/>
    <cellStyle name="Normal 45 4" xfId="10555"/>
    <cellStyle name="Normal 45 4 2" xfId="10556"/>
    <cellStyle name="Normal 45 5" xfId="10557"/>
    <cellStyle name="Normal 45 6" xfId="10558"/>
    <cellStyle name="Normal 45 7" xfId="10559"/>
    <cellStyle name="Normal 46" xfId="10560"/>
    <cellStyle name="Normal 46 2" xfId="10561"/>
    <cellStyle name="Normal 46 2 2" xfId="10562"/>
    <cellStyle name="Normal 46 2 2 2" xfId="10563"/>
    <cellStyle name="Normal 46 2 3" xfId="10564"/>
    <cellStyle name="Normal 46 2 3 2" xfId="10565"/>
    <cellStyle name="Normal 46 2 4" xfId="10566"/>
    <cellStyle name="Normal 46 3" xfId="10567"/>
    <cellStyle name="Normal 46 3 2" xfId="10568"/>
    <cellStyle name="Normal 46 4" xfId="10569"/>
    <cellStyle name="Normal 46 4 2" xfId="10570"/>
    <cellStyle name="Normal 46 5" xfId="10571"/>
    <cellStyle name="Normal 46 6" xfId="10572"/>
    <cellStyle name="Normal 47" xfId="10573"/>
    <cellStyle name="Normal 47 2" xfId="10574"/>
    <cellStyle name="Normal 47 2 2" xfId="10575"/>
    <cellStyle name="Normal 47 3" xfId="10576"/>
    <cellStyle name="Normal 47 3 2" xfId="10577"/>
    <cellStyle name="Normal 47 4" xfId="10578"/>
    <cellStyle name="Normal 47 4 2" xfId="10579"/>
    <cellStyle name="Normal 47 5" xfId="10580"/>
    <cellStyle name="Normal 48" xfId="10581"/>
    <cellStyle name="Normal 48 2" xfId="10582"/>
    <cellStyle name="Normal 48 2 2" xfId="10583"/>
    <cellStyle name="Normal 48 3" xfId="10584"/>
    <cellStyle name="Normal 48 3 2" xfId="10585"/>
    <cellStyle name="Normal 48 4" xfId="10586"/>
    <cellStyle name="Normal 48 4 2" xfId="10587"/>
    <cellStyle name="Normal 49" xfId="10588"/>
    <cellStyle name="Normal 49 2" xfId="10589"/>
    <cellStyle name="Normal 49 2 2" xfId="10590"/>
    <cellStyle name="Normal 49 3" xfId="10591"/>
    <cellStyle name="Normal 49 3 2" xfId="10592"/>
    <cellStyle name="Normal 49 4" xfId="10593"/>
    <cellStyle name="Normal 49 4 2" xfId="10594"/>
    <cellStyle name="Normal 5" xfId="10595"/>
    <cellStyle name="Normal 5 2" xfId="10596"/>
    <cellStyle name="Normal 5 2 2" xfId="10597"/>
    <cellStyle name="Normal 5 2 3" xfId="10598"/>
    <cellStyle name="Normal 5 3" xfId="10599"/>
    <cellStyle name="Normal 5 3 2" xfId="10600"/>
    <cellStyle name="Normal 5 4" xfId="10601"/>
    <cellStyle name="Normal 5 4 2" xfId="10602"/>
    <cellStyle name="Normal 5 5" xfId="10603"/>
    <cellStyle name="Normal 5 5 2" xfId="10604"/>
    <cellStyle name="Normal 5 6" xfId="10605"/>
    <cellStyle name="Normal 5_2011 CBR Rev Calc by schedule" xfId="10606"/>
    <cellStyle name="Normal 50" xfId="10607"/>
    <cellStyle name="Normal 50 2" xfId="10608"/>
    <cellStyle name="Normal 50 2 2" xfId="10609"/>
    <cellStyle name="Normal 50 3" xfId="10610"/>
    <cellStyle name="Normal 50 3 2" xfId="10611"/>
    <cellStyle name="Normal 50 4" xfId="10612"/>
    <cellStyle name="Normal 50 4 2" xfId="10613"/>
    <cellStyle name="Normal 51" xfId="10614"/>
    <cellStyle name="Normal 51 2" xfId="10615"/>
    <cellStyle name="Normal 51 2 2" xfId="10616"/>
    <cellStyle name="Normal 51 2 2 2" xfId="10617"/>
    <cellStyle name="Normal 51 2 3" xfId="10618"/>
    <cellStyle name="Normal 51 2 3 2" xfId="10619"/>
    <cellStyle name="Normal 51 2 4" xfId="10620"/>
    <cellStyle name="Normal 51 3" xfId="10621"/>
    <cellStyle name="Normal 51 3 2" xfId="10622"/>
    <cellStyle name="Normal 51 4" xfId="10623"/>
    <cellStyle name="Normal 51 4 2" xfId="10624"/>
    <cellStyle name="Normal 51 5" xfId="10625"/>
    <cellStyle name="Normal 51 6" xfId="10626"/>
    <cellStyle name="Normal 52" xfId="10627"/>
    <cellStyle name="Normal 53" xfId="10628"/>
    <cellStyle name="Normal 53 2" xfId="10629"/>
    <cellStyle name="Normal 53 2 2" xfId="10630"/>
    <cellStyle name="Normal 53 3" xfId="10631"/>
    <cellStyle name="Normal 53 3 2" xfId="10632"/>
    <cellStyle name="Normal 53 4" xfId="10633"/>
    <cellStyle name="Normal 53 4 2" xfId="10634"/>
    <cellStyle name="Normal 54" xfId="10635"/>
    <cellStyle name="Normal 54 2" xfId="10636"/>
    <cellStyle name="Normal 54 2 2" xfId="10637"/>
    <cellStyle name="Normal 54 3" xfId="10638"/>
    <cellStyle name="Normal 54 3 2" xfId="10639"/>
    <cellStyle name="Normal 54 4" xfId="10640"/>
    <cellStyle name="Normal 54 4 2" xfId="10641"/>
    <cellStyle name="Normal 54 5" xfId="10642"/>
    <cellStyle name="Normal 55" xfId="10643"/>
    <cellStyle name="Normal 55 2" xfId="10644"/>
    <cellStyle name="Normal 55 2 2" xfId="10645"/>
    <cellStyle name="Normal 55 3" xfId="10646"/>
    <cellStyle name="Normal 56" xfId="10647"/>
    <cellStyle name="Normal 56 2" xfId="10648"/>
    <cellStyle name="Normal 56 2 2" xfId="10649"/>
    <cellStyle name="Normal 56 3" xfId="10650"/>
    <cellStyle name="Normal 57" xfId="10651"/>
    <cellStyle name="Normal 57 2" xfId="10652"/>
    <cellStyle name="Normal 58" xfId="10653"/>
    <cellStyle name="Normal 58 2" xfId="10654"/>
    <cellStyle name="Normal 59" xfId="10655"/>
    <cellStyle name="Normal 59 2" xfId="10656"/>
    <cellStyle name="Normal 6" xfId="10657"/>
    <cellStyle name="Normal 6 2" xfId="10658"/>
    <cellStyle name="Normal 6 2 2" xfId="10659"/>
    <cellStyle name="Normal 6 2 2 2" xfId="10660"/>
    <cellStyle name="Normal 6 2 2 3" xfId="10661"/>
    <cellStyle name="Normal 6 2 3" xfId="10662"/>
    <cellStyle name="Normal 6 2 4" xfId="10663"/>
    <cellStyle name="Normal 6 3" xfId="10664"/>
    <cellStyle name="Normal 6 3 2" xfId="10665"/>
    <cellStyle name="Normal 6 4" xfId="10666"/>
    <cellStyle name="Normal 6 5" xfId="10667"/>
    <cellStyle name="Normal 6 5 2" xfId="10668"/>
    <cellStyle name="Normal 6 6" xfId="10669"/>
    <cellStyle name="Normal 6_Scenario 1 REC vs PTC Offset" xfId="10670"/>
    <cellStyle name="Normal 60" xfId="10671"/>
    <cellStyle name="Normal 60 2" xfId="10672"/>
    <cellStyle name="Normal 61" xfId="10673"/>
    <cellStyle name="Normal 61 2" xfId="10674"/>
    <cellStyle name="Normal 62" xfId="10675"/>
    <cellStyle name="Normal 62 2" xfId="10676"/>
    <cellStyle name="Normal 63" xfId="10677"/>
    <cellStyle name="Normal 63 2" xfId="10678"/>
    <cellStyle name="Normal 64" xfId="10679"/>
    <cellStyle name="Normal 64 2" xfId="10680"/>
    <cellStyle name="Normal 65" xfId="10681"/>
    <cellStyle name="Normal 65 2" xfId="10682"/>
    <cellStyle name="Normal 66" xfId="10683"/>
    <cellStyle name="Normal 66 2" xfId="10684"/>
    <cellStyle name="Normal 67" xfId="10685"/>
    <cellStyle name="Normal 67 2" xfId="10686"/>
    <cellStyle name="Normal 68" xfId="10687"/>
    <cellStyle name="Normal 68 2" xfId="10688"/>
    <cellStyle name="Normal 69" xfId="10689"/>
    <cellStyle name="Normal 69 2" xfId="10690"/>
    <cellStyle name="Normal 7" xfId="10691"/>
    <cellStyle name="Normal 7 2" xfId="10692"/>
    <cellStyle name="Normal 7 2 2" xfId="10693"/>
    <cellStyle name="Normal 7 2 2 2" xfId="10694"/>
    <cellStyle name="Normal 7 2 2 3" xfId="10695"/>
    <cellStyle name="Normal 7 2 3" xfId="10696"/>
    <cellStyle name="Normal 7 3" xfId="10697"/>
    <cellStyle name="Normal 7 4" xfId="10698"/>
    <cellStyle name="Normal 7 4 2" xfId="10699"/>
    <cellStyle name="Normal 7 5" xfId="10700"/>
    <cellStyle name="Normal 7 6" xfId="10701"/>
    <cellStyle name="Normal 70" xfId="10702"/>
    <cellStyle name="Normal 70 2" xfId="10703"/>
    <cellStyle name="Normal 71" xfId="10704"/>
    <cellStyle name="Normal 71 2" xfId="10705"/>
    <cellStyle name="Normal 72" xfId="10706"/>
    <cellStyle name="Normal 72 2" xfId="10707"/>
    <cellStyle name="Normal 73" xfId="10708"/>
    <cellStyle name="Normal 73 2" xfId="10709"/>
    <cellStyle name="Normal 74" xfId="10710"/>
    <cellStyle name="Normal 74 2" xfId="10711"/>
    <cellStyle name="Normal 75" xfId="10712"/>
    <cellStyle name="Normal 75 2" xfId="10713"/>
    <cellStyle name="Normal 76" xfId="10714"/>
    <cellStyle name="Normal 76 2" xfId="10715"/>
    <cellStyle name="Normal 77" xfId="10716"/>
    <cellStyle name="Normal 77 2" xfId="10717"/>
    <cellStyle name="Normal 78" xfId="10718"/>
    <cellStyle name="Normal 78 2" xfId="10719"/>
    <cellStyle name="Normal 79" xfId="10720"/>
    <cellStyle name="Normal 79 2" xfId="10721"/>
    <cellStyle name="Normal 8" xfId="10722"/>
    <cellStyle name="Normal 8 2" xfId="10723"/>
    <cellStyle name="Normal 8 2 2" xfId="10724"/>
    <cellStyle name="Normal 8 2 2 2" xfId="10725"/>
    <cellStyle name="Normal 8 2 3" xfId="10726"/>
    <cellStyle name="Normal 8 2 4" xfId="10727"/>
    <cellStyle name="Normal 8 3" xfId="10728"/>
    <cellStyle name="Normal 8 4" xfId="10729"/>
    <cellStyle name="Normal 8 4 2" xfId="10730"/>
    <cellStyle name="Normal 8 5" xfId="10731"/>
    <cellStyle name="Normal 8 6" xfId="10732"/>
    <cellStyle name="Normal 80" xfId="10733"/>
    <cellStyle name="Normal 80 2" xfId="10734"/>
    <cellStyle name="Normal 81" xfId="10735"/>
    <cellStyle name="Normal 81 2" xfId="10736"/>
    <cellStyle name="Normal 82" xfId="10737"/>
    <cellStyle name="Normal 82 2" xfId="10738"/>
    <cellStyle name="Normal 83" xfId="10739"/>
    <cellStyle name="Normal 83 2" xfId="10740"/>
    <cellStyle name="Normal 84" xfId="10741"/>
    <cellStyle name="Normal 84 2" xfId="10742"/>
    <cellStyle name="Normal 85" xfId="10743"/>
    <cellStyle name="Normal 85 2" xfId="10744"/>
    <cellStyle name="Normal 86" xfId="10745"/>
    <cellStyle name="Normal 86 2" xfId="10746"/>
    <cellStyle name="Normal 87" xfId="10747"/>
    <cellStyle name="Normal 87 2" xfId="10748"/>
    <cellStyle name="Normal 88" xfId="10749"/>
    <cellStyle name="Normal 88 2" xfId="10750"/>
    <cellStyle name="Normal 89" xfId="10751"/>
    <cellStyle name="Normal 89 2" xfId="10752"/>
    <cellStyle name="Normal 9" xfId="10753"/>
    <cellStyle name="Normal 9 2" xfId="10754"/>
    <cellStyle name="Normal 9 2 2" xfId="10755"/>
    <cellStyle name="Normal 9 2 2 2" xfId="10756"/>
    <cellStyle name="Normal 9 2 3" xfId="10757"/>
    <cellStyle name="Normal 9 3" xfId="10758"/>
    <cellStyle name="Normal 9 3 2" xfId="10759"/>
    <cellStyle name="Normal 9 4" xfId="10760"/>
    <cellStyle name="Normal 9 5" xfId="10761"/>
    <cellStyle name="Normal 90" xfId="10762"/>
    <cellStyle name="Normal 90 2" xfId="10763"/>
    <cellStyle name="Normal 91" xfId="10764"/>
    <cellStyle name="Normal 91 2" xfId="10765"/>
    <cellStyle name="Normal 92" xfId="10766"/>
    <cellStyle name="Normal 92 2" xfId="10767"/>
    <cellStyle name="Normal 93" xfId="10768"/>
    <cellStyle name="Normal 93 2" xfId="10769"/>
    <cellStyle name="Normal 94" xfId="10770"/>
    <cellStyle name="Normal 94 2" xfId="10771"/>
    <cellStyle name="Normal 95" xfId="10772"/>
    <cellStyle name="Normal 95 2" xfId="10773"/>
    <cellStyle name="Normal 96" xfId="10774"/>
    <cellStyle name="Normal 96 2" xfId="10775"/>
    <cellStyle name="Normal 96 3" xfId="10776"/>
    <cellStyle name="Normal 97" xfId="10777"/>
    <cellStyle name="Normal 98" xfId="10778"/>
    <cellStyle name="Normal 99" xfId="10779"/>
    <cellStyle name="Note 10" xfId="10780"/>
    <cellStyle name="Note 10 2" xfId="10781"/>
    <cellStyle name="Note 10 2 2" xfId="10782"/>
    <cellStyle name="Note 10 3" xfId="10783"/>
    <cellStyle name="Note 10 3 2" xfId="10784"/>
    <cellStyle name="Note 10 4" xfId="10785"/>
    <cellStyle name="Note 11" xfId="10786"/>
    <cellStyle name="Note 11 2" xfId="10787"/>
    <cellStyle name="Note 11 2 2" xfId="10788"/>
    <cellStyle name="Note 11 3" xfId="10789"/>
    <cellStyle name="Note 12" xfId="10790"/>
    <cellStyle name="Note 12 2" xfId="10791"/>
    <cellStyle name="Note 12 2 2" xfId="10792"/>
    <cellStyle name="Note 12 3" xfId="10793"/>
    <cellStyle name="Note 12 3 2" xfId="10794"/>
    <cellStyle name="Note 12 3 2 2" xfId="10795"/>
    <cellStyle name="Note 12 3 2 3" xfId="10796"/>
    <cellStyle name="Note 12 3 2 4" xfId="10797"/>
    <cellStyle name="Note 12 3 2 5" xfId="10798"/>
    <cellStyle name="Note 12 3 3" xfId="10799"/>
    <cellStyle name="Note 12 3 4" xfId="10800"/>
    <cellStyle name="Note 12 3 5" xfId="10801"/>
    <cellStyle name="Note 12 3 6" xfId="10802"/>
    <cellStyle name="Note 12 4" xfId="10803"/>
    <cellStyle name="Note 12 4 2" xfId="10804"/>
    <cellStyle name="Note 12 4 3" xfId="10805"/>
    <cellStyle name="Note 12 4 4" xfId="10806"/>
    <cellStyle name="Note 12 4 5" xfId="10807"/>
    <cellStyle name="Note 13" xfId="10808"/>
    <cellStyle name="Note 13 2" xfId="10809"/>
    <cellStyle name="Note 13 3" xfId="10810"/>
    <cellStyle name="Note 14" xfId="10811"/>
    <cellStyle name="Note 15" xfId="10812"/>
    <cellStyle name="Note 16" xfId="10813"/>
    <cellStyle name="Note 17" xfId="12961"/>
    <cellStyle name="Note 18" xfId="12962"/>
    <cellStyle name="Note 19" xfId="12963"/>
    <cellStyle name="Note 2" xfId="10814"/>
    <cellStyle name="Note 2 2" xfId="10815"/>
    <cellStyle name="Note 2 2 2" xfId="10816"/>
    <cellStyle name="Note 2 2 2 2" xfId="10817"/>
    <cellStyle name="Note 2 2 2 3" xfId="10818"/>
    <cellStyle name="Note 2 2 2 4" xfId="10819"/>
    <cellStyle name="Note 2 2 2 5" xfId="10820"/>
    <cellStyle name="Note 2 2 3" xfId="10821"/>
    <cellStyle name="Note 2 2 3 2" xfId="10822"/>
    <cellStyle name="Note 2 2 3 3" xfId="10823"/>
    <cellStyle name="Note 2 2 3 4" xfId="10824"/>
    <cellStyle name="Note 2 2 3 5" xfId="10825"/>
    <cellStyle name="Note 2 2 4" xfId="10826"/>
    <cellStyle name="Note 2 2 5" xfId="10827"/>
    <cellStyle name="Note 2 3" xfId="10828"/>
    <cellStyle name="Note 2 3 2" xfId="10829"/>
    <cellStyle name="Note 2 3 2 2" xfId="10830"/>
    <cellStyle name="Note 2 3 3" xfId="10831"/>
    <cellStyle name="Note 2 3 3 2" xfId="10832"/>
    <cellStyle name="Note 2 3 4" xfId="10833"/>
    <cellStyle name="Note 2 3 5" xfId="10834"/>
    <cellStyle name="Note 2 4" xfId="10835"/>
    <cellStyle name="Note 2 4 2" xfId="10836"/>
    <cellStyle name="Note 2 4 3" xfId="10837"/>
    <cellStyle name="Note 2 4 4" xfId="10838"/>
    <cellStyle name="Note 2 4 5" xfId="10839"/>
    <cellStyle name="Note 2 5" xfId="10840"/>
    <cellStyle name="Note 2 5 2" xfId="10841"/>
    <cellStyle name="Note 2 6" xfId="10842"/>
    <cellStyle name="Note 2 7" xfId="10843"/>
    <cellStyle name="Note 2_AURORA Total New" xfId="10844"/>
    <cellStyle name="Note 20" xfId="12964"/>
    <cellStyle name="Note 21" xfId="12965"/>
    <cellStyle name="Note 22" xfId="12966"/>
    <cellStyle name="Note 3" xfId="10845"/>
    <cellStyle name="Note 3 2" xfId="10846"/>
    <cellStyle name="Note 3 2 2" xfId="10847"/>
    <cellStyle name="Note 3 2 3" xfId="10848"/>
    <cellStyle name="Note 3 2 4" xfId="10849"/>
    <cellStyle name="Note 3 2 5" xfId="10850"/>
    <cellStyle name="Note 3 3" xfId="10851"/>
    <cellStyle name="Note 3 3 2" xfId="10852"/>
    <cellStyle name="Note 3 3 3" xfId="10853"/>
    <cellStyle name="Note 3 3 4" xfId="10854"/>
    <cellStyle name="Note 3 3 5" xfId="10855"/>
    <cellStyle name="Note 3 4" xfId="10856"/>
    <cellStyle name="Note 3 5" xfId="10857"/>
    <cellStyle name="Note 4" xfId="10858"/>
    <cellStyle name="Note 4 2" xfId="10859"/>
    <cellStyle name="Note 4 2 2" xfId="10860"/>
    <cellStyle name="Note 4 2 3" xfId="10861"/>
    <cellStyle name="Note 4 2 4" xfId="10862"/>
    <cellStyle name="Note 4 2 5" xfId="10863"/>
    <cellStyle name="Note 4 3" xfId="10864"/>
    <cellStyle name="Note 4 3 2" xfId="10865"/>
    <cellStyle name="Note 4 3 3" xfId="10866"/>
    <cellStyle name="Note 4 3 4" xfId="10867"/>
    <cellStyle name="Note 4 3 5" xfId="10868"/>
    <cellStyle name="Note 4 4" xfId="10869"/>
    <cellStyle name="Note 5" xfId="10870"/>
    <cellStyle name="Note 5 2" xfId="10871"/>
    <cellStyle name="Note 5 2 2" xfId="10872"/>
    <cellStyle name="Note 5 2 3" xfId="10873"/>
    <cellStyle name="Note 5 2 4" xfId="10874"/>
    <cellStyle name="Note 5 2 5" xfId="10875"/>
    <cellStyle name="Note 5 3" xfId="10876"/>
    <cellStyle name="Note 5 3 2" xfId="10877"/>
    <cellStyle name="Note 5 3 3" xfId="10878"/>
    <cellStyle name="Note 5 3 4" xfId="10879"/>
    <cellStyle name="Note 5 3 5" xfId="10880"/>
    <cellStyle name="Note 5 4" xfId="10881"/>
    <cellStyle name="Note 6" xfId="10882"/>
    <cellStyle name="Note 6 2" xfId="10883"/>
    <cellStyle name="Note 6 2 2" xfId="10884"/>
    <cellStyle name="Note 6 2 3" xfId="10885"/>
    <cellStyle name="Note 6 2 4" xfId="10886"/>
    <cellStyle name="Note 6 2 5" xfId="10887"/>
    <cellStyle name="Note 6 3" xfId="10888"/>
    <cellStyle name="Note 6 3 2" xfId="10889"/>
    <cellStyle name="Note 6 3 3" xfId="10890"/>
    <cellStyle name="Note 6 3 4" xfId="10891"/>
    <cellStyle name="Note 6 3 5" xfId="10892"/>
    <cellStyle name="Note 6 4" xfId="10893"/>
    <cellStyle name="Note 7" xfId="10894"/>
    <cellStyle name="Note 7 2" xfId="10895"/>
    <cellStyle name="Note 7 2 2" xfId="10896"/>
    <cellStyle name="Note 7 2 3" xfId="10897"/>
    <cellStyle name="Note 7 2 4" xfId="10898"/>
    <cellStyle name="Note 7 2 5" xfId="10899"/>
    <cellStyle name="Note 7 3" xfId="10900"/>
    <cellStyle name="Note 7 3 2" xfId="10901"/>
    <cellStyle name="Note 7 3 3" xfId="10902"/>
    <cellStyle name="Note 7 3 4" xfId="10903"/>
    <cellStyle name="Note 7 3 5" xfId="10904"/>
    <cellStyle name="Note 7 4" xfId="10905"/>
    <cellStyle name="Note 8" xfId="10906"/>
    <cellStyle name="Note 8 2" xfId="10907"/>
    <cellStyle name="Note 8 2 2" xfId="10908"/>
    <cellStyle name="Note 8 2 3" xfId="10909"/>
    <cellStyle name="Note 8 2 4" xfId="10910"/>
    <cellStyle name="Note 8 2 5" xfId="10911"/>
    <cellStyle name="Note 8 3" xfId="10912"/>
    <cellStyle name="Note 8 3 2" xfId="10913"/>
    <cellStyle name="Note 8 3 3" xfId="10914"/>
    <cellStyle name="Note 8 3 4" xfId="10915"/>
    <cellStyle name="Note 8 3 5" xfId="10916"/>
    <cellStyle name="Note 8 4" xfId="10917"/>
    <cellStyle name="Note 9" xfId="10918"/>
    <cellStyle name="Note 9 2" xfId="10919"/>
    <cellStyle name="Note 9 2 2" xfId="10920"/>
    <cellStyle name="Note 9 2 3" xfId="10921"/>
    <cellStyle name="Note 9 2 4" xfId="10922"/>
    <cellStyle name="Note 9 2 5" xfId="10923"/>
    <cellStyle name="Note 9 3" xfId="10924"/>
    <cellStyle name="Note 9 3 2" xfId="10925"/>
    <cellStyle name="Note 9 3 3" xfId="10926"/>
    <cellStyle name="Note 9 3 4" xfId="10927"/>
    <cellStyle name="Note 9 3 5" xfId="10928"/>
    <cellStyle name="Note 9 4" xfId="10929"/>
    <cellStyle name="Output 10" xfId="12967"/>
    <cellStyle name="Output 2" xfId="10930"/>
    <cellStyle name="Output 2 2" xfId="10931"/>
    <cellStyle name="Output 2 2 2" xfId="10932"/>
    <cellStyle name="Output 2 2 2 2" xfId="10933"/>
    <cellStyle name="Output 2 2 2 3" xfId="10934"/>
    <cellStyle name="Output 2 2 2 4" xfId="10935"/>
    <cellStyle name="Output 2 2 2 5" xfId="10936"/>
    <cellStyle name="Output 2 2 3" xfId="10937"/>
    <cellStyle name="Output 2 2 3 2" xfId="10938"/>
    <cellStyle name="Output 2 3" xfId="10939"/>
    <cellStyle name="Output 2 4" xfId="10940"/>
    <cellStyle name="Output 2 4 2" xfId="10941"/>
    <cellStyle name="Output 2 5" xfId="10942"/>
    <cellStyle name="Output 2 6" xfId="10943"/>
    <cellStyle name="Output 2 7" xfId="10944"/>
    <cellStyle name="Output 3" xfId="10945"/>
    <cellStyle name="Output 3 2" xfId="10946"/>
    <cellStyle name="Output 3 2 2" xfId="10947"/>
    <cellStyle name="Output 3 3" xfId="10948"/>
    <cellStyle name="Output 3 3 2" xfId="10949"/>
    <cellStyle name="Output 3 4" xfId="10950"/>
    <cellStyle name="Output 3 5" xfId="10951"/>
    <cellStyle name="Output 3 6" xfId="10952"/>
    <cellStyle name="Output 3 7" xfId="10953"/>
    <cellStyle name="Output 3 8" xfId="10954"/>
    <cellStyle name="Output 3 9" xfId="10955"/>
    <cellStyle name="Output 4" xfId="10956"/>
    <cellStyle name="Output 4 2" xfId="10957"/>
    <cellStyle name="Output 5" xfId="10958"/>
    <cellStyle name="Output 6" xfId="10959"/>
    <cellStyle name="Output 6 2" xfId="10960"/>
    <cellStyle name="Output 7" xfId="10961"/>
    <cellStyle name="Output 8" xfId="10962"/>
    <cellStyle name="Output 9" xfId="12968"/>
    <cellStyle name="Percen - Style1" xfId="10963"/>
    <cellStyle name="Percen - Style1 2" xfId="10964"/>
    <cellStyle name="Percen - Style1 2 2" xfId="10965"/>
    <cellStyle name="Percen - Style1 3" xfId="10966"/>
    <cellStyle name="Percen - Style2" xfId="10967"/>
    <cellStyle name="Percen - Style2 2" xfId="10968"/>
    <cellStyle name="Percen - Style2 2 2" xfId="10969"/>
    <cellStyle name="Percen - Style2 3" xfId="10970"/>
    <cellStyle name="Percen - Style3" xfId="10971"/>
    <cellStyle name="Percen - Style3 2" xfId="10972"/>
    <cellStyle name="Percen - Style3 2 2" xfId="10973"/>
    <cellStyle name="Percen - Style3 3" xfId="10974"/>
    <cellStyle name="Percen - Style3 4" xfId="10975"/>
    <cellStyle name="Percen - Style3_ACCOUNTS" xfId="10976"/>
    <cellStyle name="Percent" xfId="1" builtinId="5"/>
    <cellStyle name="Percent (0)" xfId="10977"/>
    <cellStyle name="Percent [2]" xfId="10978"/>
    <cellStyle name="Percent [2] 2" xfId="10979"/>
    <cellStyle name="Percent [2] 2 2" xfId="10980"/>
    <cellStyle name="Percent [2] 2 2 2" xfId="10981"/>
    <cellStyle name="Percent [2] 2 3" xfId="10982"/>
    <cellStyle name="Percent [2] 3" xfId="10983"/>
    <cellStyle name="Percent [2] 3 2" xfId="10984"/>
    <cellStyle name="Percent [2] 3 2 2" xfId="10985"/>
    <cellStyle name="Percent [2] 3 3" xfId="10986"/>
    <cellStyle name="Percent [2] 3 3 2" xfId="10987"/>
    <cellStyle name="Percent [2] 3 4" xfId="10988"/>
    <cellStyle name="Percent [2] 3 4 2" xfId="10989"/>
    <cellStyle name="Percent [2] 4" xfId="10990"/>
    <cellStyle name="Percent [2] 4 2" xfId="10991"/>
    <cellStyle name="Percent [2] 5" xfId="10992"/>
    <cellStyle name="Percent [2] 6" xfId="10993"/>
    <cellStyle name="Percent [2] 6 2" xfId="10994"/>
    <cellStyle name="Percent [2] 7" xfId="10995"/>
    <cellStyle name="Percent [2] 7 2" xfId="10996"/>
    <cellStyle name="Percent [2] 8" xfId="10997"/>
    <cellStyle name="Percent 10" xfId="10998"/>
    <cellStyle name="Percent 10 2" xfId="10999"/>
    <cellStyle name="Percent 10 2 2" xfId="11000"/>
    <cellStyle name="Percent 10 3" xfId="11001"/>
    <cellStyle name="Percent 10 3 2" xfId="11002"/>
    <cellStyle name="Percent 10 4" xfId="11003"/>
    <cellStyle name="Percent 10 8" xfId="2"/>
    <cellStyle name="Percent 100" xfId="11004"/>
    <cellStyle name="Percent 101" xfId="11005"/>
    <cellStyle name="Percent 102" xfId="11006"/>
    <cellStyle name="Percent 103" xfId="11007"/>
    <cellStyle name="Percent 104" xfId="11008"/>
    <cellStyle name="Percent 105" xfId="11009"/>
    <cellStyle name="Percent 106" xfId="11010"/>
    <cellStyle name="Percent 107" xfId="11011"/>
    <cellStyle name="Percent 108" xfId="11012"/>
    <cellStyle name="Percent 109" xfId="11013"/>
    <cellStyle name="Percent 11" xfId="11014"/>
    <cellStyle name="Percent 11 2" xfId="11015"/>
    <cellStyle name="Percent 11 2 2" xfId="11016"/>
    <cellStyle name="Percent 11 3" xfId="11017"/>
    <cellStyle name="Percent 11 3 2" xfId="11018"/>
    <cellStyle name="Percent 11 4" xfId="11019"/>
    <cellStyle name="Percent 11 4 2" xfId="11020"/>
    <cellStyle name="Percent 11 5" xfId="11021"/>
    <cellStyle name="Percent 110" xfId="11022"/>
    <cellStyle name="Percent 111" xfId="11023"/>
    <cellStyle name="Percent 112" xfId="11024"/>
    <cellStyle name="Percent 113" xfId="11025"/>
    <cellStyle name="Percent 114" xfId="11026"/>
    <cellStyle name="Percent 115" xfId="11027"/>
    <cellStyle name="Percent 116" xfId="11028"/>
    <cellStyle name="Percent 117" xfId="11029"/>
    <cellStyle name="Percent 118" xfId="11030"/>
    <cellStyle name="Percent 119" xfId="11031"/>
    <cellStyle name="Percent 12" xfId="11032"/>
    <cellStyle name="Percent 12 2" xfId="11033"/>
    <cellStyle name="Percent 12 2 2" xfId="11034"/>
    <cellStyle name="Percent 12 2 2 2" xfId="11035"/>
    <cellStyle name="Percent 12 2 3" xfId="11036"/>
    <cellStyle name="Percent 12 3" xfId="11037"/>
    <cellStyle name="Percent 12 3 2" xfId="11038"/>
    <cellStyle name="Percent 12 4" xfId="11039"/>
    <cellStyle name="Percent 12 4 2" xfId="11040"/>
    <cellStyle name="Percent 12 5" xfId="11041"/>
    <cellStyle name="Percent 12 5 2" xfId="11042"/>
    <cellStyle name="Percent 120" xfId="11043"/>
    <cellStyle name="Percent 121" xfId="11044"/>
    <cellStyle name="Percent 121 2" xfId="11045"/>
    <cellStyle name="Percent 122" xfId="11046"/>
    <cellStyle name="Percent 123" xfId="11047"/>
    <cellStyle name="Percent 124" xfId="11048"/>
    <cellStyle name="Percent 13" xfId="11049"/>
    <cellStyle name="Percent 13 2" xfId="11050"/>
    <cellStyle name="Percent 13 2 2" xfId="11051"/>
    <cellStyle name="Percent 13 2 2 2" xfId="11052"/>
    <cellStyle name="Percent 13 2 3" xfId="11053"/>
    <cellStyle name="Percent 13 2 4" xfId="11054"/>
    <cellStyle name="Percent 13 3" xfId="11055"/>
    <cellStyle name="Percent 13 3 2" xfId="11056"/>
    <cellStyle name="Percent 13 4" xfId="11057"/>
    <cellStyle name="Percent 13 4 2" xfId="11058"/>
    <cellStyle name="Percent 13 5" xfId="11059"/>
    <cellStyle name="Percent 13 6" xfId="11060"/>
    <cellStyle name="Percent 14" xfId="11061"/>
    <cellStyle name="Percent 14 2" xfId="11062"/>
    <cellStyle name="Percent 14 2 2" xfId="11063"/>
    <cellStyle name="Percent 14 2 2 2" xfId="11064"/>
    <cellStyle name="Percent 14 2 3" xfId="11065"/>
    <cellStyle name="Percent 14 3" xfId="11066"/>
    <cellStyle name="Percent 14 3 2" xfId="11067"/>
    <cellStyle name="Percent 14 4" xfId="11068"/>
    <cellStyle name="Percent 14 4 2" xfId="11069"/>
    <cellStyle name="Percent 14 5" xfId="11070"/>
    <cellStyle name="Percent 14 5 2" xfId="11071"/>
    <cellStyle name="Percent 14 6" xfId="11072"/>
    <cellStyle name="Percent 15" xfId="11073"/>
    <cellStyle name="Percent 15 2" xfId="11074"/>
    <cellStyle name="Percent 15 2 2" xfId="11075"/>
    <cellStyle name="Percent 15 2 2 2" xfId="11076"/>
    <cellStyle name="Percent 15 2 3" xfId="11077"/>
    <cellStyle name="Percent 15 2 4" xfId="11078"/>
    <cellStyle name="Percent 15 3" xfId="11079"/>
    <cellStyle name="Percent 15 3 2" xfId="11080"/>
    <cellStyle name="Percent 15 4" xfId="11081"/>
    <cellStyle name="Percent 15 4 2" xfId="11082"/>
    <cellStyle name="Percent 15 5" xfId="11083"/>
    <cellStyle name="Percent 15 5 2" xfId="11084"/>
    <cellStyle name="Percent 15 6" xfId="11085"/>
    <cellStyle name="Percent 16" xfId="11086"/>
    <cellStyle name="Percent 16 2" xfId="11087"/>
    <cellStyle name="Percent 16 2 2" xfId="11088"/>
    <cellStyle name="Percent 16 3" xfId="11089"/>
    <cellStyle name="Percent 16 3 2" xfId="11090"/>
    <cellStyle name="Percent 16 4" xfId="11091"/>
    <cellStyle name="Percent 16 4 2" xfId="11092"/>
    <cellStyle name="Percent 16 5" xfId="11093"/>
    <cellStyle name="Percent 17" xfId="11094"/>
    <cellStyle name="Percent 17 2" xfId="11095"/>
    <cellStyle name="Percent 17 2 2" xfId="11096"/>
    <cellStyle name="Percent 17 2 3" xfId="6"/>
    <cellStyle name="Percent 17 3" xfId="11097"/>
    <cellStyle name="Percent 17 3 2" xfId="11098"/>
    <cellStyle name="Percent 17 4" xfId="11099"/>
    <cellStyle name="Percent 17 4 2" xfId="11100"/>
    <cellStyle name="Percent 17 5" xfId="11101"/>
    <cellStyle name="Percent 18" xfId="11102"/>
    <cellStyle name="Percent 18 2" xfId="11103"/>
    <cellStyle name="Percent 18 2 2" xfId="11104"/>
    <cellStyle name="Percent 18 3" xfId="11105"/>
    <cellStyle name="Percent 18 3 2" xfId="11106"/>
    <cellStyle name="Percent 18 4" xfId="11107"/>
    <cellStyle name="Percent 18 4 2" xfId="11108"/>
    <cellStyle name="Percent 18 5" xfId="11109"/>
    <cellStyle name="Percent 19" xfId="11110"/>
    <cellStyle name="Percent 19 2" xfId="11111"/>
    <cellStyle name="Percent 19 2 2" xfId="11112"/>
    <cellStyle name="Percent 19 3" xfId="11113"/>
    <cellStyle name="Percent 19 3 2" xfId="11114"/>
    <cellStyle name="Percent 19 4" xfId="11115"/>
    <cellStyle name="Percent 19 4 2" xfId="11116"/>
    <cellStyle name="Percent 2" xfId="11117"/>
    <cellStyle name="Percent 2 2" xfId="11118"/>
    <cellStyle name="Percent 2 2 2" xfId="11119"/>
    <cellStyle name="Percent 2 2 2 2" xfId="11120"/>
    <cellStyle name="Percent 2 2 2 2 2" xfId="11121"/>
    <cellStyle name="Percent 2 2 3" xfId="11122"/>
    <cellStyle name="Percent 2 2 3 2" xfId="11123"/>
    <cellStyle name="Percent 2 2 3 2 2" xfId="11124"/>
    <cellStyle name="Percent 2 2 4" xfId="11125"/>
    <cellStyle name="Percent 2 2 4 2" xfId="11126"/>
    <cellStyle name="Percent 2 3" xfId="11127"/>
    <cellStyle name="Percent 2 3 2" xfId="11128"/>
    <cellStyle name="Percent 2 3 2 2" xfId="11129"/>
    <cellStyle name="Percent 2 3 3" xfId="11130"/>
    <cellStyle name="Percent 2 3 4" xfId="11131"/>
    <cellStyle name="Percent 2 4" xfId="11132"/>
    <cellStyle name="Percent 2 4 2" xfId="11133"/>
    <cellStyle name="Percent 2 5" xfId="11134"/>
    <cellStyle name="Percent 2 6" xfId="11135"/>
    <cellStyle name="Percent 20" xfId="11136"/>
    <cellStyle name="Percent 20 2" xfId="11137"/>
    <cellStyle name="Percent 20 2 2" xfId="11138"/>
    <cellStyle name="Percent 20 2 2 2" xfId="11139"/>
    <cellStyle name="Percent 20 2 3" xfId="11140"/>
    <cellStyle name="Percent 20 2 4" xfId="11141"/>
    <cellStyle name="Percent 20 3" xfId="11142"/>
    <cellStyle name="Percent 20 3 2" xfId="11143"/>
    <cellStyle name="Percent 20 4" xfId="11144"/>
    <cellStyle name="Percent 20 5" xfId="11145"/>
    <cellStyle name="Percent 21" xfId="11146"/>
    <cellStyle name="Percent 21 2" xfId="11147"/>
    <cellStyle name="Percent 21 3" xfId="11148"/>
    <cellStyle name="Percent 22" xfId="11149"/>
    <cellStyle name="Percent 22 2" xfId="11150"/>
    <cellStyle name="Percent 22 2 2" xfId="11151"/>
    <cellStyle name="Percent 22 3" xfId="11152"/>
    <cellStyle name="Percent 22 3 2" xfId="11153"/>
    <cellStyle name="Percent 22 4" xfId="11154"/>
    <cellStyle name="Percent 22 4 2" xfId="11155"/>
    <cellStyle name="Percent 23" xfId="11156"/>
    <cellStyle name="Percent 23 2" xfId="11157"/>
    <cellStyle name="Percent 23 2 2" xfId="11158"/>
    <cellStyle name="Percent 23 3" xfId="11159"/>
    <cellStyle name="Percent 23 3 2" xfId="11160"/>
    <cellStyle name="Percent 23 4" xfId="11161"/>
    <cellStyle name="Percent 23 4 2" xfId="11162"/>
    <cellStyle name="Percent 24" xfId="11163"/>
    <cellStyle name="Percent 24 2" xfId="11164"/>
    <cellStyle name="Percent 24 2 2" xfId="11165"/>
    <cellStyle name="Percent 24 3" xfId="11166"/>
    <cellStyle name="Percent 24 3 2" xfId="11167"/>
    <cellStyle name="Percent 24 4" xfId="11168"/>
    <cellStyle name="Percent 24 4 2" xfId="11169"/>
    <cellStyle name="Percent 24 5" xfId="11170"/>
    <cellStyle name="Percent 25" xfId="11171"/>
    <cellStyle name="Percent 25 2" xfId="11172"/>
    <cellStyle name="Percent 25 2 2" xfId="11173"/>
    <cellStyle name="Percent 25 3" xfId="11174"/>
    <cellStyle name="Percent 26" xfId="11175"/>
    <cellStyle name="Percent 26 2" xfId="11176"/>
    <cellStyle name="Percent 27" xfId="11177"/>
    <cellStyle name="Percent 27 2" xfId="11178"/>
    <cellStyle name="Percent 28" xfId="11179"/>
    <cellStyle name="Percent 28 2" xfId="11180"/>
    <cellStyle name="Percent 29" xfId="11181"/>
    <cellStyle name="Percent 29 2" xfId="11182"/>
    <cellStyle name="Percent 3" xfId="11183"/>
    <cellStyle name="Percent 3 2" xfId="11184"/>
    <cellStyle name="Percent 3 2 2" xfId="11185"/>
    <cellStyle name="Percent 3 2 2 2" xfId="11186"/>
    <cellStyle name="Percent 3 2 2 3" xfId="11187"/>
    <cellStyle name="Percent 3 2 3" xfId="11188"/>
    <cellStyle name="Percent 3 3" xfId="11189"/>
    <cellStyle name="Percent 3 3 2" xfId="11190"/>
    <cellStyle name="Percent 3 3 2 2" xfId="11191"/>
    <cellStyle name="Percent 3 4" xfId="11192"/>
    <cellStyle name="Percent 3 5" xfId="11193"/>
    <cellStyle name="Percent 3 5 2" xfId="11194"/>
    <cellStyle name="Percent 3 5 3" xfId="11195"/>
    <cellStyle name="Percent 3 6" xfId="11196"/>
    <cellStyle name="Percent 3 6 2" xfId="11197"/>
    <cellStyle name="Percent 3 7" xfId="11198"/>
    <cellStyle name="Percent 30" xfId="11199"/>
    <cellStyle name="Percent 30 2" xfId="11200"/>
    <cellStyle name="Percent 31" xfId="11201"/>
    <cellStyle name="Percent 31 2" xfId="11202"/>
    <cellStyle name="Percent 32" xfId="11203"/>
    <cellStyle name="Percent 32 2" xfId="11204"/>
    <cellStyle name="Percent 33" xfId="11205"/>
    <cellStyle name="Percent 33 2" xfId="11206"/>
    <cellStyle name="Percent 34" xfId="11207"/>
    <cellStyle name="Percent 34 2" xfId="11208"/>
    <cellStyle name="Percent 35" xfId="11209"/>
    <cellStyle name="Percent 35 2" xfId="11210"/>
    <cellStyle name="Percent 36" xfId="11211"/>
    <cellStyle name="Percent 36 2" xfId="11212"/>
    <cellStyle name="Percent 37" xfId="11213"/>
    <cellStyle name="Percent 37 2" xfId="11214"/>
    <cellStyle name="Percent 38" xfId="11215"/>
    <cellStyle name="Percent 38 2" xfId="11216"/>
    <cellStyle name="Percent 39" xfId="11217"/>
    <cellStyle name="Percent 39 2" xfId="11218"/>
    <cellStyle name="Percent 4" xfId="11219"/>
    <cellStyle name="Percent 4 2" xfId="11220"/>
    <cellStyle name="Percent 4 2 2" xfId="11221"/>
    <cellStyle name="Percent 4 2 3" xfId="11222"/>
    <cellStyle name="Percent 4 2 3 2" xfId="11223"/>
    <cellStyle name="Percent 4 2 4" xfId="11224"/>
    <cellStyle name="Percent 4 2 5" xfId="11225"/>
    <cellStyle name="Percent 4 3" xfId="11226"/>
    <cellStyle name="Percent 4 3 2" xfId="11227"/>
    <cellStyle name="Percent 4 4" xfId="11228"/>
    <cellStyle name="Percent 4 4 2" xfId="11229"/>
    <cellStyle name="Percent 4 5" xfId="11230"/>
    <cellStyle name="Percent 40" xfId="11231"/>
    <cellStyle name="Percent 40 2" xfId="11232"/>
    <cellStyle name="Percent 41" xfId="11233"/>
    <cellStyle name="Percent 41 2" xfId="11234"/>
    <cellStyle name="Percent 42" xfId="11235"/>
    <cellStyle name="Percent 42 2" xfId="11236"/>
    <cellStyle name="Percent 43" xfId="11237"/>
    <cellStyle name="Percent 43 2" xfId="11238"/>
    <cellStyle name="Percent 44" xfId="11239"/>
    <cellStyle name="Percent 44 2" xfId="11240"/>
    <cellStyle name="Percent 45" xfId="11241"/>
    <cellStyle name="Percent 45 2" xfId="11242"/>
    <cellStyle name="Percent 46" xfId="11243"/>
    <cellStyle name="Percent 46 2" xfId="11244"/>
    <cellStyle name="Percent 47" xfId="11245"/>
    <cellStyle name="Percent 47 2" xfId="11246"/>
    <cellStyle name="Percent 48" xfId="11247"/>
    <cellStyle name="Percent 48 2" xfId="11248"/>
    <cellStyle name="Percent 49" xfId="11249"/>
    <cellStyle name="Percent 49 2" xfId="11250"/>
    <cellStyle name="Percent 5" xfId="11251"/>
    <cellStyle name="Percent 5 2" xfId="11252"/>
    <cellStyle name="Percent 5 2 2" xfId="11253"/>
    <cellStyle name="Percent 5 3" xfId="11254"/>
    <cellStyle name="Percent 5 3 2" xfId="11255"/>
    <cellStyle name="Percent 5 4" xfId="11256"/>
    <cellStyle name="Percent 50" xfId="11257"/>
    <cellStyle name="Percent 50 2" xfId="11258"/>
    <cellStyle name="Percent 51" xfId="11259"/>
    <cellStyle name="Percent 51 2" xfId="11260"/>
    <cellStyle name="Percent 52" xfId="11261"/>
    <cellStyle name="Percent 52 2" xfId="11262"/>
    <cellStyle name="Percent 53" xfId="11263"/>
    <cellStyle name="Percent 53 2" xfId="11264"/>
    <cellStyle name="Percent 54" xfId="11265"/>
    <cellStyle name="Percent 54 2" xfId="11266"/>
    <cellStyle name="Percent 55" xfId="11267"/>
    <cellStyle name="Percent 55 2" xfId="11268"/>
    <cellStyle name="Percent 56" xfId="11269"/>
    <cellStyle name="Percent 56 2" xfId="11270"/>
    <cellStyle name="Percent 57" xfId="11271"/>
    <cellStyle name="Percent 57 2" xfId="11272"/>
    <cellStyle name="Percent 58" xfId="11273"/>
    <cellStyle name="Percent 58 2" xfId="11274"/>
    <cellStyle name="Percent 59" xfId="11275"/>
    <cellStyle name="Percent 59 2" xfId="11276"/>
    <cellStyle name="Percent 6" xfId="11277"/>
    <cellStyle name="Percent 6 2" xfId="11278"/>
    <cellStyle name="Percent 6 2 2" xfId="11279"/>
    <cellStyle name="Percent 6 2 2 2" xfId="11280"/>
    <cellStyle name="Percent 6 2 3" xfId="11281"/>
    <cellStyle name="Percent 6 3" xfId="11282"/>
    <cellStyle name="Percent 6 3 2" xfId="11283"/>
    <cellStyle name="Percent 6 4" xfId="11284"/>
    <cellStyle name="Percent 6 5" xfId="11285"/>
    <cellStyle name="Percent 60" xfId="11286"/>
    <cellStyle name="Percent 60 2" xfId="11287"/>
    <cellStyle name="Percent 61" xfId="11288"/>
    <cellStyle name="Percent 61 2" xfId="11289"/>
    <cellStyle name="Percent 62" xfId="11290"/>
    <cellStyle name="Percent 62 2" xfId="11291"/>
    <cellStyle name="Percent 63" xfId="11292"/>
    <cellStyle name="Percent 63 2" xfId="11293"/>
    <cellStyle name="Percent 64" xfId="11294"/>
    <cellStyle name="Percent 64 2" xfId="11295"/>
    <cellStyle name="Percent 65" xfId="11296"/>
    <cellStyle name="Percent 65 2" xfId="11297"/>
    <cellStyle name="Percent 66" xfId="11298"/>
    <cellStyle name="Percent 66 2" xfId="11299"/>
    <cellStyle name="Percent 67" xfId="11300"/>
    <cellStyle name="Percent 67 2" xfId="11301"/>
    <cellStyle name="Percent 68" xfId="11302"/>
    <cellStyle name="Percent 69" xfId="11303"/>
    <cellStyle name="Percent 7" xfId="11304"/>
    <cellStyle name="Percent 7 2" xfId="11305"/>
    <cellStyle name="Percent 7 2 2" xfId="11306"/>
    <cellStyle name="Percent 7 2 3" xfId="11307"/>
    <cellStyle name="Percent 7 3" xfId="11308"/>
    <cellStyle name="Percent 7 3 2" xfId="11309"/>
    <cellStyle name="Percent 7 3 2 2" xfId="11310"/>
    <cellStyle name="Percent 7 3 3" xfId="11311"/>
    <cellStyle name="Percent 7 3 4" xfId="11312"/>
    <cellStyle name="Percent 7 4" xfId="11313"/>
    <cellStyle name="Percent 7 4 2" xfId="11314"/>
    <cellStyle name="Percent 7 5" xfId="11315"/>
    <cellStyle name="Percent 7 5 2" xfId="11316"/>
    <cellStyle name="Percent 7 6" xfId="11317"/>
    <cellStyle name="Percent 7 6 2" xfId="11318"/>
    <cellStyle name="Percent 7 7" xfId="11319"/>
    <cellStyle name="Percent 7 8" xfId="11320"/>
    <cellStyle name="Percent 7 9" xfId="11321"/>
    <cellStyle name="Percent 70" xfId="11322"/>
    <cellStyle name="Percent 71" xfId="11323"/>
    <cellStyle name="Percent 72" xfId="11324"/>
    <cellStyle name="Percent 73" xfId="11325"/>
    <cellStyle name="Percent 74" xfId="11326"/>
    <cellStyle name="Percent 75" xfId="11327"/>
    <cellStyle name="Percent 76" xfId="11328"/>
    <cellStyle name="Percent 77" xfId="11329"/>
    <cellStyle name="Percent 78" xfId="11330"/>
    <cellStyle name="Percent 79" xfId="11331"/>
    <cellStyle name="Percent 8" xfId="11332"/>
    <cellStyle name="Percent 8 2" xfId="11333"/>
    <cellStyle name="Percent 8 2 2" xfId="11334"/>
    <cellStyle name="Percent 8 3" xfId="11335"/>
    <cellStyle name="Percent 8 3 2" xfId="11336"/>
    <cellStyle name="Percent 8 4" xfId="11337"/>
    <cellStyle name="Percent 80" xfId="11338"/>
    <cellStyle name="Percent 81" xfId="11339"/>
    <cellStyle name="Percent 82" xfId="11340"/>
    <cellStyle name="Percent 83" xfId="11341"/>
    <cellStyle name="Percent 84" xfId="11342"/>
    <cellStyle name="Percent 85" xfId="11343"/>
    <cellStyle name="Percent 86" xfId="11344"/>
    <cellStyle name="Percent 87" xfId="11345"/>
    <cellStyle name="Percent 88" xfId="11346"/>
    <cellStyle name="Percent 89" xfId="11347"/>
    <cellStyle name="Percent 9" xfId="11348"/>
    <cellStyle name="Percent 9 2" xfId="11349"/>
    <cellStyle name="Percent 9 2 2" xfId="11350"/>
    <cellStyle name="Percent 9 2 3" xfId="11351"/>
    <cellStyle name="Percent 9 3" xfId="11352"/>
    <cellStyle name="Percent 9 4" xfId="11353"/>
    <cellStyle name="Percent 90" xfId="11354"/>
    <cellStyle name="Percent 91" xfId="11355"/>
    <cellStyle name="Percent 92" xfId="11356"/>
    <cellStyle name="Percent 93" xfId="11357"/>
    <cellStyle name="Percent 94" xfId="11358"/>
    <cellStyle name="Percent 95" xfId="11359"/>
    <cellStyle name="Percent 96" xfId="11360"/>
    <cellStyle name="Percent 97" xfId="11361"/>
    <cellStyle name="Percent 98" xfId="11362"/>
    <cellStyle name="Percent 99" xfId="11363"/>
    <cellStyle name="Processing" xfId="11364"/>
    <cellStyle name="Processing 2" xfId="11365"/>
    <cellStyle name="Processing 2 2" xfId="11366"/>
    <cellStyle name="Processing 2 3" xfId="11367"/>
    <cellStyle name="Processing 3" xfId="11368"/>
    <cellStyle name="Processing 4" xfId="11369"/>
    <cellStyle name="Processing 4 2" xfId="11370"/>
    <cellStyle name="Processing 5" xfId="11371"/>
    <cellStyle name="Processing_AURORA Total New" xfId="11372"/>
    <cellStyle name="PSChar" xfId="11373"/>
    <cellStyle name="PSChar 2" xfId="11374"/>
    <cellStyle name="PSChar 2 2" xfId="11375"/>
    <cellStyle name="PSChar 3" xfId="11376"/>
    <cellStyle name="PSChar 4" xfId="11377"/>
    <cellStyle name="PSDate" xfId="11378"/>
    <cellStyle name="PSDate 2" xfId="11379"/>
    <cellStyle name="PSDate 2 2" xfId="11380"/>
    <cellStyle name="PSDate 3" xfId="11381"/>
    <cellStyle name="PSDate 4" xfId="11382"/>
    <cellStyle name="PSDec" xfId="11383"/>
    <cellStyle name="PSDec 2" xfId="11384"/>
    <cellStyle name="PSDec 2 2" xfId="11385"/>
    <cellStyle name="PSDec 3" xfId="11386"/>
    <cellStyle name="PSDec 4" xfId="11387"/>
    <cellStyle name="PSHeading" xfId="11388"/>
    <cellStyle name="PSHeading 2" xfId="11389"/>
    <cellStyle name="PSHeading 2 2" xfId="11390"/>
    <cellStyle name="PSHeading 3" xfId="11391"/>
    <cellStyle name="PSHeading 4" xfId="11392"/>
    <cellStyle name="PSInt" xfId="11393"/>
    <cellStyle name="PSInt 2" xfId="11394"/>
    <cellStyle name="PSInt 2 2" xfId="11395"/>
    <cellStyle name="PSInt 3" xfId="11396"/>
    <cellStyle name="PSInt 4" xfId="11397"/>
    <cellStyle name="PSSpacer" xfId="11398"/>
    <cellStyle name="PSSpacer 2" xfId="11399"/>
    <cellStyle name="PSSpacer 2 2" xfId="11400"/>
    <cellStyle name="PSSpacer 3" xfId="11401"/>
    <cellStyle name="PSSpacer 4" xfId="11402"/>
    <cellStyle name="purple - Style8" xfId="11403"/>
    <cellStyle name="purple - Style8 2" xfId="11404"/>
    <cellStyle name="purple - Style8 2 2" xfId="11405"/>
    <cellStyle name="purple - Style8 3" xfId="11406"/>
    <cellStyle name="purple - Style8_ACCOUNTS" xfId="11407"/>
    <cellStyle name="RED" xfId="11408"/>
    <cellStyle name="Red - Style7" xfId="11409"/>
    <cellStyle name="Red - Style7 2" xfId="11410"/>
    <cellStyle name="Red - Style7 2 2" xfId="11411"/>
    <cellStyle name="Red - Style7 3" xfId="11412"/>
    <cellStyle name="Red - Style7_ACCOUNTS" xfId="11413"/>
    <cellStyle name="RED 10" xfId="11414"/>
    <cellStyle name="RED 11" xfId="11415"/>
    <cellStyle name="RED 12" xfId="11416"/>
    <cellStyle name="RED 13" xfId="11417"/>
    <cellStyle name="RED 14" xfId="11418"/>
    <cellStyle name="RED 15" xfId="11419"/>
    <cellStyle name="RED 16" xfId="11420"/>
    <cellStyle name="RED 17" xfId="11421"/>
    <cellStyle name="RED 18" xfId="11422"/>
    <cellStyle name="RED 19" xfId="11423"/>
    <cellStyle name="RED 2" xfId="11424"/>
    <cellStyle name="RED 2 2" xfId="11425"/>
    <cellStyle name="RED 20" xfId="11426"/>
    <cellStyle name="RED 21" xfId="11427"/>
    <cellStyle name="RED 22" xfId="11428"/>
    <cellStyle name="RED 23" xfId="11429"/>
    <cellStyle name="RED 24" xfId="11430"/>
    <cellStyle name="RED 3" xfId="11431"/>
    <cellStyle name="RED 3 2" xfId="11432"/>
    <cellStyle name="RED 4" xfId="11433"/>
    <cellStyle name="RED 4 2" xfId="11434"/>
    <cellStyle name="RED 5" xfId="11435"/>
    <cellStyle name="RED 5 2" xfId="11436"/>
    <cellStyle name="RED 6" xfId="11437"/>
    <cellStyle name="RED 6 2" xfId="11438"/>
    <cellStyle name="RED 7" xfId="11439"/>
    <cellStyle name="RED 8" xfId="11440"/>
    <cellStyle name="RED 9" xfId="11441"/>
    <cellStyle name="RED_04 07E Wild Horse Wind Expansion (C) (2)" xfId="11442"/>
    <cellStyle name="Report" xfId="11443"/>
    <cellStyle name="Report - Style5" xfId="11444"/>
    <cellStyle name="Report - Style5 2" xfId="11445"/>
    <cellStyle name="Report - Style6" xfId="11446"/>
    <cellStyle name="Report - Style6 2" xfId="11447"/>
    <cellStyle name="Report - Style7" xfId="11448"/>
    <cellStyle name="Report - Style7 2" xfId="11449"/>
    <cellStyle name="Report - Style7 3" xfId="11450"/>
    <cellStyle name="Report - Style7 4" xfId="11451"/>
    <cellStyle name="Report - Style7 5" xfId="11452"/>
    <cellStyle name="Report - Style7 6" xfId="11453"/>
    <cellStyle name="Report - Style8" xfId="11454"/>
    <cellStyle name="Report - Style8 2" xfId="11455"/>
    <cellStyle name="Report - Style8 3" xfId="11456"/>
    <cellStyle name="Report - Style8 4" xfId="11457"/>
    <cellStyle name="Report - Style8 5" xfId="11458"/>
    <cellStyle name="Report - Style8 6" xfId="11459"/>
    <cellStyle name="Report 2" xfId="11460"/>
    <cellStyle name="Report 2 2" xfId="11461"/>
    <cellStyle name="Report 2 3" xfId="11462"/>
    <cellStyle name="Report 3" xfId="11463"/>
    <cellStyle name="Report 4" xfId="11464"/>
    <cellStyle name="Report 4 2" xfId="11465"/>
    <cellStyle name="Report 5" xfId="11466"/>
    <cellStyle name="Report 6" xfId="11467"/>
    <cellStyle name="Report Bar" xfId="11468"/>
    <cellStyle name="Report Bar 2" xfId="11469"/>
    <cellStyle name="Report Bar 2 2" xfId="11470"/>
    <cellStyle name="Report Bar 2 2 2" xfId="11471"/>
    <cellStyle name="Report Bar 2 2 3" xfId="11472"/>
    <cellStyle name="Report Bar 2 2 4" xfId="11473"/>
    <cellStyle name="Report Bar 2 3" xfId="11474"/>
    <cellStyle name="Report Bar 2 4" xfId="11475"/>
    <cellStyle name="Report Bar 2 5" xfId="11476"/>
    <cellStyle name="Report Bar 3" xfId="11477"/>
    <cellStyle name="Report Bar 3 2" xfId="11478"/>
    <cellStyle name="Report Bar 3 3" xfId="11479"/>
    <cellStyle name="Report Bar 3 4" xfId="11480"/>
    <cellStyle name="Report Bar 4" xfId="11481"/>
    <cellStyle name="Report Bar 4 2" xfId="11482"/>
    <cellStyle name="Report Bar 4 3" xfId="11483"/>
    <cellStyle name="Report Bar 4 4" xfId="11484"/>
    <cellStyle name="Report Bar 4 5" xfId="11485"/>
    <cellStyle name="Report Bar 5" xfId="11486"/>
    <cellStyle name="Report Bar_AURORA Total New" xfId="11487"/>
    <cellStyle name="Report Heading" xfId="11488"/>
    <cellStyle name="Report Heading 2" xfId="11489"/>
    <cellStyle name="Report Heading 2 2" xfId="11490"/>
    <cellStyle name="Report Heading 3" xfId="11491"/>
    <cellStyle name="Report Heading_Electric Rev Req Model (2009 GRC) Rebuttal" xfId="11492"/>
    <cellStyle name="Report Percent" xfId="11493"/>
    <cellStyle name="Report Percent 2" xfId="11494"/>
    <cellStyle name="Report Percent 2 2" xfId="11495"/>
    <cellStyle name="Report Percent 2 2 2" xfId="11496"/>
    <cellStyle name="Report Percent 2 3" xfId="11497"/>
    <cellStyle name="Report Percent 3" xfId="11498"/>
    <cellStyle name="Report Percent 3 2" xfId="11499"/>
    <cellStyle name="Report Percent 3 2 2" xfId="11500"/>
    <cellStyle name="Report Percent 3 3" xfId="11501"/>
    <cellStyle name="Report Percent 3 3 2" xfId="11502"/>
    <cellStyle name="Report Percent 3 4" xfId="11503"/>
    <cellStyle name="Report Percent 3 4 2" xfId="11504"/>
    <cellStyle name="Report Percent 4" xfId="11505"/>
    <cellStyle name="Report Percent 4 2" xfId="11506"/>
    <cellStyle name="Report Percent 5" xfId="11507"/>
    <cellStyle name="Report Percent 6" xfId="11508"/>
    <cellStyle name="Report Percent 6 2" xfId="11509"/>
    <cellStyle name="Report Percent 7" xfId="11510"/>
    <cellStyle name="Report Percent 7 2" xfId="11511"/>
    <cellStyle name="Report Percent 8" xfId="11512"/>
    <cellStyle name="Report Percent_ACCOUNTS" xfId="11513"/>
    <cellStyle name="Report Unit Cost" xfId="11514"/>
    <cellStyle name="Report Unit Cost 2" xfId="11515"/>
    <cellStyle name="Report Unit Cost 2 2" xfId="11516"/>
    <cellStyle name="Report Unit Cost 2 2 2" xfId="11517"/>
    <cellStyle name="Report Unit Cost 2 3" xfId="11518"/>
    <cellStyle name="Report Unit Cost 3" xfId="11519"/>
    <cellStyle name="Report Unit Cost 3 2" xfId="11520"/>
    <cellStyle name="Report Unit Cost 3 2 2" xfId="11521"/>
    <cellStyle name="Report Unit Cost 3 3" xfId="11522"/>
    <cellStyle name="Report Unit Cost 3 3 2" xfId="11523"/>
    <cellStyle name="Report Unit Cost 3 4" xfId="11524"/>
    <cellStyle name="Report Unit Cost 3 4 2" xfId="11525"/>
    <cellStyle name="Report Unit Cost 4" xfId="11526"/>
    <cellStyle name="Report Unit Cost 4 2" xfId="11527"/>
    <cellStyle name="Report Unit Cost 5" xfId="11528"/>
    <cellStyle name="Report Unit Cost 5 2" xfId="11529"/>
    <cellStyle name="Report Unit Cost 6" xfId="11530"/>
    <cellStyle name="Report Unit Cost 7" xfId="11531"/>
    <cellStyle name="Report Unit Cost 7 2" xfId="11532"/>
    <cellStyle name="Report Unit Cost 8" xfId="11533"/>
    <cellStyle name="Report Unit Cost 8 2" xfId="11534"/>
    <cellStyle name="Report Unit Cost 9" xfId="11535"/>
    <cellStyle name="Report Unit Cost_ACCOUNTS" xfId="11536"/>
    <cellStyle name="Report_Adj Bench DR 3 for Initial Briefs (Electric)" xfId="11537"/>
    <cellStyle name="Reports" xfId="11538"/>
    <cellStyle name="Reports 2" xfId="11539"/>
    <cellStyle name="Reports 2 2" xfId="11540"/>
    <cellStyle name="Reports 3" xfId="11541"/>
    <cellStyle name="Reports Total" xfId="11542"/>
    <cellStyle name="Reports Total 2" xfId="11543"/>
    <cellStyle name="Reports Total 2 2" xfId="11544"/>
    <cellStyle name="Reports Total 2 2 2" xfId="11545"/>
    <cellStyle name="Reports Total 2 2 3" xfId="11546"/>
    <cellStyle name="Reports Total 2 2 4" xfId="11547"/>
    <cellStyle name="Reports Total 2 2 5" xfId="11548"/>
    <cellStyle name="Reports Total 2 3" xfId="11549"/>
    <cellStyle name="Reports Total 2 4" xfId="11550"/>
    <cellStyle name="Reports Total 2 5" xfId="11551"/>
    <cellStyle name="Reports Total 2 6" xfId="11552"/>
    <cellStyle name="Reports Total 3" xfId="11553"/>
    <cellStyle name="Reports Total 3 2" xfId="11554"/>
    <cellStyle name="Reports Total 3 3" xfId="11555"/>
    <cellStyle name="Reports Total 3 4" xfId="11556"/>
    <cellStyle name="Reports Total 3 5" xfId="11557"/>
    <cellStyle name="Reports Total 4" xfId="11558"/>
    <cellStyle name="Reports Total 4 2" xfId="11559"/>
    <cellStyle name="Reports Total 4 3" xfId="11560"/>
    <cellStyle name="Reports Total 4 4" xfId="11561"/>
    <cellStyle name="Reports Total 4 5" xfId="11562"/>
    <cellStyle name="Reports Total 5" xfId="11563"/>
    <cellStyle name="Reports Total_AURORA Total New" xfId="11564"/>
    <cellStyle name="Reports Unit Cost Total" xfId="11565"/>
    <cellStyle name="Reports Unit Cost Total 2" xfId="11566"/>
    <cellStyle name="Reports Unit Cost Total 2 2" xfId="11567"/>
    <cellStyle name="Reports Unit Cost Total 2 3" xfId="11568"/>
    <cellStyle name="Reports Unit Cost Total 2 4" xfId="11569"/>
    <cellStyle name="Reports Unit Cost Total 2 5" xfId="11570"/>
    <cellStyle name="Reports Unit Cost Total 3" xfId="11571"/>
    <cellStyle name="Reports Unit Cost Total 3 2" xfId="11572"/>
    <cellStyle name="Reports Unit Cost Total 4" xfId="11573"/>
    <cellStyle name="Reports_14.21G &amp; 16.28E Incentive Pay" xfId="11574"/>
    <cellStyle name="RevList" xfId="11575"/>
    <cellStyle name="RevList 2" xfId="11576"/>
    <cellStyle name="RevList 2 2" xfId="11577"/>
    <cellStyle name="RevList 3" xfId="11578"/>
    <cellStyle name="round100" xfId="11579"/>
    <cellStyle name="round100 2" xfId="11580"/>
    <cellStyle name="round100 2 2" xfId="11581"/>
    <cellStyle name="round100 2 2 2" xfId="11582"/>
    <cellStyle name="round100 2 3" xfId="11583"/>
    <cellStyle name="round100 3" xfId="11584"/>
    <cellStyle name="round100 3 2" xfId="11585"/>
    <cellStyle name="round100 3 2 2" xfId="11586"/>
    <cellStyle name="round100 3 3" xfId="11587"/>
    <cellStyle name="round100 3 3 2" xfId="11588"/>
    <cellStyle name="round100 3 4" xfId="11589"/>
    <cellStyle name="round100 3 4 2" xfId="11590"/>
    <cellStyle name="round100 4" xfId="11591"/>
    <cellStyle name="round100 4 2" xfId="11592"/>
    <cellStyle name="round100 5" xfId="11593"/>
    <cellStyle name="round100 6" xfId="11594"/>
    <cellStyle name="round100 6 2" xfId="11595"/>
    <cellStyle name="round100 7" xfId="11596"/>
    <cellStyle name="round100 7 2" xfId="11597"/>
    <cellStyle name="round100 8" xfId="11598"/>
    <cellStyle name="SAPBEXaggData" xfId="11599"/>
    <cellStyle name="SAPBEXaggData 2" xfId="11600"/>
    <cellStyle name="SAPBEXaggData 2 2" xfId="11601"/>
    <cellStyle name="SAPBEXaggData 2 3" xfId="11602"/>
    <cellStyle name="SAPBEXaggData 2 4" xfId="11603"/>
    <cellStyle name="SAPBEXaggData 2 5" xfId="11604"/>
    <cellStyle name="SAPBEXaggData 3" xfId="11605"/>
    <cellStyle name="SAPBEXaggDataEmph" xfId="11606"/>
    <cellStyle name="SAPBEXaggDataEmph 2" xfId="11607"/>
    <cellStyle name="SAPBEXaggDataEmph 2 2" xfId="11608"/>
    <cellStyle name="SAPBEXaggDataEmph 2 3" xfId="11609"/>
    <cellStyle name="SAPBEXaggDataEmph 2 4" xfId="11610"/>
    <cellStyle name="SAPBEXaggDataEmph 2 5" xfId="11611"/>
    <cellStyle name="SAPBEXaggDataEmph 3" xfId="11612"/>
    <cellStyle name="SAPBEXaggItem" xfId="11613"/>
    <cellStyle name="SAPBEXaggItem 2" xfId="11614"/>
    <cellStyle name="SAPBEXaggItem 2 2" xfId="11615"/>
    <cellStyle name="SAPBEXaggItem 2 3" xfId="11616"/>
    <cellStyle name="SAPBEXaggItem 2 4" xfId="11617"/>
    <cellStyle name="SAPBEXaggItem 2 5" xfId="11618"/>
    <cellStyle name="SAPBEXaggItem 3" xfId="11619"/>
    <cellStyle name="SAPBEXaggItemX" xfId="11620"/>
    <cellStyle name="SAPBEXaggItemX 2" xfId="11621"/>
    <cellStyle name="SAPBEXaggItemX 2 2" xfId="11622"/>
    <cellStyle name="SAPBEXaggItemX 2 3" xfId="11623"/>
    <cellStyle name="SAPBEXaggItemX 2 4" xfId="11624"/>
    <cellStyle name="SAPBEXaggItemX 2 5" xfId="11625"/>
    <cellStyle name="SAPBEXaggItemX 3" xfId="11626"/>
    <cellStyle name="SAPBEXchaText" xfId="11627"/>
    <cellStyle name="SAPBEXchaText 2" xfId="11628"/>
    <cellStyle name="SAPBEXchaText 2 2" xfId="11629"/>
    <cellStyle name="SAPBEXchaText 2 2 2" xfId="11630"/>
    <cellStyle name="SAPBEXchaText 2 2 2 2" xfId="11631"/>
    <cellStyle name="SAPBEXchaText 2 2 2 3" xfId="11632"/>
    <cellStyle name="SAPBEXchaText 2 2 2 4" xfId="11633"/>
    <cellStyle name="SAPBEXchaText 2 2 2 5" xfId="11634"/>
    <cellStyle name="SAPBEXchaText 2 2 3" xfId="11635"/>
    <cellStyle name="SAPBEXchaText 2 2 4" xfId="11636"/>
    <cellStyle name="SAPBEXchaText 2 2 5" xfId="11637"/>
    <cellStyle name="SAPBEXchaText 2 2 6" xfId="11638"/>
    <cellStyle name="SAPBEXchaText 2 3" xfId="11639"/>
    <cellStyle name="SAPBEXchaText 2 3 2" xfId="11640"/>
    <cellStyle name="SAPBEXchaText 2 3 3" xfId="11641"/>
    <cellStyle name="SAPBEXchaText 2 3 4" xfId="11642"/>
    <cellStyle name="SAPBEXchaText 2 3 5" xfId="11643"/>
    <cellStyle name="SAPBEXchaText 2 4" xfId="11644"/>
    <cellStyle name="SAPBEXchaText 2 5" xfId="11645"/>
    <cellStyle name="SAPBEXchaText 2 6" xfId="11646"/>
    <cellStyle name="SAPBEXchaText 2 7" xfId="11647"/>
    <cellStyle name="SAPBEXchaText 3" xfId="11648"/>
    <cellStyle name="SAPBEXchaText 3 2" xfId="11649"/>
    <cellStyle name="SAPBEXchaText 3 2 2" xfId="11650"/>
    <cellStyle name="SAPBEXchaText 3 2 2 2" xfId="11651"/>
    <cellStyle name="SAPBEXchaText 3 2 2 3" xfId="11652"/>
    <cellStyle name="SAPBEXchaText 3 2 2 4" xfId="11653"/>
    <cellStyle name="SAPBEXchaText 3 2 2 5" xfId="11654"/>
    <cellStyle name="SAPBEXchaText 3 2 3" xfId="11655"/>
    <cellStyle name="SAPBEXchaText 3 2 4" xfId="11656"/>
    <cellStyle name="SAPBEXchaText 3 2 5" xfId="11657"/>
    <cellStyle name="SAPBEXchaText 3 2 6" xfId="11658"/>
    <cellStyle name="SAPBEXchaText 3 3" xfId="11659"/>
    <cellStyle name="SAPBEXchaText 3 3 2" xfId="11660"/>
    <cellStyle name="SAPBEXchaText 3 3 2 2" xfId="11661"/>
    <cellStyle name="SAPBEXchaText 3 3 2 3" xfId="11662"/>
    <cellStyle name="SAPBEXchaText 3 3 2 4" xfId="11663"/>
    <cellStyle name="SAPBEXchaText 3 3 2 5" xfId="11664"/>
    <cellStyle name="SAPBEXchaText 3 3 3" xfId="11665"/>
    <cellStyle name="SAPBEXchaText 3 3 4" xfId="11666"/>
    <cellStyle name="SAPBEXchaText 3 3 5" xfId="11667"/>
    <cellStyle name="SAPBEXchaText 3 3 6" xfId="11668"/>
    <cellStyle name="SAPBEXchaText 3 4" xfId="11669"/>
    <cellStyle name="SAPBEXchaText 3 4 2" xfId="11670"/>
    <cellStyle name="SAPBEXchaText 3 4 2 2" xfId="11671"/>
    <cellStyle name="SAPBEXchaText 3 4 2 3" xfId="11672"/>
    <cellStyle name="SAPBEXchaText 3 4 2 4" xfId="11673"/>
    <cellStyle name="SAPBEXchaText 3 4 2 5" xfId="11674"/>
    <cellStyle name="SAPBEXchaText 3 4 3" xfId="11675"/>
    <cellStyle name="SAPBEXchaText 3 4 4" xfId="11676"/>
    <cellStyle name="SAPBEXchaText 3 4 5" xfId="11677"/>
    <cellStyle name="SAPBEXchaText 3 4 6" xfId="11678"/>
    <cellStyle name="SAPBEXchaText 3 5" xfId="11679"/>
    <cellStyle name="SAPBEXchaText 3 6" xfId="11680"/>
    <cellStyle name="SAPBEXchaText 3 7" xfId="11681"/>
    <cellStyle name="SAPBEXchaText 3 8" xfId="11682"/>
    <cellStyle name="SAPBEXchaText 4" xfId="11683"/>
    <cellStyle name="SAPBEXchaText 4 2" xfId="11684"/>
    <cellStyle name="SAPBEXchaText 4 2 2" xfId="11685"/>
    <cellStyle name="SAPBEXchaText 4 2 3" xfId="11686"/>
    <cellStyle name="SAPBEXchaText 4 2 4" xfId="11687"/>
    <cellStyle name="SAPBEXchaText 4 2 5" xfId="11688"/>
    <cellStyle name="SAPBEXchaText 4 3" xfId="11689"/>
    <cellStyle name="SAPBEXchaText 4 4" xfId="11690"/>
    <cellStyle name="SAPBEXchaText 4 5" xfId="11691"/>
    <cellStyle name="SAPBEXchaText 4 6" xfId="11692"/>
    <cellStyle name="SAPBEXchaText 5" xfId="11693"/>
    <cellStyle name="SAPBEXchaText 5 2" xfId="11694"/>
    <cellStyle name="SAPBEXchaText 5 3" xfId="11695"/>
    <cellStyle name="SAPBEXchaText 5 4" xfId="11696"/>
    <cellStyle name="SAPBEXchaText 5 5" xfId="11697"/>
    <cellStyle name="SAPBEXchaText 6" xfId="11698"/>
    <cellStyle name="SAPBEXchaText 7" xfId="11699"/>
    <cellStyle name="SAPBEXchaText 8" xfId="11700"/>
    <cellStyle name="SAPBEXchaText 9" xfId="11701"/>
    <cellStyle name="SAPBEXexcBad7" xfId="11702"/>
    <cellStyle name="SAPBEXexcBad7 2" xfId="11703"/>
    <cellStyle name="SAPBEXexcBad7 2 2" xfId="11704"/>
    <cellStyle name="SAPBEXexcBad7 2 3" xfId="11705"/>
    <cellStyle name="SAPBEXexcBad7 2 4" xfId="11706"/>
    <cellStyle name="SAPBEXexcBad7 2 5" xfId="11707"/>
    <cellStyle name="SAPBEXexcBad7 3" xfId="11708"/>
    <cellStyle name="SAPBEXexcBad8" xfId="11709"/>
    <cellStyle name="SAPBEXexcBad8 2" xfId="11710"/>
    <cellStyle name="SAPBEXexcBad8 2 2" xfId="11711"/>
    <cellStyle name="SAPBEXexcBad8 2 3" xfId="11712"/>
    <cellStyle name="SAPBEXexcBad8 2 4" xfId="11713"/>
    <cellStyle name="SAPBEXexcBad8 2 5" xfId="11714"/>
    <cellStyle name="SAPBEXexcBad8 3" xfId="11715"/>
    <cellStyle name="SAPBEXexcBad9" xfId="11716"/>
    <cellStyle name="SAPBEXexcBad9 2" xfId="11717"/>
    <cellStyle name="SAPBEXexcBad9 2 2" xfId="11718"/>
    <cellStyle name="SAPBEXexcBad9 2 3" xfId="11719"/>
    <cellStyle name="SAPBEXexcBad9 2 4" xfId="11720"/>
    <cellStyle name="SAPBEXexcBad9 2 5" xfId="11721"/>
    <cellStyle name="SAPBEXexcBad9 3" xfId="11722"/>
    <cellStyle name="SAPBEXexcCritical4" xfId="11723"/>
    <cellStyle name="SAPBEXexcCritical4 2" xfId="11724"/>
    <cellStyle name="SAPBEXexcCritical4 2 2" xfId="11725"/>
    <cellStyle name="SAPBEXexcCritical4 2 3" xfId="11726"/>
    <cellStyle name="SAPBEXexcCritical4 2 4" xfId="11727"/>
    <cellStyle name="SAPBEXexcCritical4 2 5" xfId="11728"/>
    <cellStyle name="SAPBEXexcCritical4 3" xfId="11729"/>
    <cellStyle name="SAPBEXexcCritical5" xfId="11730"/>
    <cellStyle name="SAPBEXexcCritical5 2" xfId="11731"/>
    <cellStyle name="SAPBEXexcCritical5 2 2" xfId="11732"/>
    <cellStyle name="SAPBEXexcCritical5 2 3" xfId="11733"/>
    <cellStyle name="SAPBEXexcCritical5 2 4" xfId="11734"/>
    <cellStyle name="SAPBEXexcCritical5 2 5" xfId="11735"/>
    <cellStyle name="SAPBEXexcCritical5 3" xfId="11736"/>
    <cellStyle name="SAPBEXexcCritical6" xfId="11737"/>
    <cellStyle name="SAPBEXexcCritical6 2" xfId="11738"/>
    <cellStyle name="SAPBEXexcCritical6 2 2" xfId="11739"/>
    <cellStyle name="SAPBEXexcCritical6 2 3" xfId="11740"/>
    <cellStyle name="SAPBEXexcCritical6 2 4" xfId="11741"/>
    <cellStyle name="SAPBEXexcCritical6 2 5" xfId="11742"/>
    <cellStyle name="SAPBEXexcCritical6 3" xfId="11743"/>
    <cellStyle name="SAPBEXexcGood1" xfId="11744"/>
    <cellStyle name="SAPBEXexcGood1 2" xfId="11745"/>
    <cellStyle name="SAPBEXexcGood1 2 2" xfId="11746"/>
    <cellStyle name="SAPBEXexcGood1 2 3" xfId="11747"/>
    <cellStyle name="SAPBEXexcGood1 2 4" xfId="11748"/>
    <cellStyle name="SAPBEXexcGood1 2 5" xfId="11749"/>
    <cellStyle name="SAPBEXexcGood1 3" xfId="11750"/>
    <cellStyle name="SAPBEXexcGood2" xfId="11751"/>
    <cellStyle name="SAPBEXexcGood2 2" xfId="11752"/>
    <cellStyle name="SAPBEXexcGood2 2 2" xfId="11753"/>
    <cellStyle name="SAPBEXexcGood2 2 3" xfId="11754"/>
    <cellStyle name="SAPBEXexcGood2 2 4" xfId="11755"/>
    <cellStyle name="SAPBEXexcGood2 2 5" xfId="11756"/>
    <cellStyle name="SAPBEXexcGood2 3" xfId="11757"/>
    <cellStyle name="SAPBEXexcGood3" xfId="11758"/>
    <cellStyle name="SAPBEXexcGood3 2" xfId="11759"/>
    <cellStyle name="SAPBEXexcGood3 2 2" xfId="11760"/>
    <cellStyle name="SAPBEXexcGood3 2 3" xfId="11761"/>
    <cellStyle name="SAPBEXexcGood3 2 4" xfId="11762"/>
    <cellStyle name="SAPBEXexcGood3 2 5" xfId="11763"/>
    <cellStyle name="SAPBEXexcGood3 3" xfId="11764"/>
    <cellStyle name="SAPBEXfilterDrill" xfId="11765"/>
    <cellStyle name="SAPBEXfilterDrill 2" xfId="11766"/>
    <cellStyle name="SAPBEXfilterDrill 2 2" xfId="11767"/>
    <cellStyle name="SAPBEXfilterDrill 2 3" xfId="11768"/>
    <cellStyle name="SAPBEXfilterDrill 2 4" xfId="11769"/>
    <cellStyle name="SAPBEXfilterDrill 2 5" xfId="11770"/>
    <cellStyle name="SAPBEXfilterDrill 3" xfId="11771"/>
    <cellStyle name="SAPBEXfilterDrill 4" xfId="11772"/>
    <cellStyle name="SAPBEXfilterItem" xfId="11773"/>
    <cellStyle name="SAPBEXfilterItem 2" xfId="11774"/>
    <cellStyle name="SAPBEXfilterItem 2 2" xfId="11775"/>
    <cellStyle name="SAPBEXfilterItem 2 3" xfId="11776"/>
    <cellStyle name="SAPBEXfilterItem 2 4" xfId="11777"/>
    <cellStyle name="SAPBEXfilterItem 2 5" xfId="11778"/>
    <cellStyle name="SAPBEXfilterItem 3" xfId="11779"/>
    <cellStyle name="SAPBEXfilterText" xfId="11780"/>
    <cellStyle name="SAPBEXfilterText 2" xfId="11781"/>
    <cellStyle name="SAPBEXfilterText 2 2" xfId="11782"/>
    <cellStyle name="SAPBEXfilterText 3" xfId="11783"/>
    <cellStyle name="SAPBEXformats" xfId="11784"/>
    <cellStyle name="SAPBEXformats 2" xfId="11785"/>
    <cellStyle name="SAPBEXformats 2 2" xfId="11786"/>
    <cellStyle name="SAPBEXformats 2 2 2" xfId="11787"/>
    <cellStyle name="SAPBEXformats 2 2 3" xfId="11788"/>
    <cellStyle name="SAPBEXformats 2 2 4" xfId="11789"/>
    <cellStyle name="SAPBEXformats 2 2 5" xfId="11790"/>
    <cellStyle name="SAPBEXformats 2 3" xfId="11791"/>
    <cellStyle name="SAPBEXformats 2 4" xfId="11792"/>
    <cellStyle name="SAPBEXformats 2 5" xfId="11793"/>
    <cellStyle name="SAPBEXformats 2 6" xfId="11794"/>
    <cellStyle name="SAPBEXformats 3" xfId="11795"/>
    <cellStyle name="SAPBEXformats 3 2" xfId="11796"/>
    <cellStyle name="SAPBEXformats 3 3" xfId="11797"/>
    <cellStyle name="SAPBEXformats 3 4" xfId="11798"/>
    <cellStyle name="SAPBEXformats 3 5" xfId="11799"/>
    <cellStyle name="SAPBEXformats 4" xfId="11800"/>
    <cellStyle name="SAPBEXheaderItem" xfId="11801"/>
    <cellStyle name="SAPBEXheaderItem 2" xfId="11802"/>
    <cellStyle name="SAPBEXheaderItem 2 2" xfId="11803"/>
    <cellStyle name="SAPBEXheaderItem 2 3" xfId="11804"/>
    <cellStyle name="SAPBEXheaderItem 2 4" xfId="11805"/>
    <cellStyle name="SAPBEXheaderItem 2 5" xfId="11806"/>
    <cellStyle name="SAPBEXheaderItem 3" xfId="11807"/>
    <cellStyle name="SAPBEXheaderItem 4" xfId="11808"/>
    <cellStyle name="SAPBEXheaderText" xfId="11809"/>
    <cellStyle name="SAPBEXheaderText 2" xfId="11810"/>
    <cellStyle name="SAPBEXheaderText 2 2" xfId="11811"/>
    <cellStyle name="SAPBEXheaderText 2 3" xfId="11812"/>
    <cellStyle name="SAPBEXheaderText 2 4" xfId="11813"/>
    <cellStyle name="SAPBEXheaderText 2 5" xfId="11814"/>
    <cellStyle name="SAPBEXheaderText 3" xfId="11815"/>
    <cellStyle name="SAPBEXheaderText 4" xfId="11816"/>
    <cellStyle name="SAPBEXHLevel0" xfId="11817"/>
    <cellStyle name="SAPBEXHLevel0 2" xfId="11818"/>
    <cellStyle name="SAPBEXHLevel0 2 2" xfId="11819"/>
    <cellStyle name="SAPBEXHLevel0 2 2 2" xfId="11820"/>
    <cellStyle name="SAPBEXHLevel0 2 2 3" xfId="11821"/>
    <cellStyle name="SAPBEXHLevel0 2 2 4" xfId="11822"/>
    <cellStyle name="SAPBEXHLevel0 2 2 5" xfId="11823"/>
    <cellStyle name="SAPBEXHLevel0 2 3" xfId="11824"/>
    <cellStyle name="SAPBEXHLevel0 2 4" xfId="11825"/>
    <cellStyle name="SAPBEXHLevel0 2 5" xfId="11826"/>
    <cellStyle name="SAPBEXHLevel0 2 6" xfId="11827"/>
    <cellStyle name="SAPBEXHLevel0 3" xfId="11828"/>
    <cellStyle name="SAPBEXHLevel0 3 2" xfId="11829"/>
    <cellStyle name="SAPBEXHLevel0 3 3" xfId="11830"/>
    <cellStyle name="SAPBEXHLevel0 3 4" xfId="11831"/>
    <cellStyle name="SAPBEXHLevel0 3 5" xfId="11832"/>
    <cellStyle name="SAPBEXHLevel0 4" xfId="11833"/>
    <cellStyle name="SAPBEXHLevel0X" xfId="11834"/>
    <cellStyle name="SAPBEXHLevel0X 2" xfId="11835"/>
    <cellStyle name="SAPBEXHLevel0X 2 2" xfId="11836"/>
    <cellStyle name="SAPBEXHLevel0X 2 2 2" xfId="11837"/>
    <cellStyle name="SAPBEXHLevel0X 2 2 2 2" xfId="11838"/>
    <cellStyle name="SAPBEXHLevel0X 2 2 2 3" xfId="11839"/>
    <cellStyle name="SAPBEXHLevel0X 2 2 2 4" xfId="11840"/>
    <cellStyle name="SAPBEXHLevel0X 2 2 2 5" xfId="11841"/>
    <cellStyle name="SAPBEXHLevel0X 2 2 3" xfId="11842"/>
    <cellStyle name="SAPBEXHLevel0X 2 2 4" xfId="11843"/>
    <cellStyle name="SAPBEXHLevel0X 2 2 5" xfId="11844"/>
    <cellStyle name="SAPBEXHLevel0X 2 2 6" xfId="11845"/>
    <cellStyle name="SAPBEXHLevel0X 2 3" xfId="11846"/>
    <cellStyle name="SAPBEXHLevel0X 2 3 2" xfId="11847"/>
    <cellStyle name="SAPBEXHLevel0X 2 3 3" xfId="11848"/>
    <cellStyle name="SAPBEXHLevel0X 2 3 4" xfId="11849"/>
    <cellStyle name="SAPBEXHLevel0X 2 3 5" xfId="11850"/>
    <cellStyle name="SAPBEXHLevel0X 2 4" xfId="11851"/>
    <cellStyle name="SAPBEXHLevel0X 2 5" xfId="11852"/>
    <cellStyle name="SAPBEXHLevel0X 2 6" xfId="11853"/>
    <cellStyle name="SAPBEXHLevel0X 2 7" xfId="11854"/>
    <cellStyle name="SAPBEXHLevel0X 3" xfId="11855"/>
    <cellStyle name="SAPBEXHLevel0X 3 2" xfId="11856"/>
    <cellStyle name="SAPBEXHLevel0X 3 2 2" xfId="11857"/>
    <cellStyle name="SAPBEXHLevel0X 3 2 2 2" xfId="11858"/>
    <cellStyle name="SAPBEXHLevel0X 3 2 2 3" xfId="11859"/>
    <cellStyle name="SAPBEXHLevel0X 3 2 2 4" xfId="11860"/>
    <cellStyle name="SAPBEXHLevel0X 3 2 2 5" xfId="11861"/>
    <cellStyle name="SAPBEXHLevel0X 3 2 3" xfId="11862"/>
    <cellStyle name="SAPBEXHLevel0X 3 2 4" xfId="11863"/>
    <cellStyle name="SAPBEXHLevel0X 3 2 5" xfId="11864"/>
    <cellStyle name="SAPBEXHLevel0X 3 2 6" xfId="11865"/>
    <cellStyle name="SAPBEXHLevel0X 3 3" xfId="11866"/>
    <cellStyle name="SAPBEXHLevel0X 3 3 2" xfId="11867"/>
    <cellStyle name="SAPBEXHLevel0X 3 3 2 2" xfId="11868"/>
    <cellStyle name="SAPBEXHLevel0X 3 3 2 3" xfId="11869"/>
    <cellStyle name="SAPBEXHLevel0X 3 3 2 4" xfId="11870"/>
    <cellStyle name="SAPBEXHLevel0X 3 3 2 5" xfId="11871"/>
    <cellStyle name="SAPBEXHLevel0X 3 3 3" xfId="11872"/>
    <cellStyle name="SAPBEXHLevel0X 3 3 4" xfId="11873"/>
    <cellStyle name="SAPBEXHLevel0X 3 3 5" xfId="11874"/>
    <cellStyle name="SAPBEXHLevel0X 3 3 6" xfId="11875"/>
    <cellStyle name="SAPBEXHLevel0X 3 4" xfId="11876"/>
    <cellStyle name="SAPBEXHLevel0X 3 4 2" xfId="11877"/>
    <cellStyle name="SAPBEXHLevel0X 3 4 2 2" xfId="11878"/>
    <cellStyle name="SAPBEXHLevel0X 3 4 2 3" xfId="11879"/>
    <cellStyle name="SAPBEXHLevel0X 3 4 2 4" xfId="11880"/>
    <cellStyle name="SAPBEXHLevel0X 3 4 2 5" xfId="11881"/>
    <cellStyle name="SAPBEXHLevel0X 3 4 3" xfId="11882"/>
    <cellStyle name="SAPBEXHLevel0X 3 4 4" xfId="11883"/>
    <cellStyle name="SAPBEXHLevel0X 3 4 5" xfId="11884"/>
    <cellStyle name="SAPBEXHLevel0X 3 4 6" xfId="11885"/>
    <cellStyle name="SAPBEXHLevel0X 3 5" xfId="11886"/>
    <cellStyle name="SAPBEXHLevel0X 3 6" xfId="11887"/>
    <cellStyle name="SAPBEXHLevel0X 3 7" xfId="11888"/>
    <cellStyle name="SAPBEXHLevel0X 3 8" xfId="11889"/>
    <cellStyle name="SAPBEXHLevel0X 4" xfId="11890"/>
    <cellStyle name="SAPBEXHLevel0X 4 2" xfId="11891"/>
    <cellStyle name="SAPBEXHLevel0X 4 2 2" xfId="11892"/>
    <cellStyle name="SAPBEXHLevel0X 4 2 3" xfId="11893"/>
    <cellStyle name="SAPBEXHLevel0X 4 2 4" xfId="11894"/>
    <cellStyle name="SAPBEXHLevel0X 4 2 5" xfId="11895"/>
    <cellStyle name="SAPBEXHLevel0X 4 3" xfId="11896"/>
    <cellStyle name="SAPBEXHLevel0X 4 4" xfId="11897"/>
    <cellStyle name="SAPBEXHLevel0X 4 5" xfId="11898"/>
    <cellStyle name="SAPBEXHLevel0X 4 6" xfId="11899"/>
    <cellStyle name="SAPBEXHLevel0X 5" xfId="11900"/>
    <cellStyle name="SAPBEXHLevel0X 5 2" xfId="11901"/>
    <cellStyle name="SAPBEXHLevel0X 5 3" xfId="11902"/>
    <cellStyle name="SAPBEXHLevel0X 5 4" xfId="11903"/>
    <cellStyle name="SAPBEXHLevel0X 5 5" xfId="11904"/>
    <cellStyle name="SAPBEXHLevel0X 6" xfId="11905"/>
    <cellStyle name="SAPBEXHLevel0X 7" xfId="11906"/>
    <cellStyle name="SAPBEXHLevel0X 8" xfId="11907"/>
    <cellStyle name="SAPBEXHLevel1" xfId="11908"/>
    <cellStyle name="SAPBEXHLevel1 2" xfId="11909"/>
    <cellStyle name="SAPBEXHLevel1 2 2" xfId="11910"/>
    <cellStyle name="SAPBEXHLevel1 2 2 2" xfId="11911"/>
    <cellStyle name="SAPBEXHLevel1 2 2 3" xfId="11912"/>
    <cellStyle name="SAPBEXHLevel1 2 2 4" xfId="11913"/>
    <cellStyle name="SAPBEXHLevel1 2 2 5" xfId="11914"/>
    <cellStyle name="SAPBEXHLevel1 2 3" xfId="11915"/>
    <cellStyle name="SAPBEXHLevel1 2 4" xfId="11916"/>
    <cellStyle name="SAPBEXHLevel1 2 5" xfId="11917"/>
    <cellStyle name="SAPBEXHLevel1 2 6" xfId="11918"/>
    <cellStyle name="SAPBEXHLevel1 3" xfId="11919"/>
    <cellStyle name="SAPBEXHLevel1 3 2" xfId="11920"/>
    <cellStyle name="SAPBEXHLevel1 3 3" xfId="11921"/>
    <cellStyle name="SAPBEXHLevel1 3 4" xfId="11922"/>
    <cellStyle name="SAPBEXHLevel1 3 5" xfId="11923"/>
    <cellStyle name="SAPBEXHLevel1 4" xfId="11924"/>
    <cellStyle name="SAPBEXHLevel1X" xfId="11925"/>
    <cellStyle name="SAPBEXHLevel1X 2" xfId="11926"/>
    <cellStyle name="SAPBEXHLevel1X 2 2" xfId="11927"/>
    <cellStyle name="SAPBEXHLevel1X 2 2 2" xfId="11928"/>
    <cellStyle name="SAPBEXHLevel1X 2 2 3" xfId="11929"/>
    <cellStyle name="SAPBEXHLevel1X 2 2 4" xfId="11930"/>
    <cellStyle name="SAPBEXHLevel1X 2 2 5" xfId="11931"/>
    <cellStyle name="SAPBEXHLevel1X 2 3" xfId="11932"/>
    <cellStyle name="SAPBEXHLevel1X 2 4" xfId="11933"/>
    <cellStyle name="SAPBEXHLevel1X 2 5" xfId="11934"/>
    <cellStyle name="SAPBEXHLevel1X 2 6" xfId="11935"/>
    <cellStyle name="SAPBEXHLevel1X 3" xfId="11936"/>
    <cellStyle name="SAPBEXHLevel1X 3 2" xfId="11937"/>
    <cellStyle name="SAPBEXHLevel1X 3 3" xfId="11938"/>
    <cellStyle name="SAPBEXHLevel1X 3 4" xfId="11939"/>
    <cellStyle name="SAPBEXHLevel1X 3 5" xfId="11940"/>
    <cellStyle name="SAPBEXHLevel1X 4" xfId="11941"/>
    <cellStyle name="SAPBEXHLevel2" xfId="11942"/>
    <cellStyle name="SAPBEXHLevel2 2" xfId="11943"/>
    <cellStyle name="SAPBEXHLevel2 2 2" xfId="11944"/>
    <cellStyle name="SAPBEXHLevel2 2 2 2" xfId="11945"/>
    <cellStyle name="SAPBEXHLevel2 2 2 3" xfId="11946"/>
    <cellStyle name="SAPBEXHLevel2 2 2 4" xfId="11947"/>
    <cellStyle name="SAPBEXHLevel2 2 2 5" xfId="11948"/>
    <cellStyle name="SAPBEXHLevel2 2 3" xfId="11949"/>
    <cellStyle name="SAPBEXHLevel2 2 4" xfId="11950"/>
    <cellStyle name="SAPBEXHLevel2 2 5" xfId="11951"/>
    <cellStyle name="SAPBEXHLevel2 2 6" xfId="11952"/>
    <cellStyle name="SAPBEXHLevel2 3" xfId="11953"/>
    <cellStyle name="SAPBEXHLevel2 3 2" xfId="11954"/>
    <cellStyle name="SAPBEXHLevel2 3 3" xfId="11955"/>
    <cellStyle name="SAPBEXHLevel2 3 4" xfId="11956"/>
    <cellStyle name="SAPBEXHLevel2 3 5" xfId="11957"/>
    <cellStyle name="SAPBEXHLevel2 4" xfId="11958"/>
    <cellStyle name="SAPBEXHLevel2X" xfId="11959"/>
    <cellStyle name="SAPBEXHLevel2X 2" xfId="11960"/>
    <cellStyle name="SAPBEXHLevel2X 2 2" xfId="11961"/>
    <cellStyle name="SAPBEXHLevel2X 2 2 2" xfId="11962"/>
    <cellStyle name="SAPBEXHLevel2X 2 2 3" xfId="11963"/>
    <cellStyle name="SAPBEXHLevel2X 2 2 4" xfId="11964"/>
    <cellStyle name="SAPBEXHLevel2X 2 2 5" xfId="11965"/>
    <cellStyle name="SAPBEXHLevel2X 2 3" xfId="11966"/>
    <cellStyle name="SAPBEXHLevel2X 2 4" xfId="11967"/>
    <cellStyle name="SAPBEXHLevel2X 2 5" xfId="11968"/>
    <cellStyle name="SAPBEXHLevel2X 2 6" xfId="11969"/>
    <cellStyle name="SAPBEXHLevel2X 3" xfId="11970"/>
    <cellStyle name="SAPBEXHLevel2X 3 2" xfId="11971"/>
    <cellStyle name="SAPBEXHLevel2X 3 3" xfId="11972"/>
    <cellStyle name="SAPBEXHLevel2X 3 4" xfId="11973"/>
    <cellStyle name="SAPBEXHLevel2X 3 5" xfId="11974"/>
    <cellStyle name="SAPBEXHLevel2X 4" xfId="11975"/>
    <cellStyle name="SAPBEXHLevel3" xfId="11976"/>
    <cellStyle name="SAPBEXHLevel3 2" xfId="11977"/>
    <cellStyle name="SAPBEXHLevel3 2 2" xfId="11978"/>
    <cellStyle name="SAPBEXHLevel3 2 2 2" xfId="11979"/>
    <cellStyle name="SAPBEXHLevel3 2 2 3" xfId="11980"/>
    <cellStyle name="SAPBEXHLevel3 2 2 4" xfId="11981"/>
    <cellStyle name="SAPBEXHLevel3 2 2 5" xfId="11982"/>
    <cellStyle name="SAPBEXHLevel3 2 3" xfId="11983"/>
    <cellStyle name="SAPBEXHLevel3 2 4" xfId="11984"/>
    <cellStyle name="SAPBEXHLevel3 2 5" xfId="11985"/>
    <cellStyle name="SAPBEXHLevel3 2 6" xfId="11986"/>
    <cellStyle name="SAPBEXHLevel3 3" xfId="11987"/>
    <cellStyle name="SAPBEXHLevel3 3 2" xfId="11988"/>
    <cellStyle name="SAPBEXHLevel3 3 3" xfId="11989"/>
    <cellStyle name="SAPBEXHLevel3 3 4" xfId="11990"/>
    <cellStyle name="SAPBEXHLevel3 3 5" xfId="11991"/>
    <cellStyle name="SAPBEXHLevel3 4" xfId="11992"/>
    <cellStyle name="SAPBEXHLevel3X" xfId="11993"/>
    <cellStyle name="SAPBEXHLevel3X 2" xfId="11994"/>
    <cellStyle name="SAPBEXHLevel3X 2 2" xfId="11995"/>
    <cellStyle name="SAPBEXHLevel3X 2 2 2" xfId="11996"/>
    <cellStyle name="SAPBEXHLevel3X 2 2 3" xfId="11997"/>
    <cellStyle name="SAPBEXHLevel3X 2 2 4" xfId="11998"/>
    <cellStyle name="SAPBEXHLevel3X 2 2 5" xfId="11999"/>
    <cellStyle name="SAPBEXHLevel3X 2 3" xfId="12000"/>
    <cellStyle name="SAPBEXHLevel3X 2 4" xfId="12001"/>
    <cellStyle name="SAPBEXHLevel3X 2 5" xfId="12002"/>
    <cellStyle name="SAPBEXHLevel3X 2 6" xfId="12003"/>
    <cellStyle name="SAPBEXHLevel3X 3" xfId="12004"/>
    <cellStyle name="SAPBEXHLevel3X 3 2" xfId="12005"/>
    <cellStyle name="SAPBEXHLevel3X 3 3" xfId="12006"/>
    <cellStyle name="SAPBEXHLevel3X 3 4" xfId="12007"/>
    <cellStyle name="SAPBEXHLevel3X 3 5" xfId="12008"/>
    <cellStyle name="SAPBEXHLevel3X 4" xfId="12009"/>
    <cellStyle name="SAPBEXinputData" xfId="12010"/>
    <cellStyle name="SAPBEXinputData 2" xfId="12011"/>
    <cellStyle name="SAPBEXinputData 2 2" xfId="12012"/>
    <cellStyle name="SAPBEXinputData 2 2 2" xfId="12013"/>
    <cellStyle name="SAPBEXinputData 2 2 3" xfId="12014"/>
    <cellStyle name="SAPBEXinputData 2 2 4" xfId="12015"/>
    <cellStyle name="SAPBEXinputData 2 2 5" xfId="12016"/>
    <cellStyle name="SAPBEXinputData 2 3" xfId="12017"/>
    <cellStyle name="SAPBEXinputData 2 4" xfId="12018"/>
    <cellStyle name="SAPBEXinputData 2 5" xfId="12019"/>
    <cellStyle name="SAPBEXinputData 2 6" xfId="12020"/>
    <cellStyle name="SAPBEXinputData 3" xfId="12021"/>
    <cellStyle name="SAPBEXinputData 3 2" xfId="12022"/>
    <cellStyle name="SAPBEXinputData 3 3" xfId="12023"/>
    <cellStyle name="SAPBEXinputData 3 4" xfId="12024"/>
    <cellStyle name="SAPBEXinputData 3 5" xfId="12025"/>
    <cellStyle name="SAPBEXItemHeader" xfId="12026"/>
    <cellStyle name="SAPBEXresData" xfId="12027"/>
    <cellStyle name="SAPBEXresData 2" xfId="12028"/>
    <cellStyle name="SAPBEXresData 2 2" xfId="12029"/>
    <cellStyle name="SAPBEXresData 2 3" xfId="12030"/>
    <cellStyle name="SAPBEXresData 2 4" xfId="12031"/>
    <cellStyle name="SAPBEXresData 2 5" xfId="12032"/>
    <cellStyle name="SAPBEXresData 3" xfId="12033"/>
    <cellStyle name="SAPBEXresDataEmph" xfId="12034"/>
    <cellStyle name="SAPBEXresDataEmph 2" xfId="12035"/>
    <cellStyle name="SAPBEXresDataEmph 2 2" xfId="12036"/>
    <cellStyle name="SAPBEXresDataEmph 2 3" xfId="12037"/>
    <cellStyle name="SAPBEXresDataEmph 2 4" xfId="12038"/>
    <cellStyle name="SAPBEXresDataEmph 2 5" xfId="12039"/>
    <cellStyle name="SAPBEXresDataEmph 3" xfId="12040"/>
    <cellStyle name="SAPBEXresItem" xfId="12041"/>
    <cellStyle name="SAPBEXresItem 2" xfId="12042"/>
    <cellStyle name="SAPBEXresItem 2 2" xfId="12043"/>
    <cellStyle name="SAPBEXresItem 2 3" xfId="12044"/>
    <cellStyle name="SAPBEXresItem 2 4" xfId="12045"/>
    <cellStyle name="SAPBEXresItem 2 5" xfId="12046"/>
    <cellStyle name="SAPBEXresItem 3" xfId="12047"/>
    <cellStyle name="SAPBEXresItemX" xfId="12048"/>
    <cellStyle name="SAPBEXresItemX 2" xfId="12049"/>
    <cellStyle name="SAPBEXresItemX 2 2" xfId="12050"/>
    <cellStyle name="SAPBEXresItemX 2 3" xfId="12051"/>
    <cellStyle name="SAPBEXresItemX 2 4" xfId="12052"/>
    <cellStyle name="SAPBEXresItemX 2 5" xfId="12053"/>
    <cellStyle name="SAPBEXresItemX 3" xfId="12054"/>
    <cellStyle name="SAPBEXstdData" xfId="12055"/>
    <cellStyle name="SAPBEXstdData 2" xfId="12056"/>
    <cellStyle name="SAPBEXstdData 2 2" xfId="12057"/>
    <cellStyle name="SAPBEXstdData 2 3" xfId="12058"/>
    <cellStyle name="SAPBEXstdData 2 4" xfId="12059"/>
    <cellStyle name="SAPBEXstdData 2 5" xfId="12060"/>
    <cellStyle name="SAPBEXstdData 3" xfId="12061"/>
    <cellStyle name="SAPBEXstdData 3 2" xfId="12062"/>
    <cellStyle name="SAPBEXstdData 3 3" xfId="12063"/>
    <cellStyle name="SAPBEXstdData 3 4" xfId="12064"/>
    <cellStyle name="SAPBEXstdData 3 5" xfId="12065"/>
    <cellStyle name="SAPBEXstdData 4" xfId="12066"/>
    <cellStyle name="SAPBEXstdDataEmph" xfId="12067"/>
    <cellStyle name="SAPBEXstdDataEmph 2" xfId="12068"/>
    <cellStyle name="SAPBEXstdDataEmph 2 2" xfId="12069"/>
    <cellStyle name="SAPBEXstdDataEmph 2 3" xfId="12070"/>
    <cellStyle name="SAPBEXstdDataEmph 2 4" xfId="12071"/>
    <cellStyle name="SAPBEXstdDataEmph 2 5" xfId="12072"/>
    <cellStyle name="SAPBEXstdDataEmph 3" xfId="12073"/>
    <cellStyle name="SAPBEXstdItem" xfId="12074"/>
    <cellStyle name="SAPBEXstdItem 2" xfId="12075"/>
    <cellStyle name="SAPBEXstdItem 2 2" xfId="12076"/>
    <cellStyle name="SAPBEXstdItem 2 2 2" xfId="12077"/>
    <cellStyle name="SAPBEXstdItem 2 2 2 2" xfId="12078"/>
    <cellStyle name="SAPBEXstdItem 2 2 2 3" xfId="12079"/>
    <cellStyle name="SAPBEXstdItem 2 2 2 4" xfId="12080"/>
    <cellStyle name="SAPBEXstdItem 2 2 2 5" xfId="12081"/>
    <cellStyle name="SAPBEXstdItem 2 2 3" xfId="12082"/>
    <cellStyle name="SAPBEXstdItem 2 2 4" xfId="12083"/>
    <cellStyle name="SAPBEXstdItem 2 2 5" xfId="12084"/>
    <cellStyle name="SAPBEXstdItem 2 2 6" xfId="12085"/>
    <cellStyle name="SAPBEXstdItem 2 3" xfId="12086"/>
    <cellStyle name="SAPBEXstdItem 2 3 2" xfId="12087"/>
    <cellStyle name="SAPBEXstdItem 2 3 3" xfId="12088"/>
    <cellStyle name="SAPBEXstdItem 2 3 4" xfId="12089"/>
    <cellStyle name="SAPBEXstdItem 2 3 5" xfId="12090"/>
    <cellStyle name="SAPBEXstdItem 2 4" xfId="12091"/>
    <cellStyle name="SAPBEXstdItem 2 5" xfId="12092"/>
    <cellStyle name="SAPBEXstdItem 2 6" xfId="12093"/>
    <cellStyle name="SAPBEXstdItem 2 7" xfId="12094"/>
    <cellStyle name="SAPBEXstdItem 3" xfId="12095"/>
    <cellStyle name="SAPBEXstdItem 3 2" xfId="12096"/>
    <cellStyle name="SAPBEXstdItem 3 2 2" xfId="12097"/>
    <cellStyle name="SAPBEXstdItem 3 2 2 2" xfId="12098"/>
    <cellStyle name="SAPBEXstdItem 3 2 2 3" xfId="12099"/>
    <cellStyle name="SAPBEXstdItem 3 2 2 4" xfId="12100"/>
    <cellStyle name="SAPBEXstdItem 3 2 2 5" xfId="12101"/>
    <cellStyle name="SAPBEXstdItem 3 2 3" xfId="12102"/>
    <cellStyle name="SAPBEXstdItem 3 2 4" xfId="12103"/>
    <cellStyle name="SAPBEXstdItem 3 2 5" xfId="12104"/>
    <cellStyle name="SAPBEXstdItem 3 2 6" xfId="12105"/>
    <cellStyle name="SAPBEXstdItem 3 3" xfId="12106"/>
    <cellStyle name="SAPBEXstdItem 3 3 2" xfId="12107"/>
    <cellStyle name="SAPBEXstdItem 3 3 2 2" xfId="12108"/>
    <cellStyle name="SAPBEXstdItem 3 3 2 3" xfId="12109"/>
    <cellStyle name="SAPBEXstdItem 3 3 2 4" xfId="12110"/>
    <cellStyle name="SAPBEXstdItem 3 3 2 5" xfId="12111"/>
    <cellStyle name="SAPBEXstdItem 3 3 3" xfId="12112"/>
    <cellStyle name="SAPBEXstdItem 3 3 4" xfId="12113"/>
    <cellStyle name="SAPBEXstdItem 3 3 5" xfId="12114"/>
    <cellStyle name="SAPBEXstdItem 3 3 6" xfId="12115"/>
    <cellStyle name="SAPBEXstdItem 3 4" xfId="12116"/>
    <cellStyle name="SAPBEXstdItem 3 4 2" xfId="12117"/>
    <cellStyle name="SAPBEXstdItem 3 4 2 2" xfId="12118"/>
    <cellStyle name="SAPBEXstdItem 3 4 2 3" xfId="12119"/>
    <cellStyle name="SAPBEXstdItem 3 4 2 4" xfId="12120"/>
    <cellStyle name="SAPBEXstdItem 3 4 2 5" xfId="12121"/>
    <cellStyle name="SAPBEXstdItem 3 4 3" xfId="12122"/>
    <cellStyle name="SAPBEXstdItem 3 4 4" xfId="12123"/>
    <cellStyle name="SAPBEXstdItem 3 4 5" xfId="12124"/>
    <cellStyle name="SAPBEXstdItem 3 4 6" xfId="12125"/>
    <cellStyle name="SAPBEXstdItem 3 5" xfId="12126"/>
    <cellStyle name="SAPBEXstdItem 3 6" xfId="12127"/>
    <cellStyle name="SAPBEXstdItem 3 7" xfId="12128"/>
    <cellStyle name="SAPBEXstdItem 3 8" xfId="12129"/>
    <cellStyle name="SAPBEXstdItem 4" xfId="12130"/>
    <cellStyle name="SAPBEXstdItem 4 2" xfId="12131"/>
    <cellStyle name="SAPBEXstdItem 4 2 2" xfId="12132"/>
    <cellStyle name="SAPBEXstdItem 4 2 3" xfId="12133"/>
    <cellStyle name="SAPBEXstdItem 4 2 4" xfId="12134"/>
    <cellStyle name="SAPBEXstdItem 4 2 5" xfId="12135"/>
    <cellStyle name="SAPBEXstdItem 4 3" xfId="12136"/>
    <cellStyle name="SAPBEXstdItem 4 4" xfId="12137"/>
    <cellStyle name="SAPBEXstdItem 4 5" xfId="12138"/>
    <cellStyle name="SAPBEXstdItem 4 6" xfId="12139"/>
    <cellStyle name="SAPBEXstdItem 5" xfId="12140"/>
    <cellStyle name="SAPBEXstdItem 5 2" xfId="12141"/>
    <cellStyle name="SAPBEXstdItem 5 3" xfId="12142"/>
    <cellStyle name="SAPBEXstdItem 5 4" xfId="12143"/>
    <cellStyle name="SAPBEXstdItem 5 5" xfId="12144"/>
    <cellStyle name="SAPBEXstdItem 6" xfId="12145"/>
    <cellStyle name="SAPBEXstdItem 7" xfId="12146"/>
    <cellStyle name="SAPBEXstdItem 8" xfId="12147"/>
    <cellStyle name="SAPBEXstdItemX" xfId="12148"/>
    <cellStyle name="SAPBEXstdItemX 2" xfId="12149"/>
    <cellStyle name="SAPBEXstdItemX 2 2" xfId="12150"/>
    <cellStyle name="SAPBEXstdItemX 2 2 2" xfId="12151"/>
    <cellStyle name="SAPBEXstdItemX 2 2 2 2" xfId="12152"/>
    <cellStyle name="SAPBEXstdItemX 2 2 2 3" xfId="12153"/>
    <cellStyle name="SAPBEXstdItemX 2 2 2 4" xfId="12154"/>
    <cellStyle name="SAPBEXstdItemX 2 2 2 5" xfId="12155"/>
    <cellStyle name="SAPBEXstdItemX 2 2 3" xfId="12156"/>
    <cellStyle name="SAPBEXstdItemX 2 2 4" xfId="12157"/>
    <cellStyle name="SAPBEXstdItemX 2 2 5" xfId="12158"/>
    <cellStyle name="SAPBEXstdItemX 2 2 6" xfId="12159"/>
    <cellStyle name="SAPBEXstdItemX 2 3" xfId="12160"/>
    <cellStyle name="SAPBEXstdItemX 2 3 2" xfId="12161"/>
    <cellStyle name="SAPBEXstdItemX 2 3 3" xfId="12162"/>
    <cellStyle name="SAPBEXstdItemX 2 3 4" xfId="12163"/>
    <cellStyle name="SAPBEXstdItemX 2 3 5" xfId="12164"/>
    <cellStyle name="SAPBEXstdItemX 2 4" xfId="12165"/>
    <cellStyle name="SAPBEXstdItemX 2 5" xfId="12166"/>
    <cellStyle name="SAPBEXstdItemX 2 6" xfId="12167"/>
    <cellStyle name="SAPBEXstdItemX 2 7" xfId="12168"/>
    <cellStyle name="SAPBEXstdItemX 3" xfId="12169"/>
    <cellStyle name="SAPBEXstdItemX 3 2" xfId="12170"/>
    <cellStyle name="SAPBEXstdItemX 3 2 2" xfId="12171"/>
    <cellStyle name="SAPBEXstdItemX 3 2 2 2" xfId="12172"/>
    <cellStyle name="SAPBEXstdItemX 3 2 2 3" xfId="12173"/>
    <cellStyle name="SAPBEXstdItemX 3 2 2 4" xfId="12174"/>
    <cellStyle name="SAPBEXstdItemX 3 2 2 5" xfId="12175"/>
    <cellStyle name="SAPBEXstdItemX 3 2 3" xfId="12176"/>
    <cellStyle name="SAPBEXstdItemX 3 2 4" xfId="12177"/>
    <cellStyle name="SAPBEXstdItemX 3 2 5" xfId="12178"/>
    <cellStyle name="SAPBEXstdItemX 3 2 6" xfId="12179"/>
    <cellStyle name="SAPBEXstdItemX 3 3" xfId="12180"/>
    <cellStyle name="SAPBEXstdItemX 3 3 2" xfId="12181"/>
    <cellStyle name="SAPBEXstdItemX 3 3 2 2" xfId="12182"/>
    <cellStyle name="SAPBEXstdItemX 3 3 2 3" xfId="12183"/>
    <cellStyle name="SAPBEXstdItemX 3 3 2 4" xfId="12184"/>
    <cellStyle name="SAPBEXstdItemX 3 3 2 5" xfId="12185"/>
    <cellStyle name="SAPBEXstdItemX 3 3 3" xfId="12186"/>
    <cellStyle name="SAPBEXstdItemX 3 3 4" xfId="12187"/>
    <cellStyle name="SAPBEXstdItemX 3 3 5" xfId="12188"/>
    <cellStyle name="SAPBEXstdItemX 3 3 6" xfId="12189"/>
    <cellStyle name="SAPBEXstdItemX 3 4" xfId="12190"/>
    <cellStyle name="SAPBEXstdItemX 3 4 2" xfId="12191"/>
    <cellStyle name="SAPBEXstdItemX 3 4 2 2" xfId="12192"/>
    <cellStyle name="SAPBEXstdItemX 3 4 2 3" xfId="12193"/>
    <cellStyle name="SAPBEXstdItemX 3 4 2 4" xfId="12194"/>
    <cellStyle name="SAPBEXstdItemX 3 4 2 5" xfId="12195"/>
    <cellStyle name="SAPBEXstdItemX 3 4 3" xfId="12196"/>
    <cellStyle name="SAPBEXstdItemX 3 4 4" xfId="12197"/>
    <cellStyle name="SAPBEXstdItemX 3 4 5" xfId="12198"/>
    <cellStyle name="SAPBEXstdItemX 3 4 6" xfId="12199"/>
    <cellStyle name="SAPBEXstdItemX 3 5" xfId="12200"/>
    <cellStyle name="SAPBEXstdItemX 3 6" xfId="12201"/>
    <cellStyle name="SAPBEXstdItemX 3 7" xfId="12202"/>
    <cellStyle name="SAPBEXstdItemX 3 8" xfId="12203"/>
    <cellStyle name="SAPBEXstdItemX 4" xfId="12204"/>
    <cellStyle name="SAPBEXstdItemX 4 2" xfId="12205"/>
    <cellStyle name="SAPBEXstdItemX 4 2 2" xfId="12206"/>
    <cellStyle name="SAPBEXstdItemX 4 2 3" xfId="12207"/>
    <cellStyle name="SAPBEXstdItemX 4 2 4" xfId="12208"/>
    <cellStyle name="SAPBEXstdItemX 4 2 5" xfId="12209"/>
    <cellStyle name="SAPBEXstdItemX 4 3" xfId="12210"/>
    <cellStyle name="SAPBEXstdItemX 4 4" xfId="12211"/>
    <cellStyle name="SAPBEXstdItemX 4 5" xfId="12212"/>
    <cellStyle name="SAPBEXstdItemX 4 6" xfId="12213"/>
    <cellStyle name="SAPBEXstdItemX 5" xfId="12214"/>
    <cellStyle name="SAPBEXstdItemX 5 2" xfId="12215"/>
    <cellStyle name="SAPBEXstdItemX 5 3" xfId="12216"/>
    <cellStyle name="SAPBEXstdItemX 5 4" xfId="12217"/>
    <cellStyle name="SAPBEXstdItemX 5 5" xfId="12218"/>
    <cellStyle name="SAPBEXstdItemX 6" xfId="12219"/>
    <cellStyle name="SAPBEXstdItemX 7" xfId="12220"/>
    <cellStyle name="SAPBEXstdItemX 8" xfId="12221"/>
    <cellStyle name="SAPBEXtitle" xfId="12222"/>
    <cellStyle name="SAPBEXtitle 2" xfId="12223"/>
    <cellStyle name="SAPBEXtitle 2 2" xfId="12224"/>
    <cellStyle name="SAPBEXtitle 3" xfId="12225"/>
    <cellStyle name="SAPBEXunassignedItem" xfId="12226"/>
    <cellStyle name="SAPBEXundefined" xfId="12227"/>
    <cellStyle name="SAPBEXundefined 2" xfId="12228"/>
    <cellStyle name="SAPBEXundefined 2 2" xfId="12229"/>
    <cellStyle name="SAPBEXundefined 2 3" xfId="12230"/>
    <cellStyle name="SAPBEXundefined 2 4" xfId="12231"/>
    <cellStyle name="SAPBEXundefined 2 5" xfId="12232"/>
    <cellStyle name="SAPBEXundefined 3" xfId="12233"/>
    <cellStyle name="shade" xfId="12234"/>
    <cellStyle name="shade 2" xfId="12235"/>
    <cellStyle name="shade 2 2" xfId="12236"/>
    <cellStyle name="shade 2 2 2" xfId="12237"/>
    <cellStyle name="shade 2 3" xfId="12238"/>
    <cellStyle name="shade 3" xfId="12239"/>
    <cellStyle name="shade 3 2" xfId="12240"/>
    <cellStyle name="shade 3 2 2" xfId="12241"/>
    <cellStyle name="shade 3 3" xfId="12242"/>
    <cellStyle name="shade 3 3 2" xfId="12243"/>
    <cellStyle name="shade 3 4" xfId="12244"/>
    <cellStyle name="shade 3 4 2" xfId="12245"/>
    <cellStyle name="shade 4" xfId="12246"/>
    <cellStyle name="shade 4 2" xfId="12247"/>
    <cellStyle name="shade 5" xfId="12248"/>
    <cellStyle name="shade 6" xfId="12249"/>
    <cellStyle name="shade 6 2" xfId="12250"/>
    <cellStyle name="shade 7" xfId="12251"/>
    <cellStyle name="shade 7 2" xfId="12252"/>
    <cellStyle name="shade 8" xfId="12253"/>
    <cellStyle name="shade_ACCOUNTS" xfId="12254"/>
    <cellStyle name="Sheet Title" xfId="12255"/>
    <cellStyle name="StmtTtl1" xfId="12256"/>
    <cellStyle name="StmtTtl1 2" xfId="12257"/>
    <cellStyle name="StmtTtl1 2 2" xfId="12258"/>
    <cellStyle name="StmtTtl1 2 2 2" xfId="12259"/>
    <cellStyle name="StmtTtl1 2 3" xfId="12260"/>
    <cellStyle name="StmtTtl1 2 3 2" xfId="12261"/>
    <cellStyle name="StmtTtl1 2 4" xfId="12262"/>
    <cellStyle name="StmtTtl1 3" xfId="12263"/>
    <cellStyle name="StmtTtl1 3 2" xfId="12264"/>
    <cellStyle name="StmtTtl1 3 2 2" xfId="12265"/>
    <cellStyle name="StmtTtl1 3 3" xfId="12266"/>
    <cellStyle name="StmtTtl1 3 3 2" xfId="12267"/>
    <cellStyle name="StmtTtl1 3 4" xfId="12268"/>
    <cellStyle name="StmtTtl1 4" xfId="12269"/>
    <cellStyle name="StmtTtl1 4 2" xfId="12270"/>
    <cellStyle name="StmtTtl1 4 2 2" xfId="12271"/>
    <cellStyle name="StmtTtl1 4 3" xfId="12272"/>
    <cellStyle name="StmtTtl1 4 3 2" xfId="12273"/>
    <cellStyle name="StmtTtl1 4 4" xfId="12274"/>
    <cellStyle name="StmtTtl1 5" xfId="12275"/>
    <cellStyle name="StmtTtl1 5 2" xfId="12276"/>
    <cellStyle name="StmtTtl1 6" xfId="12277"/>
    <cellStyle name="StmtTtl1 6 2" xfId="12278"/>
    <cellStyle name="StmtTtl1 7" xfId="12279"/>
    <cellStyle name="StmtTtl1 8" xfId="12280"/>
    <cellStyle name="StmtTtl1_(C) WHE Proforma with ITC cash grant 10 Yr Amort_for deferral_102809" xfId="12281"/>
    <cellStyle name="StmtTtl2" xfId="12282"/>
    <cellStyle name="StmtTtl2 2" xfId="12283"/>
    <cellStyle name="StmtTtl2 2 2" xfId="12284"/>
    <cellStyle name="StmtTtl2 2 3" xfId="12285"/>
    <cellStyle name="StmtTtl2 2 4" xfId="12286"/>
    <cellStyle name="StmtTtl2 2 5" xfId="12287"/>
    <cellStyle name="StmtTtl2 3" xfId="12288"/>
    <cellStyle name="StmtTtl2 3 2" xfId="12289"/>
    <cellStyle name="StmtTtl2 3 2 2" xfId="12290"/>
    <cellStyle name="StmtTtl2 3 2 3" xfId="12291"/>
    <cellStyle name="StmtTtl2 3 2 4" xfId="12292"/>
    <cellStyle name="StmtTtl2 3 2 5" xfId="12293"/>
    <cellStyle name="StmtTtl2 4" xfId="12294"/>
    <cellStyle name="StmtTtl2 4 2" xfId="12295"/>
    <cellStyle name="StmtTtl2 4 3" xfId="12296"/>
    <cellStyle name="StmtTtl2 4 4" xfId="12297"/>
    <cellStyle name="StmtTtl2 4 5" xfId="12298"/>
    <cellStyle name="StmtTtl2 5" xfId="12299"/>
    <cellStyle name="StmtTtl2 6" xfId="12300"/>
    <cellStyle name="StmtTtl2 7" xfId="12301"/>
    <cellStyle name="StmtTtl2 8" xfId="12302"/>
    <cellStyle name="StmtTtl2 9" xfId="12303"/>
    <cellStyle name="StmtTtl2_4.32E Depreciation Study Robs file" xfId="12304"/>
    <cellStyle name="STYL1 - Style1" xfId="12305"/>
    <cellStyle name="STYL1 - Style1 2" xfId="12306"/>
    <cellStyle name="STYL1 - Style1 2 2" xfId="12307"/>
    <cellStyle name="STYL1 - Style1 3" xfId="12308"/>
    <cellStyle name="Style 1" xfId="12309"/>
    <cellStyle name="Style 1 10" xfId="12310"/>
    <cellStyle name="Style 1 10 2" xfId="12311"/>
    <cellStyle name="Style 1 11" xfId="12312"/>
    <cellStyle name="Style 1 12" xfId="12313"/>
    <cellStyle name="Style 1 12 2" xfId="12314"/>
    <cellStyle name="Style 1 13" xfId="12315"/>
    <cellStyle name="Style 1 14" xfId="12316"/>
    <cellStyle name="Style 1 15" xfId="12317"/>
    <cellStyle name="Style 1 2" xfId="12318"/>
    <cellStyle name="Style 1 2 2" xfId="12319"/>
    <cellStyle name="Style 1 2 2 2" xfId="12320"/>
    <cellStyle name="Style 1 2 2 2 2" xfId="12321"/>
    <cellStyle name="Style 1 2 2 3" xfId="12322"/>
    <cellStyle name="Style 1 2 2 4" xfId="12323"/>
    <cellStyle name="Style 1 2 3" xfId="12324"/>
    <cellStyle name="Style 1 2 3 2" xfId="12325"/>
    <cellStyle name="Style 1 2 4" xfId="12326"/>
    <cellStyle name="Style 1 2 4 2" xfId="12327"/>
    <cellStyle name="Style 1 2 4 3" xfId="12328"/>
    <cellStyle name="Style 1 2 5" xfId="12329"/>
    <cellStyle name="Style 1 2 5 2" xfId="12330"/>
    <cellStyle name="Style 1 2 6" xfId="12331"/>
    <cellStyle name="Style 1 2 7" xfId="12332"/>
    <cellStyle name="Style 1 2_4 31E Reg Asset  Liab and EXH D" xfId="12333"/>
    <cellStyle name="Style 1 3" xfId="12334"/>
    <cellStyle name="Style 1 3 2" xfId="12335"/>
    <cellStyle name="Style 1 3 2 2" xfId="12336"/>
    <cellStyle name="Style 1 3 2 2 2" xfId="12337"/>
    <cellStyle name="Style 1 3 2 3" xfId="12338"/>
    <cellStyle name="Style 1 3 2 4" xfId="12339"/>
    <cellStyle name="Style 1 3 3" xfId="12340"/>
    <cellStyle name="Style 1 3 3 2" xfId="12341"/>
    <cellStyle name="Style 1 3 3 2 2" xfId="12342"/>
    <cellStyle name="Style 1 3 4" xfId="12343"/>
    <cellStyle name="Style 1 3 4 2" xfId="12344"/>
    <cellStyle name="Style 1 3 5" xfId="12345"/>
    <cellStyle name="Style 1 4" xfId="12346"/>
    <cellStyle name="Style 1 4 2" xfId="12347"/>
    <cellStyle name="Style 1 4 2 2" xfId="12348"/>
    <cellStyle name="Style 1 4 3" xfId="12349"/>
    <cellStyle name="Style 1 4 3 2" xfId="12350"/>
    <cellStyle name="Style 1 4 4" xfId="12351"/>
    <cellStyle name="Style 1 5" xfId="12352"/>
    <cellStyle name="Style 1 5 2" xfId="12353"/>
    <cellStyle name="Style 1 5 2 2" xfId="12354"/>
    <cellStyle name="Style 1 5 3" xfId="12355"/>
    <cellStyle name="Style 1 5 3 2" xfId="12356"/>
    <cellStyle name="Style 1 5 4" xfId="12357"/>
    <cellStyle name="Style 1 5 4 2" xfId="12358"/>
    <cellStyle name="Style 1 6" xfId="12359"/>
    <cellStyle name="Style 1 6 2" xfId="12360"/>
    <cellStyle name="Style 1 6 2 2" xfId="12361"/>
    <cellStyle name="Style 1 6 2 2 2" xfId="12362"/>
    <cellStyle name="Style 1 6 2 3" xfId="12363"/>
    <cellStyle name="Style 1 6 3" xfId="12364"/>
    <cellStyle name="Style 1 6 3 2" xfId="12365"/>
    <cellStyle name="Style 1 6 3 2 2" xfId="12366"/>
    <cellStyle name="Style 1 6 4" xfId="12367"/>
    <cellStyle name="Style 1 6 4 2" xfId="12368"/>
    <cellStyle name="Style 1 6 4 2 2" xfId="12369"/>
    <cellStyle name="Style 1 6 5" xfId="12370"/>
    <cellStyle name="Style 1 6 5 2" xfId="12371"/>
    <cellStyle name="Style 1 6 5 2 2" xfId="12372"/>
    <cellStyle name="Style 1 6 6" xfId="12373"/>
    <cellStyle name="Style 1 6 6 2" xfId="12374"/>
    <cellStyle name="Style 1 6 7" xfId="12375"/>
    <cellStyle name="Style 1 7" xfId="12376"/>
    <cellStyle name="Style 1 7 2" xfId="12377"/>
    <cellStyle name="Style 1 7 3" xfId="12378"/>
    <cellStyle name="Style 1 8" xfId="12379"/>
    <cellStyle name="Style 1 8 2" xfId="12380"/>
    <cellStyle name="Style 1 9" xfId="12381"/>
    <cellStyle name="Style 1 9 2" xfId="12382"/>
    <cellStyle name="Style 1_ Price Inputs" xfId="12383"/>
    <cellStyle name="Style 21" xfId="12384"/>
    <cellStyle name="Style 22" xfId="12385"/>
    <cellStyle name="Style 23" xfId="12386"/>
    <cellStyle name="Style 24" xfId="12387"/>
    <cellStyle name="Style 25" xfId="12388"/>
    <cellStyle name="Style 26" xfId="12389"/>
    <cellStyle name="Style 27" xfId="12390"/>
    <cellStyle name="Style 28" xfId="12391"/>
    <cellStyle name="Style 29" xfId="12392"/>
    <cellStyle name="Style 29 2" xfId="12393"/>
    <cellStyle name="Style 30" xfId="12394"/>
    <cellStyle name="Style 30 2" xfId="12395"/>
    <cellStyle name="Style 31" xfId="12396"/>
    <cellStyle name="Style 32" xfId="12397"/>
    <cellStyle name="Style 33" xfId="12398"/>
    <cellStyle name="Style 33 2" xfId="12399"/>
    <cellStyle name="Style 34" xfId="12400"/>
    <cellStyle name="Style 34 2" xfId="12401"/>
    <cellStyle name="Style 35" xfId="12402"/>
    <cellStyle name="Style 35 2" xfId="12403"/>
    <cellStyle name="Style 36" xfId="12404"/>
    <cellStyle name="Style 36 2" xfId="12405"/>
    <cellStyle name="Style 39" xfId="12406"/>
    <cellStyle name="Style 39 2" xfId="12407"/>
    <cellStyle name="STYLE1" xfId="12408"/>
    <cellStyle name="STYLE2" xfId="12409"/>
    <cellStyle name="STYLE3" xfId="12410"/>
    <cellStyle name="sub-tl - Style3" xfId="12411"/>
    <cellStyle name="subtot - Style5" xfId="12412"/>
    <cellStyle name="Subtotal" xfId="12413"/>
    <cellStyle name="Sub-total" xfId="12414"/>
    <cellStyle name="Subtotal 2" xfId="12415"/>
    <cellStyle name="Sub-total 2" xfId="12416"/>
    <cellStyle name="Subtotal 2 2" xfId="12417"/>
    <cellStyle name="Sub-total 2 2" xfId="12418"/>
    <cellStyle name="Subtotal 2 3" xfId="12419"/>
    <cellStyle name="Sub-total 2 3" xfId="12420"/>
    <cellStyle name="Subtotal 3" xfId="12421"/>
    <cellStyle name="Sub-total 3" xfId="12422"/>
    <cellStyle name="Subtotal 3 2" xfId="12423"/>
    <cellStyle name="Sub-total 3 2" xfId="12424"/>
    <cellStyle name="Subtotal 3 3" xfId="12425"/>
    <cellStyle name="Sub-total 3 3" xfId="12426"/>
    <cellStyle name="Subtotal 4" xfId="12427"/>
    <cellStyle name="Sub-total 4" xfId="12428"/>
    <cellStyle name="Subtotal 4 2" xfId="12429"/>
    <cellStyle name="Sub-total 4 2" xfId="12430"/>
    <cellStyle name="Subtotal 4 3" xfId="12431"/>
    <cellStyle name="Sub-total 4 3" xfId="12432"/>
    <cellStyle name="Subtotal 5" xfId="12433"/>
    <cellStyle name="Sub-total 5" xfId="12434"/>
    <cellStyle name="Subtotal 5 2" xfId="12435"/>
    <cellStyle name="Sub-total 5 2" xfId="12436"/>
    <cellStyle name="Subtotal 5 3" xfId="12437"/>
    <cellStyle name="Sub-total 5 3" xfId="12438"/>
    <cellStyle name="Subtotal 6" xfId="12439"/>
    <cellStyle name="Sub-total 6" xfId="12440"/>
    <cellStyle name="Subtotal 6 2" xfId="12441"/>
    <cellStyle name="Sub-total 6 2" xfId="12442"/>
    <cellStyle name="Subtotal 6 3" xfId="12443"/>
    <cellStyle name="Sub-total 6 3" xfId="12444"/>
    <cellStyle name="Subtotal 7" xfId="12445"/>
    <cellStyle name="Sub-total 7" xfId="12446"/>
    <cellStyle name="taples Plaza" xfId="12447"/>
    <cellStyle name="Test" xfId="12448"/>
    <cellStyle name="Test 2" xfId="12449"/>
    <cellStyle name="Tickmark" xfId="12450"/>
    <cellStyle name="Title 10" xfId="12969"/>
    <cellStyle name="Title 2" xfId="12451"/>
    <cellStyle name="Title 2 2" xfId="12452"/>
    <cellStyle name="Title 2 2 2" xfId="12453"/>
    <cellStyle name="Title 2 2 3" xfId="12454"/>
    <cellStyle name="Title 2 2 3 2" xfId="12455"/>
    <cellStyle name="Title 2 3" xfId="12456"/>
    <cellStyle name="Title 2 4" xfId="12457"/>
    <cellStyle name="Title 2 4 2" xfId="12458"/>
    <cellStyle name="Title 2 5" xfId="12459"/>
    <cellStyle name="Title 3" xfId="12460"/>
    <cellStyle name="Title 3 2" xfId="12461"/>
    <cellStyle name="Title 3 2 2" xfId="12462"/>
    <cellStyle name="Title 3 3" xfId="12463"/>
    <cellStyle name="Title 3 3 2" xfId="12464"/>
    <cellStyle name="Title 3 4" xfId="12465"/>
    <cellStyle name="Title 3 5" xfId="12466"/>
    <cellStyle name="Title 4" xfId="12467"/>
    <cellStyle name="Title 4 2" xfId="12468"/>
    <cellStyle name="Title 5" xfId="12469"/>
    <cellStyle name="Title 6" xfId="12470"/>
    <cellStyle name="Title 6 2" xfId="12471"/>
    <cellStyle name="Title 7" xfId="12472"/>
    <cellStyle name="Title 8" xfId="12473"/>
    <cellStyle name="Title 9" xfId="12970"/>
    <cellStyle name="Title: - Style3" xfId="12474"/>
    <cellStyle name="Title: - Style3 2" xfId="12475"/>
    <cellStyle name="Title: - Style4" xfId="12476"/>
    <cellStyle name="Title: - Style4 2" xfId="12477"/>
    <cellStyle name="Title: Major" xfId="12478"/>
    <cellStyle name="Title: Major 2" xfId="12479"/>
    <cellStyle name="Title: Major 3" xfId="12480"/>
    <cellStyle name="Title: Major 3 2" xfId="12481"/>
    <cellStyle name="Title: Major 4" xfId="12482"/>
    <cellStyle name="Title: Minor" xfId="12483"/>
    <cellStyle name="Title: Minor 2" xfId="12484"/>
    <cellStyle name="Title: Minor 2 2" xfId="12485"/>
    <cellStyle name="Title: Minor 3" xfId="12486"/>
    <cellStyle name="Title: Minor_Electric Rev Req Model (2009 GRC) Rebuttal" xfId="12487"/>
    <cellStyle name="Title: Worksheet" xfId="12488"/>
    <cellStyle name="Title: Worksheet 2" xfId="12489"/>
    <cellStyle name="Title: Worksheet 2 2" xfId="12490"/>
    <cellStyle name="Title: Worksheet 3" xfId="12491"/>
    <cellStyle name="Total 10" xfId="12971"/>
    <cellStyle name="Total 2" xfId="12492"/>
    <cellStyle name="Total 2 2" xfId="12493"/>
    <cellStyle name="Total 2 2 2" xfId="12494"/>
    <cellStyle name="Total 2 2 2 2" xfId="12495"/>
    <cellStyle name="Total 2 2 2 3" xfId="12496"/>
    <cellStyle name="Total 2 2 2 4" xfId="12497"/>
    <cellStyle name="Total 2 2 2 5" xfId="12498"/>
    <cellStyle name="Total 2 2 3" xfId="12499"/>
    <cellStyle name="Total 2 2 3 2" xfId="12500"/>
    <cellStyle name="Total 2 3" xfId="12501"/>
    <cellStyle name="Total 2 3 2" xfId="12502"/>
    <cellStyle name="Total 2 3 2 2" xfId="12503"/>
    <cellStyle name="Total 2 3 2 3" xfId="12504"/>
    <cellStyle name="Total 2 3 2 4" xfId="12505"/>
    <cellStyle name="Total 2 3 2 5" xfId="12506"/>
    <cellStyle name="Total 2 3 2 6" xfId="12507"/>
    <cellStyle name="Total 2 3 3" xfId="12508"/>
    <cellStyle name="Total 2 3 3 2" xfId="12509"/>
    <cellStyle name="Total 2 3 3 3" xfId="12510"/>
    <cellStyle name="Total 2 3 3 4" xfId="12511"/>
    <cellStyle name="Total 2 3 3 5" xfId="12512"/>
    <cellStyle name="Total 2 3 4" xfId="12513"/>
    <cellStyle name="Total 2 3 4 2" xfId="12514"/>
    <cellStyle name="Total 2 3 4 3" xfId="12515"/>
    <cellStyle name="Total 2 3 4 4" xfId="12516"/>
    <cellStyle name="Total 2 3 4 5" xfId="12517"/>
    <cellStyle name="Total 2 3 5" xfId="12518"/>
    <cellStyle name="Total 2 3 6" xfId="12519"/>
    <cellStyle name="Total 2 3 7" xfId="12520"/>
    <cellStyle name="Total 2 3 8" xfId="12521"/>
    <cellStyle name="Total 2 3 9" xfId="12522"/>
    <cellStyle name="Total 2 4" xfId="12523"/>
    <cellStyle name="Total 2 4 2" xfId="12524"/>
    <cellStyle name="Total 2 5" xfId="12525"/>
    <cellStyle name="Total 3" xfId="12526"/>
    <cellStyle name="Total 3 2" xfId="12527"/>
    <cellStyle name="Total 3 2 2" xfId="12528"/>
    <cellStyle name="Total 3 2 3" xfId="12529"/>
    <cellStyle name="Total 3 2 4" xfId="12530"/>
    <cellStyle name="Total 3 2 5" xfId="12531"/>
    <cellStyle name="Total 3 2 6" xfId="12532"/>
    <cellStyle name="Total 3 3" xfId="12533"/>
    <cellStyle name="Total 3 3 2" xfId="12534"/>
    <cellStyle name="Total 3 3 3" xfId="12535"/>
    <cellStyle name="Total 3 3 4" xfId="12536"/>
    <cellStyle name="Total 3 3 5" xfId="12537"/>
    <cellStyle name="Total 3 4" xfId="12538"/>
    <cellStyle name="Total 3 4 2" xfId="12539"/>
    <cellStyle name="Total 3 4 3" xfId="12540"/>
    <cellStyle name="Total 3 4 4" xfId="12541"/>
    <cellStyle name="Total 3 4 5" xfId="12542"/>
    <cellStyle name="Total 4" xfId="12543"/>
    <cellStyle name="Total 4 2" xfId="12544"/>
    <cellStyle name="Total 4 2 2" xfId="12545"/>
    <cellStyle name="Total 4 2 3" xfId="12546"/>
    <cellStyle name="Total 4 2 4" xfId="12547"/>
    <cellStyle name="Total 4 2 5" xfId="12548"/>
    <cellStyle name="Total 4 2 6" xfId="12549"/>
    <cellStyle name="Total 4 2 7" xfId="12550"/>
    <cellStyle name="Total 4 3" xfId="12551"/>
    <cellStyle name="Total 5" xfId="12552"/>
    <cellStyle name="Total 5 2" xfId="12553"/>
    <cellStyle name="Total 5 3" xfId="12554"/>
    <cellStyle name="Total 5 4" xfId="12555"/>
    <cellStyle name="Total 5 5" xfId="12556"/>
    <cellStyle name="Total 5 6" xfId="12557"/>
    <cellStyle name="Total 5 7" xfId="12558"/>
    <cellStyle name="Total 6" xfId="12559"/>
    <cellStyle name="Total 7" xfId="12560"/>
    <cellStyle name="Total 8" xfId="12972"/>
    <cellStyle name="Total 9" xfId="12561"/>
    <cellStyle name="Total 9 2" xfId="12562"/>
    <cellStyle name="Total4 - Style4" xfId="12563"/>
    <cellStyle name="Total4 - Style4 2" xfId="12564"/>
    <cellStyle name="Total4 - Style4 2 2" xfId="12565"/>
    <cellStyle name="Total4 - Style4 2 3" xfId="12566"/>
    <cellStyle name="Total4 - Style4 2 4" xfId="12567"/>
    <cellStyle name="Total4 - Style4 2 5" xfId="12568"/>
    <cellStyle name="Total4 - Style4 2 6" xfId="12569"/>
    <cellStyle name="Total4 - Style4 2 7" xfId="12570"/>
    <cellStyle name="Total4 - Style4 3" xfId="12571"/>
    <cellStyle name="Total4 - Style4_ACCOUNTS" xfId="12572"/>
    <cellStyle name="Warning Text 10" xfId="12973"/>
    <cellStyle name="Warning Text 2" xfId="12573"/>
    <cellStyle name="Warning Text 2 2" xfId="12574"/>
    <cellStyle name="Warning Text 2 2 2" xfId="12575"/>
    <cellStyle name="Warning Text 2 2 3" xfId="12576"/>
    <cellStyle name="Warning Text 2 2 3 2" xfId="12577"/>
    <cellStyle name="Warning Text 2 3" xfId="12578"/>
    <cellStyle name="Warning Text 2 4" xfId="12579"/>
    <cellStyle name="Warning Text 2 4 2" xfId="12580"/>
    <cellStyle name="Warning Text 2 5" xfId="12581"/>
    <cellStyle name="Warning Text 3" xfId="12582"/>
    <cellStyle name="Warning Text 3 2" xfId="12583"/>
    <cellStyle name="Warning Text 3 3" xfId="12584"/>
    <cellStyle name="Warning Text 3 3 2" xfId="12585"/>
    <cellStyle name="Warning Text 3 4" xfId="12586"/>
    <cellStyle name="Warning Text 3 5" xfId="12587"/>
    <cellStyle name="Warning Text 4" xfId="12588"/>
    <cellStyle name="Warning Text 4 2" xfId="12589"/>
    <cellStyle name="Warning Text 5" xfId="12590"/>
    <cellStyle name="Warning Text 6" xfId="12591"/>
    <cellStyle name="Warning Text 6 2" xfId="12592"/>
    <cellStyle name="Warning Text 7" xfId="12593"/>
    <cellStyle name="Warning Text 8" xfId="12974"/>
    <cellStyle name="Warning Text 9" xfId="129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M14" sqref="M14"/>
    </sheetView>
  </sheetViews>
  <sheetFormatPr defaultColWidth="9.140625" defaultRowHeight="15" outlineLevelRow="1"/>
  <cols>
    <col min="1" max="1" width="5" style="10" bestFit="1" customWidth="1"/>
    <col min="2" max="2" width="36.28515625" style="10" customWidth="1"/>
    <col min="3" max="3" width="15.28515625" style="10" bestFit="1" customWidth="1"/>
    <col min="4" max="5" width="14.42578125" style="10" bestFit="1" customWidth="1"/>
    <col min="6" max="6" width="14.42578125" style="10" customWidth="1"/>
    <col min="7" max="7" width="14.42578125" style="10" bestFit="1" customWidth="1"/>
    <col min="8" max="8" width="15.28515625" style="10" bestFit="1" customWidth="1"/>
    <col min="9" max="9" width="14.140625" style="10" customWidth="1"/>
    <col min="10" max="10" width="9.140625" style="10"/>
    <col min="11" max="11" width="10.5703125" style="10" bestFit="1" customWidth="1"/>
    <col min="12" max="16384" width="9.140625" style="10"/>
  </cols>
  <sheetData>
    <row r="1" spans="1:11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11">
      <c r="A4" s="6"/>
      <c r="B4" s="6"/>
      <c r="C4" s="6"/>
      <c r="D4" s="6"/>
      <c r="E4" s="6"/>
      <c r="F4" s="6"/>
      <c r="G4" s="6"/>
      <c r="H4" s="6"/>
      <c r="I4" s="6"/>
    </row>
    <row r="5" spans="1:11">
      <c r="A5" s="13"/>
      <c r="B5" s="14"/>
      <c r="C5" s="7" t="s">
        <v>32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/>
    </row>
    <row r="6" spans="1:11">
      <c r="A6" s="15"/>
      <c r="B6" s="3"/>
      <c r="C6" s="16" t="s">
        <v>3</v>
      </c>
      <c r="D6" s="16" t="s">
        <v>3</v>
      </c>
      <c r="E6" s="16" t="s">
        <v>3</v>
      </c>
      <c r="F6" s="16" t="s">
        <v>3</v>
      </c>
      <c r="G6" s="16" t="s">
        <v>3</v>
      </c>
      <c r="H6" s="16" t="s">
        <v>3</v>
      </c>
      <c r="I6" s="8" t="s">
        <v>4</v>
      </c>
    </row>
    <row r="7" spans="1:11">
      <c r="A7" s="17" t="s">
        <v>5</v>
      </c>
      <c r="B7" s="3"/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  <c r="H7" s="8" t="s">
        <v>6</v>
      </c>
      <c r="I7" s="8" t="s">
        <v>7</v>
      </c>
    </row>
    <row r="8" spans="1:11">
      <c r="A8" s="18" t="s">
        <v>8</v>
      </c>
      <c r="B8" s="19" t="s">
        <v>23</v>
      </c>
      <c r="C8" s="9" t="s">
        <v>9</v>
      </c>
      <c r="D8" s="9" t="s">
        <v>9</v>
      </c>
      <c r="E8" s="9" t="s">
        <v>9</v>
      </c>
      <c r="F8" s="9" t="s">
        <v>9</v>
      </c>
      <c r="G8" s="9" t="s">
        <v>9</v>
      </c>
      <c r="H8" s="9" t="s">
        <v>9</v>
      </c>
      <c r="I8" s="9" t="s">
        <v>10</v>
      </c>
    </row>
    <row r="9" spans="1:11">
      <c r="A9" s="20"/>
      <c r="B9" s="3"/>
      <c r="C9" s="3"/>
      <c r="D9" s="3"/>
      <c r="E9" s="3"/>
      <c r="F9" s="3"/>
      <c r="G9" s="14"/>
      <c r="H9" s="21"/>
      <c r="I9" s="22"/>
    </row>
    <row r="10" spans="1:11">
      <c r="A10" s="20">
        <v>1</v>
      </c>
      <c r="B10" s="1" t="s">
        <v>11</v>
      </c>
      <c r="C10" s="3"/>
      <c r="D10" s="23"/>
      <c r="E10" s="3"/>
      <c r="F10" s="3"/>
      <c r="G10" s="3"/>
      <c r="H10" s="21"/>
      <c r="I10" s="22"/>
    </row>
    <row r="11" spans="1:11">
      <c r="A11" s="20">
        <f t="shared" ref="A11:A18" si="0">A10+1</f>
        <v>2</v>
      </c>
      <c r="B11" s="2" t="s">
        <v>12</v>
      </c>
      <c r="C11" s="24">
        <v>9530907</v>
      </c>
      <c r="D11" s="24">
        <v>19073044.5</v>
      </c>
      <c r="E11" s="24">
        <v>19383743.93</v>
      </c>
      <c r="F11" s="24">
        <v>21589405.98</v>
      </c>
      <c r="G11" s="24">
        <f>+Electric!G11+Gas!G11</f>
        <v>19801305.129999999</v>
      </c>
      <c r="H11" s="24">
        <f>+Electric!H11+Gas!H11</f>
        <v>20320134.359999999</v>
      </c>
      <c r="I11" s="25"/>
    </row>
    <row r="12" spans="1:11">
      <c r="A12" s="20">
        <f t="shared" si="0"/>
        <v>3</v>
      </c>
      <c r="B12" s="2" t="s">
        <v>13</v>
      </c>
      <c r="C12" s="11">
        <v>130531255</v>
      </c>
      <c r="D12" s="11">
        <v>126441450.5499998</v>
      </c>
      <c r="E12" s="11">
        <v>127563845.06000011</v>
      </c>
      <c r="F12" s="11">
        <v>136490873.13000008</v>
      </c>
      <c r="G12" s="11">
        <f>+Electric!G12+Gas!G12</f>
        <v>131977835.5599997</v>
      </c>
      <c r="H12" s="11">
        <f>+Electric!H12+Gas!H12</f>
        <v>146062640.31999999</v>
      </c>
      <c r="I12" s="22"/>
    </row>
    <row r="13" spans="1:11">
      <c r="A13" s="20">
        <f t="shared" si="0"/>
        <v>4</v>
      </c>
      <c r="B13" s="2" t="s">
        <v>14</v>
      </c>
      <c r="C13" s="11">
        <v>78512657.318564743</v>
      </c>
      <c r="D13" s="11">
        <v>80013146.763693511</v>
      </c>
      <c r="E13" s="11">
        <v>82230612.13712053</v>
      </c>
      <c r="F13" s="11">
        <v>82709937.118283659</v>
      </c>
      <c r="G13" s="11">
        <f>+Electric!G13+Gas!G13</f>
        <v>76520033.655272543</v>
      </c>
      <c r="H13" s="11">
        <f>+Electric!H13+Gas!H13</f>
        <v>71881944.931751609</v>
      </c>
      <c r="I13" s="22"/>
      <c r="K13" s="26"/>
    </row>
    <row r="14" spans="1:11" s="34" customFormat="1">
      <c r="A14" s="20">
        <f t="shared" si="0"/>
        <v>5</v>
      </c>
      <c r="B14" s="2" t="s">
        <v>15</v>
      </c>
      <c r="C14" s="11">
        <v>4799999.7100000009</v>
      </c>
      <c r="D14" s="11">
        <v>3249127.350000001</v>
      </c>
      <c r="E14" s="11">
        <v>3914400.1799999978</v>
      </c>
      <c r="F14" s="11">
        <v>5603626.9699999988</v>
      </c>
      <c r="G14" s="11">
        <f>+Electric!G14+Gas!G14</f>
        <v>3810120.79</v>
      </c>
      <c r="H14" s="11">
        <f>+Electric!H14+Gas!H14</f>
        <v>4899411.5599998981</v>
      </c>
      <c r="I14" s="33"/>
    </row>
    <row r="15" spans="1:11" s="34" customFormat="1">
      <c r="A15" s="20">
        <f t="shared" si="0"/>
        <v>6</v>
      </c>
      <c r="B15" s="2" t="s">
        <v>16</v>
      </c>
      <c r="C15" s="27">
        <v>142745360.74081606</v>
      </c>
      <c r="D15" s="27">
        <v>145172485.732418</v>
      </c>
      <c r="E15" s="27">
        <v>154517147.38875696</v>
      </c>
      <c r="F15" s="27">
        <v>159194143.91152894</v>
      </c>
      <c r="G15" s="27">
        <f>+Electric!G15+Gas!G15</f>
        <v>156849475.58419412</v>
      </c>
      <c r="H15" s="27">
        <f>+Electric!H15+Gas!H15</f>
        <v>170342501.04625934</v>
      </c>
      <c r="I15" s="33"/>
    </row>
    <row r="16" spans="1:11" s="34" customFormat="1" ht="15.75" thickBot="1">
      <c r="A16" s="20">
        <f t="shared" si="0"/>
        <v>7</v>
      </c>
      <c r="B16" s="2" t="s">
        <v>17</v>
      </c>
      <c r="C16" s="24">
        <f t="shared" ref="C16:H16" si="1">SUM(C11:C15)</f>
        <v>366120179.76938081</v>
      </c>
      <c r="D16" s="24">
        <f t="shared" si="1"/>
        <v>373949254.89611131</v>
      </c>
      <c r="E16" s="24">
        <f t="shared" si="1"/>
        <v>387609748.69587755</v>
      </c>
      <c r="F16" s="24">
        <f t="shared" si="1"/>
        <v>405587987.10981268</v>
      </c>
      <c r="G16" s="24">
        <f t="shared" si="1"/>
        <v>388958770.71946633</v>
      </c>
      <c r="H16" s="24">
        <f t="shared" si="1"/>
        <v>413506632.21801084</v>
      </c>
      <c r="I16" s="35">
        <f>+IFERROR((H16/C16)^(1/5)-1,0)</f>
        <v>2.4641077326939209E-2</v>
      </c>
    </row>
    <row r="17" spans="1:11" s="34" customFormat="1">
      <c r="A17" s="20">
        <f t="shared" si="0"/>
        <v>8</v>
      </c>
      <c r="B17" s="36"/>
      <c r="C17" s="65"/>
      <c r="D17" s="37"/>
      <c r="E17" s="37"/>
      <c r="F17" s="37"/>
      <c r="G17" s="37"/>
      <c r="H17" s="38"/>
      <c r="I17" s="33"/>
    </row>
    <row r="18" spans="1:11" s="34" customFormat="1">
      <c r="A18" s="20">
        <f t="shared" si="0"/>
        <v>9</v>
      </c>
      <c r="B18" s="2" t="s">
        <v>18</v>
      </c>
      <c r="C18" s="11">
        <v>1840114</v>
      </c>
      <c r="D18" s="11">
        <v>1852951</v>
      </c>
      <c r="E18" s="11">
        <v>1858766</v>
      </c>
      <c r="F18" s="11">
        <v>1876129</v>
      </c>
      <c r="G18" s="11">
        <f>+Electric!G18+Gas!G18</f>
        <v>1898648</v>
      </c>
      <c r="H18" s="11">
        <f>+Electric!H18+Gas!H18</f>
        <v>1927305</v>
      </c>
      <c r="I18" s="28"/>
    </row>
    <row r="19" spans="1:11" s="34" customFormat="1" ht="15.75" thickBot="1">
      <c r="A19" s="20"/>
      <c r="B19" s="2"/>
      <c r="C19" s="29"/>
      <c r="D19" s="29"/>
      <c r="E19" s="29"/>
      <c r="F19" s="29"/>
      <c r="G19" s="55"/>
      <c r="H19" s="30"/>
      <c r="I19" s="28"/>
    </row>
    <row r="20" spans="1:11" s="34" customFormat="1">
      <c r="A20" s="31"/>
      <c r="B20" s="39"/>
      <c r="C20" s="63"/>
      <c r="D20" s="40"/>
      <c r="E20" s="40"/>
      <c r="F20" s="40"/>
      <c r="G20" s="40"/>
      <c r="H20" s="40"/>
      <c r="I20" s="41" t="s">
        <v>19</v>
      </c>
    </row>
    <row r="21" spans="1:11" s="34" customFormat="1" ht="15.75" thickBot="1">
      <c r="A21" s="32">
        <f>A18+1</f>
        <v>10</v>
      </c>
      <c r="B21" s="42" t="s">
        <v>20</v>
      </c>
      <c r="C21" s="43">
        <f t="shared" ref="C21:H21" si="2">C16/C18</f>
        <v>198.9660313270704</v>
      </c>
      <c r="D21" s="43">
        <f t="shared" si="2"/>
        <v>201.8128136664765</v>
      </c>
      <c r="E21" s="43">
        <f t="shared" si="2"/>
        <v>208.53068578609549</v>
      </c>
      <c r="F21" s="43">
        <f t="shared" si="2"/>
        <v>216.18342188080493</v>
      </c>
      <c r="G21" s="43">
        <f t="shared" si="2"/>
        <v>204.86091719974758</v>
      </c>
      <c r="H21" s="43">
        <f t="shared" si="2"/>
        <v>214.5517353081172</v>
      </c>
      <c r="I21" s="35">
        <f>+IFERROR((H21/C21)^(1/5)-1,0)</f>
        <v>1.5197685171735031E-2</v>
      </c>
    </row>
    <row r="22" spans="1:11" s="34" customFormat="1" ht="25.5">
      <c r="A22" s="31"/>
      <c r="B22" s="39"/>
      <c r="C22" s="63"/>
      <c r="D22" s="40"/>
      <c r="E22" s="40"/>
      <c r="F22" s="40"/>
      <c r="G22" s="40"/>
      <c r="H22" s="40"/>
      <c r="I22" s="41" t="s">
        <v>21</v>
      </c>
    </row>
    <row r="23" spans="1:11" s="34" customFormat="1" ht="15.75" thickBot="1">
      <c r="A23" s="32">
        <f>+A21+1</f>
        <v>11</v>
      </c>
      <c r="B23" s="42" t="s">
        <v>22</v>
      </c>
      <c r="C23" s="43">
        <f>C21</f>
        <v>198.9660313270704</v>
      </c>
      <c r="D23" s="43">
        <f>C23*(1+$I$23)</f>
        <v>206.45145543744931</v>
      </c>
      <c r="E23" s="43">
        <f>D23*(1+$I$23)</f>
        <v>214.21849331746779</v>
      </c>
      <c r="F23" s="43">
        <f>E23*(1+$I$23)</f>
        <v>222.27773973291082</v>
      </c>
      <c r="G23" s="43">
        <f>F23*$I$23+F23</f>
        <v>230.64018804179904</v>
      </c>
      <c r="H23" s="43">
        <f>G23*$I$23+G23</f>
        <v>239.31724519007375</v>
      </c>
      <c r="I23" s="35">
        <v>3.7621618426282977E-2</v>
      </c>
      <c r="K23" s="44"/>
    </row>
    <row r="24" spans="1:11" s="34" customFormat="1"/>
    <row r="25" spans="1:11" s="34" customFormat="1">
      <c r="A25" s="123">
        <v>12</v>
      </c>
      <c r="B25" s="34" t="s">
        <v>64</v>
      </c>
      <c r="C25" s="66">
        <f>Electric!C27+Gas!C25</f>
        <v>4782659293.5877724</v>
      </c>
      <c r="H25" s="66">
        <f>Electric!H27+Gas!H25</f>
        <v>4899860906.0207367</v>
      </c>
      <c r="I25" s="67">
        <f>+IFERROR((H25/C25)^(1/5)-1,0)</f>
        <v>4.8537592735529156E-3</v>
      </c>
    </row>
    <row r="26" spans="1:11" s="34" customFormat="1">
      <c r="A26" s="123">
        <f>A25+1</f>
        <v>13</v>
      </c>
      <c r="B26" s="34" t="s">
        <v>34</v>
      </c>
      <c r="C26" s="115">
        <f>Electric!C28</f>
        <v>0.1062</v>
      </c>
      <c r="H26" s="115">
        <f>Electric!H28</f>
        <v>0.10290000000000001</v>
      </c>
    </row>
    <row r="27" spans="1:11" s="34" customFormat="1" outlineLevel="1">
      <c r="A27" s="123">
        <f t="shared" ref="A27:A30" si="3">A26+1</f>
        <v>14</v>
      </c>
      <c r="B27" s="34" t="s">
        <v>65</v>
      </c>
      <c r="C27" s="66">
        <f>C25*C26</f>
        <v>507918416.97902143</v>
      </c>
      <c r="D27" s="78"/>
      <c r="H27" s="66">
        <f>H25*H26</f>
        <v>504195687.22953385</v>
      </c>
      <c r="I27" s="67">
        <f t="shared" ref="I27:I30" si="4">+IFERROR((H27/C27)^(1/5)-1,0)</f>
        <v>-1.4701936361461998E-3</v>
      </c>
    </row>
    <row r="28" spans="1:11" s="34" customFormat="1" ht="17.25" outlineLevel="1">
      <c r="A28" s="123">
        <f t="shared" si="3"/>
        <v>15</v>
      </c>
      <c r="B28" s="34" t="s">
        <v>66</v>
      </c>
      <c r="C28" s="69">
        <f>Electric!C32+Gas!C28</f>
        <v>236118377</v>
      </c>
      <c r="H28" s="69">
        <f>Electric!H32+Gas!H28</f>
        <v>289286967</v>
      </c>
      <c r="I28" s="67">
        <f t="shared" si="4"/>
        <v>4.1453336747567349E-2</v>
      </c>
    </row>
    <row r="29" spans="1:11" s="34" customFormat="1" outlineLevel="1">
      <c r="A29" s="123">
        <f t="shared" si="3"/>
        <v>16</v>
      </c>
      <c r="B29" s="34" t="s">
        <v>67</v>
      </c>
      <c r="C29" s="66">
        <f>SUM(C27:C28)</f>
        <v>744036793.97902143</v>
      </c>
      <c r="H29" s="66">
        <f>SUM(H27:H28)</f>
        <v>793482654.22953391</v>
      </c>
      <c r="I29" s="67">
        <f t="shared" si="4"/>
        <v>1.2951390474606361E-2</v>
      </c>
    </row>
    <row r="30" spans="1:11" s="34" customFormat="1" outlineLevel="1">
      <c r="A30" s="123">
        <f t="shared" si="3"/>
        <v>17</v>
      </c>
      <c r="B30" s="34" t="s">
        <v>68</v>
      </c>
      <c r="C30" s="44">
        <f>C29/C18</f>
        <v>404.34277114299516</v>
      </c>
      <c r="H30" s="44">
        <f>H29/H18</f>
        <v>411.70580381908098</v>
      </c>
      <c r="I30" s="67">
        <f t="shared" si="4"/>
        <v>3.6157338958502372E-3</v>
      </c>
    </row>
    <row r="31" spans="1:11" s="34" customFormat="1" outlineLevel="1"/>
    <row r="32" spans="1:11" s="34" customFormat="1"/>
    <row r="33" s="34" customFormat="1"/>
    <row r="34" s="34" customFormat="1"/>
  </sheetData>
  <pageMargins left="0.7" right="0.7" top="0.75" bottom="0.75" header="0.3" footer="0.3"/>
  <pageSetup scale="85" firstPageNumber="5" orientation="landscape" useFirstPageNumber="1" r:id="rId1"/>
  <headerFooter>
    <oddFooter>&amp;LAdditional Information for PSE's December 2016 CBR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opLeftCell="A19" zoomScaleNormal="100" workbookViewId="0">
      <selection activeCell="M14" sqref="M14"/>
    </sheetView>
  </sheetViews>
  <sheetFormatPr defaultColWidth="9.140625" defaultRowHeight="15"/>
  <cols>
    <col min="1" max="1" width="5" style="34" bestFit="1" customWidth="1"/>
    <col min="2" max="2" width="32.85546875" style="34" bestFit="1" customWidth="1"/>
    <col min="3" max="3" width="18" style="34" bestFit="1" customWidth="1"/>
    <col min="4" max="5" width="15.28515625" style="34" bestFit="1" customWidth="1"/>
    <col min="6" max="6" width="14.42578125" style="34" customWidth="1"/>
    <col min="7" max="7" width="15.28515625" style="34" bestFit="1" customWidth="1"/>
    <col min="8" max="8" width="16.28515625" style="34" bestFit="1" customWidth="1"/>
    <col min="9" max="9" width="13.85546875" style="34" customWidth="1"/>
    <col min="10" max="10" width="11.5703125" style="34" customWidth="1"/>
    <col min="11" max="11" width="2.85546875" style="34" customWidth="1"/>
    <col min="12" max="12" width="13.7109375" style="34" customWidth="1"/>
    <col min="13" max="20" width="9.140625" style="34" customWidth="1"/>
    <col min="21" max="16384" width="9.140625" style="34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L1" s="4"/>
    </row>
    <row r="2" spans="1:12">
      <c r="A2" s="4" t="s">
        <v>24</v>
      </c>
      <c r="B2" s="4"/>
      <c r="C2" s="4"/>
      <c r="D2" s="4"/>
      <c r="E2" s="4"/>
      <c r="F2" s="4"/>
      <c r="G2" s="4"/>
      <c r="H2" s="4"/>
      <c r="I2" s="4"/>
      <c r="L2" s="4"/>
    </row>
    <row r="3" spans="1:12">
      <c r="A3" s="5" t="s">
        <v>2</v>
      </c>
      <c r="B3" s="5"/>
      <c r="C3" s="5"/>
      <c r="D3" s="5"/>
      <c r="E3" s="5"/>
      <c r="F3" s="5"/>
      <c r="G3" s="5"/>
      <c r="H3" s="5"/>
      <c r="I3" s="5"/>
      <c r="L3" s="5"/>
    </row>
    <row r="4" spans="1:12">
      <c r="A4" s="47"/>
      <c r="B4" s="47"/>
      <c r="C4" s="47"/>
      <c r="D4" s="47"/>
      <c r="E4" s="47"/>
      <c r="F4" s="47"/>
      <c r="G4" s="47"/>
      <c r="H4" s="47"/>
      <c r="I4" s="47"/>
      <c r="L4" s="47"/>
    </row>
    <row r="5" spans="1:12">
      <c r="A5" s="48"/>
      <c r="B5" s="49"/>
      <c r="C5" s="7" t="s">
        <v>32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/>
      <c r="J5" s="56"/>
      <c r="K5" s="54"/>
      <c r="L5" s="56"/>
    </row>
    <row r="6" spans="1:12">
      <c r="A6" s="50"/>
      <c r="B6" s="36"/>
      <c r="C6" s="16" t="s">
        <v>3</v>
      </c>
      <c r="D6" s="16" t="s">
        <v>3</v>
      </c>
      <c r="E6" s="16" t="s">
        <v>3</v>
      </c>
      <c r="F6" s="16" t="s">
        <v>3</v>
      </c>
      <c r="G6" s="16" t="s">
        <v>3</v>
      </c>
      <c r="H6" s="16" t="s">
        <v>3</v>
      </c>
      <c r="I6" s="8" t="s">
        <v>4</v>
      </c>
      <c r="J6" s="57"/>
      <c r="K6" s="54"/>
      <c r="L6" s="57"/>
    </row>
    <row r="7" spans="1:12">
      <c r="A7" s="17" t="s">
        <v>5</v>
      </c>
      <c r="B7" s="36"/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  <c r="H7" s="8" t="s">
        <v>6</v>
      </c>
      <c r="I7" s="8" t="s">
        <v>7</v>
      </c>
      <c r="J7" s="57"/>
      <c r="K7" s="54"/>
      <c r="L7" s="57"/>
    </row>
    <row r="8" spans="1:12">
      <c r="A8" s="18" t="s">
        <v>8</v>
      </c>
      <c r="B8" s="19" t="s">
        <v>23</v>
      </c>
      <c r="C8" s="9" t="s">
        <v>9</v>
      </c>
      <c r="D8" s="9" t="s">
        <v>9</v>
      </c>
      <c r="E8" s="9" t="s">
        <v>9</v>
      </c>
      <c r="F8" s="9" t="s">
        <v>9</v>
      </c>
      <c r="G8" s="9" t="s">
        <v>9</v>
      </c>
      <c r="H8" s="9" t="s">
        <v>9</v>
      </c>
      <c r="I8" s="9" t="s">
        <v>10</v>
      </c>
      <c r="J8" s="57"/>
      <c r="K8" s="54"/>
      <c r="L8" s="57"/>
    </row>
    <row r="9" spans="1:12">
      <c r="A9" s="20"/>
      <c r="B9" s="36"/>
      <c r="C9" s="36"/>
      <c r="D9" s="36"/>
      <c r="E9" s="36"/>
      <c r="F9" s="36"/>
      <c r="G9" s="49"/>
      <c r="H9" s="51"/>
      <c r="I9" s="33"/>
      <c r="J9" s="54"/>
      <c r="K9" s="54"/>
      <c r="L9" s="36"/>
    </row>
    <row r="10" spans="1:12">
      <c r="A10" s="20">
        <v>1</v>
      </c>
      <c r="B10" s="1" t="s">
        <v>11</v>
      </c>
      <c r="C10" s="36"/>
      <c r="D10" s="52"/>
      <c r="E10" s="36"/>
      <c r="F10" s="36"/>
      <c r="G10" s="36"/>
      <c r="H10" s="51"/>
      <c r="I10" s="33"/>
      <c r="J10" s="54"/>
      <c r="K10" s="54"/>
      <c r="L10" s="36"/>
    </row>
    <row r="11" spans="1:12">
      <c r="A11" s="20">
        <f t="shared" ref="A11:A18" si="0">A10+1</f>
        <v>2</v>
      </c>
      <c r="B11" s="2" t="s">
        <v>12</v>
      </c>
      <c r="C11" s="24">
        <v>9481215</v>
      </c>
      <c r="D11" s="24">
        <v>19058039.77</v>
      </c>
      <c r="E11" s="24">
        <v>19355850.77</v>
      </c>
      <c r="F11" s="24">
        <v>21589071.039999999</v>
      </c>
      <c r="G11" s="24">
        <v>19801305.129999999</v>
      </c>
      <c r="H11" s="24">
        <v>20320134.359999999</v>
      </c>
      <c r="I11" s="33"/>
      <c r="J11" s="54"/>
      <c r="K11" s="54"/>
      <c r="L11" s="36"/>
    </row>
    <row r="12" spans="1:12">
      <c r="A12" s="20">
        <f t="shared" si="0"/>
        <v>3</v>
      </c>
      <c r="B12" s="2" t="s">
        <v>13</v>
      </c>
      <c r="C12" s="11">
        <v>78245091</v>
      </c>
      <c r="D12" s="11">
        <v>74862781.4799999</v>
      </c>
      <c r="E12" s="11">
        <v>77321920.470000103</v>
      </c>
      <c r="F12" s="11">
        <v>84585141.340000093</v>
      </c>
      <c r="G12" s="11">
        <v>82427091.379999697</v>
      </c>
      <c r="H12" s="11">
        <v>86297606.629999995</v>
      </c>
      <c r="I12" s="33"/>
      <c r="J12" s="54"/>
      <c r="K12" s="54"/>
      <c r="L12" s="36"/>
    </row>
    <row r="13" spans="1:12">
      <c r="A13" s="20">
        <f t="shared" si="0"/>
        <v>4</v>
      </c>
      <c r="B13" s="2" t="s">
        <v>14</v>
      </c>
      <c r="C13" s="11">
        <v>48140875.764710054</v>
      </c>
      <c r="D13" s="11">
        <v>49220844.545148075</v>
      </c>
      <c r="E13" s="11">
        <v>50570101.134546086</v>
      </c>
      <c r="F13" s="11">
        <v>51078600.205777928</v>
      </c>
      <c r="G13" s="11">
        <v>48055080.977272317</v>
      </c>
      <c r="H13" s="11">
        <v>45755372.975181311</v>
      </c>
      <c r="I13" s="33"/>
      <c r="J13" s="54"/>
      <c r="K13" s="54"/>
      <c r="L13" s="36"/>
    </row>
    <row r="14" spans="1:12">
      <c r="A14" s="20">
        <f t="shared" si="0"/>
        <v>5</v>
      </c>
      <c r="B14" s="2" t="s">
        <v>15</v>
      </c>
      <c r="C14" s="11">
        <v>3719954.7100000009</v>
      </c>
      <c r="D14" s="11">
        <v>2032132.1844440009</v>
      </c>
      <c r="E14" s="11">
        <v>2090482.4327729978</v>
      </c>
      <c r="F14" s="11">
        <v>2575944.9197699986</v>
      </c>
      <c r="G14" s="11">
        <v>2145430.9417550005</v>
      </c>
      <c r="H14" s="11">
        <v>2655739.3946398981</v>
      </c>
      <c r="I14" s="33"/>
      <c r="J14" s="54"/>
      <c r="K14" s="54"/>
      <c r="L14" s="36"/>
    </row>
    <row r="15" spans="1:12">
      <c r="A15" s="20">
        <f t="shared" si="0"/>
        <v>6</v>
      </c>
      <c r="B15" s="2" t="s">
        <v>16</v>
      </c>
      <c r="C15" s="27">
        <v>96361837.463733703</v>
      </c>
      <c r="D15" s="27">
        <v>99264865.550326318</v>
      </c>
      <c r="E15" s="27">
        <v>106511054.42340092</v>
      </c>
      <c r="F15" s="27">
        <v>110332420.87521468</v>
      </c>
      <c r="G15" s="27">
        <v>109690022.39250499</v>
      </c>
      <c r="H15" s="12">
        <v>117707587.96722367</v>
      </c>
      <c r="I15" s="33"/>
      <c r="J15" s="54"/>
      <c r="K15" s="58"/>
      <c r="L15" s="36"/>
    </row>
    <row r="16" spans="1:12">
      <c r="A16" s="20">
        <f t="shared" si="0"/>
        <v>7</v>
      </c>
      <c r="B16" s="2" t="s">
        <v>17</v>
      </c>
      <c r="C16" s="24">
        <f t="shared" ref="C16:H16" si="1">SUM(C11:C15)</f>
        <v>235948973.93844378</v>
      </c>
      <c r="D16" s="24">
        <f t="shared" si="1"/>
        <v>244438663.52991828</v>
      </c>
      <c r="E16" s="24">
        <f t="shared" si="1"/>
        <v>255849409.2307201</v>
      </c>
      <c r="F16" s="24">
        <f t="shared" si="1"/>
        <v>270161178.3807627</v>
      </c>
      <c r="G16" s="24">
        <f t="shared" si="1"/>
        <v>262118930.82153201</v>
      </c>
      <c r="H16" s="24">
        <f t="shared" si="1"/>
        <v>272736441.32704484</v>
      </c>
      <c r="I16" s="53">
        <f>+IFERROR((H16/C16)^(1/5)-1,0)</f>
        <v>2.940201799248876E-2</v>
      </c>
      <c r="J16" s="46"/>
      <c r="K16" s="54"/>
      <c r="L16" s="46"/>
    </row>
    <row r="17" spans="1:12">
      <c r="A17" s="20">
        <f t="shared" si="0"/>
        <v>8</v>
      </c>
      <c r="B17" s="36"/>
      <c r="C17" s="62"/>
      <c r="D17" s="36"/>
      <c r="E17" s="36"/>
      <c r="F17" s="36"/>
      <c r="G17" s="36"/>
      <c r="H17" s="51"/>
      <c r="I17" s="33"/>
      <c r="J17" s="54"/>
      <c r="K17" s="54"/>
      <c r="L17" s="36"/>
    </row>
    <row r="18" spans="1:12">
      <c r="A18" s="20">
        <f t="shared" si="0"/>
        <v>9</v>
      </c>
      <c r="B18" s="2" t="s">
        <v>18</v>
      </c>
      <c r="C18" s="29">
        <v>1083403</v>
      </c>
      <c r="D18" s="29">
        <v>1089296</v>
      </c>
      <c r="E18" s="29">
        <v>1085381</v>
      </c>
      <c r="F18" s="29">
        <v>1091517</v>
      </c>
      <c r="G18" s="29">
        <v>1103635</v>
      </c>
      <c r="H18" s="29">
        <v>1119719</v>
      </c>
      <c r="I18" s="28"/>
      <c r="J18" s="54"/>
      <c r="K18" s="54"/>
      <c r="L18" s="59"/>
    </row>
    <row r="19" spans="1:12" ht="15.75" thickBot="1">
      <c r="A19" s="20"/>
      <c r="B19" s="2"/>
      <c r="C19" s="29"/>
      <c r="D19" s="29"/>
      <c r="E19" s="29"/>
      <c r="F19" s="29"/>
      <c r="G19" s="29"/>
      <c r="H19" s="30"/>
      <c r="I19" s="28"/>
      <c r="J19" s="54"/>
      <c r="K19" s="54"/>
      <c r="L19" s="59"/>
    </row>
    <row r="20" spans="1:12">
      <c r="A20" s="31"/>
      <c r="B20" s="39"/>
      <c r="C20" s="63"/>
      <c r="D20" s="40"/>
      <c r="E20" s="40"/>
      <c r="F20" s="40"/>
      <c r="G20" s="40"/>
      <c r="H20" s="40"/>
      <c r="I20" s="41" t="s">
        <v>19</v>
      </c>
      <c r="J20" s="54"/>
      <c r="K20" s="54"/>
      <c r="L20" s="46"/>
    </row>
    <row r="21" spans="1:12" ht="15.75" thickBot="1">
      <c r="A21" s="32">
        <f>A18+1</f>
        <v>10</v>
      </c>
      <c r="B21" s="42" t="s">
        <v>20</v>
      </c>
      <c r="C21" s="43">
        <f t="shared" ref="C21:H21" si="2">C16/C18</f>
        <v>217.78504761242473</v>
      </c>
      <c r="D21" s="43">
        <f t="shared" si="2"/>
        <v>224.40058857272797</v>
      </c>
      <c r="E21" s="43">
        <f t="shared" si="2"/>
        <v>235.72313245829815</v>
      </c>
      <c r="F21" s="43">
        <f t="shared" si="2"/>
        <v>247.50982200072258</v>
      </c>
      <c r="G21" s="43">
        <f t="shared" si="2"/>
        <v>237.50509074243931</v>
      </c>
      <c r="H21" s="43">
        <f t="shared" si="2"/>
        <v>243.57579118247065</v>
      </c>
      <c r="I21" s="35">
        <f>+IFERROR((H21/C21)^(1/5)-1,0)</f>
        <v>2.2636318687082824E-2</v>
      </c>
      <c r="J21" s="46"/>
      <c r="K21" s="54"/>
      <c r="L21" s="46"/>
    </row>
    <row r="22" spans="1:12" ht="25.5">
      <c r="A22" s="31"/>
      <c r="B22" s="39"/>
      <c r="C22" s="63"/>
      <c r="D22" s="40"/>
      <c r="E22" s="40"/>
      <c r="F22" s="40"/>
      <c r="G22" s="40"/>
      <c r="H22" s="40"/>
      <c r="I22" s="41" t="s">
        <v>21</v>
      </c>
      <c r="J22" s="54"/>
      <c r="K22" s="54"/>
      <c r="L22" s="46"/>
    </row>
    <row r="23" spans="1:12" ht="15.75" thickBot="1">
      <c r="A23" s="32">
        <f>+A21+1</f>
        <v>11</v>
      </c>
      <c r="B23" s="42" t="s">
        <v>22</v>
      </c>
      <c r="C23" s="43">
        <f>C21</f>
        <v>217.78504761242473</v>
      </c>
      <c r="D23" s="43">
        <f>C23*(1+$I$23)</f>
        <v>228.00036408943095</v>
      </c>
      <c r="E23" s="43">
        <f>D23*(1+$I$23)</f>
        <v>238.69483508998874</v>
      </c>
      <c r="F23" s="43">
        <f>E23*(1+$I$23)</f>
        <v>249.89093559644027</v>
      </c>
      <c r="G23" s="43">
        <f>F23*$I$23+F23</f>
        <v>261.61219479140431</v>
      </c>
      <c r="H23" s="43">
        <f>G23*$I$23+G23</f>
        <v>273.88324550556695</v>
      </c>
      <c r="I23" s="35">
        <v>4.690549966123303E-2</v>
      </c>
      <c r="J23" s="54"/>
      <c r="K23" s="60"/>
      <c r="L23" s="46"/>
    </row>
    <row r="24" spans="1:12">
      <c r="J24" s="34" t="s">
        <v>70</v>
      </c>
    </row>
    <row r="25" spans="1:12">
      <c r="A25" s="123">
        <v>12</v>
      </c>
      <c r="B25" s="34" t="s">
        <v>60</v>
      </c>
      <c r="C25" s="74">
        <v>4165678380</v>
      </c>
      <c r="H25" s="74">
        <v>5142529409</v>
      </c>
      <c r="I25" s="67">
        <f>+IFERROR((H25/C25)^(1/5)-1,0)</f>
        <v>4.303338540873769E-2</v>
      </c>
      <c r="J25" s="34" t="s">
        <v>71</v>
      </c>
    </row>
    <row r="26" spans="1:12">
      <c r="A26" s="123">
        <f t="shared" ref="A26:A34" si="3">A25+1</f>
        <v>13</v>
      </c>
      <c r="B26" s="34" t="s">
        <v>43</v>
      </c>
      <c r="C26" s="68">
        <f>C44</f>
        <v>0.24667724669906638</v>
      </c>
      <c r="H26" s="68">
        <f>H44</f>
        <v>0.38423504132444009</v>
      </c>
      <c r="I26" s="67"/>
    </row>
    <row r="27" spans="1:12">
      <c r="A27" s="123">
        <f t="shared" si="3"/>
        <v>14</v>
      </c>
      <c r="B27" s="34" t="s">
        <v>59</v>
      </c>
      <c r="C27" s="66">
        <f>C25*(1-C26)</f>
        <v>3138100306.5877728</v>
      </c>
      <c r="H27" s="66">
        <f>H25*(1-H26)</f>
        <v>3166589409.0207367</v>
      </c>
      <c r="I27" s="67">
        <f>+IFERROR((H27/C27)^(1/5)-1,0)</f>
        <v>1.8091332217038403E-3</v>
      </c>
    </row>
    <row r="28" spans="1:12">
      <c r="A28" s="123">
        <f t="shared" si="3"/>
        <v>15</v>
      </c>
      <c r="B28" s="34" t="s">
        <v>93</v>
      </c>
      <c r="C28" s="115">
        <f>ROUND('2009 GRC Cost of Capital'!$E$20/0.65,4)</f>
        <v>0.1062</v>
      </c>
      <c r="H28" s="115">
        <f>ROUND('ERF Cost of Capital'!$E$23/0.65,4)</f>
        <v>0.10290000000000001</v>
      </c>
    </row>
    <row r="29" spans="1:12" ht="17.25">
      <c r="A29" s="123">
        <f t="shared" si="3"/>
        <v>16</v>
      </c>
      <c r="B29" s="34" t="s">
        <v>63</v>
      </c>
      <c r="C29" s="72">
        <f>C27*C28</f>
        <v>333266252.55962151</v>
      </c>
      <c r="H29" s="72">
        <f>H27*H28</f>
        <v>325842050.18823385</v>
      </c>
      <c r="I29" s="67">
        <f t="shared" ref="I29:I34" si="4">+IFERROR((H29/C29)^(1/5)-1,0)</f>
        <v>-4.4956586194299097E-3</v>
      </c>
    </row>
    <row r="30" spans="1:12">
      <c r="A30" s="123">
        <f t="shared" si="3"/>
        <v>17</v>
      </c>
      <c r="B30" s="34" t="s">
        <v>61</v>
      </c>
      <c r="C30" s="74">
        <v>196706434</v>
      </c>
      <c r="H30" s="74">
        <v>270719902</v>
      </c>
      <c r="I30" s="67">
        <f t="shared" si="4"/>
        <v>6.5958565626537347E-2</v>
      </c>
      <c r="J30" s="34" t="s">
        <v>72</v>
      </c>
    </row>
    <row r="31" spans="1:12" ht="17.25">
      <c r="A31" s="123">
        <f t="shared" si="3"/>
        <v>18</v>
      </c>
      <c r="B31" s="34" t="s">
        <v>62</v>
      </c>
      <c r="C31" s="69">
        <f>C50</f>
        <v>63477699</v>
      </c>
      <c r="H31" s="69">
        <f>H50</f>
        <v>105460401</v>
      </c>
      <c r="I31" s="67">
        <f t="shared" si="4"/>
        <v>0.10686243512420468</v>
      </c>
    </row>
    <row r="32" spans="1:12" ht="15.75" thickBot="1">
      <c r="A32" s="123">
        <f t="shared" si="3"/>
        <v>19</v>
      </c>
      <c r="B32" s="34" t="s">
        <v>47</v>
      </c>
      <c r="C32" s="73">
        <f>C30-C31</f>
        <v>133228735</v>
      </c>
      <c r="H32" s="73">
        <f>H30-H31</f>
        <v>165259501</v>
      </c>
      <c r="I32" s="67">
        <f t="shared" si="4"/>
        <v>4.4031750905896505E-2</v>
      </c>
    </row>
    <row r="33" spans="1:10" ht="15.75" thickTop="1">
      <c r="A33" s="123">
        <f t="shared" si="3"/>
        <v>20</v>
      </c>
      <c r="B33" s="34" t="s">
        <v>37</v>
      </c>
      <c r="C33" s="66">
        <f>C29+C32</f>
        <v>466494987.55962151</v>
      </c>
      <c r="H33" s="66">
        <f>H29+H32</f>
        <v>491101551.18823385</v>
      </c>
      <c r="I33" s="67">
        <f t="shared" si="4"/>
        <v>1.0333759523017294E-2</v>
      </c>
    </row>
    <row r="34" spans="1:10">
      <c r="A34" s="123">
        <f t="shared" si="3"/>
        <v>21</v>
      </c>
      <c r="B34" s="34" t="s">
        <v>38</v>
      </c>
      <c r="C34" s="44">
        <f>C33/C18</f>
        <v>430.58306794389671</v>
      </c>
      <c r="H34" s="44">
        <f>H33/H18</f>
        <v>438.59356783999721</v>
      </c>
      <c r="I34" s="67">
        <f t="shared" si="4"/>
        <v>3.6933855043577157E-3</v>
      </c>
    </row>
    <row r="35" spans="1:10">
      <c r="A35" s="54"/>
    </row>
    <row r="36" spans="1:10">
      <c r="A36" s="54"/>
      <c r="B36" s="71" t="s">
        <v>44</v>
      </c>
      <c r="J36" s="70" t="s">
        <v>69</v>
      </c>
    </row>
    <row r="37" spans="1:10">
      <c r="A37" s="123">
        <f>A34+1</f>
        <v>22</v>
      </c>
      <c r="B37" s="34" t="s">
        <v>39</v>
      </c>
      <c r="C37" s="74">
        <v>2610087988</v>
      </c>
      <c r="H37" s="74">
        <v>4080277926</v>
      </c>
      <c r="I37" s="67">
        <f>+IFERROR((H37/C37)^(1/5)-1,0)</f>
        <v>9.3470118748548492E-2</v>
      </c>
      <c r="J37" s="34" t="s">
        <v>46</v>
      </c>
    </row>
    <row r="38" spans="1:10">
      <c r="A38" s="123">
        <f>A37+1</f>
        <v>23</v>
      </c>
      <c r="B38" s="34" t="s">
        <v>40</v>
      </c>
      <c r="C38" s="66"/>
      <c r="H38" s="66"/>
    </row>
    <row r="39" spans="1:10">
      <c r="A39" s="123">
        <f t="shared" ref="A39:A44" si="5">A38+1</f>
        <v>24</v>
      </c>
      <c r="B39" s="34" t="s">
        <v>49</v>
      </c>
      <c r="C39" s="74">
        <v>-678412620</v>
      </c>
      <c r="H39" s="74">
        <v>-771979167</v>
      </c>
      <c r="I39" s="67">
        <f t="shared" ref="I39:I43" si="6">+IFERROR((H39/C39)^(1/5)-1,0)</f>
        <v>2.6177132287097615E-2</v>
      </c>
      <c r="J39" s="34" t="s">
        <v>56</v>
      </c>
    </row>
    <row r="40" spans="1:10">
      <c r="A40" s="123">
        <f t="shared" si="5"/>
        <v>25</v>
      </c>
      <c r="B40" s="34" t="s">
        <v>54</v>
      </c>
      <c r="C40" s="75">
        <v>-143742902</v>
      </c>
      <c r="H40" s="75">
        <v>-152035007</v>
      </c>
      <c r="I40" s="67">
        <f t="shared" si="6"/>
        <v>1.128004580023112E-2</v>
      </c>
      <c r="J40" s="34" t="s">
        <v>57</v>
      </c>
    </row>
    <row r="41" spans="1:10" ht="17.25">
      <c r="A41" s="123">
        <f t="shared" si="5"/>
        <v>26</v>
      </c>
      <c r="B41" s="34" t="s">
        <v>55</v>
      </c>
      <c r="C41" s="76">
        <v>-400459428</v>
      </c>
      <c r="H41" s="76">
        <v>-709580666</v>
      </c>
      <c r="I41" s="67">
        <f t="shared" si="6"/>
        <v>0.12121435699953764</v>
      </c>
      <c r="J41" s="34" t="s">
        <v>58</v>
      </c>
    </row>
    <row r="42" spans="1:10" ht="17.25">
      <c r="A42" s="123">
        <f t="shared" si="5"/>
        <v>27</v>
      </c>
      <c r="B42" s="34" t="s">
        <v>41</v>
      </c>
      <c r="C42" s="72">
        <f>C37+SUM(C39:C41)</f>
        <v>1387473038</v>
      </c>
      <c r="H42" s="72">
        <f>H37+SUM(H39:H41)</f>
        <v>2446683086</v>
      </c>
      <c r="I42" s="67">
        <f t="shared" si="6"/>
        <v>0.12013568589699708</v>
      </c>
    </row>
    <row r="43" spans="1:10" ht="15.75" thickBot="1">
      <c r="A43" s="123">
        <f t="shared" si="5"/>
        <v>28</v>
      </c>
      <c r="B43" s="34" t="s">
        <v>42</v>
      </c>
      <c r="C43" s="77">
        <v>5624649442</v>
      </c>
      <c r="H43" s="77">
        <v>6367672968</v>
      </c>
      <c r="I43" s="67">
        <f t="shared" si="6"/>
        <v>2.5125550512224093E-2</v>
      </c>
      <c r="J43" s="34" t="s">
        <v>45</v>
      </c>
    </row>
    <row r="44" spans="1:10" ht="15.75" thickTop="1">
      <c r="A44" s="123">
        <f t="shared" si="5"/>
        <v>29</v>
      </c>
      <c r="B44" s="34" t="s">
        <v>43</v>
      </c>
      <c r="C44" s="68">
        <f>C42/C43</f>
        <v>0.24667724669906638</v>
      </c>
      <c r="H44" s="68">
        <f>H42/H43</f>
        <v>0.38423504132444009</v>
      </c>
    </row>
    <row r="45" spans="1:10">
      <c r="A45" s="54"/>
      <c r="C45" s="66"/>
      <c r="H45" s="66"/>
    </row>
    <row r="46" spans="1:10">
      <c r="A46" s="54"/>
      <c r="B46" s="34" t="s">
        <v>48</v>
      </c>
      <c r="C46" s="66"/>
      <c r="H46" s="66"/>
    </row>
    <row r="47" spans="1:10">
      <c r="A47" s="123">
        <f>A44+1</f>
        <v>30</v>
      </c>
      <c r="B47" s="34" t="s">
        <v>49</v>
      </c>
      <c r="C47" s="74">
        <v>19995435</v>
      </c>
      <c r="H47" s="74">
        <v>23437425</v>
      </c>
      <c r="J47" s="34" t="s">
        <v>51</v>
      </c>
    </row>
    <row r="48" spans="1:10">
      <c r="A48" s="123">
        <f>A47+1</f>
        <v>31</v>
      </c>
      <c r="B48" s="34" t="s">
        <v>54</v>
      </c>
      <c r="C48" s="75">
        <v>6508629</v>
      </c>
      <c r="H48" s="75">
        <v>14993133</v>
      </c>
      <c r="J48" s="34" t="s">
        <v>52</v>
      </c>
    </row>
    <row r="49" spans="1:10" ht="17.25">
      <c r="A49" s="123">
        <f>A48+1</f>
        <v>32</v>
      </c>
      <c r="B49" s="34" t="s">
        <v>55</v>
      </c>
      <c r="C49" s="76">
        <v>36973635</v>
      </c>
      <c r="H49" s="76">
        <v>67029843</v>
      </c>
      <c r="J49" s="34" t="s">
        <v>53</v>
      </c>
    </row>
    <row r="50" spans="1:10">
      <c r="A50" s="123">
        <f>A49+1</f>
        <v>33</v>
      </c>
      <c r="B50" s="34" t="s">
        <v>50</v>
      </c>
      <c r="C50" s="66">
        <f>SUM(C47:C49)</f>
        <v>63477699</v>
      </c>
      <c r="H50" s="66">
        <f>SUM(H47:H49)</f>
        <v>105460401</v>
      </c>
    </row>
  </sheetData>
  <pageMargins left="0.7" right="0.7" top="0.75" bottom="0.75" header="0.3" footer="0.3"/>
  <pageSetup scale="66" orientation="landscape" r:id="rId1"/>
  <headerFooter>
    <oddFooter>&amp;LAdditional Information for PSE's December 2016 CBR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>
      <selection activeCell="M14" sqref="M14"/>
    </sheetView>
  </sheetViews>
  <sheetFormatPr defaultColWidth="9.140625" defaultRowHeight="15"/>
  <cols>
    <col min="1" max="1" width="5" style="34" bestFit="1" customWidth="1"/>
    <col min="2" max="2" width="31.85546875" style="34" customWidth="1"/>
    <col min="3" max="5" width="15.28515625" style="34" bestFit="1" customWidth="1"/>
    <col min="6" max="6" width="14.42578125" style="34" customWidth="1"/>
    <col min="7" max="7" width="14" style="34" customWidth="1"/>
    <col min="8" max="8" width="15.28515625" style="34" bestFit="1" customWidth="1"/>
    <col min="9" max="9" width="13.7109375" style="34" customWidth="1"/>
    <col min="10" max="16384" width="9.140625" style="34"/>
  </cols>
  <sheetData>
    <row r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4" t="s">
        <v>25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>
      <c r="A4" s="47"/>
      <c r="B4" s="47"/>
      <c r="C4" s="47"/>
      <c r="D4" s="47"/>
      <c r="E4" s="47"/>
      <c r="F4" s="47"/>
      <c r="G4" s="47"/>
      <c r="H4" s="47"/>
      <c r="I4" s="47"/>
    </row>
    <row r="5" spans="1:9">
      <c r="A5" s="48"/>
      <c r="B5" s="49"/>
      <c r="C5" s="7" t="s">
        <v>32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</row>
    <row r="6" spans="1:9">
      <c r="A6" s="50"/>
      <c r="B6" s="36"/>
      <c r="C6" s="16" t="s">
        <v>3</v>
      </c>
      <c r="D6" s="16" t="s">
        <v>3</v>
      </c>
      <c r="E6" s="16" t="s">
        <v>3</v>
      </c>
      <c r="F6" s="16" t="s">
        <v>3</v>
      </c>
      <c r="G6" s="16" t="s">
        <v>3</v>
      </c>
      <c r="H6" s="16" t="s">
        <v>3</v>
      </c>
      <c r="I6" s="8" t="s">
        <v>4</v>
      </c>
    </row>
    <row r="7" spans="1:9">
      <c r="A7" s="17" t="s">
        <v>5</v>
      </c>
      <c r="B7" s="36"/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  <c r="H7" s="8" t="s">
        <v>6</v>
      </c>
      <c r="I7" s="8" t="s">
        <v>7</v>
      </c>
    </row>
    <row r="8" spans="1:9">
      <c r="A8" s="18" t="s">
        <v>8</v>
      </c>
      <c r="B8" s="19" t="s">
        <v>23</v>
      </c>
      <c r="C8" s="9" t="s">
        <v>9</v>
      </c>
      <c r="D8" s="9" t="s">
        <v>9</v>
      </c>
      <c r="E8" s="9" t="s">
        <v>9</v>
      </c>
      <c r="F8" s="9" t="s">
        <v>9</v>
      </c>
      <c r="G8" s="9" t="s">
        <v>9</v>
      </c>
      <c r="H8" s="9" t="s">
        <v>9</v>
      </c>
      <c r="I8" s="9" t="s">
        <v>10</v>
      </c>
    </row>
    <row r="9" spans="1:9">
      <c r="A9" s="20"/>
      <c r="B9" s="36"/>
      <c r="C9" s="36"/>
      <c r="D9" s="36"/>
      <c r="E9" s="36"/>
      <c r="F9" s="36"/>
      <c r="G9" s="49"/>
      <c r="H9" s="51"/>
      <c r="I9" s="33"/>
    </row>
    <row r="10" spans="1:9">
      <c r="A10" s="20">
        <v>1</v>
      </c>
      <c r="B10" s="1" t="s">
        <v>11</v>
      </c>
      <c r="C10" s="36"/>
      <c r="D10" s="52"/>
      <c r="E10" s="36"/>
      <c r="F10" s="36"/>
      <c r="G10" s="36"/>
      <c r="H10" s="51"/>
      <c r="I10" s="33"/>
    </row>
    <row r="11" spans="1:9">
      <c r="A11" s="20">
        <f t="shared" ref="A11:A18" si="0">A10+1</f>
        <v>2</v>
      </c>
      <c r="B11" s="2" t="s">
        <v>12</v>
      </c>
      <c r="C11" s="24">
        <v>49692</v>
      </c>
      <c r="D11" s="24">
        <v>15004.7299999999</v>
      </c>
      <c r="E11" s="24">
        <v>27893.159999999902</v>
      </c>
      <c r="F11" s="24">
        <v>334.94</v>
      </c>
      <c r="G11" s="24">
        <v>0</v>
      </c>
      <c r="H11" s="24">
        <v>0</v>
      </c>
      <c r="I11" s="33"/>
    </row>
    <row r="12" spans="1:9">
      <c r="A12" s="20">
        <f t="shared" si="0"/>
        <v>3</v>
      </c>
      <c r="B12" s="2" t="s">
        <v>13</v>
      </c>
      <c r="C12" s="11">
        <v>52286164</v>
      </c>
      <c r="D12" s="11">
        <v>51578669.069999903</v>
      </c>
      <c r="E12" s="11">
        <v>50241924.590000004</v>
      </c>
      <c r="F12" s="11">
        <v>51905731.789999999</v>
      </c>
      <c r="G12" s="11">
        <v>49550744.18</v>
      </c>
      <c r="H12" s="11">
        <v>59765033.689999998</v>
      </c>
      <c r="I12" s="33"/>
    </row>
    <row r="13" spans="1:9">
      <c r="A13" s="20">
        <f t="shared" si="0"/>
        <v>4</v>
      </c>
      <c r="B13" s="2" t="s">
        <v>14</v>
      </c>
      <c r="C13" s="11">
        <v>30371781.553854682</v>
      </c>
      <c r="D13" s="11">
        <v>30792302.218545437</v>
      </c>
      <c r="E13" s="11">
        <v>31660511.002574448</v>
      </c>
      <c r="F13" s="11">
        <v>31631336.912505738</v>
      </c>
      <c r="G13" s="11">
        <v>28464952.678000219</v>
      </c>
      <c r="H13" s="11">
        <v>26126571.956570297</v>
      </c>
      <c r="I13" s="33"/>
    </row>
    <row r="14" spans="1:9">
      <c r="A14" s="20">
        <f t="shared" si="0"/>
        <v>5</v>
      </c>
      <c r="B14" s="2" t="s">
        <v>15</v>
      </c>
      <c r="C14" s="11">
        <v>1080045</v>
      </c>
      <c r="D14" s="11">
        <v>1216995.1655560001</v>
      </c>
      <c r="E14" s="11">
        <v>1823917.7472270001</v>
      </c>
      <c r="F14" s="11">
        <v>3027682.0502300002</v>
      </c>
      <c r="G14" s="11">
        <v>1664689.8482449995</v>
      </c>
      <c r="H14" s="11">
        <v>2243672.16536</v>
      </c>
      <c r="I14" s="33"/>
    </row>
    <row r="15" spans="1:9">
      <c r="A15" s="20">
        <f t="shared" si="0"/>
        <v>6</v>
      </c>
      <c r="B15" s="2" t="s">
        <v>16</v>
      </c>
      <c r="C15" s="27">
        <v>46383523.277082354</v>
      </c>
      <c r="D15" s="27">
        <v>45907620.182091698</v>
      </c>
      <c r="E15" s="27">
        <v>48006092.965356037</v>
      </c>
      <c r="F15" s="27">
        <v>48861723.036314279</v>
      </c>
      <c r="G15" s="27">
        <v>47159453.191689149</v>
      </c>
      <c r="H15" s="12">
        <v>52634913.079035677</v>
      </c>
      <c r="I15" s="33"/>
    </row>
    <row r="16" spans="1:9" ht="15.75" thickBot="1">
      <c r="A16" s="20">
        <f t="shared" si="0"/>
        <v>7</v>
      </c>
      <c r="B16" s="2" t="s">
        <v>17</v>
      </c>
      <c r="C16" s="24">
        <f t="shared" ref="C16:H16" si="1">SUM(C11:C15)</f>
        <v>130171205.83093703</v>
      </c>
      <c r="D16" s="24">
        <f t="shared" si="1"/>
        <v>129510591.36619303</v>
      </c>
      <c r="E16" s="24">
        <f t="shared" si="1"/>
        <v>131760339.46515748</v>
      </c>
      <c r="F16" s="24">
        <f t="shared" si="1"/>
        <v>135426808.72905001</v>
      </c>
      <c r="G16" s="24">
        <f t="shared" si="1"/>
        <v>126839839.89793436</v>
      </c>
      <c r="H16" s="24">
        <f t="shared" si="1"/>
        <v>140770190.89096597</v>
      </c>
      <c r="I16" s="35">
        <f>+IFERROR((H16/C16)^(1/5)-1,0)</f>
        <v>1.5778822826072014E-2</v>
      </c>
    </row>
    <row r="17" spans="1:9">
      <c r="A17" s="20">
        <f t="shared" si="0"/>
        <v>8</v>
      </c>
      <c r="B17" s="36"/>
      <c r="C17" s="62"/>
      <c r="D17" s="36"/>
      <c r="E17" s="36"/>
      <c r="F17" s="36"/>
      <c r="G17" s="36"/>
      <c r="H17" s="51"/>
      <c r="I17" s="33"/>
    </row>
    <row r="18" spans="1:9">
      <c r="A18" s="20">
        <f t="shared" si="0"/>
        <v>9</v>
      </c>
      <c r="B18" s="2" t="s">
        <v>18</v>
      </c>
      <c r="C18" s="29">
        <v>756711</v>
      </c>
      <c r="D18" s="29">
        <v>763655</v>
      </c>
      <c r="E18" s="29">
        <v>773385</v>
      </c>
      <c r="F18" s="29">
        <v>784612</v>
      </c>
      <c r="G18" s="29">
        <v>795013</v>
      </c>
      <c r="H18" s="29">
        <v>807586</v>
      </c>
      <c r="I18" s="28"/>
    </row>
    <row r="19" spans="1:9" ht="15.75" thickBot="1">
      <c r="A19" s="20"/>
      <c r="B19" s="2"/>
      <c r="C19" s="29"/>
      <c r="D19" s="29"/>
      <c r="E19" s="29"/>
      <c r="F19" s="29"/>
      <c r="G19" s="29"/>
      <c r="H19" s="30"/>
      <c r="I19" s="28"/>
    </row>
    <row r="20" spans="1:9">
      <c r="A20" s="31"/>
      <c r="B20" s="39"/>
      <c r="C20" s="63"/>
      <c r="D20" s="40"/>
      <c r="E20" s="40"/>
      <c r="F20" s="40"/>
      <c r="G20" s="40"/>
      <c r="H20" s="40"/>
      <c r="I20" s="41" t="s">
        <v>19</v>
      </c>
    </row>
    <row r="21" spans="1:9" ht="15.75" thickBot="1">
      <c r="A21" s="32">
        <f>A18+1</f>
        <v>10</v>
      </c>
      <c r="B21" s="42" t="s">
        <v>20</v>
      </c>
      <c r="C21" s="43">
        <f t="shared" ref="C21:H21" si="2">C16/C18</f>
        <v>172.02235177093635</v>
      </c>
      <c r="D21" s="43">
        <f t="shared" si="2"/>
        <v>169.59306410118839</v>
      </c>
      <c r="E21" s="43">
        <f t="shared" si="2"/>
        <v>170.36836693905039</v>
      </c>
      <c r="F21" s="43">
        <f t="shared" si="2"/>
        <v>172.60354000327553</v>
      </c>
      <c r="G21" s="43">
        <f t="shared" si="2"/>
        <v>159.54435952359819</v>
      </c>
      <c r="H21" s="43">
        <f t="shared" si="2"/>
        <v>174.30984550371846</v>
      </c>
      <c r="I21" s="35">
        <f>+IFERROR((H21/C21)^(1/5)-1,0)</f>
        <v>2.6454964400512981E-3</v>
      </c>
    </row>
    <row r="22" spans="1:9" ht="25.5">
      <c r="A22" s="31"/>
      <c r="B22" s="39"/>
      <c r="C22" s="63"/>
      <c r="D22" s="40"/>
      <c r="E22" s="40"/>
      <c r="F22" s="40"/>
      <c r="G22" s="40"/>
      <c r="H22" s="40"/>
      <c r="I22" s="41" t="s">
        <v>21</v>
      </c>
    </row>
    <row r="23" spans="1:9" ht="15.75" thickBot="1">
      <c r="A23" s="32">
        <f>+A21+1</f>
        <v>11</v>
      </c>
      <c r="B23" s="42" t="s">
        <v>22</v>
      </c>
      <c r="C23" s="43">
        <f>C21</f>
        <v>172.02235177093635</v>
      </c>
      <c r="D23" s="43">
        <f>C23*(1+$I$23)</f>
        <v>175.77473651237915</v>
      </c>
      <c r="E23" s="43">
        <f>D23*(1+$I$23)</f>
        <v>179.60897335677751</v>
      </c>
      <c r="F23" s="43">
        <f>E23*(1+$I$23)</f>
        <v>183.52684777316509</v>
      </c>
      <c r="G23" s="43">
        <f>F23*$I$23+F23</f>
        <v>187.53018417764662</v>
      </c>
      <c r="H23" s="43">
        <f>G23*$I$23+G23</f>
        <v>191.62084678296421</v>
      </c>
      <c r="I23" s="35">
        <v>2.1813355664614065E-2</v>
      </c>
    </row>
    <row r="24" spans="1:9">
      <c r="H24" s="61"/>
      <c r="I24" s="61"/>
    </row>
    <row r="25" spans="1:9">
      <c r="A25" s="123">
        <v>12</v>
      </c>
      <c r="B25" s="34" t="s">
        <v>33</v>
      </c>
      <c r="C25" s="66">
        <v>1644558987</v>
      </c>
      <c r="H25" s="66">
        <v>1733271497</v>
      </c>
      <c r="I25" s="67">
        <f>+IFERROR((H25/C25)^(1/5)-1,0)</f>
        <v>1.0563080794866009E-2</v>
      </c>
    </row>
    <row r="26" spans="1:9">
      <c r="A26" s="123">
        <f t="shared" ref="A26:A30" si="3">A25+1</f>
        <v>13</v>
      </c>
      <c r="B26" s="34" t="s">
        <v>93</v>
      </c>
      <c r="C26" s="115">
        <f>ROUND('2009 GRC Cost of Capital'!$E$20/0.65,4)</f>
        <v>0.1062</v>
      </c>
      <c r="H26" s="115">
        <f>ROUND('ERF Cost of Capital'!$E$23/0.65,4)</f>
        <v>0.10290000000000001</v>
      </c>
    </row>
    <row r="27" spans="1:9">
      <c r="A27" s="123">
        <f t="shared" si="3"/>
        <v>14</v>
      </c>
      <c r="B27" s="34" t="s">
        <v>35</v>
      </c>
      <c r="C27" s="66">
        <f>C25*C26</f>
        <v>174652164.41940001</v>
      </c>
      <c r="H27" s="66">
        <f>H25*H26</f>
        <v>178353637.0413</v>
      </c>
      <c r="I27" s="67">
        <f t="shared" ref="I27:I30" si="4">+IFERROR((H27/C27)^(1/5)-1,0)</f>
        <v>4.2031968055309399E-3</v>
      </c>
    </row>
    <row r="28" spans="1:9" ht="17.25">
      <c r="A28" s="123">
        <f t="shared" si="3"/>
        <v>15</v>
      </c>
      <c r="B28" s="34" t="s">
        <v>36</v>
      </c>
      <c r="C28" s="69">
        <v>102889642</v>
      </c>
      <c r="H28" s="69">
        <v>124027466</v>
      </c>
      <c r="I28" s="67">
        <f t="shared" si="4"/>
        <v>3.8076221149845324E-2</v>
      </c>
    </row>
    <row r="29" spans="1:9">
      <c r="A29" s="123">
        <f t="shared" si="3"/>
        <v>16</v>
      </c>
      <c r="B29" s="34" t="s">
        <v>37</v>
      </c>
      <c r="C29" s="66">
        <f>SUM(C27:C28)</f>
        <v>277541806.41939998</v>
      </c>
      <c r="H29" s="66">
        <f>SUM(H27:H28)</f>
        <v>302381103.0413</v>
      </c>
      <c r="I29" s="67">
        <f t="shared" si="4"/>
        <v>1.7291105320939248E-2</v>
      </c>
    </row>
    <row r="30" spans="1:9">
      <c r="A30" s="123">
        <f t="shared" si="3"/>
        <v>17</v>
      </c>
      <c r="B30" s="34" t="s">
        <v>38</v>
      </c>
      <c r="C30" s="44">
        <f>C29/C18</f>
        <v>366.77384948732077</v>
      </c>
      <c r="H30" s="44">
        <f>H29/H18</f>
        <v>374.42588534385192</v>
      </c>
      <c r="I30" s="67">
        <f t="shared" si="4"/>
        <v>4.1382261551727861E-3</v>
      </c>
    </row>
    <row r="31" spans="1:9">
      <c r="C31" s="45"/>
    </row>
    <row r="33" spans="3:3">
      <c r="C33" s="64"/>
    </row>
    <row r="34" spans="3:3">
      <c r="C34" s="45"/>
    </row>
  </sheetData>
  <pageMargins left="0.7" right="0.7" top="0.75" bottom="0.75" header="0.3" footer="0.3"/>
  <pageSetup scale="87" orientation="landscape" r:id="rId1"/>
  <headerFooter>
    <oddFooter>&amp;LAdditional Information for PSE's December 2016 CBR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M14" sqref="M14"/>
    </sheetView>
  </sheetViews>
  <sheetFormatPr defaultRowHeight="15"/>
  <cols>
    <col min="1" max="1" width="8.5703125" customWidth="1"/>
    <col min="2" max="2" width="41.7109375" bestFit="1" customWidth="1"/>
    <col min="3" max="3" width="11.42578125" bestFit="1" customWidth="1"/>
    <col min="4" max="4" width="7.5703125" bestFit="1" customWidth="1"/>
    <col min="5" max="5" width="8.7109375" bestFit="1" customWidth="1"/>
  </cols>
  <sheetData>
    <row r="1" spans="1:5">
      <c r="A1" s="4" t="s">
        <v>75</v>
      </c>
      <c r="B1" s="116"/>
      <c r="C1" s="5"/>
      <c r="D1" s="5"/>
      <c r="E1" s="5"/>
    </row>
    <row r="2" spans="1:5">
      <c r="A2" s="5" t="s">
        <v>76</v>
      </c>
      <c r="B2" s="116"/>
      <c r="C2" s="5"/>
      <c r="D2" s="5"/>
      <c r="E2" s="5"/>
    </row>
    <row r="3" spans="1:5">
      <c r="A3" s="5" t="s">
        <v>94</v>
      </c>
      <c r="B3" s="116"/>
      <c r="C3" s="5"/>
      <c r="D3" s="5"/>
      <c r="E3" s="5"/>
    </row>
    <row r="4" spans="1:5">
      <c r="A4" s="4" t="s">
        <v>95</v>
      </c>
      <c r="B4" s="116"/>
      <c r="C4" s="5"/>
      <c r="D4" s="5"/>
      <c r="E4" s="5"/>
    </row>
    <row r="5" spans="1:5">
      <c r="A5" s="120"/>
      <c r="B5" s="117"/>
      <c r="C5" s="117"/>
      <c r="D5" s="117"/>
      <c r="E5" s="117"/>
    </row>
    <row r="6" spans="1:5">
      <c r="A6" s="117"/>
      <c r="B6" s="117"/>
      <c r="C6" s="117"/>
      <c r="D6" s="117"/>
      <c r="E6" s="117"/>
    </row>
    <row r="7" spans="1:5">
      <c r="A7" s="121" t="s">
        <v>5</v>
      </c>
      <c r="B7" s="117"/>
      <c r="C7" s="118" t="s">
        <v>79</v>
      </c>
      <c r="D7" s="118"/>
      <c r="E7" s="118" t="s">
        <v>80</v>
      </c>
    </row>
    <row r="8" spans="1:5">
      <c r="A8" s="122" t="s">
        <v>8</v>
      </c>
      <c r="B8" s="97" t="s">
        <v>81</v>
      </c>
      <c r="C8" s="98" t="s">
        <v>82</v>
      </c>
      <c r="D8" s="98" t="s">
        <v>83</v>
      </c>
      <c r="E8" s="98" t="s">
        <v>84</v>
      </c>
    </row>
    <row r="9" spans="1:5">
      <c r="A9" s="119"/>
      <c r="B9" s="119"/>
      <c r="C9" s="119"/>
      <c r="D9" s="119"/>
      <c r="E9" s="119"/>
    </row>
    <row r="10" spans="1:5">
      <c r="A10" s="118">
        <v>1</v>
      </c>
      <c r="B10" s="117" t="s">
        <v>85</v>
      </c>
      <c r="C10" s="106">
        <v>3.95E-2</v>
      </c>
      <c r="D10" s="106">
        <v>2.47E-2</v>
      </c>
      <c r="E10" s="106">
        <v>1E-3</v>
      </c>
    </row>
    <row r="11" spans="1:5">
      <c r="A11" s="118">
        <v>2</v>
      </c>
      <c r="B11" s="117" t="s">
        <v>86</v>
      </c>
      <c r="C11" s="106">
        <v>0.50049999999999994</v>
      </c>
      <c r="D11" s="106">
        <v>6.7000000000000004E-2</v>
      </c>
      <c r="E11" s="106">
        <v>3.3500000000000002E-2</v>
      </c>
    </row>
    <row r="12" spans="1:5">
      <c r="A12" s="118">
        <v>3</v>
      </c>
      <c r="B12" s="117" t="s">
        <v>87</v>
      </c>
      <c r="C12" s="106">
        <v>0</v>
      </c>
      <c r="D12" s="106">
        <v>0</v>
      </c>
      <c r="E12" s="106">
        <v>0</v>
      </c>
    </row>
    <row r="13" spans="1:5">
      <c r="A13" s="118">
        <v>4</v>
      </c>
      <c r="B13" s="117" t="s">
        <v>88</v>
      </c>
      <c r="C13" s="107">
        <v>0.46</v>
      </c>
      <c r="D13" s="108">
        <v>0.10100000000000001</v>
      </c>
      <c r="E13" s="106">
        <v>4.65E-2</v>
      </c>
    </row>
    <row r="14" spans="1:5">
      <c r="A14" s="118">
        <v>5</v>
      </c>
      <c r="B14" s="117" t="s">
        <v>89</v>
      </c>
      <c r="C14" s="109">
        <v>1</v>
      </c>
      <c r="D14" s="106"/>
      <c r="E14" s="109">
        <v>8.1000000000000003E-2</v>
      </c>
    </row>
    <row r="15" spans="1:5">
      <c r="A15" s="118">
        <v>6</v>
      </c>
      <c r="B15" s="117"/>
      <c r="C15" s="106"/>
      <c r="D15" s="106"/>
      <c r="E15" s="106"/>
    </row>
    <row r="16" spans="1:5">
      <c r="A16" s="118">
        <v>7</v>
      </c>
      <c r="B16" s="117" t="s">
        <v>90</v>
      </c>
      <c r="C16" s="106">
        <v>3.95E-2</v>
      </c>
      <c r="D16" s="106">
        <v>1.6055E-2</v>
      </c>
      <c r="E16" s="106">
        <v>6.9999999999999999E-4</v>
      </c>
    </row>
    <row r="17" spans="1:5">
      <c r="A17" s="118">
        <v>8</v>
      </c>
      <c r="B17" s="117" t="s">
        <v>91</v>
      </c>
      <c r="C17" s="106">
        <v>0.50049999999999994</v>
      </c>
      <c r="D17" s="106">
        <v>4.3550000000000005E-2</v>
      </c>
      <c r="E17" s="106">
        <v>2.18E-2</v>
      </c>
    </row>
    <row r="18" spans="1:5">
      <c r="A18" s="118">
        <v>9</v>
      </c>
      <c r="B18" s="117" t="s">
        <v>87</v>
      </c>
      <c r="C18" s="106">
        <v>0</v>
      </c>
      <c r="D18" s="106">
        <v>0</v>
      </c>
      <c r="E18" s="106">
        <v>0</v>
      </c>
    </row>
    <row r="19" spans="1:5">
      <c r="A19" s="118">
        <v>10</v>
      </c>
      <c r="B19" s="117" t="s">
        <v>88</v>
      </c>
      <c r="C19" s="107">
        <v>0.46</v>
      </c>
      <c r="D19" s="108">
        <v>0.10100000000000001</v>
      </c>
      <c r="E19" s="106">
        <v>4.65E-2</v>
      </c>
    </row>
    <row r="20" spans="1:5">
      <c r="A20" s="118">
        <v>11</v>
      </c>
      <c r="B20" s="117" t="s">
        <v>92</v>
      </c>
      <c r="C20" s="109">
        <v>1</v>
      </c>
      <c r="D20" s="106"/>
      <c r="E20" s="109">
        <v>6.9000000000000006E-2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M14" sqref="M14"/>
    </sheetView>
  </sheetViews>
  <sheetFormatPr defaultRowHeight="15"/>
  <cols>
    <col min="1" max="1" width="5" bestFit="1" customWidth="1"/>
    <col min="2" max="2" width="41.7109375" bestFit="1" customWidth="1"/>
    <col min="3" max="3" width="11.42578125" bestFit="1" customWidth="1"/>
    <col min="4" max="4" width="7.5703125" bestFit="1" customWidth="1"/>
    <col min="5" max="5" width="19.42578125" bestFit="1" customWidth="1"/>
  </cols>
  <sheetData>
    <row r="1" spans="1:5">
      <c r="A1" s="79"/>
      <c r="B1" s="80"/>
      <c r="C1" s="80"/>
      <c r="D1" s="80"/>
      <c r="E1" s="81" t="s">
        <v>73</v>
      </c>
    </row>
    <row r="2" spans="1:5">
      <c r="A2" s="82"/>
      <c r="B2" s="83"/>
      <c r="C2" s="83"/>
      <c r="D2" s="83"/>
      <c r="E2" s="84" t="s">
        <v>74</v>
      </c>
    </row>
    <row r="3" spans="1:5">
      <c r="A3" s="85"/>
      <c r="B3" s="83"/>
      <c r="C3" s="83"/>
      <c r="D3" s="83"/>
      <c r="E3" s="84"/>
    </row>
    <row r="4" spans="1:5">
      <c r="A4" s="86" t="s">
        <v>75</v>
      </c>
      <c r="B4" s="87"/>
      <c r="C4" s="88"/>
      <c r="D4" s="88"/>
      <c r="E4" s="89"/>
    </row>
    <row r="5" spans="1:5">
      <c r="A5" s="90" t="s">
        <v>76</v>
      </c>
      <c r="B5" s="87"/>
      <c r="C5" s="88"/>
      <c r="D5" s="88"/>
      <c r="E5" s="89"/>
    </row>
    <row r="6" spans="1:5">
      <c r="A6" s="90" t="s">
        <v>77</v>
      </c>
      <c r="B6" s="87"/>
      <c r="C6" s="88"/>
      <c r="D6" s="88"/>
      <c r="E6" s="89"/>
    </row>
    <row r="7" spans="1:5">
      <c r="A7" s="86" t="s">
        <v>78</v>
      </c>
      <c r="B7" s="87"/>
      <c r="C7" s="88"/>
      <c r="D7" s="88"/>
      <c r="E7" s="89"/>
    </row>
    <row r="8" spans="1:5">
      <c r="A8" s="91"/>
      <c r="B8" s="83"/>
      <c r="C8" s="83"/>
      <c r="D8" s="83"/>
      <c r="E8" s="92"/>
    </row>
    <row r="9" spans="1:5">
      <c r="A9" s="85"/>
      <c r="B9" s="83"/>
      <c r="C9" s="83"/>
      <c r="D9" s="83"/>
      <c r="E9" s="92"/>
    </row>
    <row r="10" spans="1:5">
      <c r="A10" s="93" t="s">
        <v>5</v>
      </c>
      <c r="B10" s="83"/>
      <c r="C10" s="94" t="s">
        <v>79</v>
      </c>
      <c r="D10" s="94"/>
      <c r="E10" s="95" t="s">
        <v>80</v>
      </c>
    </row>
    <row r="11" spans="1:5">
      <c r="A11" s="96" t="s">
        <v>8</v>
      </c>
      <c r="B11" s="97" t="s">
        <v>81</v>
      </c>
      <c r="C11" s="98" t="s">
        <v>82</v>
      </c>
      <c r="D11" s="98" t="s">
        <v>83</v>
      </c>
      <c r="E11" s="99" t="s">
        <v>84</v>
      </c>
    </row>
    <row r="12" spans="1:5">
      <c r="A12" s="100"/>
      <c r="B12" s="101"/>
      <c r="C12" s="101"/>
      <c r="D12" s="101"/>
      <c r="E12" s="102"/>
    </row>
    <row r="13" spans="1:5">
      <c r="A13" s="103">
        <v>1</v>
      </c>
      <c r="B13" s="83" t="s">
        <v>85</v>
      </c>
      <c r="C13" s="104">
        <v>0.04</v>
      </c>
      <c r="D13" s="104">
        <v>2.6800000000000001E-2</v>
      </c>
      <c r="E13" s="105">
        <v>1.1000000000000001E-3</v>
      </c>
    </row>
    <row r="14" spans="1:5">
      <c r="A14" s="103">
        <v>2</v>
      </c>
      <c r="B14" s="83" t="s">
        <v>86</v>
      </c>
      <c r="C14" s="106">
        <v>0.48000000000000004</v>
      </c>
      <c r="D14" s="104">
        <v>6.1600000000000002E-2</v>
      </c>
      <c r="E14" s="105">
        <v>2.9600000000000001E-2</v>
      </c>
    </row>
    <row r="15" spans="1:5">
      <c r="A15" s="103">
        <v>3</v>
      </c>
      <c r="B15" s="83" t="s">
        <v>87</v>
      </c>
      <c r="C15" s="106">
        <v>0</v>
      </c>
      <c r="D15" s="106">
        <v>0</v>
      </c>
      <c r="E15" s="105">
        <v>0</v>
      </c>
    </row>
    <row r="16" spans="1:5">
      <c r="A16" s="103">
        <v>4</v>
      </c>
      <c r="B16" s="83" t="s">
        <v>88</v>
      </c>
      <c r="C16" s="107">
        <v>0.48</v>
      </c>
      <c r="D16" s="108">
        <v>9.8000000000000004E-2</v>
      </c>
      <c r="E16" s="105">
        <v>4.7E-2</v>
      </c>
    </row>
    <row r="17" spans="1:5">
      <c r="A17" s="103">
        <v>5</v>
      </c>
      <c r="B17" s="83" t="s">
        <v>89</v>
      </c>
      <c r="C17" s="109">
        <v>1</v>
      </c>
      <c r="D17" s="106"/>
      <c r="E17" s="110">
        <v>7.7700000000000005E-2</v>
      </c>
    </row>
    <row r="18" spans="1:5">
      <c r="A18" s="103">
        <v>6</v>
      </c>
      <c r="B18" s="83"/>
      <c r="C18" s="106"/>
      <c r="D18" s="106"/>
      <c r="E18" s="105"/>
    </row>
    <row r="19" spans="1:5">
      <c r="A19" s="103">
        <v>7</v>
      </c>
      <c r="B19" s="83" t="s">
        <v>90</v>
      </c>
      <c r="C19" s="106">
        <v>0.04</v>
      </c>
      <c r="D19" s="106">
        <v>1.7420000000000001E-2</v>
      </c>
      <c r="E19" s="105">
        <v>6.9999999999999999E-4</v>
      </c>
    </row>
    <row r="20" spans="1:5">
      <c r="A20" s="103">
        <v>8</v>
      </c>
      <c r="B20" s="83" t="s">
        <v>91</v>
      </c>
      <c r="C20" s="106">
        <v>0.48000000000000004</v>
      </c>
      <c r="D20" s="106">
        <v>4.0039999999999999E-2</v>
      </c>
      <c r="E20" s="105">
        <v>1.9199999999999998E-2</v>
      </c>
    </row>
    <row r="21" spans="1:5">
      <c r="A21" s="103">
        <v>9</v>
      </c>
      <c r="B21" s="83" t="s">
        <v>87</v>
      </c>
      <c r="C21" s="106">
        <v>0</v>
      </c>
      <c r="D21" s="106">
        <v>0</v>
      </c>
      <c r="E21" s="105">
        <v>0</v>
      </c>
    </row>
    <row r="22" spans="1:5">
      <c r="A22" s="103">
        <v>10</v>
      </c>
      <c r="B22" s="83" t="s">
        <v>88</v>
      </c>
      <c r="C22" s="107">
        <v>0.48</v>
      </c>
      <c r="D22" s="108">
        <v>9.8000000000000004E-2</v>
      </c>
      <c r="E22" s="105">
        <v>4.7E-2</v>
      </c>
    </row>
    <row r="23" spans="1:5">
      <c r="A23" s="103">
        <v>11</v>
      </c>
      <c r="B23" s="83" t="s">
        <v>92</v>
      </c>
      <c r="C23" s="109">
        <v>1</v>
      </c>
      <c r="D23" s="106"/>
      <c r="E23" s="110">
        <v>6.6900000000000001E-2</v>
      </c>
    </row>
    <row r="24" spans="1:5" ht="15.75" thickBot="1">
      <c r="A24" s="111"/>
      <c r="B24" s="112"/>
      <c r="C24" s="113"/>
      <c r="D24" s="113"/>
      <c r="E24" s="1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2017-08-24T07:00:00+00:00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A58AFAE-0BE9-445B-A8B8-FD06EF5E164E}"/>
</file>

<file path=customXml/itemProps2.xml><?xml version="1.0" encoding="utf-8"?>
<ds:datastoreItem xmlns:ds="http://schemas.openxmlformats.org/officeDocument/2006/customXml" ds:itemID="{4FEDA597-41AD-4472-B71A-C67AF7CF1446}"/>
</file>

<file path=customXml/itemProps3.xml><?xml version="1.0" encoding="utf-8"?>
<ds:datastoreItem xmlns:ds="http://schemas.openxmlformats.org/officeDocument/2006/customXml" ds:itemID="{5ACA8AFD-5F54-42A8-9625-B2E384AEC514}"/>
</file>

<file path=customXml/itemProps4.xml><?xml version="1.0" encoding="utf-8"?>
<ds:datastoreItem xmlns:ds="http://schemas.openxmlformats.org/officeDocument/2006/customXml" ds:itemID="{0A6A372B-650F-4E83-8B24-C9D56AD0B8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Combined</vt:lpstr>
      <vt:lpstr>Electric</vt:lpstr>
      <vt:lpstr>Gas</vt:lpstr>
      <vt:lpstr>2009 GRC Cost of Capital</vt:lpstr>
      <vt:lpstr>ERF Cost of Capital</vt:lpstr>
      <vt:lpstr>Electric!Print_Area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