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2120" windowHeight="9120"/>
  </bookViews>
  <sheets>
    <sheet name="Summary Page 1" sheetId="4" r:id="rId1"/>
    <sheet name="Adj Page 2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>#N/A</definedName>
    <definedName name="\p">#REF!</definedName>
    <definedName name="\s">'[1]Conceptual Scope'!#REF!</definedName>
    <definedName name="\z">#REF!</definedName>
    <definedName name="__123Graph_ECURRENT" hidden="1">[2]ConsolidatingPL!#REF!</definedName>
    <definedName name="__Apr04">[3]BS!$U$7:$U$3582</definedName>
    <definedName name="__Apr05">[4]BS!#REF!</definedName>
    <definedName name="__Aug04">[3]BS!$Y$7:$Y$3582</definedName>
    <definedName name="__Aug05">[4]BS!#REF!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[5]BS!$T$7:$T$3582</definedName>
    <definedName name="__Dec04">[3]BS!$AC$7:$AC$3580</definedName>
    <definedName name="__Feb04">[3]BS!$S$7:$S$3582</definedName>
    <definedName name="__Feb05">[4]BS!#REF!</definedName>
    <definedName name="__Jan04">[3]BS!$R$7:$R$3582</definedName>
    <definedName name="__Jan05">[4]BS!#REF!</definedName>
    <definedName name="__Jul04">[3]BS!$X$7:$X$3582</definedName>
    <definedName name="__Jul05">[4]BS!#REF!</definedName>
    <definedName name="__Jun04">[3]BS!$W$7:$W$3582</definedName>
    <definedName name="__Jun05">[4]BS!#REF!</definedName>
    <definedName name="__Mar04">[3]BS!$T$7:$T$3582</definedName>
    <definedName name="__Mar05">[4]BS!#REF!</definedName>
    <definedName name="__May04">[3]BS!$V$7:$V$3582</definedName>
    <definedName name="__May05">[4]BS!#REF!</definedName>
    <definedName name="__Nov03">[5]BS!$S$7:$S$3582</definedName>
    <definedName name="__Nov04">[3]BS!$AB$7:$AB$3582</definedName>
    <definedName name="__Oct03">[5]BS!$R$7:$R$3582</definedName>
    <definedName name="__Oct04">[3]BS!$AA$7:$AA$3582</definedName>
    <definedName name="__Query_Edit___Customize">#REF!</definedName>
    <definedName name="__Sep03">[5]BS!$Q$7:$Q$3582</definedName>
    <definedName name="__Sep04">[3]BS!$Z$7:$Z$3582</definedName>
    <definedName name="__Sep05">[4]BS!#REF!</definedName>
    <definedName name="_1_94_12_94">[6]DT_A_DOL93!#REF!</definedName>
    <definedName name="_1_95_12_95">[6]DT_A_DOL93!#REF!</definedName>
    <definedName name="_1_96_12_96">[6]DT_A_DOL93!#REF!</definedName>
    <definedName name="_1_97_12_97">[6]DT_A_DOL93!#REF!</definedName>
    <definedName name="_1_98_12_98">[6]DT_A_DOL93!#REF!</definedName>
    <definedName name="_Apr04">#REF!</definedName>
    <definedName name="_Apr05">#REF!</definedName>
    <definedName name="_Aug04">#REF!</definedName>
    <definedName name="_Aug05">#REF!</definedName>
    <definedName name="_CSA2007">SUM('[7]Run-Cost Data'!$J$5:$N$5)</definedName>
    <definedName name="_CSA2008">SUM('[7]Run-Cost Data'!$J$6:$N$17)</definedName>
    <definedName name="_CSA2009">SUM('[7]Run-Cost Data'!$J$18:$N$29)</definedName>
    <definedName name="_CSA2010">SUM('[7]Run-Cost Data'!$J$30:$N$41)</definedName>
    <definedName name="_CSA2011">SUM('[7]Run-Cost Data'!$J$42:$N$53)</definedName>
    <definedName name="_CSA2012">SUM('[7]Run-Cost Data'!$J$54:$N$65)</definedName>
    <definedName name="_CSA2013">SUM('[7]Run-Cost Data'!$J$66:$N$77)</definedName>
    <definedName name="_CSA2014">SUM('[7]Run-Cost Data'!$J$78:$N$89)</definedName>
    <definedName name="_CSA2015">SUM('[7]Run-Cost Data'!$J$90:$N$101)</definedName>
    <definedName name="_CSA2016">SUM('[7]Run-Cost Data'!$J$102:$N$113)</definedName>
    <definedName name="_CSA2017">SUM('[7]Run-Cost Data'!$J$114:$N$125)</definedName>
    <definedName name="_CSA2018">SUM('[7]Run-Cost Data'!$J$126:$N$137)</definedName>
    <definedName name="_CSA2019">SUM('[7]Run-Cost Data'!$J$138:$N$149)</definedName>
    <definedName name="_CSA2020">SUM('[7]Run-Cost Data'!$J$150:$N$161)</definedName>
    <definedName name="_CSA2021">SUM('[7]Run-Cost Data'!$J$162:$N$173)</definedName>
    <definedName name="_CSA2022">SUM('[7]Run-Cost Data'!$J$174:$N$185)</definedName>
    <definedName name="_CSA2023">SUM('[7]Run-Cost Data'!$J$186:$N$197)</definedName>
    <definedName name="_CSA2024">SUM('[7]Run-Cost Data'!$J$198:$N$209)</definedName>
    <definedName name="_CSA2025">SUM('[7]Run-Cost Data'!$J$210:$N$221)</definedName>
    <definedName name="_CSA2026">SUM('[7]Run-Cost Data'!$J$222:$N$233)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ST2">#REF!</definedName>
    <definedName name="_End">#REF!</definedName>
    <definedName name="_Feb04">#REF!</definedName>
    <definedName name="_Feb05">#REF!</definedName>
    <definedName name="_Fill">[8]model!#REF!</definedName>
    <definedName name="_Filter">#REF!</definedName>
    <definedName name="_fix2">#REF!</definedName>
    <definedName name="_inv1">[9]PartsFlow!$D$42:$R$43</definedName>
    <definedName name="_inv10">[9]PartsFlow!$D$213:$R$214</definedName>
    <definedName name="_inv11">[9]PartsFlow!$D$232:$R$233</definedName>
    <definedName name="_inv12">[9]PartsFlow!$D$251:$R$252</definedName>
    <definedName name="_inv13">[9]PartsFlow!$D$270:$R$271</definedName>
    <definedName name="_inv14">[9]PartsFlow!$D$289:$R$290</definedName>
    <definedName name="_inv15">[9]PartsFlow!#REF!</definedName>
    <definedName name="_inv16">[9]PartsFlow!#REF!</definedName>
    <definedName name="_inv17">[9]PartsFlow!#REF!</definedName>
    <definedName name="_inv18">[9]PartsFlow!#REF!</definedName>
    <definedName name="_inv2">[9]PartsFlow!$D$61:$R$62</definedName>
    <definedName name="_inv3">[9]PartsFlow!$D$80:$R$81</definedName>
    <definedName name="_inv4">[9]PartsFlow!$D$99:$R$100</definedName>
    <definedName name="_inv5">[9]PartsFlow!$D$118:$R$119</definedName>
    <definedName name="_inv6">[9]PartsFlow!$D$137:$R$138</definedName>
    <definedName name="_inv7">[9]PartsFlow!$D$156:$R$157</definedName>
    <definedName name="_inv8">[9]PartsFlow!$D$175:$R$176</definedName>
    <definedName name="_inv9">[9]PartsFlow!$D$194:$R$195</definedName>
    <definedName name="_Jan04">#REF!</definedName>
    <definedName name="_Jan05">#REF!</definedName>
    <definedName name="_Jan06">[10]BS!#REF!</definedName>
    <definedName name="_Jul04">#REF!</definedName>
    <definedName name="_Jul05">#REF!</definedName>
    <definedName name="_Jun04">#REF!</definedName>
    <definedName name="_Jun05">#REF!</definedName>
    <definedName name="_Mar04">#REF!</definedName>
    <definedName name="_Mar05">#REF!</definedName>
    <definedName name="_May04">#REF!</definedName>
    <definedName name="_May05">#REF!</definedName>
    <definedName name="_MMP2007">SUM('[7]Run-Cost Data'!$O$5:$S$5)</definedName>
    <definedName name="_MMP2008">SUM('[7]Run-Cost Data'!$O$6:$S$17)</definedName>
    <definedName name="_MMP2009">SUM('[7]Run-Cost Data'!$O$18:$S$29)</definedName>
    <definedName name="_MMP2010">SUM('[7]Run-Cost Data'!$O$30:$S$41)</definedName>
    <definedName name="_MMP2011">SUM('[7]Run-Cost Data'!$O$42:$S$53)</definedName>
    <definedName name="_MMP2012">SUM('[7]Run-Cost Data'!$O$54:$S$65)</definedName>
    <definedName name="_MMP2013">SUM('[7]Run-Cost Data'!$O$66:$S$77)</definedName>
    <definedName name="_MMP2014">SUM('[7]Run-Cost Data'!$O$78:$S$89)</definedName>
    <definedName name="_MMP2015">SUM('[7]Run-Cost Data'!$O$90:$S$101)</definedName>
    <definedName name="_MMP2016">SUM('[7]Run-Cost Data'!$O$102:$S$113)</definedName>
    <definedName name="_MMP2017">SUM('[7]Run-Cost Data'!$O$114:$S$125)</definedName>
    <definedName name="_MMP2018">SUM('[7]Run-Cost Data'!$O$126:$S$137)</definedName>
    <definedName name="_MMP2019">SUM('[7]Run-Cost Data'!$O$138:$S$149)</definedName>
    <definedName name="_MMP2020">SUM('[7]Run-Cost Data'!$O$150:$S$161)</definedName>
    <definedName name="_MMP2021">SUM('[7]Run-Cost Data'!$O$162:$S$173)</definedName>
    <definedName name="_MMP2022">SUM('[7]Run-Cost Data'!$O$174:$S$185)</definedName>
    <definedName name="_MMP2023">SUM('[7]Run-Cost Data'!$O$186:$S$197)</definedName>
    <definedName name="_MMP2024">SUM('[7]Run-Cost Data'!$O$198:$S$209)</definedName>
    <definedName name="_MMP2025">SUM('[7]Run-Cost Data'!$O$210:$S$221)</definedName>
    <definedName name="_MMP2026">SUM('[7]Run-Cost Data'!$O$222:$S$233)</definedName>
    <definedName name="_mwh2">#REF!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rder1" hidden="1">255</definedName>
    <definedName name="_Order2" hidden="1">255</definedName>
    <definedName name="_PG1">#REF!</definedName>
    <definedName name="_RES2005">#REF!</definedName>
    <definedName name="_RI2">'[11]Rock Island 1'!#REF!</definedName>
    <definedName name="_Sep03">#REF!</definedName>
    <definedName name="_Sep04">#REF!</definedName>
    <definedName name="_Sep05">#REF!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accrual">[12]Sheet2!#REF!</definedName>
    <definedName name="accrual2">[12]Sheet2!#REF!</definedName>
    <definedName name="accrual3">[12]Sheet2!#REF!</definedName>
    <definedName name="Acq1Plant">'[13]Acquisition Inputs'!$C$8</definedName>
    <definedName name="Acq2Plant">'[13]Acquisition Inputs'!$C$70</definedName>
    <definedName name="ActCurve">#REF!</definedName>
    <definedName name="afudcrate">#REF!</definedName>
    <definedName name="AFUDCswitch">#REF!</definedName>
    <definedName name="afudctaxbasis">#REF!</definedName>
    <definedName name="AlphaTest">[14]Resources!$M$69:$M$73</definedName>
    <definedName name="Amort">[15]DATA!$AA$5:$AB$173,[15]DATA!$D$5:$D$173,[15]DATA!$A$5:$A$38,[15]DATA!$A$39:$A$124,[15]DATA!$A$125:$A$151,[15]DATA!$A$152:$A$173</definedName>
    <definedName name="AnvilPlan">#REF!</definedName>
    <definedName name="apeek">#REF!</definedName>
    <definedName name="Apr03AMA">'[16]BS C&amp;L'!#REF!</definedName>
    <definedName name="Apr04AMA">#REF!</definedName>
    <definedName name="Apr05AMA">#REF!</definedName>
    <definedName name="aquila_lookup">'[17]Cabot Gas Replacement'!$B$8:$F$16</definedName>
    <definedName name="Asset_Class_Switch">[18]Assumptions!$D$5</definedName>
    <definedName name="Assume_Percent_Change">#REF!</definedName>
    <definedName name="ATWACC">'[19]Revenue Calculation'!$F$8</definedName>
    <definedName name="Aug03AMA">'[16]BS C&amp;L'!#REF!</definedName>
    <definedName name="Aug04AMA">#REF!</definedName>
    <definedName name="Aug05AMA">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[8]model!#REF!</definedName>
    <definedName name="bal">[12]Sheet2!#REF!</definedName>
    <definedName name="balance">[12]Sheet2!#REF!</definedName>
    <definedName name="BD">#REF!</definedName>
    <definedName name="BEP">#REF!</definedName>
    <definedName name="BidPrice">'[20]General Inputs'!$I$8</definedName>
    <definedName name="boo">#REF!</definedName>
    <definedName name="BOP_unit_cost">#REF!</definedName>
    <definedName name="BOPCosts">'[21]Assumptions Project XYZ'!$C$5</definedName>
    <definedName name="BottomRight">#REF!</definedName>
    <definedName name="BPARedirect">'[20]General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acity_Factor">'[22]General Inputs'!$E$13</definedName>
    <definedName name="CapEx_AFUDC">[20]CapEx!$B$26</definedName>
    <definedName name="CapEx_Contingency">[20]CapEx!#REF!</definedName>
    <definedName name="CapEx_Facility">[20]CapEx!$B$2</definedName>
    <definedName name="CapEx_Improvements">[20]CapEx!$B$8</definedName>
    <definedName name="Capex_ins">'[22]Budget-Updated'!$B$37</definedName>
    <definedName name="CapEx_Land">[20]CapEx!#REF!</definedName>
    <definedName name="CapEx_NetWorkCap">[19]CapEx!$B$31</definedName>
    <definedName name="CapEx_PropertyTax">[20]CapEx!$B$23</definedName>
    <definedName name="CapEx_REET">[20]CapEx!$B$7</definedName>
    <definedName name="Capex_salestax">'[22]Budget-Updated'!$B$35</definedName>
    <definedName name="CapEx_Sensitivity">[20]CapEx!$B$25</definedName>
    <definedName name="CapEx_SnoPUD">[20]CapEx!$B$24</definedName>
    <definedName name="CapEx_Spares">[20]CapEx!#REF!</definedName>
    <definedName name="CapEx_Total">[20]CapEx!$B$27</definedName>
    <definedName name="CapEx_TransAndDD">#REF!</definedName>
    <definedName name="capfact">#REF!</definedName>
    <definedName name="CaseDescription">'[13]Dispatch Cases'!$C$11</definedName>
    <definedName name="CashFlowBackup">#REF!</definedName>
    <definedName name="catalog">[9]PartsDataTable!$A$15</definedName>
    <definedName name="Category">#REF!</definedName>
    <definedName name="CBWorkbookPriority" hidden="1">-2060790043</definedName>
    <definedName name="CCGT_HeatRate">[13]Assumptions!$H$23</definedName>
    <definedName name="CCGTPrice">[13]Assumptions!$H$22</definedName>
    <definedName name="CERAArray">'[20]General Inputs'!#REF!</definedName>
    <definedName name="cerarvm">#REF!</definedName>
    <definedName name="change_made">[9]PartsFlow!$A$318</definedName>
    <definedName name="change_schedule">[9]PartsFlow!$A$319</definedName>
    <definedName name="ChartData">#REF!</definedName>
    <definedName name="CIPrice">'[9]Customer Data'!$F$243</definedName>
    <definedName name="CL_RT">#REF!</definedName>
    <definedName name="CL_RT2">'[23]Transp Data'!$A$6:$C$81</definedName>
    <definedName name="Classification">#REF!</definedName>
    <definedName name="clawback">#REF!</definedName>
    <definedName name="close">#REF!</definedName>
    <definedName name="ClosingDate">'[20]General Inputs'!$E$4</definedName>
    <definedName name="cod">#REF!</definedName>
    <definedName name="cofa">'[24]Acct Codes'!$A$1:$B$186</definedName>
    <definedName name="COLHOUSE">[8]model!#REF!</definedName>
    <definedName name="COLXFER">[8]model!#REF!</definedName>
    <definedName name="CombWC_LineItem">#REF!</definedName>
    <definedName name="COMMON_ADMIN_ALLOCATED">#REF!</definedName>
    <definedName name="COMPINSR">#REF!</definedName>
    <definedName name="CON">#REF!</definedName>
    <definedName name="CONSERV">#REF!</definedName>
    <definedName name="constructcont">#REF!</definedName>
    <definedName name="ConsummableCost">'[9]Customer Data'!$I$88</definedName>
    <definedName name="Consv_Rdr_Rt">[25]Sch_120!#REF!</definedName>
    <definedName name="cont">[12]Sheet2!#REF!</definedName>
    <definedName name="ContractDate">'[26]Dispatch Cases'!#REF!</definedName>
    <definedName name="Conv_Factor">[25]Sch_120!#REF!</definedName>
    <definedName name="ConversionFactor">[13]Assumptions!$I$65</definedName>
    <definedName name="CONVFACT">[8]model!#REF!</definedName>
    <definedName name="CopyPaste_Formula_for_Power">#REF!</definedName>
    <definedName name="CopyPaste_Value_Gas">#REF!</definedName>
    <definedName name="COST">#REF!</definedName>
    <definedName name="costofequit">#REF!</definedName>
    <definedName name="CPI">'[27]General Inputs'!$D$53</definedName>
    <definedName name="Credit_Toggle">#REF!</definedName>
    <definedName name="CRIT">#REF!</definedName>
    <definedName name="_xlnm.Criteria">#REF!</definedName>
    <definedName name="cspe_wkly_vect_input">#REF!</definedName>
    <definedName name="CSTAGE">#REF!</definedName>
    <definedName name="ctypedropdown">[9]PartsDataTable!$F$2:$F$9</definedName>
    <definedName name="ctypeselect">[9]PartsDataTable!$H$1</definedName>
    <definedName name="ctypestart">[9]PartsDataTable!$G$1</definedName>
    <definedName name="CurrPlan">[28]Graph!#REF!</definedName>
    <definedName name="cust">#REF!</definedName>
    <definedName name="CUSTDEP">#REF!</definedName>
    <definedName name="CustomerData">'[9]Customer Data'!$A$1</definedName>
    <definedName name="D">#REF!</definedName>
    <definedName name="Data">#REF!</definedName>
    <definedName name="data1">#REF!</definedName>
    <definedName name="DATA12">'[29]557 Orders Reclassified'!#REF!</definedName>
    <definedName name="DATA13">'[29]557 Orders Reclassified'!#REF!</definedName>
    <definedName name="DATA14">'[29]557 Orders Reclassified'!#REF!</definedName>
    <definedName name="DATA15">'[29]557 Orders Reclassified'!#REF!</definedName>
    <definedName name="DATA16">'[29]557 Orders Reclassified'!#REF!</definedName>
    <definedName name="DATA17">'[29]557 Orders Reclassified'!#REF!</definedName>
    <definedName name="DATA18">'[29]557 Orders Reclassified'!#REF!</definedName>
    <definedName name="DATA19">'[29]557 Orders Reclassified'!#REF!</definedName>
    <definedName name="DATA2">'[29]557 Orders Reclassified'!#REF!</definedName>
    <definedName name="DATA20">'[29]557 Orders Reclassified'!#REF!</definedName>
    <definedName name="DATA21">'[29]557 Orders Reclassified'!#REF!</definedName>
    <definedName name="DATA22">'[29]557 Orders Reclassified'!#REF!</definedName>
    <definedName name="DATA23">'[29]557 Orders Reclassified'!#REF!</definedName>
    <definedName name="DATA24">'[29]557 Orders Reclassified'!#REF!</definedName>
    <definedName name="DATA25">'[29]557 Orders Reclassified'!#REF!</definedName>
    <definedName name="DATA26">'[29]557 Orders Reclassified'!#REF!</definedName>
    <definedName name="DATA27">'[29]557 Orders Reclassified'!#REF!</definedName>
    <definedName name="DATA28">'[29]557 Orders Reclassified'!#REF!</definedName>
    <definedName name="DATA29">'[29]557 Orders Reclassified'!#REF!</definedName>
    <definedName name="DATA3">'[29]557 Orders Reclassified'!#REF!</definedName>
    <definedName name="DATA30">'[29]557 Orders Reclassified'!#REF!</definedName>
    <definedName name="DATA31">'[29]557 Orders Reclassified'!#REF!</definedName>
    <definedName name="DATA32">'[29]557 Orders Reclassified'!#REF!</definedName>
    <definedName name="DATA33">'[29]557 Orders Reclassified'!#REF!</definedName>
    <definedName name="DATA34">'[29]557 Orders Reclassified'!#REF!</definedName>
    <definedName name="DATA35">'[29]557 Orders Reclassified'!#REF!</definedName>
    <definedName name="DATA36">'[29]557 Orders Reclassified'!#REF!</definedName>
    <definedName name="DATA37">'[29]557 Orders Reclassified'!#REF!</definedName>
    <definedName name="DATA38">'[29]557 Orders Reclassified'!#REF!</definedName>
    <definedName name="DATA39">'[29]557 Orders Reclassified'!#REF!</definedName>
    <definedName name="DATA4">'[29]557 Orders Reclassified'!#REF!</definedName>
    <definedName name="DATA40">'[29]557 Orders Reclassified'!#REF!</definedName>
    <definedName name="DATA41">'[29]557 Orders Reclassified'!#REF!</definedName>
    <definedName name="DATA42">'[29]557 Orders Reclassified'!#REF!</definedName>
    <definedName name="DATA43">'[29]557 Orders Reclassified'!#REF!</definedName>
    <definedName name="DATA44">'[29]557 Orders Reclassified'!#REF!</definedName>
    <definedName name="DATA45">'[29]557 Orders Reclassified'!#REF!</definedName>
    <definedName name="DATA46">'[29]557 Orders Reclassified'!#REF!</definedName>
    <definedName name="DATA47">'[29]557 Orders Reclassified'!#REF!</definedName>
    <definedName name="DATA48">'[29]557 Orders Reclassified'!#REF!</definedName>
    <definedName name="DATA49">'[29]557 Orders Reclassified'!#REF!</definedName>
    <definedName name="DATA5">'[29]557 Orders Reclassified'!#REF!</definedName>
    <definedName name="DATA50">'[29]557 Orders Reclassified'!#REF!</definedName>
    <definedName name="DATA51">'[29]557 Orders Reclassified'!#REF!</definedName>
    <definedName name="DATA52">'[29]557 Orders Reclassified'!#REF!</definedName>
    <definedName name="DATA53">'[29]557 Orders Reclassified'!#REF!</definedName>
    <definedName name="DATA54">'[29]557 Orders Reclassified'!#REF!</definedName>
    <definedName name="DATA55">'[29]557 Orders Reclassified'!#REF!</definedName>
    <definedName name="DATA56">'[29]557 Orders Reclassified'!#REF!</definedName>
    <definedName name="DATA57">'[29]557 Orders Reclassified'!#REF!</definedName>
    <definedName name="DATA58">'[29]557 Orders Reclassified'!#REF!</definedName>
    <definedName name="DATA59">'[29]557 Orders Reclassified'!#REF!</definedName>
    <definedName name="DATA6">'[29]557 Orders Reclassified'!#REF!</definedName>
    <definedName name="DATA60">'[29]557 Orders Reclassified'!#REF!</definedName>
    <definedName name="DATA61">'[29]557 Orders Reclassified'!#REF!</definedName>
    <definedName name="DATA62">'[29]557 Orders Reclassified'!#REF!</definedName>
    <definedName name="DATA63">'[29]557 Orders Reclassified'!#REF!</definedName>
    <definedName name="DATA64">'[29]557 Orders Reclassified'!#REF!</definedName>
    <definedName name="DATA65">'[29]557 Orders Reclassified'!#REF!</definedName>
    <definedName name="DATA66">'[29]557 Orders Reclassified'!#REF!</definedName>
    <definedName name="DATA67">'[29]557 Orders Reclassified'!#REF!</definedName>
    <definedName name="DATA68">'[29]557 Orders Reclassified'!#REF!</definedName>
    <definedName name="DATA69">'[29]557 Orders Reclassified'!#REF!</definedName>
    <definedName name="DATA70">'[29]557 Orders Reclassified'!#REF!</definedName>
    <definedName name="DATA71">'[29]557 Orders Reclassified'!#REF!</definedName>
    <definedName name="DATA72">'[29]557 Orders Reclassified'!#REF!</definedName>
    <definedName name="DATA73">'[29]557 Orders Reclassified'!#REF!</definedName>
    <definedName name="DATA74">'[29]557 Orders Reclassified'!#REF!</definedName>
    <definedName name="DATA75">'[29]557 Orders Reclassified'!#REF!</definedName>
    <definedName name="DATA76">'[29]557 Orders Reclassified'!#REF!</definedName>
    <definedName name="DATA77">'[29]557 Orders Reclassified'!#REF!</definedName>
    <definedName name="DATA78">'[29]557 Orders Reclassified'!#REF!</definedName>
    <definedName name="DATA79">'[29]557 Orders Reclassified'!#REF!</definedName>
    <definedName name="DATA8">'[29]557 Orders Reclassified'!#REF!</definedName>
    <definedName name="DATA80">'[29]557 Orders Reclassified'!#REF!</definedName>
    <definedName name="DATA81">'[29]557 Orders Reclassified'!#REF!</definedName>
    <definedName name="DATA82">'[29]557 Orders Reclassified'!#REF!</definedName>
    <definedName name="DATA83">'[29]557 Orders Reclassified'!#REF!</definedName>
    <definedName name="DATA84">'[29]557 Orders Reclassified'!#REF!</definedName>
    <definedName name="DATA85">'[29]557 Orders Reclassified'!#REF!</definedName>
    <definedName name="DATA86">'[29]557 Orders Reclassified'!#REF!</definedName>
    <definedName name="DATA87">'[29]557 Orders Reclassified'!#REF!</definedName>
    <definedName name="DATA88">'[29]557 Orders Reclassified'!#REF!</definedName>
    <definedName name="DATA89">'[29]557 Orders Reclassified'!#REF!</definedName>
    <definedName name="DATA9">'[29]557 Orders Reclassified'!#REF!</definedName>
    <definedName name="DATA90">'[29]557 Orders Reclassified'!#REF!</definedName>
    <definedName name="DATA91">'[29]557 Orders Reclassified'!#REF!</definedName>
    <definedName name="DATA92">'[29]557 Orders Reclassified'!#REF!</definedName>
    <definedName name="DATA93">'[29]557 Orders Reclassified'!#REF!</definedName>
    <definedName name="DATA94">'[29]557 Orders Reclassified'!#REF!</definedName>
    <definedName name="DATAB">#REF!</definedName>
    <definedName name="_xlnm.Database">#REF!</definedName>
    <definedName name="DataEntry_for_Power">#REF!</definedName>
    <definedName name="DataRange1">#REF!</definedName>
    <definedName name="DataRange2">#REF!</definedName>
    <definedName name="DataRange3">#REF!</definedName>
    <definedName name="DataRange4">#REF!</definedName>
    <definedName name="DataRange5">#REF!</definedName>
    <definedName name="DataRange6">#REF!</definedName>
    <definedName name="DataRange7">#REF!</definedName>
    <definedName name="DataRange8">#REF!</definedName>
    <definedName name="datastart">[9]PartsDataTable!$P$1</definedName>
    <definedName name="daveisroyescal">#REF!</definedName>
    <definedName name="daviesroyprice">#REF!</definedName>
    <definedName name="day_to_day_change">#REF!</definedName>
    <definedName name="debtforce">#REF!</definedName>
    <definedName name="DebtPerc">[13]Assumptions!$I$58</definedName>
    <definedName name="Dec03AMA">#REF!</definedName>
    <definedName name="Dec04AMA">#REF!</definedName>
    <definedName name="Dec05AMA">#REF!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evfee">#REF!</definedName>
    <definedName name="DF_HeatRate">[13]Assumptions!$L$23</definedName>
    <definedName name="DFIT" hidden="1">{#N/A,#N/A,FALSE,"Coversheet";#N/A,#N/A,FALSE,"QA"}</definedName>
    <definedName name="Disc">'[26]Debt Amortization'!#REF!</definedName>
    <definedName name="Discount_for_Revenue_Reqmt">'[30]Assumptions of Purchase'!$B$45</definedName>
    <definedName name="DOCKET">#REF!</definedName>
    <definedName name="dollars">#REF!</definedName>
    <definedName name="duration">'[9]Customer Data'!$F$12</definedName>
    <definedName name="DurPTC">#REF!</definedName>
    <definedName name="eighteenth">#REF!</definedName>
    <definedName name="eighth">#REF!</definedName>
    <definedName name="ELBR">'[1]Estimate Detail'!#REF!</definedName>
    <definedName name="Electp1">#REF!</definedName>
    <definedName name="Electp2">#REF!</definedName>
    <definedName name="Electric_Prices">'[31]Monthly Price Summary'!$B$4:$E$27</definedName>
    <definedName name="ElecWC_LineItems">#REF!</definedName>
    <definedName name="eleventh">#REF!</definedName>
    <definedName name="ELEVETH">#REF!</definedName>
    <definedName name="ElRBLine">#REF!</definedName>
    <definedName name="EMAT">'[1]Estimate Detail'!#REF!</definedName>
    <definedName name="EMH">'[1]Estimate Detail'!#REF!</definedName>
    <definedName name="EMPLBENE">#REF!</definedName>
    <definedName name="EndDate">[13]Assumptions!$C$11</definedName>
    <definedName name="endptcyr">#REF!</definedName>
    <definedName name="EnforceLeadTime">'[9]Customer Data'!$I$127</definedName>
    <definedName name="enxco2005">#REF!</definedName>
    <definedName name="enxcoescal">#REF!</definedName>
    <definedName name="enxcoownperc">#REF!</definedName>
    <definedName name="epcfee">#REF!</definedName>
    <definedName name="Equipment.delta">[32]GraphDollars!#REF!</definedName>
    <definedName name="equitperc">#REF!</definedName>
    <definedName name="EquityPerc">'[20]Revenue Calculation'!$I$3</definedName>
    <definedName name="est_sum">#REF!</definedName>
    <definedName name="Estimate" hidden="1">{#N/A,#N/A,FALSE,"Summ";#N/A,#N/A,FALSE,"General"}</definedName>
    <definedName name="ESTOT">'[1]Estimate Detail'!#REF!</definedName>
    <definedName name="estrateRES">#REF!</definedName>
    <definedName name="ex" hidden="1">{#N/A,#N/A,FALSE,"Summ";#N/A,#N/A,FALSE,"General"}</definedName>
    <definedName name="ExpirationDate">[9]PartsDataTable!$E$14</definedName>
    <definedName name="_xlnm.Extract">#REF!</definedName>
    <definedName name="FACTORS">#REF!</definedName>
    <definedName name="Feb03AMA">'[16]BS C&amp;L'!#REF!</definedName>
    <definedName name="Feb04AMA">#REF!</definedName>
    <definedName name="Feb05AMA">#REF!</definedName>
    <definedName name="Fed_Cap_Tax">[33]Inputs!$E$112</definedName>
    <definedName name="FedTaxRate">[13]Assumptions!$C$33</definedName>
    <definedName name="FEE">[34]Cash_Flow!$F$50:$V$51</definedName>
    <definedName name="FERC_Lookup">'[35]Map Table'!$E$2:$F$58</definedName>
    <definedName name="FERCRATE">'[27]General Inputs'!$P$46</definedName>
    <definedName name="FF">#REF!</definedName>
    <definedName name="FFE">[34]Cash_Flow!$F$50:$V$51</definedName>
    <definedName name="FFHAtClosing">'[20]General Inputs'!$E$14</definedName>
    <definedName name="FIELDCHRG">[8]model!#REF!</definedName>
    <definedName name="fifteenth">#REF!</definedName>
    <definedName name="fifth">#REF!</definedName>
    <definedName name="Final">#REF!</definedName>
    <definedName name="first">#REF!</definedName>
    <definedName name="firstptcyr">#REF!</definedName>
    <definedName name="FirstTurbine">[9]PartsFlow!$B$9</definedName>
    <definedName name="FirstYearAssessment">'[20]General Inputs'!$E$26</definedName>
    <definedName name="firstyearmonths">#REF!</definedName>
    <definedName name="FirstYearofStratPlan">[14]Resources!$E$69</definedName>
    <definedName name="FIT">#REF!</definedName>
    <definedName name="FITRate">'[20]General Inputs'!$E$19</definedName>
    <definedName name="fix" hidden="1">[2]ConsolidatingPL!#REF!</definedName>
    <definedName name="fixedtrans">#REF!</definedName>
    <definedName name="FlexPlanCapacity">[36]Menu!$B$13</definedName>
    <definedName name="forth">#REF!</definedName>
    <definedName name="fourteenth">#REF!</definedName>
    <definedName name="fpldebt">#REF!</definedName>
    <definedName name="FPLequit">#REF!</definedName>
    <definedName name="Fuel">#REF!</definedName>
    <definedName name="g">#REF!</definedName>
    <definedName name="GasRBLine">#REF!</definedName>
    <definedName name="GasTransCost">[14]Resources!$D$77</definedName>
    <definedName name="GasWC_LineItem">#REF!</definedName>
    <definedName name="GDPIP">#REF!</definedName>
    <definedName name="GDPIPArray">'[20]General Inputs'!$E$39:$AF$39</definedName>
    <definedName name="GEData">'[9]GE Data'!$A$1</definedName>
    <definedName name="GeoDate">'[26]Dispatch Cases'!#REF!</definedName>
    <definedName name="GEOpSpare">'[9]GE Data'!$F$67</definedName>
    <definedName name="gpdip">#REF!</definedName>
    <definedName name="graph">#REF!</definedName>
    <definedName name="GRCUpdate">'[20]General Inputs'!$I$6</definedName>
    <definedName name="gtformat1">'[9]Customer Data'!$B$57</definedName>
    <definedName name="gtformat2">'[9]Customer Data'!$B$153</definedName>
    <definedName name="gtformat3">'[9]Customer Data'!$B$175</definedName>
    <definedName name="gtinv1">'[9]Customer Data'!$B$161</definedName>
    <definedName name="gtinv2">'[9]Customer Data'!$B$183</definedName>
    <definedName name="gtnumber">'[9]Customer Data'!$F$13</definedName>
    <definedName name="HEADER2">#REF!</definedName>
    <definedName name="Heatrate_DF">'[20]General Inputs'!$E$12</definedName>
    <definedName name="Heatrate_Primary">'[20]General Inputs'!$E$11</definedName>
    <definedName name="hey">#REF!</definedName>
    <definedName name="hours">#REF!</definedName>
    <definedName name="HoursInServiceAtClosing">'[20]General Inputs'!$E$15</definedName>
    <definedName name="HRAccumDep">'[37]JHS-4 Adjstmts'!#REF!</definedName>
    <definedName name="HRDepExp">'[37]JHS-4 Adjstmts'!#REF!</definedName>
    <definedName name="HRDFIT">'[37]JHS-4 Adjstmts'!#REF!</definedName>
    <definedName name="HRGrossPlant">'[37]JHS-4 Adjstmts'!#REF!</definedName>
    <definedName name="HRPrdctnOM">'[37]JHS-4 Adjstmts'!#REF!</definedName>
    <definedName name="HRPropIns">'[37]JHS-4 Adjstmts'!#REF!</definedName>
    <definedName name="HRPropTax">'[37]JHS-4 Adjstmts'!#REF!</definedName>
    <definedName name="HRPwrCsts">'[37]JHS-4 Adjstmts'!#REF!</definedName>
    <definedName name="HydroCap">#REF!</definedName>
    <definedName name="HydroGen">[26]Dispatch!#REF!</definedName>
    <definedName name="IDCRATE">#REF!</definedName>
    <definedName name="if">'[38]General Inputs'!$E$9</definedName>
    <definedName name="ILBR">'[1]Estimate Detail'!#REF!</definedName>
    <definedName name="IMAT">'[1]Estimate Detail'!#REF!</definedName>
    <definedName name="IMH">'[1]Estimate Detail'!#REF!</definedName>
    <definedName name="inact">#REF!</definedName>
    <definedName name="INCSTMNT">#REF!</definedName>
    <definedName name="INCSTMT">#REF!</definedName>
    <definedName name="IND">#REF!</definedName>
    <definedName name="inflat">#REF!</definedName>
    <definedName name="inflatCERA">#REF!</definedName>
    <definedName name="Inflation">[14]Resources!$E$68</definedName>
    <definedName name="Inflation_rate">'[22]General Inputs'!$E$36</definedName>
    <definedName name="INGRID">'[39]RI1 55 - 97B'!#REF!</definedName>
    <definedName name="initialcol">[9]PartsFlow!$D$7</definedName>
    <definedName name="INT">#REF!</definedName>
    <definedName name="IntervalCI">'[9]Customer Data'!$F$48</definedName>
    <definedName name="intervaldatastart">[9]PartsDataTable!$I$266</definedName>
    <definedName name="IntervalHGP">'[9]Customer Data'!$F$49</definedName>
    <definedName name="IntervalMI">'[9]Customer Data'!$F$50</definedName>
    <definedName name="INTRESEXCH">[40]Sheet1!$AG$1</definedName>
    <definedName name="InvAnchor1">'[9]Customer Data'!$B$162</definedName>
    <definedName name="InvAnchor2">'[9]Customer Data'!$B$184</definedName>
    <definedName name="invpedigree1">'[9]Customer Data'!$C$162:$I$169</definedName>
    <definedName name="invpedigree2">'[9]Customer Data'!$C$184:$H$191</definedName>
    <definedName name="INVPLAN">#REF!</definedName>
    <definedName name="ir">#REF!</definedName>
    <definedName name="ISTOT">'[1]Estimate Detail'!#REF!</definedName>
    <definedName name="Jan03AMA">'[16]BS C&amp;L'!#REF!</definedName>
    <definedName name="Jan04AMA">#REF!</definedName>
    <definedName name="Jan05AMA">#REF!</definedName>
    <definedName name="Jan06AMA">[10]BS!#REF!</definedName>
    <definedName name="Jul03AMA">'[16]BS C&amp;L'!#REF!</definedName>
    <definedName name="Jul04AMA">#REF!</definedName>
    <definedName name="Jul05AMA">#REF!</definedName>
    <definedName name="julcf">#REF!</definedName>
    <definedName name="julcost">#REF!</definedName>
    <definedName name="Jun03AMA">'[16]BS C&amp;L'!#REF!</definedName>
    <definedName name="Jun04AMA">#REF!</definedName>
    <definedName name="Jun05AMA">#REF!</definedName>
    <definedName name="KickOffDate">'[20]General Inputs'!$E$3</definedName>
    <definedName name="LabelRange">#REF!</definedName>
    <definedName name="land">[19]CapEx!$B$4</definedName>
    <definedName name="Last_Row">IF([0]!Values_Entered,Header_Row+[0]!Number_of_Payments,Header_Row)</definedName>
    <definedName name="LATEPAY">[40]Sheet1!$E$3:$E$25</definedName>
    <definedName name="Lease_total">#REF!</definedName>
    <definedName name="Legal">[9]Legal!$A$1</definedName>
    <definedName name="LevelizedCost">'[20]Revenue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'[41]Load Source Data'!$C$78:$X$89</definedName>
    <definedName name="LoadGrowthAdder">#REF!</definedName>
    <definedName name="Locked">#REF!</definedName>
    <definedName name="LTSACoverage">'[20]General Inputs'!$I$7</definedName>
    <definedName name="M">#REF!</definedName>
    <definedName name="MaintBasis">'[9]Customer Data'!$F$20</definedName>
    <definedName name="MaintenanceBasis">'[9]Customer Data'!$F$20</definedName>
    <definedName name="manutaxfit">#REF!</definedName>
    <definedName name="Mar03AMA">'[16]BS C&amp;L'!#REF!</definedName>
    <definedName name="Mar04AMA">#REF!</definedName>
    <definedName name="Mar05AMA">#REF!</definedName>
    <definedName name="MatDate2">#REF!</definedName>
    <definedName name="MaxBid">[20]CapEx!$B$32</definedName>
    <definedName name="May03AMA">'[16]BS C&amp;L'!#REF!</definedName>
    <definedName name="May04AMA">#REF!</definedName>
    <definedName name="May05AMA">#REF!</definedName>
    <definedName name="mcnarycost">'[27]General Inputs'!$P$45</definedName>
    <definedName name="mcnarytoggle">'[27]General Inputs'!$P$44</definedName>
    <definedName name="median_energy">#REF!</definedName>
    <definedName name="MERGER_COST">[40]Sheet1!$AF$3:$AJ$28</definedName>
    <definedName name="MGT">[34]Cash_Flow!$F$52:$V$53</definedName>
    <definedName name="midc">#REF!,#REF!</definedName>
    <definedName name="MinorPrice">'[9]Customer Data'!$G$247</definedName>
    <definedName name="MISCELLANEOUS">#REF!</definedName>
    <definedName name="MMRecovery">'[20]General Inputs'!$I$9</definedName>
    <definedName name="MONTH">#REF!</definedName>
    <definedName name="MonthsInFirstYear">'[20]General Inputs'!$E$5</definedName>
    <definedName name="MonthsOfTransaction">'[20]General Inputs'!$E$6</definedName>
    <definedName name="MonTotalDispatch">[26]Dispatch!#REF!</definedName>
    <definedName name="MSC">[42]MSC!$C$50:$I$305</definedName>
    <definedName name="MT">#REF!</definedName>
    <definedName name="MTD_Format">[43]Mthly!$B$11:$D$11,[43]Mthly!$B$35:$D$35</definedName>
    <definedName name="MustRunGen">[26]Dispatch!#REF!</definedName>
    <definedName name="Mwh">#REF!</definedName>
    <definedName name="mwhoutlookdata">'[44]pivoted data'!$D$3:$R$42</definedName>
    <definedName name="nameplate">'[27]General Inputs'!$G$51</definedName>
    <definedName name="Nameplate_DF">'[20]General Inputs'!$E$10</definedName>
    <definedName name="Nameplate_net">'[22]General Inputs'!$E$12</definedName>
    <definedName name="Nameplate_plant">'[22]General Inputs'!$E$9</definedName>
    <definedName name="Nameplate_Primary">'[20]General Inputs'!$E$9</definedName>
    <definedName name="Nameplate_turbine">'[22]General Inputs'!$E$10</definedName>
    <definedName name="new" hidden="1">{#N/A,#N/A,FALSE,"Summ";#N/A,#N/A,FALSE,"General"}</definedName>
    <definedName name="nine">#REF!</definedName>
    <definedName name="nineteenth">#REF!</definedName>
    <definedName name="nineth">#REF!</definedName>
    <definedName name="No_Turbines">'[22]General Inputs'!$E$11</definedName>
    <definedName name="non_AURORA_lookup">#REF!</definedName>
    <definedName name="non_core_lookup">#REF!</definedName>
    <definedName name="Non_Disp">#REF!</definedName>
    <definedName name="nonrefundtrans">'[27]General Inputs'!$P$47</definedName>
    <definedName name="Nov03AMA">#REF!</definedName>
    <definedName name="Nov04AMA">#REF!</definedName>
    <definedName name="Nov05AMA">#REF!</definedName>
    <definedName name="novcf">#REF!</definedName>
    <definedName name="novcost">#REF!</definedName>
    <definedName name="NPV">'[9]Accumulated Offer'!$A$1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NWSales_MWH">[6]DT_A_AMW93!#REF!</definedName>
    <definedName name="O_M_Input">'[45]MiscItems(Input)'!$B$5:$AO$8,'[45]MiscItems(Input)'!$B$13:$AO$13,'[45]MiscItems(Input)'!$B$15:$B$17,'[45]MiscItems(Input)'!$B$17:$AO$17,'[45]MiscItems(Input)'!$B$15:$AO$15</definedName>
    <definedName name="OBCLEASE">[40]Sheet1!$AF$4:$AI$23</definedName>
    <definedName name="occhartinitial">#REF!</definedName>
    <definedName name="Oct03AMA">#REF!</definedName>
    <definedName name="Oct04AMA">#REF!</definedName>
    <definedName name="Oct05AMA">#REF!</definedName>
    <definedName name="octcf">#REF!</definedName>
    <definedName name="octcost">#REF!</definedName>
    <definedName name="OfferComp">'[9]Offer Comp.'!$A$1</definedName>
    <definedName name="OMtoggle">#REF!</definedName>
    <definedName name="OP_Mo_Year1">#REF!</definedName>
    <definedName name="OPCONT">#REF!</definedName>
    <definedName name="OPEXPPF">#REF!</definedName>
    <definedName name="OPEXPRS">[8]model!#REF!</definedName>
    <definedName name="OpSpAnchor">'[9]Customer Data'!$F$198</definedName>
    <definedName name="OpSpares">'[9]Customer Data'!$A$194:$IV$218</definedName>
    <definedName name="OutageAdder">'[9]Customer Data'!$F$231</definedName>
    <definedName name="outlookdata">'[46]pivoted data'!$D$3:$Q$90</definedName>
    <definedName name="Overview">#REF!</definedName>
    <definedName name="OWN">#REF!</definedName>
    <definedName name="OwnerExpSched">'[20]General Inputs'!#REF!</definedName>
    <definedName name="Page1">#REF!</definedName>
    <definedName name="Page2">#REF!</definedName>
    <definedName name="parasitic">#REF!</definedName>
    <definedName name="parasiticprice">#REF!</definedName>
    <definedName name="Part10Anchor">[9]PartsFlow!$B$205</definedName>
    <definedName name="Part10Int">'[9]Customer Data'!$E$119</definedName>
    <definedName name="Part10RS">'[9]Customer Data'!$B$142</definedName>
    <definedName name="Part10Spare">'[9]Customer Data'!$C$119</definedName>
    <definedName name="Part11Anchor">[9]PartsFlow!$B$224</definedName>
    <definedName name="Part11Int">'[9]Customer Data'!$E$120</definedName>
    <definedName name="Part11RS">'[9]Customer Data'!$B$143</definedName>
    <definedName name="Part11Spare">'[9]Customer Data'!$C$120</definedName>
    <definedName name="Part12Anchor">[9]PartsFlow!$B$243</definedName>
    <definedName name="Part12Int">'[9]Customer Data'!$E$121</definedName>
    <definedName name="Part12RS">'[9]Customer Data'!$B$144</definedName>
    <definedName name="Part12Spare">'[9]Customer Data'!$C$121</definedName>
    <definedName name="Part13Anchor">[9]PartsFlow!$B$262</definedName>
    <definedName name="Part13Int">'[9]Customer Data'!$E$122</definedName>
    <definedName name="Part13RS">'[9]Customer Data'!$B$145</definedName>
    <definedName name="Part13Spare">'[9]Customer Data'!$C$122</definedName>
    <definedName name="Part14Anchor">[9]PartsFlow!$B$281</definedName>
    <definedName name="Part15Anchor">[9]PartsFlow!$B$300</definedName>
    <definedName name="Part1Anchor">[9]PartsFlow!$B$34</definedName>
    <definedName name="Part1Int">'[9]Customer Data'!$E$109</definedName>
    <definedName name="Part1RS">'[9]Customer Data'!$B$132</definedName>
    <definedName name="Part1Spare">'[9]Customer Data'!$C$109</definedName>
    <definedName name="Part2Anchor">[9]PartsFlow!$B$53</definedName>
    <definedName name="Part2Int">'[9]Customer Data'!$E$110</definedName>
    <definedName name="Part2RS">'[9]Customer Data'!$B$133</definedName>
    <definedName name="Part2Spare">'[9]Customer Data'!$C$110</definedName>
    <definedName name="Part3Anchor">[9]PartsFlow!$B$72</definedName>
    <definedName name="Part3Int">'[9]Customer Data'!$E$111</definedName>
    <definedName name="Part3RS">'[9]Customer Data'!$B$134</definedName>
    <definedName name="Part3Spare">'[9]Customer Data'!$C$111</definedName>
    <definedName name="Part4Anchor">[9]PartsFlow!$B$91</definedName>
    <definedName name="Part4Int">'[9]Customer Data'!$E$112</definedName>
    <definedName name="Part4RS">'[9]Customer Data'!$B$135</definedName>
    <definedName name="Part4Spare">'[9]Customer Data'!$C$112</definedName>
    <definedName name="Part5Anchor">[9]PartsFlow!$B$110</definedName>
    <definedName name="Part5Int">'[9]Customer Data'!$E$114</definedName>
    <definedName name="Part5RS">'[9]Customer Data'!$B$137</definedName>
    <definedName name="Part5Spare">'[9]Customer Data'!$C$114</definedName>
    <definedName name="Part6Anchor">[9]PartsFlow!$B$129</definedName>
    <definedName name="Part6Int">'[9]Customer Data'!$E$115</definedName>
    <definedName name="Part6RS">'[9]Customer Data'!$B$138</definedName>
    <definedName name="Part6Spare">'[9]Customer Data'!$C$115</definedName>
    <definedName name="Part7Anchor">[9]PartsFlow!$B$148</definedName>
    <definedName name="Part7Int">'[9]Customer Data'!$E$116</definedName>
    <definedName name="Part7RS">'[9]Customer Data'!$B$139</definedName>
    <definedName name="Part7Spare">'[9]Customer Data'!$C$116</definedName>
    <definedName name="Part8Anchor">[9]PartsFlow!$B$167</definedName>
    <definedName name="Part8Int">'[9]Customer Data'!$E$117</definedName>
    <definedName name="Part8RS">'[9]Customer Data'!$B$140</definedName>
    <definedName name="Part8Spare">'[9]Customer Data'!$C$117</definedName>
    <definedName name="Part9Anchor">[9]PartsFlow!$B$186</definedName>
    <definedName name="Part9Int">'[9]Customer Data'!$E$118</definedName>
    <definedName name="Part9RS">'[9]Customer Data'!$B$141</definedName>
    <definedName name="Part9Spare">'[9]Customer Data'!$C$118</definedName>
    <definedName name="PartInfo">[9]PartsDataTable!$F$21:$K$38</definedName>
    <definedName name="PartInfo2">[9]PartsDataTable!$G$44:$I$59</definedName>
    <definedName name="parts1">[9]PartsFlow!$D$34:$R$41</definedName>
    <definedName name="parts10">[9]PartsFlow!$D$205:$R$212</definedName>
    <definedName name="parts11">[9]PartsFlow!$D$224:$R$231</definedName>
    <definedName name="parts12">[9]PartsFlow!$D$243:$R$250</definedName>
    <definedName name="parts13">[9]PartsFlow!$D$262:$R$269</definedName>
    <definedName name="parts14">[9]PartsFlow!$D$281:$R$288</definedName>
    <definedName name="parts15">[9]PartsFlow!#REF!</definedName>
    <definedName name="parts16">[9]PartsFlow!#REF!</definedName>
    <definedName name="parts17">[9]PartsFlow!#REF!</definedName>
    <definedName name="parts18">[9]PartsFlow!#REF!</definedName>
    <definedName name="parts2">[9]PartsFlow!$D$53:$R$60</definedName>
    <definedName name="parts3">[9]PartsFlow!$D$72:$R$79</definedName>
    <definedName name="parts4">[9]PartsFlow!$D$91:$R$98</definedName>
    <definedName name="parts5">[9]PartsFlow!$D$110:$R$117</definedName>
    <definedName name="parts6">[9]PartsFlow!$D$129:$R$136</definedName>
    <definedName name="parts7">[9]PartsFlow!$D$148:$R$155</definedName>
    <definedName name="parts8">[9]PartsFlow!$D$167:$R$174</definedName>
    <definedName name="parts9">[9]PartsFlow!$D$186:$R$193</definedName>
    <definedName name="PartsFlow">[9]PartsFlow!$A$1</definedName>
    <definedName name="PAY">#REF!</definedName>
    <definedName name="pcorc">'[47]Exhibit A-1 Original'!$A$77</definedName>
    <definedName name="peak_new_table">'[48]2008 Extreme Peaks - 080403'!$E$5:$AD$8</definedName>
    <definedName name="peak_table">'[48]Peaks-F01'!$C$5:$E$243</definedName>
    <definedName name="PEBBLE">[8]model!#REF!</definedName>
    <definedName name="percdebtcov">#REF!</definedName>
    <definedName name="Percent_debt">[33]Inputs!$E$129</definedName>
    <definedName name="PercentAdder">'[9]Customer Data'!$F$224</definedName>
    <definedName name="PERCENTAGES_CALCULATED">#REF!</definedName>
    <definedName name="PercPerProp">'[20]General Inputs'!#REF!</definedName>
    <definedName name="percpersonal">#REF!</definedName>
    <definedName name="percreal">#REF!</definedName>
    <definedName name="PercRealProp">'[20]General Inputs'!#REF!</definedName>
    <definedName name="PerPropAdjust">'[20]General Inputs'!$E$22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Curve">#REF!</definedName>
    <definedName name="Plant_Input">'[45]Plant(Input)'!$B$7:$AP$9,'[45]Plant(Input)'!$B$11,'[45]Plant(Input)'!$B$15:$AP$15,'[45]Plant(Input)'!$B$18,'[45]Plant(Input)'!$B$20:$AP$20</definedName>
    <definedName name="Plant_List">#REF!</definedName>
    <definedName name="PlantReplacementCost">'[20]General Inputs'!$E$30</definedName>
    <definedName name="PortfolioHour1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[13]Assumptions!$I$56</definedName>
    <definedName name="pretaxequit">#REF!</definedName>
    <definedName name="PreTaxWACC">[13]Assumptions!$I$62</definedName>
    <definedName name="price_input_range">#REF!</definedName>
    <definedName name="PriceCaseTable">#REF!</definedName>
    <definedName name="Prices_Aurora">'[31]Monthly Price Summary'!$C$4:$H$63</definedName>
    <definedName name="PRINC">#REF!</definedName>
    <definedName name="print_all">[32]Civil!$A$1:$Q$95</definedName>
    <definedName name="_xlnm.Print_Area">#REF!</definedName>
    <definedName name="Print_Area_MI">#REF!</definedName>
    <definedName name="Print_Area1">#REF!</definedName>
    <definedName name="pRINT_AREA2">#REF!</definedName>
    <definedName name="_xlnm.Print_Titles">#REF!</definedName>
    <definedName name="Print_Titles_MI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[8]model!#REF!</definedName>
    <definedName name="Prodprop">#REF!</definedName>
    <definedName name="Production_Factor">#REF!</definedName>
    <definedName name="Project">'[21]Assumptions Project XYZ'!$A$1</definedName>
    <definedName name="Projects">[49]Sheet1!$A$1147:$B$1887</definedName>
    <definedName name="PROPSALES">[8]model!#REF!</definedName>
    <definedName name="proptaxdiscfactor">#REF!</definedName>
    <definedName name="PropTaxDiscountRate">'[20]General Inputs'!$E$24</definedName>
    <definedName name="proptaxrate">#REF!</definedName>
    <definedName name="PropTaxREET">'[20]General Inputs'!$E$27</definedName>
    <definedName name="Prov_Cap_Tax">[33]Inputs!$E$111</definedName>
    <definedName name="PSE">'[50]4.04'!$A$6</definedName>
    <definedName name="PSE_DR">#REF!</definedName>
    <definedName name="PSE_Pre_Tax_Equity_Rate">'[30]Assumptions of Purchase'!$B$42</definedName>
    <definedName name="PSEBPAshare">'[27]General Inputs'!$M$45</definedName>
    <definedName name="pseownperc">#REF!</definedName>
    <definedName name="PSEPaysREET">'[20]General Inputs'!$I$4</definedName>
    <definedName name="PSEWACC">#REF!</definedName>
    <definedName name="PSPL">#REF!</definedName>
    <definedName name="PTC">#REF!</definedName>
    <definedName name="PTCduration">'[22]General Inputs'!$E$29</definedName>
    <definedName name="ptceffective">#REF!</definedName>
    <definedName name="PTCescal">#REF!</definedName>
    <definedName name="ptcescalstart">#REF!</definedName>
    <definedName name="PurchasedFuel">[20]Expenses!#REF!</definedName>
    <definedName name="PWRCSTPF">[8]model!#REF!</definedName>
    <definedName name="PWRCSTRS">#REF!</definedName>
    <definedName name="PWRCSTWP">#REF!</definedName>
    <definedName name="PWRCSTWR">[8]model!#REF!</definedName>
    <definedName name="Q_Sum_Monthly_Hourly_MF_Dispatch_100308">#REF!</definedName>
    <definedName name="QA">[51]IPOA2002!#REF!</definedName>
    <definedName name="QTD_Format">[43]QTD!$B$11:$D$11,[43]QTD!$B$35:$D$35</definedName>
    <definedName name="RATE">#REF!</definedName>
    <definedName name="RATE2">'[23]Transp Data'!$A$8:$I$112</definedName>
    <definedName name="RATEBASE">#REF!</definedName>
    <definedName name="RATEBASE_U95">#REF!</definedName>
    <definedName name="RATECASE">[8]model!#REF!</definedName>
    <definedName name="rating_spread_bp">#REF!</definedName>
    <definedName name="RdSch_CY">'[52]INPUT TAB'!#REF!</definedName>
    <definedName name="RdSch_PY">'[52]INPUT TAB'!#REF!</definedName>
    <definedName name="RdSch_PY2">'[52]INPUT TAB'!#REF!</definedName>
    <definedName name="reaccrual">[12]Sheet2!#REF!</definedName>
    <definedName name="RealPropAdjust">'[20]General Inputs'!$E$23</definedName>
    <definedName name="realproptaxadjust">#REF!</definedName>
    <definedName name="REC">#REF!</definedName>
    <definedName name="RECswitch">'[22]General Inputs'!$E$40</definedName>
    <definedName name="REETRate">'[20]General Inputs'!$E$20</definedName>
    <definedName name="regasset">#REF!</definedName>
    <definedName name="resdebt">#REF!</definedName>
    <definedName name="resepcdevcost">#REF!</definedName>
    <definedName name="RESequit">#REF!</definedName>
    <definedName name="resource_lookup">'[53]#REF'!$B$3:$C$112</definedName>
    <definedName name="resource_name_lookup">'[54]Map Table'!$B$4:$C$100</definedName>
    <definedName name="RESTATING">#REF!</definedName>
    <definedName name="Results">#REF!</definedName>
    <definedName name="retain">#REF!</definedName>
    <definedName name="RETIREPLAN">[8]model!#REF!</definedName>
    <definedName name="REV">#REF!</definedName>
    <definedName name="REVADJ">#REF!</definedName>
    <definedName name="Revenue">#REF!</definedName>
    <definedName name="Revenue_Deficiency">#REF!</definedName>
    <definedName name="REVREQ">#REF!</definedName>
    <definedName name="ROE">[8]model!#REF!</definedName>
    <definedName name="ROR">#REF!</definedName>
    <definedName name="RowAvgCF">[14]Resources!$J$76</definedName>
    <definedName name="RowB2CF">[14]Resources!$J$75</definedName>
    <definedName name="RowCapCost">[14]Resources!$J$68</definedName>
    <definedName name="RowFOM">[14]Resources!$J$70</definedName>
    <definedName name="RowNIMF">[14]Resources!$J$72</definedName>
    <definedName name="RowNIMV">[14]Resources!$J$73</definedName>
    <definedName name="RowPPAPrice">[14]Resources!$J$74</definedName>
    <definedName name="RowVOM">[14]Resources!$J$71</definedName>
    <definedName name="RowY0">[14]Resources!$J$69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rrsum1">[9]PartsFlow!$D$50:$R$51</definedName>
    <definedName name="rrsum10">[9]PartsFlow!$D$221:$R$222</definedName>
    <definedName name="rrsum11">[9]PartsFlow!$D$240:$R$241</definedName>
    <definedName name="rrsum12">[9]PartsFlow!$D$259:$R$260</definedName>
    <definedName name="rrsum13">[9]PartsFlow!$D$278:$R$279</definedName>
    <definedName name="rrsum14">[9]PartsFlow!$D$297:$R$298</definedName>
    <definedName name="rrsum15">[9]PartsFlow!#REF!</definedName>
    <definedName name="rrsum16">[9]PartsFlow!#REF!</definedName>
    <definedName name="rrsum17">[9]PartsFlow!#REF!</definedName>
    <definedName name="rrsum18">[9]PartsFlow!#REF!</definedName>
    <definedName name="rrsum2">[9]PartsFlow!$D$69:$R$70</definedName>
    <definedName name="rrsum3">[9]PartsFlow!$D$88:$R$89</definedName>
    <definedName name="rrsum4">[9]PartsFlow!$D$107:$R$108</definedName>
    <definedName name="rrsum5">[9]PartsFlow!$D$126:$R$127</definedName>
    <definedName name="rrsum6">[9]PartsFlow!$D$145:$R$146</definedName>
    <definedName name="rrsum7">[9]PartsFlow!$D$164:$R$165</definedName>
    <definedName name="rrsum8">[9]PartsFlow!$D$183:$R$184</definedName>
    <definedName name="rrsum9">[9]PartsFlow!$D$202:$R$203</definedName>
    <definedName name="SALESRESALEP">#REF!</definedName>
    <definedName name="SALESRESALER">#REF!</definedName>
    <definedName name="salestax">#REF!</definedName>
    <definedName name="SalesTaxKittitas">'[22]General Inputs'!$E$21</definedName>
    <definedName name="SalesTaxRate">'[20]General Inputs'!$E$21</definedName>
    <definedName name="SalesTaxWA">'[22]General Inputs'!$E$20</definedName>
    <definedName name="Sch194Rlfwd">'[52]Sch94 Rlfwd'!$B$11</definedName>
    <definedName name="schedtoggle">#REF!</definedName>
    <definedName name="ScheduleStart">[9]PartsFlow!$E$9</definedName>
    <definedName name="ScheduleValues">[9]PartsFlow!$E$9:$BX$24</definedName>
    <definedName name="se">#REF!</definedName>
    <definedName name="second">#REF!</definedName>
    <definedName name="SecSSW_MWH">[6]DT_A_AMW93!#REF!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#REF!</definedName>
    <definedName name="Sep04AMA">#REF!</definedName>
    <definedName name="Sep05AMA">#REF!</definedName>
    <definedName name="sepcf">#REF!</definedName>
    <definedName name="sepcost">#REF!</definedName>
    <definedName name="SeriesLabel1">#REF!</definedName>
    <definedName name="SeriesLabel2">#REF!</definedName>
    <definedName name="SeriesLabel3">#REF!</definedName>
    <definedName name="SeriesLabel4">#REF!</definedName>
    <definedName name="SeriesLabel5">#REF!</definedName>
    <definedName name="SeriesLabel6">#REF!</definedName>
    <definedName name="SeriesLabel7">#REF!</definedName>
    <definedName name="SeriesLabel8">#REF!</definedName>
    <definedName name="SetDate2">#REF!</definedName>
    <definedName name="seventeenth">#REF!</definedName>
    <definedName name="seventh">#REF!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[8]model!#REF!</definedName>
    <definedName name="SLFINSURANCE">#REF!</definedName>
    <definedName name="SolarDate">'[26]Dispatch Cases'!#REF!</definedName>
    <definedName name="SORT">#REF!</definedName>
    <definedName name="Spare1">[9]PartsFlow!$D$34:$R$43</definedName>
    <definedName name="SPChart">'[9]Self Perf. Chart'!$A$1</definedName>
    <definedName name="SpendPlan">#REF!</definedName>
    <definedName name="SPItem">'[9]Self-Perf Itemization'!$A$1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lkingHorseBid">[20]CapEx!$B$33</definedName>
    <definedName name="StartDate">[13]Assumptions!$C$9</definedName>
    <definedName name="StartQuarter">'[9]Customer Data'!$F$11</definedName>
    <definedName name="StartupPowerValue">[20]CapEx!#REF!</definedName>
    <definedName name="StartYear">'[9]Customer Data'!$F$10</definedName>
    <definedName name="stationserv">#REF!</definedName>
    <definedName name="STATUS">#REF!</definedName>
    <definedName name="stconfig">'[9]Customer Data'!$E$73:$E$80</definedName>
    <definedName name="STDataStart">[9]PartsDataTable!$C$61</definedName>
    <definedName name="stformat">'[9]Customer Data'!$D$72</definedName>
    <definedName name="stg3_0green1">'[9]Customer Data'!$I$154:$I$161</definedName>
    <definedName name="stg3_0green10">'[9]Customer Data'!$I$116</definedName>
    <definedName name="stg3_0green11">'[9]Customer Data'!$I$119</definedName>
    <definedName name="stg3_0green12">'[9]Customer Data'!$I$122</definedName>
    <definedName name="stg3_0green2">'[9]Customer Data'!$E$176:$E$183</definedName>
    <definedName name="stg3_0green3">'[9]Customer Data'!$H$176:$H$183</definedName>
    <definedName name="stg3_0green4">'[9]Customer Data'!$C$116</definedName>
    <definedName name="stg3_0green5">'[9]Customer Data'!$C$119</definedName>
    <definedName name="stg3_0green6">'[9]Customer Data'!$C$122</definedName>
    <definedName name="stg3_0green7">'[9]Customer Data'!$G$116</definedName>
    <definedName name="stg3_0green8">'[9]Customer Data'!$G$119</definedName>
    <definedName name="stg3_0green9">'[9]Customer Data'!$G$122</definedName>
    <definedName name="stg3_1green1">'[9]Customer Data'!$E$116</definedName>
    <definedName name="stg3_1green2">'[9]Customer Data'!$E$119</definedName>
    <definedName name="stg3_1green3">'[9]Customer Data'!$E$122</definedName>
    <definedName name="stg3_graytext1">'[9]Customer Data'!$I$152:$I$153</definedName>
    <definedName name="stg3_graytext2">'[9]Customer Data'!$E$174:$E$175</definedName>
    <definedName name="stg3_graytext3">'[9]Customer Data'!$H$174:$H$175</definedName>
    <definedName name="stg3_hiderow1">'[9]Customer Data'!$A$139:$IV$139</definedName>
    <definedName name="stg3_hiderow2">'[9]Customer Data'!$A$142:$IV$142</definedName>
    <definedName name="stg3_hiderow3">'[9]Customer Data'!$A$145:$IV$145</definedName>
    <definedName name="stg3_hiderow4">'[9]Customer Data'!$A$116:$IV$116</definedName>
    <definedName name="stg3_hiderow5">'[9]Customer Data'!$A$119:$IV$119</definedName>
    <definedName name="stg3_hiderow6">'[9]Customer Data'!$A$122:$IV$122</definedName>
    <definedName name="stg3_NoPartgreen1">'[9]Customer Data'!$I$162:$I$169</definedName>
    <definedName name="stg3_NoPartgreen2">'[9]Customer Data'!$E$184:$E$191</definedName>
    <definedName name="stg3_NoPartgreen3">'[9]Customer Data'!$H$184:$H$191</definedName>
    <definedName name="sthistory">'[9]Customer Data'!$A$68:$IV$82</definedName>
    <definedName name="STMajCustInt">'[9]Customer Data'!$E$105</definedName>
    <definedName name="STMajorSpares">'[9]Customer Data'!$C$105</definedName>
    <definedName name="STMinCustInt">'[9]Customer Data'!$E$104</definedName>
    <definedName name="STMinorSpares">'[9]Customer Data'!$C$104</definedName>
    <definedName name="stnumber">'[9]Customer Data'!$F$14</definedName>
    <definedName name="STORM">#REF!</definedName>
    <definedName name="stselect">[9]PartsDataTable!$F$41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[6]DT_A_AMW93!#REF!</definedName>
    <definedName name="t" hidden="1">{#N/A,#N/A,FALSE,"CESTSUM";#N/A,#N/A,FALSE,"est sum A";#N/A,#N/A,FALSE,"est detail A"}</definedName>
    <definedName name="T1AtCI">'[9]Customer Data'!$F$58</definedName>
    <definedName name="T1AtHGP">'[9]Customer Data'!$G$58</definedName>
    <definedName name="T1AtMI">'[9]Customer Data'!$H$58</definedName>
    <definedName name="T1LeadTime">'[9]Customer Data'!$I$58</definedName>
    <definedName name="T1OPYEAR">'[9]Customer Data'!$C$58</definedName>
    <definedName name="T1QTR1">[9]PartsFlow!$E$10</definedName>
    <definedName name="t1sched">[9]PartsFlow!$E$10:$R$10</definedName>
    <definedName name="T1TotalExp">'[9]Customer Data'!$E$58</definedName>
    <definedName name="T2AtCI">'[9]Customer Data'!$F$59</definedName>
    <definedName name="T2AtHGP">'[9]Customer Data'!$G$59</definedName>
    <definedName name="T2AtMI">'[9]Customer Data'!$H$59</definedName>
    <definedName name="T2LeadTime">'[9]Customer Data'!$I$59</definedName>
    <definedName name="T2OPYEAR">'[9]Customer Data'!$C$59</definedName>
    <definedName name="T2QTR1">[9]PartsFlow!$E$12</definedName>
    <definedName name="t2sched">[9]PartsFlow!$E$12:$R$12</definedName>
    <definedName name="T2TotalExp">'[9]Customer Data'!$E$59</definedName>
    <definedName name="T3AtCI">'[9]Customer Data'!$F$60</definedName>
    <definedName name="T3AtHGP">'[9]Customer Data'!$G$60</definedName>
    <definedName name="T3AtMI">'[9]Customer Data'!$H$60</definedName>
    <definedName name="T3LeadTime">'[9]Customer Data'!$I$60</definedName>
    <definedName name="T3OPYEAR">'[9]Customer Data'!$C$60</definedName>
    <definedName name="T3QTR1">[9]PartsFlow!$E$14</definedName>
    <definedName name="t3sched">[9]PartsFlow!$E$24:$R$24</definedName>
    <definedName name="T3TotalExp">'[9]Customer Data'!$E$60</definedName>
    <definedName name="T4AtCI">'[9]Customer Data'!$F$61</definedName>
    <definedName name="T4AtHGP">'[9]Customer Data'!$G$61</definedName>
    <definedName name="T4AtMI">'[9]Customer Data'!$H$61</definedName>
    <definedName name="T4LeadTime">'[9]Customer Data'!$I$61</definedName>
    <definedName name="T4OPYEAR">'[9]Customer Data'!$C$61</definedName>
    <definedName name="T4QTR1">[9]PartsFlow!$E$16</definedName>
    <definedName name="T4TotalExp">'[9]Customer Data'!$E$61</definedName>
    <definedName name="T5AtCI">'[9]Customer Data'!$F$62</definedName>
    <definedName name="T5AtHGP">'[9]Customer Data'!$G$62</definedName>
    <definedName name="T5AtMI">'[9]Customer Data'!$H$62</definedName>
    <definedName name="T5LeadTime">'[9]Customer Data'!$I$62</definedName>
    <definedName name="T5OPYEAR">'[9]Customer Data'!$C$62</definedName>
    <definedName name="T5QTR1">[9]PartsFlow!$E$18</definedName>
    <definedName name="T5TotalExp">'[9]Customer Data'!$E$62</definedName>
    <definedName name="T6AtCI">'[9]Customer Data'!$F$63</definedName>
    <definedName name="T6AtHGP">'[9]Customer Data'!$G$63</definedName>
    <definedName name="T6AtMI">'[9]Customer Data'!$H$63</definedName>
    <definedName name="T6LeadTime">'[9]Customer Data'!$I$63</definedName>
    <definedName name="T6OPYEAR">'[9]Customer Data'!$C$63</definedName>
    <definedName name="T6QTR1">[9]PartsFlow!$E$20</definedName>
    <definedName name="T6TotalExp">'[9]Customer Data'!$E$63</definedName>
    <definedName name="T7AtCI">'[9]Customer Data'!$F$64</definedName>
    <definedName name="T7AtHGP">'[9]Customer Data'!$G$64</definedName>
    <definedName name="T7AtMI">'[9]Customer Data'!$H$64</definedName>
    <definedName name="T7LeadTime">'[9]Customer Data'!$I$64</definedName>
    <definedName name="T7OPYEAR">'[9]Customer Data'!$C$64</definedName>
    <definedName name="T7QTR1">[9]PartsFlow!$E$22</definedName>
    <definedName name="T7TotalExp">'[9]Customer Data'!$E$64</definedName>
    <definedName name="T8AtCI">'[9]Customer Data'!$F$65</definedName>
    <definedName name="T8AtHGP">'[9]Customer Data'!$G$65</definedName>
    <definedName name="T8AtMI">'[9]Customer Data'!$H$65</definedName>
    <definedName name="T8LeadTime">'[9]Customer Data'!$I$65</definedName>
    <definedName name="T8OPYEAR">'[9]Customer Data'!$C$65</definedName>
    <definedName name="T8QTR1">[9]PartsFlow!$E$24</definedName>
    <definedName name="T8TotalExp">'[9]Customer Data'!$E$65</definedName>
    <definedName name="TAX">#REF!</definedName>
    <definedName name="tax_exempt_spread">#REF!</definedName>
    <definedName name="TAXCORPLIC">#REF!</definedName>
    <definedName name="TAXENERGYP">[8]model!#REF!</definedName>
    <definedName name="TAXENERGYR">[8]model!#REF!</definedName>
    <definedName name="TAXEXCISE">#REF!</definedName>
    <definedName name="TAXFICA">[8]model!#REF!</definedName>
    <definedName name="TAXFUT">[8]model!#REF!</definedName>
    <definedName name="TAXINCOME">#REF!</definedName>
    <definedName name="TAXMEDICARE">[8]model!#REF!</definedName>
    <definedName name="taxown">#REF!</definedName>
    <definedName name="TAXPFINT">[8]model!#REF!</definedName>
    <definedName name="TAXPROPERTY">#REF!</definedName>
    <definedName name="TAXSUT">[8]model!#REF!</definedName>
    <definedName name="tbl_Master">#REF!</definedName>
    <definedName name="technology">[9]PartsDataTable!$A$2:$A$13</definedName>
    <definedName name="techselect">[9]PartsDataTable!$B$1</definedName>
    <definedName name="techstart">[9]PartsDataTable!$A$1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[40]Sheet1!$A$4:$E$40</definedName>
    <definedName name="TenaskaShare">[26]Dispatch!#REF!</definedName>
    <definedName name="tenth">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[13]Assumptions!$C$25</definedName>
    <definedName name="therms">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tle">[13]Assumptions!$A$1</definedName>
    <definedName name="today">#REF!</definedName>
    <definedName name="TopLeft">#REF!</definedName>
    <definedName name="totaldebt">#REF!</definedName>
    <definedName name="totalequit">#REF!</definedName>
    <definedName name="TotalEquity">'[20]Revenue Calculation'!$I$6</definedName>
    <definedName name="TRADING_NET">[6]DT_A_DOL93!#REF!</definedName>
    <definedName name="tran_revenue">#REF!</definedName>
    <definedName name="TRANS">#N/A</definedName>
    <definedName name="trans_constraint_y_n">#REF!</definedName>
    <definedName name="TRANS2007">SUM('[7]Run-Cost Data'!$T$5:$X$5)</definedName>
    <definedName name="TRANS2008">SUM('[7]Run-Cost Data'!$T$6:$X$17)</definedName>
    <definedName name="TRANS2009">SUM('[7]Run-Cost Data'!$T$18:$X$29)</definedName>
    <definedName name="TRANS2010">SUM('[7]Run-Cost Data'!$T$30:$X$41)</definedName>
    <definedName name="TRANS2011">SUM('[7]Run-Cost Data'!$T$42:$X$53)</definedName>
    <definedName name="TRANS2012">SUM('[7]Run-Cost Data'!$T$54:$X$65)</definedName>
    <definedName name="TRANS2013">SUM('[7]Run-Cost Data'!$T$66:$X$77)</definedName>
    <definedName name="TRANS2014">SUM('[7]Run-Cost Data'!$T$78:$X$89)</definedName>
    <definedName name="TRANS2015">SUM('[7]Run-Cost Data'!$T$90:$X$101)</definedName>
    <definedName name="TRANS2016">SUM('[7]Run-Cost Data'!$T$102:$X$113)</definedName>
    <definedName name="TRANS2017">SUM('[7]Run-Cost Data'!$T$114:$X$125)</definedName>
    <definedName name="TRANS2018">SUM('[7]Run-Cost Data'!$T$126:$X$137)</definedName>
    <definedName name="TRANS2019">SUM('[7]Run-Cost Data'!$T$138:$X$149)</definedName>
    <definedName name="TRANS2020">SUM('[7]Run-Cost Data'!$T$150:$X$161)</definedName>
    <definedName name="TRANS2021">SUM('[7]Run-Cost Data'!$T$162:$X$173)</definedName>
    <definedName name="TRANS2022">SUM('[7]Run-Cost Data'!$T$174:$X$185)</definedName>
    <definedName name="TRANS2023">SUM('[7]Run-Cost Data'!$T$186:$X$197)</definedName>
    <definedName name="TRANS2024">SUM('[7]Run-Cost Data'!$T$198:$X$209)</definedName>
    <definedName name="TRANS2025">SUM('[7]Run-Cost Data'!$T$210:$X$221)</definedName>
    <definedName name="TRANS2026">SUM('[7]Run-Cost Data'!$T$222:$X$233)</definedName>
    <definedName name="TransCap">'[19]General Inputs'!$E$17</definedName>
    <definedName name="transdb">#REF!</definedName>
    <definedName name="TransFixed">[20]Expenses!#REF!</definedName>
    <definedName name="TransVar">[20]Expenses!#REF!</definedName>
    <definedName name="Turbine_unit_cost">#REF!</definedName>
    <definedName name="TurbineCosts">'[21]Assumptions Project XYZ'!$C$4</definedName>
    <definedName name="turbinesize">#REF!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{#N/A,#N/A,FALSE,"Summ";#N/A,#N/A,FALSE,"General"}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lues_Entered">IF(Loan_Amount*Interest_Rate*Loan_Years*Loan_Start&gt;0,1,0)</definedName>
    <definedName name="vartrans">#REF!</definedName>
    <definedName name="version">[9]PartsDataTable!$A$14</definedName>
    <definedName name="VOMEsc">[13]Assumptions!$C$21</definedName>
    <definedName name="WACC">[13]Assumptions!$I$61</definedName>
    <definedName name="WAGES">[8]model!#REF!</definedName>
    <definedName name="warrantyOM">#REF!</definedName>
    <definedName name="WellsPlantMax">#REF!</definedName>
    <definedName name="what">'[55]General Inputs'!$E$4</definedName>
    <definedName name="whorn_db">#REF!</definedName>
    <definedName name="WHS">[42]Warehouse!$C$50:$I$300</definedName>
    <definedName name="Wind_NamePlate">'[14]Wind Own'!$B$7</definedName>
    <definedName name="WindDate">'[26]Dispatch Cases'!#REF!</definedName>
    <definedName name="WindTransCost">[14]Resources!$D$78</definedName>
    <definedName name="WRKCAP">[8]model!#REF!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wp_wkly_vect_input">#REF!</definedName>
    <definedName name="x1start">'[9]Customer Data'!$B$92</definedName>
    <definedName name="x2start">'[9]Customer Data'!$B$96</definedName>
    <definedName name="x3start">'[9]Customer Data'!$B$100</definedName>
    <definedName name="x4start">'[9]Customer Data'!$B$104</definedName>
    <definedName name="xseries">'[9]Accumulated Offer'!$D$41</definedName>
    <definedName name="XYZ">[9]PartsFlow!$E$23</definedName>
    <definedName name="Y">#REF!</definedName>
    <definedName name="y2_Query_Edit__Customize">#REF!</definedName>
    <definedName name="YEAR">#REF!</definedName>
    <definedName name="YearByYear">[9]YearByYear!$A$1</definedName>
    <definedName name="YearOfCostData">[14]Resources!$E$70</definedName>
    <definedName name="Years_evaluated">'[56]Revison Inputs'!$B$6</definedName>
    <definedName name="yrformat1">'[9]Customer Data'!$E$197</definedName>
    <definedName name="yseries1">'[9]Accumulated Offer'!$D$45</definedName>
    <definedName name="yseries2">'[9]Accumulated Offer'!$D$52</definedName>
    <definedName name="yseries3">'[9]Accumulated Offer'!$D$59</definedName>
    <definedName name="YTD_Format">[43]YTD!$B$13:$D$13,[43]YTD!$B$36:$D$36</definedName>
    <definedName name="zilfpldebtperc">#REF!</definedName>
    <definedName name="zilkhaepcdevcost">#REF!</definedName>
    <definedName name="zilkhaownperc">#REF!</definedName>
    <definedName name="ZoneHour1">#REF!</definedName>
    <definedName name="ZoneMonth1">#REF!</definedName>
  </definedNames>
  <calcPr calcId="125725"/>
</workbook>
</file>

<file path=xl/calcChain.xml><?xml version="1.0" encoding="utf-8"?>
<calcChain xmlns="http://schemas.openxmlformats.org/spreadsheetml/2006/main">
  <c r="D28" i="2"/>
  <c r="D27"/>
  <c r="E76" i="4"/>
  <c r="E75"/>
  <c r="C63"/>
  <c r="E62"/>
  <c r="E61"/>
  <c r="E60"/>
  <c r="E59"/>
  <c r="E58"/>
  <c r="E56"/>
  <c r="C52"/>
  <c r="C65" s="1"/>
  <c r="E51"/>
  <c r="E50"/>
  <c r="E49"/>
  <c r="E48"/>
  <c r="E47"/>
  <c r="E46"/>
  <c r="E45"/>
  <c r="E44"/>
  <c r="E43"/>
  <c r="E42"/>
  <c r="E41"/>
  <c r="E35"/>
  <c r="E34"/>
  <c r="E33"/>
  <c r="E30"/>
  <c r="E29"/>
  <c r="E28"/>
  <c r="C26"/>
  <c r="E25"/>
  <c r="E24"/>
  <c r="E23"/>
  <c r="E22"/>
  <c r="E21"/>
  <c r="E20"/>
  <c r="E19"/>
  <c r="E18"/>
  <c r="E17"/>
  <c r="E16"/>
  <c r="D13"/>
  <c r="C13"/>
  <c r="C71" s="1"/>
  <c r="C78" s="1"/>
  <c r="E12"/>
  <c r="E11"/>
  <c r="E10"/>
  <c r="E9"/>
  <c r="E13" s="1"/>
  <c r="E52" l="1"/>
  <c r="E26"/>
  <c r="D52"/>
  <c r="E55"/>
  <c r="C79"/>
  <c r="C32" s="1"/>
  <c r="D26"/>
  <c r="C80" l="1"/>
  <c r="C82" s="1"/>
  <c r="C31" s="1"/>
  <c r="C36" s="1"/>
  <c r="C38" s="1"/>
  <c r="C67" s="1"/>
  <c r="D71"/>
  <c r="D78" l="1"/>
  <c r="E71"/>
  <c r="D79" l="1"/>
  <c r="D32" s="1"/>
  <c r="E78"/>
  <c r="E79" l="1"/>
  <c r="E32"/>
  <c r="E80"/>
  <c r="D80"/>
  <c r="D82" s="1"/>
  <c r="D31" s="1"/>
  <c r="E82" l="1"/>
  <c r="E31" l="1"/>
  <c r="E36" s="1"/>
  <c r="E38" s="1"/>
  <c r="D36"/>
  <c r="D38" s="1"/>
  <c r="E22" i="2" l="1"/>
  <c r="E23" l="1"/>
  <c r="E24" l="1"/>
  <c r="E28" s="1"/>
  <c r="E27" l="1"/>
  <c r="E31" l="1"/>
  <c r="D57" i="4" s="1"/>
  <c r="E57" l="1"/>
  <c r="E63" s="1"/>
  <c r="D63"/>
  <c r="D65" s="1"/>
  <c r="D67" s="1"/>
  <c r="E67" s="1"/>
  <c r="E65" l="1"/>
</calcChain>
</file>

<file path=xl/sharedStrings.xml><?xml version="1.0" encoding="utf-8"?>
<sst xmlns="http://schemas.openxmlformats.org/spreadsheetml/2006/main" count="107" uniqueCount="98">
  <si>
    <t>Date</t>
  </si>
  <si>
    <t>Adjustment</t>
  </si>
  <si>
    <t>Depreciation</t>
  </si>
  <si>
    <t>Amortization</t>
  </si>
  <si>
    <t>(a)</t>
  </si>
  <si>
    <t>(b)</t>
  </si>
  <si>
    <t>PacifiCorp</t>
  </si>
  <si>
    <t>UE-100749</t>
  </si>
  <si>
    <t>Cummulative effect to Accumulated Deferred Income tax</t>
  </si>
  <si>
    <t>Reparis Deduction</t>
  </si>
  <si>
    <t>Accum. Deferred Income Tax</t>
  </si>
  <si>
    <t>Monthly</t>
  </si>
  <si>
    <t>AMA</t>
  </si>
  <si>
    <t xml:space="preserve">(c) </t>
  </si>
  <si>
    <t>Pro Forma Adjustment</t>
  </si>
  <si>
    <t xml:space="preserve">(d) </t>
  </si>
  <si>
    <t>State of Washington</t>
  </si>
  <si>
    <t>Staff</t>
  </si>
  <si>
    <t>Difference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</si>
  <si>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</si>
  <si>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</si>
  <si>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</si>
  <si>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</si>
  <si>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</si>
  <si>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</si>
  <si>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</si>
  <si>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</si>
  <si>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</si>
  <si>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</si>
  <si>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</si>
  <si>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</si>
  <si>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</si>
  <si>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</si>
  <si>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</si>
  <si>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</si>
  <si>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</si>
  <si>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</t>
  </si>
  <si>
    <t>Taxes Other than Income</t>
  </si>
  <si>
    <t>Income Taxes:  Federal</t>
  </si>
  <si>
    <t xml:space="preserve">                       :  State</t>
  </si>
  <si>
    <t>Deferred Income Taxes</t>
  </si>
  <si>
    <t>Investment Tax Credit Adj.</t>
  </si>
  <si>
    <t>Misc. Revenue &amp; Expense</t>
  </si>
  <si>
    <t>Total Operating Expenses:</t>
  </si>
  <si>
    <t>Net Operating Income:</t>
  </si>
  <si>
    <t>Rate Base:</t>
  </si>
  <si>
    <t>Electric Plant in Service</t>
  </si>
  <si>
    <t>Plant Held for Future Use</t>
  </si>
  <si>
    <t>Misc. Deferred Debits</t>
  </si>
  <si>
    <t>Electric Plant Acq Adj</t>
  </si>
  <si>
    <t>Nuclear Fuel</t>
  </si>
  <si>
    <t>Prepayments</t>
  </si>
  <si>
    <t>Fuel Stock</t>
  </si>
  <si>
    <t>Material &amp; Supplies</t>
  </si>
  <si>
    <t>Working Capital</t>
  </si>
  <si>
    <t>Weatherization Loans</t>
  </si>
  <si>
    <t>Misc. Rate Base</t>
  </si>
  <si>
    <t>Total Electric Plant:</t>
  </si>
  <si>
    <t>Deductions:</t>
  </si>
  <si>
    <t>Accum. Prov. for Depreciation</t>
  </si>
  <si>
    <t>Accum. Prov. for Amortization</t>
  </si>
  <si>
    <t>Unamortized ITC</t>
  </si>
  <si>
    <t>Customer Advances for Const.</t>
  </si>
  <si>
    <t>Customer Service Deposits</t>
  </si>
  <si>
    <t>Miscellaneous Deductions</t>
  </si>
  <si>
    <t>Total Deductions:</t>
  </si>
  <si>
    <t>Total Rate Base:</t>
  </si>
  <si>
    <t>Revenue Requirement</t>
  </si>
  <si>
    <t>TAX CALCULATION</t>
  </si>
  <si>
    <t>Per Company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</si>
  <si>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</si>
  <si>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</si>
  <si>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</si>
  <si>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</si>
  <si>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</si>
  <si>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</si>
  <si>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</si>
  <si>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</t>
  </si>
  <si>
    <t>Taxable Income</t>
  </si>
  <si>
    <t>Adjustments to FIT</t>
  </si>
  <si>
    <t>Federal Income Tax</t>
  </si>
  <si>
    <t>Weighted Cost of Capital</t>
  </si>
  <si>
    <t>Conversion Factor</t>
  </si>
  <si>
    <t>Tax Rate</t>
  </si>
  <si>
    <t>State Tax Rate</t>
  </si>
  <si>
    <t>This adjustment reflects the repairs deduction as if it was in service for the entire year.</t>
  </si>
  <si>
    <t>Average of the Monthly Averages(2)</t>
  </si>
  <si>
    <t>(2) This assumes the balance for the entire year.</t>
  </si>
  <si>
    <t>Docket UE-100749</t>
  </si>
  <si>
    <t>Exhibit No. KHB-3</t>
  </si>
  <si>
    <t>Page 1 of 2</t>
  </si>
  <si>
    <t>Pro Forma Adjustent No.  8.11  Repairs Deduction</t>
  </si>
  <si>
    <t>Pro FormaAdjustment 8.11  Tax Change for Repairs Deduction - Accumulated Deferred Tax Impact</t>
  </si>
  <si>
    <t xml:space="preserve">Exhibit No. ___ (RF-5) </t>
  </si>
  <si>
    <t>(1)  This is supported by Company Exhibit No. ___ (RF-5).</t>
  </si>
  <si>
    <t>Page 2 of 2</t>
  </si>
  <si>
    <t xml:space="preserve"> (increases Accumulated Deferred Income Tax, decreases rate base)</t>
  </si>
  <si>
    <t>Revised 10/7/2010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</si>
</sst>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%"/>
    <numFmt numFmtId="167" formatCode="[$-409]mmmm\ d\,\ yyyy;@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000000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&quot;$&quot;#,##0.00"/>
    <numFmt numFmtId="179" formatCode="dd\-mmm\-yy_)"/>
    <numFmt numFmtId="180" formatCode="0.0"/>
    <numFmt numFmtId="181" formatCode="0.00000%"/>
    <numFmt numFmtId="182" formatCode="_(&quot;$&quot;* #,##0_);_(&quot;$&quot;* \(#,##0\);_(&quot;$&quot;* &quot;-&quot;??_);_(@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b/>
      <i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9"/>
        <bgColor indexed="9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95">
    <xf numFmtId="164" fontId="0" fillId="0" borderId="0">
      <alignment horizontal="left" wrapText="1"/>
    </xf>
    <xf numFmtId="43" fontId="3" fillId="0" borderId="0" applyFont="0" applyFill="0" applyBorder="0" applyAlignment="0" applyProtection="0"/>
    <xf numFmtId="164" fontId="3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165" fontId="3" fillId="0" borderId="0">
      <alignment horizontal="left" wrapText="1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9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9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5" fillId="0" borderId="0"/>
    <xf numFmtId="170" fontId="6" fillId="0" borderId="0" applyFill="0" applyBorder="0" applyAlignment="0"/>
    <xf numFmtId="41" fontId="3" fillId="2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71" fontId="11" fillId="0" borderId="0">
      <protection locked="0"/>
    </xf>
    <xf numFmtId="0" fontId="10" fillId="0" borderId="0"/>
    <xf numFmtId="0" fontId="12" fillId="0" borderId="0" applyNumberFormat="0" applyAlignment="0">
      <alignment horizontal="left"/>
    </xf>
    <xf numFmtId="0" fontId="13" fillId="0" borderId="0" applyNumberFormat="0" applyAlignment="0"/>
    <xf numFmtId="0" fontId="9" fillId="0" borderId="0"/>
    <xf numFmtId="0" fontId="10" fillId="0" borderId="0"/>
    <xf numFmtId="0" fontId="9" fillId="0" borderId="0"/>
    <xf numFmtId="0" fontId="1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3" fillId="0" borderId="0"/>
    <xf numFmtId="173" fontId="3" fillId="0" borderId="0" applyFont="0" applyFill="0" applyBorder="0" applyAlignment="0" applyProtection="0">
      <alignment horizontal="left" wrapText="1"/>
    </xf>
    <xf numFmtId="2" fontId="8" fillId="0" borderId="0" applyFont="0" applyFill="0" applyBorder="0" applyAlignment="0" applyProtection="0"/>
    <xf numFmtId="0" fontId="9" fillId="0" borderId="0"/>
    <xf numFmtId="38" fontId="14" fillId="2" borderId="0" applyNumberFormat="0" applyBorder="0" applyAlignment="0" applyProtection="0"/>
    <xf numFmtId="0" fontId="15" fillId="0" borderId="9" applyNumberFormat="0" applyAlignment="0" applyProtection="0">
      <alignment horizontal="left"/>
    </xf>
    <xf numFmtId="0" fontId="15" fillId="0" borderId="1">
      <alignment horizontal="left"/>
    </xf>
    <xf numFmtId="38" fontId="16" fillId="0" borderId="0"/>
    <xf numFmtId="40" fontId="16" fillId="0" borderId="0"/>
    <xf numFmtId="10" fontId="14" fillId="3" borderId="10" applyNumberFormat="0" applyBorder="0" applyAlignment="0" applyProtection="0"/>
    <xf numFmtId="41" fontId="17" fillId="4" borderId="11">
      <alignment horizontal="left"/>
      <protection locked="0"/>
    </xf>
    <xf numFmtId="10" fontId="17" fillId="4" borderId="11">
      <alignment horizontal="right"/>
      <protection locked="0"/>
    </xf>
    <xf numFmtId="41" fontId="17" fillId="4" borderId="11">
      <alignment horizontal="left"/>
      <protection locked="0"/>
    </xf>
    <xf numFmtId="0" fontId="14" fillId="2" borderId="0"/>
    <xf numFmtId="3" fontId="18" fillId="0" borderId="0" applyFill="0" applyBorder="0" applyAlignment="0" applyProtection="0"/>
    <xf numFmtId="44" fontId="19" fillId="0" borderId="12" applyNumberFormat="0" applyFont="0" applyAlignment="0">
      <alignment horizontal="center"/>
    </xf>
    <xf numFmtId="44" fontId="19" fillId="0" borderId="7" applyNumberFormat="0" applyFont="0" applyAlignment="0">
      <alignment horizontal="center"/>
    </xf>
    <xf numFmtId="37" fontId="20" fillId="0" borderId="0"/>
    <xf numFmtId="174" fontId="21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0" fontId="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175" fontId="3" fillId="0" borderId="0">
      <alignment horizontal="left" wrapText="1"/>
    </xf>
    <xf numFmtId="0" fontId="3" fillId="0" borderId="0"/>
    <xf numFmtId="0" fontId="9" fillId="0" borderId="0"/>
    <xf numFmtId="0" fontId="9" fillId="0" borderId="0"/>
    <xf numFmtId="0" fontId="10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5" borderId="11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13">
      <alignment horizontal="center"/>
    </xf>
    <xf numFmtId="3" fontId="22" fillId="0" borderId="0" applyFont="0" applyFill="0" applyBorder="0" applyAlignment="0" applyProtection="0"/>
    <xf numFmtId="0" fontId="22" fillId="6" borderId="0" applyNumberFormat="0" applyFont="0" applyBorder="0" applyAlignment="0" applyProtection="0"/>
    <xf numFmtId="0" fontId="10" fillId="0" borderId="0"/>
    <xf numFmtId="3" fontId="24" fillId="0" borderId="0" applyFill="0" applyBorder="0" applyAlignment="0" applyProtection="0"/>
    <xf numFmtId="0" fontId="25" fillId="0" borderId="0"/>
    <xf numFmtId="3" fontId="24" fillId="0" borderId="0" applyFill="0" applyBorder="0" applyAlignment="0" applyProtection="0"/>
    <xf numFmtId="42" fontId="3" fillId="3" borderId="0"/>
    <xf numFmtId="42" fontId="3" fillId="3" borderId="14">
      <alignment vertical="center"/>
    </xf>
    <xf numFmtId="0" fontId="19" fillId="3" borderId="3" applyNumberFormat="0">
      <alignment horizontal="center" vertical="center" wrapText="1"/>
    </xf>
    <xf numFmtId="10" fontId="3" fillId="3" borderId="0"/>
    <xf numFmtId="176" fontId="3" fillId="3" borderId="0"/>
    <xf numFmtId="165" fontId="16" fillId="0" borderId="0" applyBorder="0" applyAlignment="0"/>
    <xf numFmtId="42" fontId="3" fillId="3" borderId="2">
      <alignment horizontal="left"/>
    </xf>
    <xf numFmtId="176" fontId="26" fillId="3" borderId="2">
      <alignment horizontal="left"/>
    </xf>
    <xf numFmtId="165" fontId="16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7" fontId="3" fillId="0" borderId="0" applyFont="0" applyFill="0" applyAlignment="0">
      <alignment horizontal="right"/>
    </xf>
    <xf numFmtId="39" fontId="3" fillId="7" borderId="0"/>
    <xf numFmtId="38" fontId="14" fillId="0" borderId="15"/>
    <xf numFmtId="38" fontId="16" fillId="0" borderId="2"/>
    <xf numFmtId="39" fontId="27" fillId="8" borderId="0"/>
    <xf numFmtId="165" fontId="3" fillId="0" borderId="0">
      <alignment horizontal="left" wrapText="1"/>
    </xf>
    <xf numFmtId="166" fontId="3" fillId="0" borderId="0">
      <alignment horizontal="left" wrapText="1"/>
    </xf>
    <xf numFmtId="40" fontId="28" fillId="0" borderId="0" applyBorder="0">
      <alignment horizontal="right"/>
    </xf>
    <xf numFmtId="41" fontId="29" fillId="3" borderId="0">
      <alignment horizontal="left"/>
    </xf>
    <xf numFmtId="178" fontId="30" fillId="3" borderId="0">
      <alignment horizontal="left" vertical="center"/>
    </xf>
    <xf numFmtId="0" fontId="19" fillId="3" borderId="0">
      <alignment horizontal="left" wrapText="1"/>
    </xf>
    <xf numFmtId="0" fontId="31" fillId="0" borderId="0">
      <alignment horizontal="left" vertical="center"/>
    </xf>
    <xf numFmtId="0" fontId="10" fillId="0" borderId="16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81">
    <xf numFmtId="164" fontId="0" fillId="0" borderId="0" xfId="0">
      <alignment horizontal="left" wrapText="1"/>
    </xf>
    <xf numFmtId="0" fontId="5" fillId="0" borderId="0" xfId="190" applyFont="1"/>
    <xf numFmtId="0" fontId="33" fillId="0" borderId="0" xfId="190" applyFont="1" applyAlignment="1" applyProtection="1">
      <alignment horizontal="left"/>
    </xf>
    <xf numFmtId="0" fontId="5" fillId="0" borderId="0" xfId="190" applyFont="1" applyProtection="1"/>
    <xf numFmtId="0" fontId="5" fillId="0" borderId="0" xfId="190" applyFont="1" applyBorder="1" applyAlignment="1" applyProtection="1">
      <alignment horizontal="right"/>
    </xf>
    <xf numFmtId="0" fontId="34" fillId="0" borderId="0" xfId="190" applyFont="1" applyBorder="1"/>
    <xf numFmtId="0" fontId="5" fillId="0" borderId="0" xfId="190" applyFont="1" applyAlignment="1" applyProtection="1"/>
    <xf numFmtId="179" fontId="5" fillId="0" borderId="0" xfId="190" applyNumberFormat="1" applyFont="1" applyProtection="1"/>
    <xf numFmtId="0" fontId="35" fillId="0" borderId="0" xfId="190" applyFont="1"/>
    <xf numFmtId="0" fontId="5" fillId="0" borderId="0" xfId="190" applyFont="1" applyBorder="1"/>
    <xf numFmtId="0" fontId="5" fillId="0" borderId="0" xfId="190" applyFont="1" applyFill="1" applyAlignment="1" applyProtection="1">
      <alignment horizontal="right"/>
    </xf>
    <xf numFmtId="0" fontId="5" fillId="0" borderId="0" xfId="190" applyFont="1" applyFill="1" applyAlignment="1">
      <alignment horizontal="center"/>
    </xf>
    <xf numFmtId="180" fontId="5" fillId="0" borderId="0" xfId="191" applyNumberFormat="1" applyFont="1" applyFill="1" applyAlignment="1" applyProtection="1">
      <alignment horizontal="center"/>
    </xf>
    <xf numFmtId="0" fontId="5" fillId="0" borderId="0" xfId="190" applyFont="1" applyFill="1" applyAlignment="1" applyProtection="1">
      <alignment horizontal="center"/>
    </xf>
    <xf numFmtId="0" fontId="5" fillId="0" borderId="0" xfId="190" applyFont="1" applyBorder="1" applyAlignment="1" applyProtection="1">
      <alignment horizontal="center"/>
    </xf>
    <xf numFmtId="0" fontId="5" fillId="0" borderId="0" xfId="190" applyFont="1" applyAlignment="1" applyProtection="1">
      <alignment horizontal="center"/>
    </xf>
    <xf numFmtId="0" fontId="5" fillId="0" borderId="0" xfId="190" applyFont="1" applyAlignment="1" applyProtection="1">
      <alignment horizontal="right"/>
    </xf>
    <xf numFmtId="165" fontId="5" fillId="0" borderId="0" xfId="191" applyNumberFormat="1" applyFont="1" applyProtection="1"/>
    <xf numFmtId="165" fontId="5" fillId="0" borderId="0" xfId="191" applyNumberFormat="1" applyFont="1" applyAlignment="1" applyProtection="1">
      <alignment horizontal="center"/>
    </xf>
    <xf numFmtId="165" fontId="5" fillId="0" borderId="0" xfId="191" applyNumberFormat="1" applyFont="1" applyBorder="1" applyProtection="1"/>
    <xf numFmtId="165" fontId="33" fillId="0" borderId="0" xfId="191" applyNumberFormat="1" applyFont="1" applyBorder="1" applyProtection="1"/>
    <xf numFmtId="165" fontId="33" fillId="0" borderId="17" xfId="191" applyNumberFormat="1" applyFont="1" applyBorder="1" applyProtection="1"/>
    <xf numFmtId="165" fontId="36" fillId="0" borderId="0" xfId="191" applyNumberFormat="1" applyFont="1" applyFill="1" applyProtection="1"/>
    <xf numFmtId="0" fontId="33" fillId="0" borderId="0" xfId="190" applyFont="1" applyAlignment="1" applyProtection="1">
      <alignment horizontal="right"/>
    </xf>
    <xf numFmtId="165" fontId="33" fillId="0" borderId="18" xfId="191" applyNumberFormat="1" applyFont="1" applyBorder="1" applyProtection="1"/>
    <xf numFmtId="37" fontId="5" fillId="0" borderId="0" xfId="190" applyNumberFormat="1" applyFont="1" applyProtection="1"/>
    <xf numFmtId="165" fontId="5" fillId="0" borderId="17" xfId="191" applyNumberFormat="1" applyFont="1" applyBorder="1" applyProtection="1"/>
    <xf numFmtId="0" fontId="33" fillId="0" borderId="19" xfId="190" applyFont="1" applyBorder="1" applyAlignment="1" applyProtection="1">
      <alignment horizontal="right"/>
    </xf>
    <xf numFmtId="165" fontId="33" fillId="0" borderId="19" xfId="191" applyNumberFormat="1" applyFont="1" applyBorder="1" applyProtection="1"/>
    <xf numFmtId="37" fontId="5" fillId="0" borderId="0" xfId="190" applyNumberFormat="1" applyFont="1" applyAlignment="1" applyProtection="1">
      <alignment horizontal="right"/>
    </xf>
    <xf numFmtId="37" fontId="5" fillId="0" borderId="0" xfId="191" applyNumberFormat="1" applyFont="1" applyProtection="1"/>
    <xf numFmtId="37" fontId="5" fillId="0" borderId="17" xfId="191" applyNumberFormat="1" applyFont="1" applyBorder="1" applyProtection="1"/>
    <xf numFmtId="37" fontId="33" fillId="0" borderId="0" xfId="191" applyNumberFormat="1" applyFont="1" applyProtection="1"/>
    <xf numFmtId="165" fontId="33" fillId="0" borderId="0" xfId="191" applyNumberFormat="1" applyFont="1" applyProtection="1"/>
    <xf numFmtId="0" fontId="34" fillId="0" borderId="0" xfId="190" applyFont="1" applyAlignment="1"/>
    <xf numFmtId="0" fontId="5" fillId="9" borderId="20" xfId="190" applyFont="1" applyFill="1" applyBorder="1" applyAlignment="1" applyProtection="1">
      <alignment horizontal="right"/>
    </xf>
    <xf numFmtId="165" fontId="5" fillId="0" borderId="0" xfId="191" applyNumberFormat="1" applyFont="1" applyFill="1" applyAlignment="1"/>
    <xf numFmtId="10" fontId="5" fillId="0" borderId="0" xfId="190" applyNumberFormat="1" applyFont="1" applyBorder="1" applyProtection="1"/>
    <xf numFmtId="165" fontId="5" fillId="0" borderId="21" xfId="191" applyNumberFormat="1" applyFont="1" applyBorder="1" applyProtection="1"/>
    <xf numFmtId="165" fontId="33" fillId="0" borderId="3" xfId="191" applyNumberFormat="1" applyFont="1" applyBorder="1" applyProtection="1"/>
    <xf numFmtId="165" fontId="5" fillId="0" borderId="0" xfId="191" applyNumberFormat="1" applyFont="1" applyBorder="1"/>
    <xf numFmtId="165" fontId="5" fillId="0" borderId="0" xfId="191" applyNumberFormat="1" applyFont="1"/>
    <xf numFmtId="165" fontId="5" fillId="0" borderId="19" xfId="191" applyNumberFormat="1" applyFont="1" applyBorder="1" applyProtection="1"/>
    <xf numFmtId="0" fontId="5" fillId="0" borderId="0" xfId="190" applyFont="1" applyFill="1"/>
    <xf numFmtId="166" fontId="5" fillId="0" borderId="0" xfId="192" applyNumberFormat="1" applyFont="1" applyFill="1"/>
    <xf numFmtId="0" fontId="34" fillId="0" borderId="0" xfId="190" applyFont="1"/>
    <xf numFmtId="164" fontId="33" fillId="0" borderId="0" xfId="2" applyFont="1" applyFill="1" applyAlignment="1">
      <alignment horizontal="left"/>
    </xf>
    <xf numFmtId="164" fontId="5" fillId="0" borderId="0" xfId="0" applyFont="1">
      <alignment horizontal="left" wrapText="1"/>
    </xf>
    <xf numFmtId="0" fontId="33" fillId="0" borderId="4" xfId="3" applyNumberFormat="1" applyFont="1" applyBorder="1" applyAlignment="1">
      <alignment horizontal="center"/>
    </xf>
    <xf numFmtId="0" fontId="33" fillId="0" borderId="6" xfId="3" applyNumberFormat="1" applyFont="1" applyBorder="1" applyAlignment="1">
      <alignment horizontal="center"/>
    </xf>
    <xf numFmtId="164" fontId="5" fillId="0" borderId="6" xfId="0" applyFont="1" applyBorder="1" applyAlignment="1">
      <alignment horizontal="center" wrapText="1"/>
    </xf>
    <xf numFmtId="0" fontId="5" fillId="0" borderId="5" xfId="3" applyNumberFormat="1" applyFont="1" applyBorder="1" applyAlignment="1"/>
    <xf numFmtId="0" fontId="5" fillId="0" borderId="8" xfId="3" applyNumberFormat="1" applyFont="1" applyBorder="1" applyAlignment="1"/>
    <xf numFmtId="164" fontId="5" fillId="0" borderId="8" xfId="0" applyFont="1" applyBorder="1" applyAlignment="1">
      <alignment horizontal="center" wrapText="1"/>
    </xf>
    <xf numFmtId="165" fontId="5" fillId="0" borderId="0" xfId="1" applyNumberFormat="1" applyFont="1" applyAlignment="1">
      <alignment horizontal="left" wrapText="1"/>
    </xf>
    <xf numFmtId="164" fontId="5" fillId="0" borderId="0" xfId="0" applyFont="1" applyAlignment="1">
      <alignment horizontal="right" wrapText="1"/>
    </xf>
    <xf numFmtId="164" fontId="5" fillId="0" borderId="0" xfId="0" quotePrefix="1" applyFont="1" applyAlignment="1">
      <alignment horizontal="right" wrapText="1"/>
    </xf>
    <xf numFmtId="164" fontId="5" fillId="0" borderId="0" xfId="0" applyFont="1" applyAlignment="1">
      <alignment horizontal="left"/>
    </xf>
    <xf numFmtId="164" fontId="5" fillId="0" borderId="0" xfId="0" quotePrefix="1" applyFont="1" applyAlignment="1">
      <alignment horizontal="left"/>
    </xf>
    <xf numFmtId="165" fontId="5" fillId="0" borderId="0" xfId="1" applyNumberFormat="1" applyFont="1" applyAlignment="1">
      <alignment horizontal="right" wrapText="1"/>
    </xf>
    <xf numFmtId="181" fontId="5" fillId="0" borderId="0" xfId="193" applyNumberFormat="1" applyFont="1" applyAlignment="1">
      <alignment horizontal="left" wrapText="1"/>
    </xf>
    <xf numFmtId="0" fontId="33" fillId="0" borderId="5" xfId="3" applyNumberFormat="1" applyFont="1" applyBorder="1" applyAlignment="1">
      <alignment horizontal="center"/>
    </xf>
    <xf numFmtId="164" fontId="5" fillId="0" borderId="8" xfId="0" quotePrefix="1" applyFont="1" applyBorder="1" applyAlignment="1">
      <alignment horizontal="center" wrapText="1"/>
    </xf>
    <xf numFmtId="167" fontId="5" fillId="0" borderId="10" xfId="3" applyNumberFormat="1" applyFont="1" applyBorder="1" applyAlignment="1">
      <alignment horizontal="right"/>
    </xf>
    <xf numFmtId="0" fontId="33" fillId="0" borderId="10" xfId="3" applyNumberFormat="1" applyFont="1" applyBorder="1" applyAlignment="1">
      <alignment horizontal="center"/>
    </xf>
    <xf numFmtId="43" fontId="5" fillId="0" borderId="10" xfId="1" quotePrefix="1" applyFont="1" applyBorder="1" applyAlignment="1">
      <alignment horizontal="center" wrapText="1"/>
    </xf>
    <xf numFmtId="164" fontId="5" fillId="0" borderId="10" xfId="0" quotePrefix="1" applyFont="1" applyBorder="1" applyAlignment="1">
      <alignment horizontal="center" wrapText="1"/>
    </xf>
    <xf numFmtId="164" fontId="5" fillId="0" borderId="10" xfId="0" applyFont="1" applyBorder="1">
      <alignment horizontal="left" wrapText="1"/>
    </xf>
    <xf numFmtId="43" fontId="5" fillId="0" borderId="10" xfId="1" applyFont="1" applyBorder="1" applyAlignment="1">
      <alignment horizontal="center" wrapText="1"/>
    </xf>
    <xf numFmtId="165" fontId="5" fillId="0" borderId="10" xfId="1" applyNumberFormat="1" applyFont="1" applyBorder="1" applyAlignment="1">
      <alignment wrapText="1"/>
    </xf>
    <xf numFmtId="165" fontId="5" fillId="0" borderId="10" xfId="1" applyNumberFormat="1" applyFont="1" applyBorder="1" applyAlignment="1">
      <alignment horizontal="left" wrapText="1"/>
    </xf>
    <xf numFmtId="167" fontId="5" fillId="0" borderId="10" xfId="5" applyNumberFormat="1" applyFont="1" applyBorder="1" applyAlignment="1">
      <alignment horizontal="right"/>
    </xf>
    <xf numFmtId="165" fontId="37" fillId="0" borderId="10" xfId="1" applyNumberFormat="1" applyFont="1" applyBorder="1" applyAlignment="1">
      <alignment wrapText="1"/>
    </xf>
    <xf numFmtId="165" fontId="37" fillId="0" borderId="10" xfId="1" applyNumberFormat="1" applyFont="1" applyBorder="1" applyAlignment="1">
      <alignment horizontal="left" wrapText="1"/>
    </xf>
    <xf numFmtId="164" fontId="37" fillId="0" borderId="0" xfId="0" applyFont="1">
      <alignment horizontal="left" wrapText="1"/>
    </xf>
    <xf numFmtId="42" fontId="37" fillId="0" borderId="3" xfId="3" applyNumberFormat="1" applyFont="1" applyFill="1" applyBorder="1" applyAlignment="1"/>
    <xf numFmtId="182" fontId="37" fillId="0" borderId="3" xfId="194" applyNumberFormat="1" applyFont="1" applyBorder="1" applyAlignment="1">
      <alignment horizontal="left" wrapText="1"/>
    </xf>
    <xf numFmtId="165" fontId="37" fillId="0" borderId="0" xfId="1" applyNumberFormat="1" applyFont="1" applyBorder="1" applyAlignment="1">
      <alignment horizontal="left" wrapText="1"/>
    </xf>
    <xf numFmtId="182" fontId="37" fillId="0" borderId="22" xfId="194" applyNumberFormat="1" applyFont="1" applyBorder="1" applyAlignment="1">
      <alignment horizontal="left" wrapText="1"/>
    </xf>
    <xf numFmtId="164" fontId="37" fillId="0" borderId="0" xfId="0" applyFont="1" applyAlignment="1"/>
    <xf numFmtId="0" fontId="37" fillId="0" borderId="0" xfId="190" applyFont="1" applyBorder="1" applyAlignment="1">
      <alignment horizontal="right"/>
    </xf>
  </cellXfs>
  <cellStyles count="195">
    <cellStyle name="_x0013_" xfId="8"/>
    <cellStyle name="_09GRC Gas Transport For Review" xfId="9"/>
    <cellStyle name="_4.06E Pass Throughs" xfId="10"/>
    <cellStyle name="_4.06E Pass Throughs_04 07E Wild Horse Wind Expansion (C) (2)" xfId="11"/>
    <cellStyle name="_4.06E Pass Throughs_Book9" xfId="12"/>
    <cellStyle name="_4.13E Montana Energy Tax" xfId="13"/>
    <cellStyle name="_4.13E Montana Energy Tax_04 07E Wild Horse Wind Expansion (C) (2)" xfId="14"/>
    <cellStyle name="_4.13E Montana Energy Tax_Book9" xfId="15"/>
    <cellStyle name="_AURORA WIP" xfId="16"/>
    <cellStyle name="_Book1" xfId="17"/>
    <cellStyle name="_Book1 (2)" xfId="18"/>
    <cellStyle name="_Book1 (2)_04 07E Wild Horse Wind Expansion (C) (2)" xfId="19"/>
    <cellStyle name="_Book1 (2)_Book9" xfId="20"/>
    <cellStyle name="_Book1_Book9" xfId="21"/>
    <cellStyle name="_Book2" xfId="22"/>
    <cellStyle name="_Book2_04 07E Wild Horse Wind Expansion (C) (2)" xfId="23"/>
    <cellStyle name="_Book2_Book9" xfId="24"/>
    <cellStyle name="_Book3" xfId="25"/>
    <cellStyle name="_Book5" xfId="26"/>
    <cellStyle name="_Chelan Debt Forecast 12.19.05" xfId="27"/>
    <cellStyle name="_Chelan Debt Forecast 12.19.05_Book9" xfId="28"/>
    <cellStyle name="_Costs not in AURORA 06GRC" xfId="29"/>
    <cellStyle name="_Costs not in AURORA 06GRC_04 07E Wild Horse Wind Expansion (C) (2)" xfId="30"/>
    <cellStyle name="_Costs not in AURORA 06GRC_Book9" xfId="31"/>
    <cellStyle name="_Costs not in AURORA 2006GRC 6.15.06" xfId="32"/>
    <cellStyle name="_Costs not in AURORA 2006GRC 6.15.06_04 07E Wild Horse Wind Expansion (C) (2)" xfId="33"/>
    <cellStyle name="_Costs not in AURORA 2006GRC 6.15.06_Book9" xfId="34"/>
    <cellStyle name="_Costs not in AURORA 2007 Rate Case" xfId="35"/>
    <cellStyle name="_Costs not in AURORA 2007 Rate Case_Book9" xfId="36"/>
    <cellStyle name="_Costs not in KWI3000 '06Budget" xfId="37"/>
    <cellStyle name="_Costs not in KWI3000 '06Budget_Book9" xfId="38"/>
    <cellStyle name="_DEM-WP (C) Power Cost 2006GRC Order" xfId="39"/>
    <cellStyle name="_DEM-WP (C) Power Cost 2006GRC Order_04 07E Wild Horse Wind Expansion (C) (2)" xfId="40"/>
    <cellStyle name="_DEM-WP (C) Power Cost 2006GRC Order_Book9" xfId="41"/>
    <cellStyle name="_DEM-WP Revised (HC) Wild Horse 2006GRC" xfId="42"/>
    <cellStyle name="_DEM-WP(C) Costs not in AURORA 2006GRC" xfId="43"/>
    <cellStyle name="_DEM-WP(C) Costs not in AURORA 2006GRC_Book9" xfId="44"/>
    <cellStyle name="_DEM-WP(C) Costs not in AURORA 2007GRC" xfId="45"/>
    <cellStyle name="_DEM-WP(C) Costs not in AURORA 2007PCORC-5.07Update" xfId="46"/>
    <cellStyle name="_DEM-WP(C) Sumas Proforma 11.5.07" xfId="47"/>
    <cellStyle name="_DEM-WP(C) Westside Hydro Data_051007" xfId="48"/>
    <cellStyle name="_Fixed Gas Transport 1 19 09" xfId="49"/>
    <cellStyle name="_Fuel Prices 4-14" xfId="50"/>
    <cellStyle name="_Fuel Prices 4-14_04 07E Wild Horse Wind Expansion (C) (2)" xfId="51"/>
    <cellStyle name="_Fuel Prices 4-14_Book9" xfId="52"/>
    <cellStyle name="_Gas Transportation Charges_2009GRC_120308" xfId="53"/>
    <cellStyle name="_Power Cost Value Copy 11.30.05 gas 1.09.06 AURORA at 1.10.06" xfId="54"/>
    <cellStyle name="_Power Cost Value Copy 11.30.05 gas 1.09.06 AURORA at 1.10.06_04 07E Wild Horse Wind Expansion (C) (2)" xfId="55"/>
    <cellStyle name="_Power Cost Value Copy 11.30.05 gas 1.09.06 AURORA at 1.10.06_Book9" xfId="56"/>
    <cellStyle name="_Recon to Darrin's 5.11.05 proforma" xfId="57"/>
    <cellStyle name="_Recon to Darrin's 5.11.05 proforma_Book9" xfId="58"/>
    <cellStyle name="_Sumas Proforma - 11-09-07" xfId="59"/>
    <cellStyle name="_Sumas Property Taxes v1" xfId="60"/>
    <cellStyle name="_Tenaska Comparison" xfId="61"/>
    <cellStyle name="_Tenaska Comparison_Book9" xfId="62"/>
    <cellStyle name="_Value Copy 11 30 05 gas 12 09 05 AURORA at 12 14 05" xfId="63"/>
    <cellStyle name="_Value Copy 11 30 05 gas 12 09 05 AURORA at 12 14 05_04 07E Wild Horse Wind Expansion (C) (2)" xfId="64"/>
    <cellStyle name="_Value Copy 11 30 05 gas 12 09 05 AURORA at 12 14 05_Book9" xfId="65"/>
    <cellStyle name="_VC 6.15.06 update on 06GRC power costs.xls Chart 1" xfId="66"/>
    <cellStyle name="_VC 6.15.06 update on 06GRC power costs.xls Chart 1_04 07E Wild Horse Wind Expansion (C) (2)" xfId="67"/>
    <cellStyle name="_VC 6.15.06 update on 06GRC power costs.xls Chart 1_Book9" xfId="68"/>
    <cellStyle name="_VC 6.15.06 update on 06GRC power costs.xls Chart 2" xfId="69"/>
    <cellStyle name="_VC 6.15.06 update on 06GRC power costs.xls Chart 2_04 07E Wild Horse Wind Expansion (C) (2)" xfId="70"/>
    <cellStyle name="_VC 6.15.06 update on 06GRC power costs.xls Chart 2_Book9" xfId="71"/>
    <cellStyle name="_VC 6.15.06 update on 06GRC power costs.xls Chart 3" xfId="72"/>
    <cellStyle name="_VC 6.15.06 update on 06GRC power costs.xls Chart 3_04 07E Wild Horse Wind Expansion (C) (2)" xfId="73"/>
    <cellStyle name="_VC 6.15.06 update on 06GRC power costs.xls Chart 3_Book9" xfId="74"/>
    <cellStyle name="0,0_x000d__x000a_NA_x000d__x000a_" xfId="75"/>
    <cellStyle name="Calc Currency (0)" xfId="76"/>
    <cellStyle name="CheckCell" xfId="77"/>
    <cellStyle name="Comma" xfId="1" builtinId="3"/>
    <cellStyle name="Comma 10" xfId="78"/>
    <cellStyle name="Comma 11" xfId="79"/>
    <cellStyle name="Comma 11 2" xfId="80"/>
    <cellStyle name="Comma 12" xfId="191"/>
    <cellStyle name="Comma 2" xfId="81"/>
    <cellStyle name="Comma 3" xfId="82"/>
    <cellStyle name="Comma 4" xfId="83"/>
    <cellStyle name="Comma 4 2" xfId="84"/>
    <cellStyle name="Comma 5" xfId="85"/>
    <cellStyle name="Comma 6" xfId="86"/>
    <cellStyle name="Comma 7" xfId="87"/>
    <cellStyle name="Comma 8" xfId="88"/>
    <cellStyle name="Comma 9" xfId="89"/>
    <cellStyle name="Comma0" xfId="90"/>
    <cellStyle name="Comma0 - Style2" xfId="91"/>
    <cellStyle name="Comma0 - Style4" xfId="92"/>
    <cellStyle name="Comma0 - Style5" xfId="93"/>
    <cellStyle name="Comma0_00COS Ind Allocators" xfId="94"/>
    <cellStyle name="Comma1 - Style1" xfId="95"/>
    <cellStyle name="Copied" xfId="96"/>
    <cellStyle name="COST1" xfId="97"/>
    <cellStyle name="Curren - Style1" xfId="98"/>
    <cellStyle name="Curren - Style2" xfId="99"/>
    <cellStyle name="Curren - Style5" xfId="100"/>
    <cellStyle name="Curren - Style6" xfId="101"/>
    <cellStyle name="Currency" xfId="194" builtinId="4"/>
    <cellStyle name="Currency 10" xfId="102"/>
    <cellStyle name="Currency 2" xfId="103"/>
    <cellStyle name="Currency 3" xfId="104"/>
    <cellStyle name="Currency 4" xfId="105"/>
    <cellStyle name="Currency 5" xfId="106"/>
    <cellStyle name="Currency 6" xfId="107"/>
    <cellStyle name="Currency 7" xfId="108"/>
    <cellStyle name="Currency 8" xfId="109"/>
    <cellStyle name="Currency 9" xfId="110"/>
    <cellStyle name="Currency0" xfId="111"/>
    <cellStyle name="Date" xfId="112"/>
    <cellStyle name="Entered" xfId="113"/>
    <cellStyle name="Euro" xfId="114"/>
    <cellStyle name="Fixed" xfId="115"/>
    <cellStyle name="Fixed3 - Style3" xfId="116"/>
    <cellStyle name="Grey" xfId="117"/>
    <cellStyle name="Header1" xfId="118"/>
    <cellStyle name="Header2" xfId="119"/>
    <cellStyle name="Heading1" xfId="120"/>
    <cellStyle name="Heading2" xfId="121"/>
    <cellStyle name="Input [yellow]" xfId="122"/>
    <cellStyle name="Input Cells" xfId="123"/>
    <cellStyle name="Input Cells Percent" xfId="124"/>
    <cellStyle name="Input Cells_Book9" xfId="125"/>
    <cellStyle name="Lines" xfId="126"/>
    <cellStyle name="LINKED" xfId="127"/>
    <cellStyle name="modified border" xfId="128"/>
    <cellStyle name="modified border1" xfId="129"/>
    <cellStyle name="no dec" xfId="130"/>
    <cellStyle name="Normal" xfId="0" builtinId="0"/>
    <cellStyle name="Normal - Style1" xfId="131"/>
    <cellStyle name="Normal 10" xfId="132"/>
    <cellStyle name="Normal 11" xfId="133"/>
    <cellStyle name="Normal 12" xfId="134"/>
    <cellStyle name="Normal 13" xfId="135"/>
    <cellStyle name="Normal 14" xfId="136"/>
    <cellStyle name="Normal 15" xfId="137"/>
    <cellStyle name="Normal 16" xfId="190"/>
    <cellStyle name="Normal 2" xfId="4"/>
    <cellStyle name="Normal 2 2" xfId="189"/>
    <cellStyle name="Normal 3" xfId="138"/>
    <cellStyle name="Normal 4" xfId="139"/>
    <cellStyle name="Normal 4 2" xfId="140"/>
    <cellStyle name="Normal 5" xfId="141"/>
    <cellStyle name="Normal 6" xfId="142"/>
    <cellStyle name="Normal 7" xfId="143"/>
    <cellStyle name="Normal 8" xfId="6"/>
    <cellStyle name="Normal 9" xfId="144"/>
    <cellStyle name="Normal_Book3 2" xfId="3"/>
    <cellStyle name="Normal_Book3 3" xfId="5"/>
    <cellStyle name="Percen - Style1" xfId="145"/>
    <cellStyle name="Percen - Style2" xfId="146"/>
    <cellStyle name="Percen - Style3" xfId="147"/>
    <cellStyle name="Percent" xfId="193" builtinId="5"/>
    <cellStyle name="Percent [2]" xfId="148"/>
    <cellStyle name="Percent 2" xfId="149"/>
    <cellStyle name="Percent 3" xfId="150"/>
    <cellStyle name="Percent 4" xfId="151"/>
    <cellStyle name="Percent 4 2" xfId="152"/>
    <cellStyle name="Percent 4 3" xfId="153"/>
    <cellStyle name="Percent 5" xfId="7"/>
    <cellStyle name="Percent 6" xfId="154"/>
    <cellStyle name="Percent 7" xfId="192"/>
    <cellStyle name="Processing" xfId="155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purple - Style8" xfId="162"/>
    <cellStyle name="RED" xfId="163"/>
    <cellStyle name="Red - Style7" xfId="164"/>
    <cellStyle name="RED_04 07E Wild Horse Wind Expansion (C) (2)" xfId="165"/>
    <cellStyle name="Report" xfId="166"/>
    <cellStyle name="Report Bar" xfId="167"/>
    <cellStyle name="Report Heading" xfId="168"/>
    <cellStyle name="Report Percent" xfId="169"/>
    <cellStyle name="Report Unit Cost" xfId="170"/>
    <cellStyle name="Reports" xfId="171"/>
    <cellStyle name="Reports Total" xfId="172"/>
    <cellStyle name="Reports Unit Cost Total" xfId="173"/>
    <cellStyle name="Reports_Book9" xfId="174"/>
    <cellStyle name="RevList" xfId="175"/>
    <cellStyle name="round100" xfId="176"/>
    <cellStyle name="shade" xfId="177"/>
    <cellStyle name="StmtTtl1" xfId="178"/>
    <cellStyle name="StmtTtl2" xfId="179"/>
    <cellStyle name="STYL1 - Style1" xfId="180"/>
    <cellStyle name="Style 1" xfId="2"/>
    <cellStyle name="Style 1 2" xfId="181"/>
    <cellStyle name="Style 1_Book9" xfId="182"/>
    <cellStyle name="Subtotal" xfId="183"/>
    <cellStyle name="Sub-total" xfId="184"/>
    <cellStyle name="Title: Major" xfId="185"/>
    <cellStyle name="Title: Minor" xfId="186"/>
    <cellStyle name="Title: Worksheet" xfId="187"/>
    <cellStyle name="Total4 - Style4" xfId="1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5%20PCORC\Update%20Filing%20-%20May%202006\Working%20Files\04.06.06.Transmission%20Rate%20Ba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6\Power%20Costs\Costs%20not%20in%20AURORA%2006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ab0422\Local%20Settings\Temporary%20Internet%20Files\OLK181\FW_Feb_FY05_upload_format_accl_wksh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F\Due%20Diligence\August%20New%20Model\Fred%20Value%209.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2\2007%20Strat%20Plan%20-%20v7%20Low%202007%20Capital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Tenaska%20&amp;%20Encogen%20Information\Tenaska\PCORC%20Disallowance\Tenaska%20Comparis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Quarterly%20Reporting\Misc\WC-RB%20Misc\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T\ENCOGEN_WBOOK%20(StratPlan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0509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74\Goldendale%20Proforma%20-%20Curr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char\Local%20Settings\Temporary%20Internet%20Files\OLK4DD\Property%20Tax%20revised%20base%20on%20090508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Co%20Testimony%20and%20Workpapers\Copy%20of%20WJE%20Workpaper%20(C)%20Wild%20Horse%20Expansion%20Proforma_2009%20GRC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\newgas\2000\Oct00\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Wild_Horse_Wind_Project\Financial\Finance\Post%2010-15-04%20Turbine%20Bid%20Proformas\RES-Post%2010-15-04\8.78%25%20WACC-RES-Hopkins%20Ridge%20Vestas%20V80%20Turbi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7\Workpapers\Update\DEM-WP(C)%20Costs%20not%20in%20AURORA%202007GRC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C0\Aurora%20Prices%20for%20ROR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cartwri\My%20Documents\Projects\PSE\Projects\BHP\Due%20Diligence\BHP%20IS.BS.CF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5\Power%20Cost%2050yr%206.15.06%20AURORA%20run%20with%205.23.06%20pric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Phase%202%20RFP%20Quantitative%20Analysis\PSM%20Input%20Assumptions\Gas%20Transport\Gas%20Transpor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PCORC\TY%2012ME%2012-2006\2007%20PCORC%20JHS-4%20through%20JHS-9%20(C)%20working%20file%2003%2008%2020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OLK13BE\Goldendale%20Proforma%20-%20Curren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EBT%20MANAGEMENT\Debt%20Schedules\2006\Cash%20&amp;%20Accrual%20master%20sheets\RI05%20Cash&amp;Accrual-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D\2.26E%20Regulatory%20Assets%20%20Liabili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Jun_30_01\Proforma%20Adj_not%20us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71\SOE%20Sept%20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el\Chelan\Pro%20Forma%20Models\PSE%20Incremental\Cash%20-%20No%20Defease\12-15%20Final%20for%20Board\12-15%20(Hydro)NoD%20CPUD-PSEIncremental-1215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apacity\CAP_WBook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epor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LaborInctvOH%200903%20GR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Unbilled%20Rev%20Electric%20-%20Gas%20-%20SOE%20-%20SOG\2006\09-06%20Elec_Unb%20(93%203%25%202%20months)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DEM-WP(C)%20AURORA%20Scenarios%20Summary%20(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2609%20ver1%20(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Active%20Projects\NatG_834_Mint%20Farm_Ownership\Financial\LTSA%20Analysis\Mint%20Farm%20Maintenance%20Option%20Model_wo%20duct%20fi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EL%2009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llanc1\Local%20Settings\Temporary%20Internet%20Files\OLK4A\4-5-07%20PSE%20SPA-%20%201x7FA%20MMP%20vs%20C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FFH Fees"/>
      <sheetName val="Generation &amp; Fuel"/>
      <sheetName val="Error Checks &amp; Notes"/>
      <sheetName val="Depreciation"/>
      <sheetName val="CapEx"/>
      <sheetName val="Links to Notes"/>
      <sheetName val="2009 O&amp;M Budget"/>
      <sheetName val="MFGS Insurance Costs"/>
      <sheetName val="MFgS Prop Tax Est (2)"/>
      <sheetName val="Variable Gas Transport Inputs"/>
      <sheetName val="Fixed Gas Transport"/>
      <sheetName val="Cost Report"/>
      <sheetName val="Working Capital true up"/>
      <sheetName val="Dec 2008 Actuals"/>
      <sheetName val="MFGS Capital"/>
    </sheetNames>
    <sheetDataSet>
      <sheetData sheetId="0" refreshError="1"/>
      <sheetData sheetId="1" refreshError="1">
        <row r="3">
          <cell r="E3">
            <v>39600</v>
          </cell>
        </row>
        <row r="17">
          <cell r="E17">
            <v>293</v>
          </cell>
        </row>
      </sheetData>
      <sheetData sheetId="2" refreshError="1">
        <row r="3">
          <cell r="J3">
            <v>0.46030000000000004</v>
          </cell>
        </row>
        <row r="8">
          <cell r="F8">
            <v>7.0000000000000007E-2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240690000</v>
          </cell>
        </row>
        <row r="4">
          <cell r="B4">
            <v>1193910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E4">
            <v>39134</v>
          </cell>
          <cell r="I4">
            <v>0.5</v>
          </cell>
        </row>
        <row r="5">
          <cell r="E5">
            <v>10</v>
          </cell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19">
          <cell r="E19">
            <v>0.35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2">
          <cell r="E22">
            <v>1</v>
          </cell>
        </row>
        <row r="23">
          <cell r="E23">
            <v>0.85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27">
          <cell r="E27">
            <v>0.15020845833333332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>
            <v>120000000</v>
          </cell>
        </row>
        <row r="7">
          <cell r="B7">
            <v>780108.63525000005</v>
          </cell>
        </row>
        <row r="8">
          <cell r="B8">
            <v>2135000</v>
          </cell>
        </row>
        <row r="23">
          <cell r="B23">
            <v>1543634.5770198947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335752.08906329999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/>
      <sheetData sheetId="1"/>
      <sheetData sheetId="2">
        <row r="1">
          <cell r="A1" t="str">
            <v>WH Expansion Project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Budget-Updated"/>
      <sheetName val="Data----&gt;"/>
      <sheetName val="Capital Budget"/>
      <sheetName val="WTG Supply Agmt"/>
      <sheetName val="Exchange Hist"/>
      <sheetName val="PSE - WR Payment Schedule"/>
      <sheetName val="RES FINAL BOP"/>
      <sheetName val="Contingency"/>
      <sheetName val="Start-up Costs"/>
      <sheetName val="Property Tax Worksheet"/>
    </sheetNames>
    <sheetDataSet>
      <sheetData sheetId="0" refreshError="1"/>
      <sheetData sheetId="1">
        <row r="9">
          <cell r="E9">
            <v>44</v>
          </cell>
        </row>
        <row r="10">
          <cell r="E10">
            <v>2</v>
          </cell>
        </row>
        <row r="11">
          <cell r="E11">
            <v>22</v>
          </cell>
        </row>
        <row r="12">
          <cell r="E12">
            <v>44</v>
          </cell>
        </row>
        <row r="13">
          <cell r="E13">
            <v>0.23799999999999999</v>
          </cell>
        </row>
        <row r="20">
          <cell r="E20">
            <v>6.5000000000000002E-2</v>
          </cell>
        </row>
        <row r="21">
          <cell r="E21">
            <v>1.4999999999999999E-2</v>
          </cell>
        </row>
        <row r="29">
          <cell r="E29">
            <v>10</v>
          </cell>
        </row>
        <row r="36">
          <cell r="E36">
            <v>2.5000000000000001E-2</v>
          </cell>
        </row>
        <row r="40">
          <cell r="E40">
            <v>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>
        <row r="35">
          <cell r="B35">
            <v>1264594.0502000002</v>
          </cell>
        </row>
        <row r="37">
          <cell r="B37">
            <v>84000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  <row r="53">
          <cell r="D53">
            <v>2.5499999999999998E-2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AA682">
            <v>20.85</v>
          </cell>
          <cell r="AB682">
            <v>0</v>
          </cell>
          <cell r="AC682">
            <v>0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</row>
        <row r="686">
          <cell r="AC686">
            <v>3625.3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AC734">
            <v>2599393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</row>
        <row r="864">
          <cell r="AC864">
            <v>526000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</row>
        <row r="1064">
          <cell r="AC1064">
            <v>-500000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</row>
        <row r="1286">
          <cell r="AB1286">
            <v>-450408.67</v>
          </cell>
          <cell r="AC1286">
            <v>-450408.67</v>
          </cell>
        </row>
        <row r="1287">
          <cell r="AC1287">
            <v>-37547.620000000003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</row>
        <row r="1322">
          <cell r="AC1322">
            <v>-249455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</row>
        <row r="1349">
          <cell r="AC1349">
            <v>-338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</row>
        <row r="1387">
          <cell r="AB1387">
            <v>-150000</v>
          </cell>
          <cell r="AC1387">
            <v>-150000</v>
          </cell>
        </row>
        <row r="1388">
          <cell r="AC1388">
            <v>-2599393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JHS-4"/>
      <sheetName val="JHS-4 Adjstmts"/>
      <sheetName val="JHS-5"/>
      <sheetName val="JHS-5 compare"/>
      <sheetName val="JHS-5 Ex A-2 (TRB)"/>
      <sheetName val="JHS-5 Ex A-3 (C)"/>
      <sheetName val="JHS-5 Ex A-4 (ProdAdj)"/>
      <sheetName val="JHS-5 Ex A-5 (PwrCsts)"/>
      <sheetName val="JHS-5 Ex D"/>
      <sheetName val="JHS-6"/>
      <sheetName val="Golden-RevReq"/>
      <sheetName val="DWH-4"/>
      <sheetName val="Pwr Csts"/>
      <sheetName val="RY Pwr Cst"/>
      <sheetName val="PC TY"/>
      <sheetName val="(C) Production OM"/>
      <sheetName val="PC Recon"/>
      <sheetName val="Beg Prod Plant"/>
      <sheetName val="Beg Prod Ratebase"/>
      <sheetName val="EB&amp;Taxes"/>
      <sheetName val="557"/>
      <sheetName val="ProdFctr"/>
      <sheetName val="Rlfwd"/>
      <sheetName val="Diff"/>
      <sheetName val="JHS-4 Orig"/>
      <sheetName val="JHS-6 Change"/>
      <sheetName val="Chang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-07"/>
      <sheetName val="2006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</row>
        <row r="270">
          <cell r="R270">
            <v>0</v>
          </cell>
          <cell r="S270">
            <v>205776.56</v>
          </cell>
          <cell r="T270">
            <v>272399.3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</row>
        <row r="500">
          <cell r="R500">
            <v>0</v>
          </cell>
          <cell r="S500">
            <v>0</v>
          </cell>
          <cell r="T500">
            <v>10144618.43</v>
          </cell>
        </row>
        <row r="501">
          <cell r="R501">
            <v>0</v>
          </cell>
          <cell r="S501">
            <v>0</v>
          </cell>
          <cell r="T501">
            <v>212634.15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</row>
        <row r="561">
          <cell r="R561">
            <v>0</v>
          </cell>
          <cell r="S561">
            <v>0</v>
          </cell>
          <cell r="T561">
            <v>40009301</v>
          </cell>
        </row>
        <row r="562">
          <cell r="R562">
            <v>0</v>
          </cell>
          <cell r="S562">
            <v>0</v>
          </cell>
          <cell r="T562">
            <v>-40009301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</row>
        <row r="580">
          <cell r="R580">
            <v>0</v>
          </cell>
          <cell r="S580">
            <v>0</v>
          </cell>
          <cell r="T580">
            <v>783.5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</row>
        <row r="627">
          <cell r="R627">
            <v>0</v>
          </cell>
          <cell r="S627">
            <v>496</v>
          </cell>
          <cell r="T627">
            <v>3305.19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</row>
        <row r="849">
          <cell r="R849">
            <v>0</v>
          </cell>
          <cell r="S849">
            <v>0</v>
          </cell>
          <cell r="T849">
            <v>340757</v>
          </cell>
        </row>
        <row r="850">
          <cell r="R850">
            <v>0</v>
          </cell>
          <cell r="S850">
            <v>0</v>
          </cell>
          <cell r="T850">
            <v>16000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T1004">
            <v>-80250000</v>
          </cell>
        </row>
        <row r="1005">
          <cell r="T1005">
            <v>-200000000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T1007">
            <v>-431100</v>
          </cell>
        </row>
        <row r="1008">
          <cell r="T1008">
            <v>-1458300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</row>
        <row r="1124">
          <cell r="R1124">
            <v>1.19</v>
          </cell>
          <cell r="S1124">
            <v>5.95</v>
          </cell>
          <cell r="T1124">
            <v>14.76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T1320">
            <v>-3250409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</row>
        <row r="1344">
          <cell r="R1344">
            <v>0</v>
          </cell>
          <cell r="S1344">
            <v>0</v>
          </cell>
          <cell r="T1344">
            <v>-256699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</row>
        <row r="1373">
          <cell r="R1373">
            <v>0</v>
          </cell>
          <cell r="S1373">
            <v>0</v>
          </cell>
          <cell r="T1373">
            <v>-967879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</row>
        <row r="1400">
          <cell r="R1400">
            <v>0</v>
          </cell>
          <cell r="S1400">
            <v>0</v>
          </cell>
          <cell r="T1400">
            <v>-97579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</row>
        <row r="1450">
          <cell r="R1450">
            <v>0</v>
          </cell>
          <cell r="S1450">
            <v>0</v>
          </cell>
          <cell r="T1450">
            <v>-13468.61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Scenario Summary"/>
      <sheetName val="Monthly Cost Summary"/>
      <sheetName val="Exclude MF Scenario=====&gt;"/>
      <sheetName val="Aurora &amp; Non Aurora WHE"/>
      <sheetName val="AURORA Total WHE"/>
      <sheetName val="Pivot Costs WHE"/>
      <sheetName val="Pivot Energy WHE"/>
      <sheetName val="Exclude WHE Scenario=====&gt;"/>
      <sheetName val="Aurora &amp; Non Aurora MF"/>
      <sheetName val="AURORA Total MF"/>
      <sheetName val="Pivot Costs MF"/>
      <sheetName val="Pivot Energy MF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Baker Replacement 1997-2025</v>
          </cell>
          <cell r="C4" t="str">
            <v>Baker Replacement</v>
          </cell>
        </row>
        <row r="5">
          <cell r="B5" t="str">
            <v>BC Hydro Point Roberts 2004-2007</v>
          </cell>
          <cell r="C5" t="str">
            <v>BC Hydro Point Roberts</v>
          </cell>
        </row>
        <row r="6">
          <cell r="B6" t="str">
            <v>BC Hydro Point Roberts 2007-2025</v>
          </cell>
          <cell r="C6" t="str">
            <v>BC Hydro Point Roberts</v>
          </cell>
        </row>
        <row r="7">
          <cell r="B7" t="str">
            <v>BPA Snohomish Conservation  2004-2010</v>
          </cell>
          <cell r="C7" t="str">
            <v>BPA Snohomish Conservation</v>
          </cell>
        </row>
        <row r="8">
          <cell r="B8" t="str">
            <v>Canadian EA 2004-2025</v>
          </cell>
          <cell r="C8" t="str">
            <v>Canadian EA</v>
          </cell>
        </row>
        <row r="9">
          <cell r="B9" t="str">
            <v>Colstrip 1</v>
          </cell>
          <cell r="C9" t="str">
            <v>Colstrip 1&amp;2</v>
          </cell>
        </row>
        <row r="10">
          <cell r="B10" t="str">
            <v>Colstrip 2</v>
          </cell>
          <cell r="C10" t="str">
            <v>Colstrip 1&amp;2</v>
          </cell>
        </row>
        <row r="11">
          <cell r="B11" t="str">
            <v>Colstrip 3</v>
          </cell>
          <cell r="C11" t="str">
            <v>Colstrip 3&amp;4</v>
          </cell>
        </row>
        <row r="12">
          <cell r="B12" t="str">
            <v>Colstrip 4</v>
          </cell>
          <cell r="C12" t="str">
            <v>Colstrip 3&amp;4</v>
          </cell>
        </row>
        <row r="13">
          <cell r="B13" t="str">
            <v xml:space="preserve">Electron </v>
          </cell>
          <cell r="C13" t="str">
            <v>Puget's Hydro</v>
          </cell>
        </row>
        <row r="14">
          <cell r="B14" t="str">
            <v>Encogen 1</v>
          </cell>
          <cell r="C14" t="str">
            <v>Encogen</v>
          </cell>
        </row>
        <row r="15">
          <cell r="B15" t="str">
            <v>Frederickson 1</v>
          </cell>
          <cell r="C15" t="str">
            <v>Frederickson 1&amp;2</v>
          </cell>
        </row>
        <row r="16">
          <cell r="B16" t="str">
            <v>Frederickson 2</v>
          </cell>
          <cell r="C16" t="str">
            <v>Frederickson 1&amp;2</v>
          </cell>
        </row>
        <row r="17">
          <cell r="B17" t="str">
            <v>Frederickson Primary</v>
          </cell>
          <cell r="C17" t="str">
            <v>Fred 1</v>
          </cell>
        </row>
        <row r="18">
          <cell r="B18" t="str">
            <v>Frederickson Duct Firing</v>
          </cell>
          <cell r="C18" t="str">
            <v>Fred 1</v>
          </cell>
        </row>
        <row r="19">
          <cell r="B19" t="str">
            <v>Fredonia 1</v>
          </cell>
          <cell r="C19" t="str">
            <v>Fredonia 1&amp;2</v>
          </cell>
        </row>
        <row r="20">
          <cell r="B20" t="str">
            <v>Fredonia 2</v>
          </cell>
          <cell r="C20" t="str">
            <v>Fredonia 1&amp;2</v>
          </cell>
        </row>
        <row r="21">
          <cell r="B21" t="str">
            <v>Fredonia 3-4</v>
          </cell>
          <cell r="C21" t="str">
            <v>Fredonia 3&amp;4</v>
          </cell>
        </row>
        <row r="22">
          <cell r="B22" t="str">
            <v>Goldendale Energy Center</v>
          </cell>
          <cell r="C22" t="str">
            <v>Goldendale</v>
          </cell>
        </row>
        <row r="23">
          <cell r="B23" t="str">
            <v>Goldendale Duct Firing</v>
          </cell>
          <cell r="C23" t="str">
            <v>Goldendale</v>
          </cell>
        </row>
        <row r="24">
          <cell r="B24" t="str">
            <v>Hopkins Ridge Wind</v>
          </cell>
          <cell r="C24" t="str">
            <v>Hopkins Ridge Wind</v>
          </cell>
        </row>
        <row r="25">
          <cell r="B25" t="str">
            <v>Lower Baker 1</v>
          </cell>
          <cell r="C25" t="str">
            <v>Puget's Hydro</v>
          </cell>
        </row>
        <row r="26">
          <cell r="B26" t="str">
            <v>March Point 1 MRun 2004-2011</v>
          </cell>
          <cell r="C26" t="str">
            <v>QF March Point 1</v>
          </cell>
        </row>
        <row r="27">
          <cell r="B27" t="str">
            <v>March Point 2 Dis 2004-2011</v>
          </cell>
          <cell r="C27" t="str">
            <v>QF March Point 2</v>
          </cell>
        </row>
        <row r="28">
          <cell r="B28" t="str">
            <v>March Point 2 MRun  2004-2011</v>
          </cell>
          <cell r="C28" t="str">
            <v>QF March Point 2</v>
          </cell>
        </row>
        <row r="29">
          <cell r="B29" t="str">
            <v>Market Purchases</v>
          </cell>
          <cell r="C29" t="str">
            <v>Market Purchase</v>
          </cell>
        </row>
        <row r="30">
          <cell r="B30" t="str">
            <v>Market Sales</v>
          </cell>
          <cell r="C30" t="str">
            <v>Market Sale</v>
          </cell>
        </row>
        <row r="31">
          <cell r="B31" t="str">
            <v>Northwestern Energy 2004-2010</v>
          </cell>
          <cell r="C31" t="str">
            <v>Northwestern Energy</v>
          </cell>
        </row>
        <row r="32">
          <cell r="B32" t="str">
            <v>Nooksack Hydro 2004-2008</v>
          </cell>
          <cell r="C32" t="str">
            <v>Nooksack Hydro</v>
          </cell>
        </row>
        <row r="33">
          <cell r="B33" t="str">
            <v>North Wasco 2004-2012</v>
          </cell>
          <cell r="C33" t="str">
            <v>Wasco Hydro</v>
          </cell>
        </row>
        <row r="34">
          <cell r="B34" t="str">
            <v>PG&amp;E Exchange In 2004-2008</v>
          </cell>
          <cell r="C34" t="str">
            <v>PG&amp;E Exchange</v>
          </cell>
        </row>
        <row r="35">
          <cell r="B35" t="str">
            <v>PG&amp;E Exchange Out 2004-2008</v>
          </cell>
          <cell r="C35" t="str">
            <v>PG&amp;E Exchange</v>
          </cell>
        </row>
        <row r="36">
          <cell r="B36" t="str">
            <v>PR Disp Product 2005-2011</v>
          </cell>
          <cell r="C36" t="str">
            <v>PR Displacement Product</v>
          </cell>
        </row>
        <row r="37">
          <cell r="B37" t="str">
            <v>Priest Rapids</v>
          </cell>
          <cell r="C37" t="str">
            <v>Mid Columbia</v>
          </cell>
        </row>
        <row r="38">
          <cell r="B38" t="str">
            <v>QF Koma Kulshan Hydro 2004-2025</v>
          </cell>
          <cell r="C38" t="str">
            <v>QF Koma Kulshan Hydro</v>
          </cell>
        </row>
        <row r="39">
          <cell r="B39" t="str">
            <v>QF PERC 2004-2009</v>
          </cell>
          <cell r="C39" t="str">
            <v>QF PERC</v>
          </cell>
        </row>
        <row r="40">
          <cell r="B40" t="str">
            <v>QF Port Townsend Hydro 2000-2025</v>
          </cell>
          <cell r="C40" t="str">
            <v>QF Port Townsend Hydro</v>
          </cell>
        </row>
        <row r="41">
          <cell r="B41" t="str">
            <v>QF Spokane MSW 2004-2011</v>
          </cell>
          <cell r="C41" t="str">
            <v>QF Spokane MSW</v>
          </cell>
        </row>
        <row r="42">
          <cell r="B42" t="str">
            <v>QF Sygitowicz 2004-2014</v>
          </cell>
          <cell r="C42" t="str">
            <v>QF Sygitowicz</v>
          </cell>
        </row>
        <row r="43">
          <cell r="B43" t="str">
            <v>QF Sygitowicz 2014 - 2025</v>
          </cell>
          <cell r="C43" t="str">
            <v>QF Sygitowicz</v>
          </cell>
        </row>
        <row r="44">
          <cell r="B44" t="str">
            <v>QF Twin Falls 2004-2025</v>
          </cell>
          <cell r="C44" t="str">
            <v>QF Twin Falls</v>
          </cell>
        </row>
        <row r="45">
          <cell r="B45" t="str">
            <v>QF Weeks Falls 2004-2025</v>
          </cell>
          <cell r="C45" t="str">
            <v>QF Weeks Falls</v>
          </cell>
        </row>
        <row r="46">
          <cell r="B46" t="str">
            <v>Resource Total</v>
          </cell>
          <cell r="C46" t="str">
            <v>Resource Total</v>
          </cell>
        </row>
        <row r="47">
          <cell r="B47" t="str">
            <v>Rock Island 1</v>
          </cell>
          <cell r="C47" t="str">
            <v>Mid Columbia</v>
          </cell>
        </row>
        <row r="48">
          <cell r="B48" t="str">
            <v>Rock Island 2</v>
          </cell>
          <cell r="C48" t="str">
            <v>Mid Columbia</v>
          </cell>
        </row>
        <row r="49">
          <cell r="B49" t="str">
            <v>Rocky Reach 1-11</v>
          </cell>
          <cell r="C49" t="str">
            <v>Mid Columbia</v>
          </cell>
        </row>
        <row r="50">
          <cell r="B50" t="str">
            <v>Snoqualmie Falls</v>
          </cell>
          <cell r="C50" t="str">
            <v>Puget's Hydro</v>
          </cell>
        </row>
        <row r="51">
          <cell r="B51" t="str">
            <v>Tenaska 2004-2011</v>
          </cell>
          <cell r="C51" t="str">
            <v>QF Tenaska</v>
          </cell>
        </row>
        <row r="52">
          <cell r="B52" t="str">
            <v>Tenaska Excess Energy 2004-2011</v>
          </cell>
          <cell r="C52" t="str">
            <v>Tenaska Excess Energy</v>
          </cell>
        </row>
        <row r="53">
          <cell r="B53" t="str">
            <v>Total</v>
          </cell>
          <cell r="C53" t="str">
            <v>Total</v>
          </cell>
        </row>
        <row r="54">
          <cell r="B54" t="str">
            <v>Total Contract Purchases</v>
          </cell>
          <cell r="C54" t="str">
            <v>Total Contract Purchases</v>
          </cell>
        </row>
        <row r="55">
          <cell r="B55" t="str">
            <v>Total Contract Sales</v>
          </cell>
          <cell r="C55" t="str">
            <v>Total Contract Sales</v>
          </cell>
        </row>
        <row r="56">
          <cell r="B56" t="str">
            <v>Upper Baker</v>
          </cell>
          <cell r="C56" t="str">
            <v>Puget's Hydro</v>
          </cell>
        </row>
        <row r="57">
          <cell r="B57" t="str">
            <v xml:space="preserve">Wanapum </v>
          </cell>
          <cell r="C57" t="str">
            <v>Mid Columbia</v>
          </cell>
        </row>
        <row r="58">
          <cell r="B58" t="str">
            <v xml:space="preserve">Wells </v>
          </cell>
          <cell r="C58" t="str">
            <v>Mid Columbia</v>
          </cell>
        </row>
        <row r="59">
          <cell r="B59" t="str">
            <v>Whitehorn 2 (Point Whitehorn)</v>
          </cell>
          <cell r="C59" t="str">
            <v>Whitehorn 2&amp;3</v>
          </cell>
        </row>
        <row r="60">
          <cell r="B60" t="str">
            <v>Whitehorn 3 (Point Whitehorn)</v>
          </cell>
          <cell r="C60" t="str">
            <v>Whitehorn 2&amp;3</v>
          </cell>
        </row>
        <row r="61">
          <cell r="B61" t="str">
            <v>Wild Horse Wind Project</v>
          </cell>
          <cell r="C61" t="str">
            <v>Wild Horse Wind</v>
          </cell>
        </row>
        <row r="62">
          <cell r="B62" t="str">
            <v>WNP-3 BPA Exch Power 2004-2017</v>
          </cell>
          <cell r="C62" t="str">
            <v>BPA Firm - WNP #3 Exchange</v>
          </cell>
        </row>
        <row r="63">
          <cell r="B63" t="str">
            <v>WNP-3 Return  2000 - 2017</v>
          </cell>
          <cell r="C63" t="str">
            <v>WNP-3 Return</v>
          </cell>
        </row>
        <row r="64">
          <cell r="B64" t="str">
            <v>Klondike III PPA 2007-2026</v>
          </cell>
          <cell r="C64" t="str">
            <v>Klondike Wind PPA</v>
          </cell>
        </row>
        <row r="65">
          <cell r="B65" t="str">
            <v>Lehman Brothers 2009-2013</v>
          </cell>
          <cell r="C65" t="str">
            <v>Lehman Brothers PPA</v>
          </cell>
        </row>
        <row r="66">
          <cell r="B66" t="str">
            <v>Powerex OnPeak PPA 2008-2012</v>
          </cell>
          <cell r="C66" t="str">
            <v>Powerex OnPeak PPA</v>
          </cell>
        </row>
        <row r="67">
          <cell r="B67" t="str">
            <v>Sempra Energy 2009-2013</v>
          </cell>
          <cell r="C67" t="str">
            <v>Sempra PPA</v>
          </cell>
        </row>
        <row r="68">
          <cell r="B68" t="str">
            <v>PSE ST OnPeak Contracts</v>
          </cell>
          <cell r="C68" t="str">
            <v>PSE Short Term Contracts</v>
          </cell>
        </row>
        <row r="69">
          <cell r="B69" t="str">
            <v>PSE ST OffPeak Contracts</v>
          </cell>
          <cell r="C69" t="str">
            <v>PSE Short Term Contracts</v>
          </cell>
        </row>
        <row r="70">
          <cell r="B70" t="str">
            <v>Sumas Energy 1-2</v>
          </cell>
          <cell r="C70" t="str">
            <v>Sumas</v>
          </cell>
        </row>
        <row r="71">
          <cell r="B71" t="str">
            <v>TransAlta Exchange in 2007-2010</v>
          </cell>
          <cell r="C71" t="str">
            <v>TransAlta Exchange</v>
          </cell>
        </row>
        <row r="72">
          <cell r="B72" t="str">
            <v>TransAlta Exchange out 2007-2010</v>
          </cell>
          <cell r="C72" t="str">
            <v>TransAlta Exchange</v>
          </cell>
        </row>
        <row r="73">
          <cell r="B73" t="str">
            <v>Credit Suisse 2009-2013</v>
          </cell>
          <cell r="C73" t="str">
            <v>Credit Suisse</v>
          </cell>
        </row>
        <row r="74">
          <cell r="B74" t="str">
            <v>Qualco</v>
          </cell>
          <cell r="C74" t="str">
            <v>Qualco Dairy Digester</v>
          </cell>
        </row>
        <row r="75">
          <cell r="B75" t="str">
            <v>Mint Farm Energy Center</v>
          </cell>
          <cell r="C75" t="str">
            <v>Mint Farm</v>
          </cell>
        </row>
        <row r="76">
          <cell r="B76" t="str">
            <v>Mint Farm Duct Firing</v>
          </cell>
          <cell r="C76" t="str">
            <v>Mint Farm</v>
          </cell>
        </row>
        <row r="77">
          <cell r="B77" t="str">
            <v>Wild Horse Expansion</v>
          </cell>
          <cell r="C77" t="str">
            <v>Wild Horse Expansion</v>
          </cell>
        </row>
        <row r="78">
          <cell r="B78" t="str">
            <v>Priest Rapids</v>
          </cell>
          <cell r="C78" t="str">
            <v>Mid Columbia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Mint Farm"/>
      <sheetName val="Financial Statements"/>
      <sheetName val="General Inputs"/>
      <sheetName val="Revenue Calculation"/>
      <sheetName val="Expenses"/>
      <sheetName val="Maintenance"/>
      <sheetName val="FFH Fees"/>
      <sheetName val="Generation &amp; Fuel"/>
      <sheetName val="Error Checks &amp; Notes"/>
      <sheetName val="Depreciation"/>
      <sheetName val="CapEx"/>
      <sheetName val="Links to Notes"/>
      <sheetName val="VOM"/>
      <sheetName val="2009 O&amp;M Budget"/>
      <sheetName val="MFGS Insurance Costs"/>
      <sheetName val="MFgS Prop Tax Est (2)"/>
      <sheetName val="Variable Gas Transport Inputs"/>
      <sheetName val="Fixed Gas Transport"/>
      <sheetName val="MFGS Capital"/>
    </sheetNames>
    <sheetDataSet>
      <sheetData sheetId="0" refreshError="1"/>
      <sheetData sheetId="1" refreshError="1"/>
      <sheetData sheetId="2" refreshError="1">
        <row r="4">
          <cell r="E4">
            <v>39783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88">
          <cell r="I88">
            <v>37440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3">
          <cell r="F243">
            <v>171000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15">
          <cell r="A15">
            <v>2005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96"/>
  <sheetViews>
    <sheetView tabSelected="1" workbookViewId="0">
      <selection activeCell="E4" sqref="E4:F4"/>
    </sheetView>
  </sheetViews>
  <sheetFormatPr defaultColWidth="9.140625" defaultRowHeight="15.75"/>
  <cols>
    <col min="1" max="1" width="3" style="45" customWidth="1"/>
    <col min="2" max="2" width="43.28515625" style="45" customWidth="1"/>
    <col min="3" max="3" width="12.5703125" style="45" customWidth="1"/>
    <col min="4" max="4" width="13.85546875" style="45" customWidth="1"/>
    <col min="5" max="5" width="13.28515625" style="45" customWidth="1"/>
    <col min="6" max="6" width="12" style="5" customWidth="1"/>
    <col min="7" max="62" width="9.140625" style="5"/>
    <col min="63" max="16384" width="9.140625" style="45"/>
  </cols>
  <sheetData>
    <row r="1" spans="1:6" s="5" customFormat="1">
      <c r="A1" s="1"/>
      <c r="B1" s="2" t="s">
        <v>6</v>
      </c>
      <c r="C1" s="3"/>
      <c r="D1" s="1"/>
      <c r="E1" s="3"/>
      <c r="F1" s="4" t="s">
        <v>89</v>
      </c>
    </row>
    <row r="2" spans="1:6" s="5" customFormat="1">
      <c r="A2" s="1"/>
      <c r="B2" s="2" t="s">
        <v>7</v>
      </c>
      <c r="C2" s="3"/>
      <c r="D2" s="1"/>
      <c r="E2" s="3"/>
      <c r="F2" s="4" t="s">
        <v>88</v>
      </c>
    </row>
    <row r="3" spans="1:6" s="5" customFormat="1">
      <c r="A3" s="1"/>
      <c r="B3" s="6" t="s">
        <v>16</v>
      </c>
      <c r="C3" s="3"/>
      <c r="D3" s="7"/>
      <c r="E3" s="3"/>
      <c r="F3" s="4" t="s">
        <v>90</v>
      </c>
    </row>
    <row r="4" spans="1:6" s="5" customFormat="1">
      <c r="A4" s="1"/>
      <c r="B4" s="8"/>
      <c r="C4" s="3"/>
      <c r="D4" s="7"/>
      <c r="E4" s="3"/>
      <c r="F4" s="80" t="s">
        <v>97</v>
      </c>
    </row>
    <row r="5" spans="1:6" s="5" customFormat="1">
      <c r="A5" s="1"/>
      <c r="B5" s="8" t="s">
        <v>92</v>
      </c>
      <c r="C5" s="3"/>
      <c r="D5" s="7"/>
      <c r="E5" s="3"/>
      <c r="F5" s="9"/>
    </row>
    <row r="6" spans="1:6" s="5" customFormat="1">
      <c r="A6" s="1"/>
      <c r="B6" s="10"/>
      <c r="C6" s="13" t="s">
        <v>6</v>
      </c>
      <c r="D6" s="11" t="s">
        <v>17</v>
      </c>
      <c r="E6" s="12"/>
      <c r="F6" s="14"/>
    </row>
    <row r="7" spans="1:6" s="5" customFormat="1">
      <c r="A7" s="1"/>
      <c r="B7" s="3"/>
      <c r="C7" s="15" t="s">
        <v>1</v>
      </c>
      <c r="D7" s="11" t="s">
        <v>1</v>
      </c>
      <c r="E7" s="15" t="s">
        <v>18</v>
      </c>
      <c r="F7" s="14"/>
    </row>
    <row r="8" spans="1:6" s="5" customFormat="1">
      <c r="A8" s="1"/>
      <c r="B8" s="16" t="s">
        <v>19</v>
      </c>
      <c r="C8" s="16"/>
      <c r="D8" s="17"/>
      <c r="E8" s="18"/>
      <c r="F8" s="19"/>
    </row>
    <row r="9" spans="1:6" s="5" customFormat="1">
      <c r="A9" s="1">
        <v>1</v>
      </c>
      <c r="B9" s="3" t="s">
        <v>20</v>
      </c>
      <c r="C9" s="3"/>
      <c r="D9" s="17"/>
      <c r="E9" s="19">
        <f>+D9-C9</f>
        <v>0</v>
      </c>
      <c r="F9" s="19"/>
    </row>
    <row r="10" spans="1:6" s="5" customFormat="1">
      <c r="A10" s="1">
        <v>2</v>
      </c>
      <c r="B10" s="3" t="s">
        <v>21</v>
      </c>
      <c r="C10" s="3"/>
      <c r="D10" s="17"/>
      <c r="E10" s="19">
        <f t="shared" ref="E10:E12" si="0">+D10-C10</f>
        <v>0</v>
      </c>
      <c r="F10" s="19"/>
    </row>
    <row r="11" spans="1:6" s="5" customFormat="1">
      <c r="A11" s="1">
        <v>3</v>
      </c>
      <c r="B11" s="3" t="s">
        <v>22</v>
      </c>
      <c r="C11" s="3"/>
      <c r="D11" s="17"/>
      <c r="E11" s="19">
        <f t="shared" si="0"/>
        <v>0</v>
      </c>
      <c r="F11" s="19"/>
    </row>
    <row r="12" spans="1:6" s="5" customFormat="1">
      <c r="A12" s="1">
        <v>4</v>
      </c>
      <c r="B12" s="3" t="s">
        <v>23</v>
      </c>
      <c r="C12" s="17"/>
      <c r="D12" s="17"/>
      <c r="E12" s="19">
        <f t="shared" si="0"/>
        <v>0</v>
      </c>
      <c r="F12" s="20"/>
    </row>
    <row r="13" spans="1:6" s="5" customFormat="1">
      <c r="A13" s="1">
        <v>5</v>
      </c>
      <c r="B13" s="16" t="s">
        <v>24</v>
      </c>
      <c r="C13" s="21">
        <f>SUM(C9:C12)</f>
        <v>0</v>
      </c>
      <c r="D13" s="21">
        <f>SUM(D9:D12)</f>
        <v>0</v>
      </c>
      <c r="E13" s="21">
        <f>SUM(E9:E12)</f>
        <v>0</v>
      </c>
      <c r="F13" s="19"/>
    </row>
    <row r="14" spans="1:6" s="5" customFormat="1">
      <c r="A14" s="1">
        <v>6</v>
      </c>
      <c r="B14" s="3"/>
      <c r="C14" s="3"/>
      <c r="D14" s="17"/>
      <c r="E14" s="19"/>
      <c r="F14" s="19"/>
    </row>
    <row r="15" spans="1:6" s="5" customFormat="1">
      <c r="A15" s="1">
        <v>7</v>
      </c>
      <c r="B15" s="16" t="s">
        <v>25</v>
      </c>
      <c r="C15" s="16"/>
      <c r="D15" s="17"/>
      <c r="E15" s="19"/>
      <c r="F15" s="19"/>
    </row>
    <row r="16" spans="1:6" s="5" customFormat="1">
      <c r="A16" s="1">
        <v>8</v>
      </c>
      <c r="B16" s="3" t="s">
        <v>26</v>
      </c>
      <c r="C16" s="3"/>
      <c r="D16" s="17"/>
      <c r="E16" s="19">
        <f>+D16-C16</f>
        <v>0</v>
      </c>
      <c r="F16" s="19"/>
    </row>
    <row r="17" spans="1:6" s="5" customFormat="1">
      <c r="A17" s="1">
        <v>9</v>
      </c>
      <c r="B17" s="3" t="s">
        <v>27</v>
      </c>
      <c r="C17" s="3"/>
      <c r="D17" s="17"/>
      <c r="E17" s="19">
        <f t="shared" ref="E17:E25" si="1">+D17-C17</f>
        <v>0</v>
      </c>
      <c r="F17" s="19"/>
    </row>
    <row r="18" spans="1:6" s="5" customFormat="1">
      <c r="A18" s="1">
        <v>10</v>
      </c>
      <c r="B18" s="3" t="s">
        <v>28</v>
      </c>
      <c r="C18" s="17"/>
      <c r="D18" s="17"/>
      <c r="E18" s="19">
        <f t="shared" si="1"/>
        <v>0</v>
      </c>
      <c r="F18" s="19"/>
    </row>
    <row r="19" spans="1:6" s="5" customFormat="1">
      <c r="A19" s="1">
        <v>11</v>
      </c>
      <c r="B19" s="3" t="s">
        <v>29</v>
      </c>
      <c r="C19" s="3"/>
      <c r="D19" s="22"/>
      <c r="E19" s="19">
        <f t="shared" si="1"/>
        <v>0</v>
      </c>
      <c r="F19" s="19"/>
    </row>
    <row r="20" spans="1:6" s="5" customFormat="1">
      <c r="A20" s="1">
        <v>12</v>
      </c>
      <c r="B20" s="3" t="s">
        <v>30</v>
      </c>
      <c r="C20" s="3"/>
      <c r="D20" s="17"/>
      <c r="E20" s="19">
        <f t="shared" si="1"/>
        <v>0</v>
      </c>
      <c r="F20" s="19"/>
    </row>
    <row r="21" spans="1:6" s="5" customFormat="1">
      <c r="A21" s="1">
        <v>13</v>
      </c>
      <c r="B21" s="3" t="s">
        <v>31</v>
      </c>
      <c r="C21" s="3"/>
      <c r="D21" s="17"/>
      <c r="E21" s="19">
        <f t="shared" si="1"/>
        <v>0</v>
      </c>
      <c r="F21" s="19"/>
    </row>
    <row r="22" spans="1:6" s="5" customFormat="1">
      <c r="A22" s="1">
        <v>14</v>
      </c>
      <c r="B22" s="3" t="s">
        <v>32</v>
      </c>
      <c r="C22" s="3"/>
      <c r="D22" s="17"/>
      <c r="E22" s="19">
        <f t="shared" si="1"/>
        <v>0</v>
      </c>
      <c r="F22" s="19"/>
    </row>
    <row r="23" spans="1:6" s="5" customFormat="1">
      <c r="A23" s="1">
        <v>15</v>
      </c>
      <c r="B23" s="3" t="s">
        <v>33</v>
      </c>
      <c r="C23" s="3"/>
      <c r="D23" s="17"/>
      <c r="E23" s="19">
        <f t="shared" si="1"/>
        <v>0</v>
      </c>
      <c r="F23" s="19"/>
    </row>
    <row r="24" spans="1:6" s="5" customFormat="1">
      <c r="A24" s="1">
        <v>16</v>
      </c>
      <c r="B24" s="3" t="s">
        <v>34</v>
      </c>
      <c r="C24" s="3"/>
      <c r="D24" s="17"/>
      <c r="E24" s="19">
        <f t="shared" si="1"/>
        <v>0</v>
      </c>
      <c r="F24" s="19"/>
    </row>
    <row r="25" spans="1:6" s="5" customFormat="1">
      <c r="A25" s="1">
        <v>17</v>
      </c>
      <c r="B25" s="3" t="s">
        <v>35</v>
      </c>
      <c r="C25" s="17"/>
      <c r="D25" s="17"/>
      <c r="E25" s="19">
        <f t="shared" si="1"/>
        <v>0</v>
      </c>
      <c r="F25" s="20"/>
    </row>
    <row r="26" spans="1:6" s="5" customFormat="1">
      <c r="A26" s="1">
        <v>18</v>
      </c>
      <c r="B26" s="23" t="s">
        <v>36</v>
      </c>
      <c r="C26" s="24">
        <f>SUM(C16:C25)</f>
        <v>0</v>
      </c>
      <c r="D26" s="24">
        <f>SUM(D16:D25)</f>
        <v>0</v>
      </c>
      <c r="E26" s="24">
        <f>SUM(E16:E25)</f>
        <v>0</v>
      </c>
      <c r="F26" s="20"/>
    </row>
    <row r="27" spans="1:6" s="5" customFormat="1">
      <c r="A27" s="1"/>
      <c r="B27" s="16"/>
      <c r="C27" s="16"/>
      <c r="D27" s="20"/>
      <c r="E27" s="20"/>
      <c r="F27" s="19"/>
    </row>
    <row r="28" spans="1:6" s="5" customFormat="1">
      <c r="A28" s="1">
        <v>19</v>
      </c>
      <c r="B28" s="3" t="s">
        <v>2</v>
      </c>
      <c r="C28" s="25"/>
      <c r="D28" s="17"/>
      <c r="E28" s="19">
        <f>+D28-C28</f>
        <v>0</v>
      </c>
      <c r="F28" s="19"/>
    </row>
    <row r="29" spans="1:6" s="5" customFormat="1">
      <c r="A29" s="1">
        <v>20</v>
      </c>
      <c r="B29" s="3" t="s">
        <v>3</v>
      </c>
      <c r="C29" s="25"/>
      <c r="D29" s="17"/>
      <c r="E29" s="19">
        <f t="shared" ref="E29:E35" si="2">+D29-C29</f>
        <v>0</v>
      </c>
      <c r="F29" s="19"/>
    </row>
    <row r="30" spans="1:6" s="5" customFormat="1">
      <c r="A30" s="1">
        <v>21</v>
      </c>
      <c r="B30" s="3" t="s">
        <v>37</v>
      </c>
      <c r="C30" s="3"/>
      <c r="D30" s="17"/>
      <c r="E30" s="19">
        <f t="shared" si="2"/>
        <v>0</v>
      </c>
      <c r="F30" s="19"/>
    </row>
    <row r="31" spans="1:6" s="5" customFormat="1">
      <c r="A31" s="1">
        <v>22</v>
      </c>
      <c r="B31" s="3" t="s">
        <v>38</v>
      </c>
      <c r="C31" s="17">
        <f>C82</f>
        <v>0</v>
      </c>
      <c r="D31" s="17">
        <f>D82</f>
        <v>0</v>
      </c>
      <c r="E31" s="19">
        <f t="shared" si="2"/>
        <v>0</v>
      </c>
      <c r="F31" s="19"/>
    </row>
    <row r="32" spans="1:6" s="5" customFormat="1">
      <c r="A32" s="1">
        <v>23</v>
      </c>
      <c r="B32" s="3" t="s">
        <v>39</v>
      </c>
      <c r="C32" s="17">
        <f>C79</f>
        <v>0</v>
      </c>
      <c r="D32" s="17">
        <f>D79</f>
        <v>0</v>
      </c>
      <c r="E32" s="19">
        <f t="shared" si="2"/>
        <v>0</v>
      </c>
      <c r="F32" s="19"/>
    </row>
    <row r="33" spans="1:6" s="5" customFormat="1">
      <c r="A33" s="1">
        <v>24</v>
      </c>
      <c r="B33" s="3" t="s">
        <v>40</v>
      </c>
      <c r="C33" s="17"/>
      <c r="D33" s="17"/>
      <c r="E33" s="19">
        <f t="shared" si="2"/>
        <v>0</v>
      </c>
      <c r="F33" s="19"/>
    </row>
    <row r="34" spans="1:6" s="5" customFormat="1">
      <c r="A34" s="1">
        <v>25</v>
      </c>
      <c r="B34" s="3" t="s">
        <v>41</v>
      </c>
      <c r="C34" s="3"/>
      <c r="D34" s="17"/>
      <c r="E34" s="19">
        <f t="shared" si="2"/>
        <v>0</v>
      </c>
      <c r="F34" s="19"/>
    </row>
    <row r="35" spans="1:6" s="5" customFormat="1">
      <c r="A35" s="1">
        <v>26</v>
      </c>
      <c r="B35" s="3" t="s">
        <v>42</v>
      </c>
      <c r="C35" s="17"/>
      <c r="D35" s="17"/>
      <c r="E35" s="19">
        <f t="shared" si="2"/>
        <v>0</v>
      </c>
      <c r="F35" s="19"/>
    </row>
    <row r="36" spans="1:6" s="5" customFormat="1">
      <c r="A36" s="1">
        <v>27</v>
      </c>
      <c r="B36" s="16" t="s">
        <v>43</v>
      </c>
      <c r="C36" s="26">
        <f>SUM(C26:C35)</f>
        <v>0</v>
      </c>
      <c r="D36" s="26">
        <f>SUM(D26:D35)</f>
        <v>0</v>
      </c>
      <c r="E36" s="26">
        <f>SUM(E26:E35)</f>
        <v>0</v>
      </c>
      <c r="F36" s="19"/>
    </row>
    <row r="37" spans="1:6" s="5" customFormat="1">
      <c r="A37" s="1">
        <v>28</v>
      </c>
      <c r="B37" s="3"/>
      <c r="C37" s="17"/>
      <c r="D37" s="17"/>
      <c r="E37" s="17"/>
      <c r="F37" s="20"/>
    </row>
    <row r="38" spans="1:6" s="5" customFormat="1" ht="16.5" thickBot="1">
      <c r="A38" s="1">
        <v>29</v>
      </c>
      <c r="B38" s="27" t="s">
        <v>44</v>
      </c>
      <c r="C38" s="28">
        <f>C13-C36</f>
        <v>0</v>
      </c>
      <c r="D38" s="28">
        <f>D13-D36</f>
        <v>0</v>
      </c>
      <c r="E38" s="28">
        <f>E13-E36</f>
        <v>0</v>
      </c>
      <c r="F38" s="19"/>
    </row>
    <row r="39" spans="1:6" s="5" customFormat="1" ht="16.5" thickTop="1">
      <c r="A39" s="1">
        <v>30</v>
      </c>
      <c r="B39" s="3"/>
      <c r="C39" s="3"/>
      <c r="D39" s="17"/>
      <c r="E39" s="19"/>
      <c r="F39" s="19"/>
    </row>
    <row r="40" spans="1:6" s="5" customFormat="1">
      <c r="A40" s="1">
        <v>31</v>
      </c>
      <c r="B40" s="16" t="s">
        <v>45</v>
      </c>
      <c r="C40" s="29"/>
      <c r="D40" s="17"/>
      <c r="E40" s="19"/>
      <c r="F40" s="19"/>
    </row>
    <row r="41" spans="1:6" s="5" customFormat="1">
      <c r="A41" s="1">
        <v>32</v>
      </c>
      <c r="B41" s="3" t="s">
        <v>46</v>
      </c>
      <c r="C41" s="25"/>
      <c r="D41" s="19"/>
      <c r="E41" s="19">
        <f t="shared" ref="E41:E51" si="3">+D41-C41</f>
        <v>0</v>
      </c>
      <c r="F41" s="19"/>
    </row>
    <row r="42" spans="1:6" s="5" customFormat="1">
      <c r="A42" s="1">
        <v>33</v>
      </c>
      <c r="B42" s="3" t="s">
        <v>47</v>
      </c>
      <c r="C42" s="25"/>
      <c r="D42" s="19"/>
      <c r="E42" s="19">
        <f t="shared" si="3"/>
        <v>0</v>
      </c>
      <c r="F42" s="19"/>
    </row>
    <row r="43" spans="1:6" s="5" customFormat="1">
      <c r="A43" s="1">
        <v>34</v>
      </c>
      <c r="B43" s="3" t="s">
        <v>48</v>
      </c>
      <c r="C43" s="25"/>
      <c r="D43" s="19"/>
      <c r="E43" s="19">
        <f t="shared" si="3"/>
        <v>0</v>
      </c>
      <c r="F43" s="19"/>
    </row>
    <row r="44" spans="1:6" s="5" customFormat="1">
      <c r="A44" s="1">
        <v>35</v>
      </c>
      <c r="B44" s="3" t="s">
        <v>49</v>
      </c>
      <c r="C44" s="25"/>
      <c r="D44" s="19"/>
      <c r="E44" s="19">
        <f t="shared" si="3"/>
        <v>0</v>
      </c>
      <c r="F44" s="19"/>
    </row>
    <row r="45" spans="1:6" s="5" customFormat="1">
      <c r="A45" s="1">
        <v>36</v>
      </c>
      <c r="B45" s="3" t="s">
        <v>50</v>
      </c>
      <c r="C45" s="25"/>
      <c r="D45" s="19"/>
      <c r="E45" s="19">
        <f t="shared" si="3"/>
        <v>0</v>
      </c>
      <c r="F45" s="19"/>
    </row>
    <row r="46" spans="1:6" s="5" customFormat="1">
      <c r="A46" s="1">
        <v>37</v>
      </c>
      <c r="B46" s="3" t="s">
        <v>51</v>
      </c>
      <c r="C46" s="25"/>
      <c r="D46" s="19"/>
      <c r="E46" s="19">
        <f t="shared" si="3"/>
        <v>0</v>
      </c>
      <c r="F46" s="19"/>
    </row>
    <row r="47" spans="1:6" s="5" customFormat="1">
      <c r="A47" s="1">
        <v>38</v>
      </c>
      <c r="B47" s="3" t="s">
        <v>52</v>
      </c>
      <c r="C47" s="25"/>
      <c r="D47" s="17"/>
      <c r="E47" s="19">
        <f t="shared" si="3"/>
        <v>0</v>
      </c>
      <c r="F47" s="19"/>
    </row>
    <row r="48" spans="1:6" s="5" customFormat="1">
      <c r="A48" s="1">
        <v>39</v>
      </c>
      <c r="B48" s="3" t="s">
        <v>53</v>
      </c>
      <c r="C48" s="25"/>
      <c r="D48" s="17"/>
      <c r="E48" s="19">
        <f t="shared" si="3"/>
        <v>0</v>
      </c>
      <c r="F48" s="19"/>
    </row>
    <row r="49" spans="1:6" s="5" customFormat="1">
      <c r="A49" s="1">
        <v>40</v>
      </c>
      <c r="B49" s="3" t="s">
        <v>54</v>
      </c>
      <c r="C49" s="25"/>
      <c r="D49" s="17"/>
      <c r="E49" s="19">
        <f t="shared" si="3"/>
        <v>0</v>
      </c>
      <c r="F49" s="19"/>
    </row>
    <row r="50" spans="1:6" s="5" customFormat="1">
      <c r="A50" s="1">
        <v>41</v>
      </c>
      <c r="B50" s="3" t="s">
        <v>55</v>
      </c>
      <c r="C50" s="25"/>
      <c r="D50" s="17"/>
      <c r="E50" s="19">
        <f t="shared" si="3"/>
        <v>0</v>
      </c>
      <c r="F50" s="19"/>
    </row>
    <row r="51" spans="1:6" s="5" customFormat="1">
      <c r="A51" s="1">
        <v>42</v>
      </c>
      <c r="B51" s="3" t="s">
        <v>56</v>
      </c>
      <c r="C51" s="30"/>
      <c r="D51" s="17"/>
      <c r="E51" s="19">
        <f t="shared" si="3"/>
        <v>0</v>
      </c>
      <c r="F51" s="19"/>
    </row>
    <row r="52" spans="1:6" s="5" customFormat="1">
      <c r="A52" s="1">
        <v>43</v>
      </c>
      <c r="B52" s="16" t="s">
        <v>57</v>
      </c>
      <c r="C52" s="31">
        <f>SUM(C41:C51)</f>
        <v>0</v>
      </c>
      <c r="D52" s="26">
        <f>SUM(D41:D51)</f>
        <v>0</v>
      </c>
      <c r="E52" s="26">
        <f>SUM(E41:E51)</f>
        <v>0</v>
      </c>
      <c r="F52" s="19"/>
    </row>
    <row r="53" spans="1:6" s="5" customFormat="1">
      <c r="A53" s="1">
        <v>44</v>
      </c>
      <c r="B53" s="3"/>
      <c r="C53" s="25"/>
      <c r="D53" s="17"/>
      <c r="E53" s="19"/>
      <c r="F53" s="19"/>
    </row>
    <row r="54" spans="1:6" s="5" customFormat="1">
      <c r="A54" s="1">
        <v>45</v>
      </c>
      <c r="B54" s="16" t="s">
        <v>58</v>
      </c>
      <c r="C54" s="29"/>
      <c r="D54" s="17"/>
      <c r="E54" s="19"/>
      <c r="F54" s="19"/>
    </row>
    <row r="55" spans="1:6" s="5" customFormat="1">
      <c r="A55" s="1">
        <v>46</v>
      </c>
      <c r="B55" s="3" t="s">
        <v>59</v>
      </c>
      <c r="C55" s="25"/>
      <c r="D55" s="17"/>
      <c r="E55" s="19">
        <f t="shared" ref="E55:E62" si="4">+D55-C55</f>
        <v>0</v>
      </c>
      <c r="F55" s="19"/>
    </row>
    <row r="56" spans="1:6" s="5" customFormat="1">
      <c r="A56" s="1">
        <v>47</v>
      </c>
      <c r="B56" s="3" t="s">
        <v>60</v>
      </c>
      <c r="C56" s="25"/>
      <c r="D56" s="17"/>
      <c r="E56" s="19">
        <f t="shared" si="4"/>
        <v>0</v>
      </c>
      <c r="F56" s="19"/>
    </row>
    <row r="57" spans="1:6" s="5" customFormat="1">
      <c r="A57" s="1">
        <v>48</v>
      </c>
      <c r="B57" s="3" t="s">
        <v>10</v>
      </c>
      <c r="C57" s="25"/>
      <c r="D57" s="17">
        <f>+'Adj Page 2 '!E31</f>
        <v>-14463670</v>
      </c>
      <c r="E57" s="19">
        <f t="shared" si="4"/>
        <v>-14463670</v>
      </c>
      <c r="F57" s="19"/>
    </row>
    <row r="58" spans="1:6" s="5" customFormat="1">
      <c r="A58" s="1">
        <v>49</v>
      </c>
      <c r="B58" s="3" t="s">
        <v>61</v>
      </c>
      <c r="C58" s="25"/>
      <c r="D58" s="17"/>
      <c r="E58" s="19">
        <f t="shared" si="4"/>
        <v>0</v>
      </c>
      <c r="F58" s="19"/>
    </row>
    <row r="59" spans="1:6" s="5" customFormat="1">
      <c r="A59" s="1">
        <v>50</v>
      </c>
      <c r="B59" s="3" t="s">
        <v>62</v>
      </c>
      <c r="C59" s="25"/>
      <c r="D59" s="17"/>
      <c r="E59" s="19">
        <f t="shared" si="4"/>
        <v>0</v>
      </c>
      <c r="F59" s="19"/>
    </row>
    <row r="60" spans="1:6" s="5" customFormat="1">
      <c r="A60" s="1">
        <v>51</v>
      </c>
      <c r="B60" s="3" t="s">
        <v>63</v>
      </c>
      <c r="C60" s="25"/>
      <c r="D60" s="17"/>
      <c r="E60" s="19">
        <f t="shared" si="4"/>
        <v>0</v>
      </c>
      <c r="F60" s="19"/>
    </row>
    <row r="61" spans="1:6" s="5" customFormat="1">
      <c r="A61" s="1">
        <v>52</v>
      </c>
      <c r="B61" s="3" t="s">
        <v>64</v>
      </c>
      <c r="C61" s="25"/>
      <c r="D61" s="17"/>
      <c r="E61" s="19">
        <f t="shared" si="4"/>
        <v>0</v>
      </c>
      <c r="F61" s="19"/>
    </row>
    <row r="62" spans="1:6" s="5" customFormat="1">
      <c r="A62" s="1">
        <v>53</v>
      </c>
      <c r="B62" s="3"/>
      <c r="C62" s="30"/>
      <c r="D62" s="17"/>
      <c r="E62" s="19">
        <f t="shared" si="4"/>
        <v>0</v>
      </c>
      <c r="F62" s="19"/>
    </row>
    <row r="63" spans="1:6" s="5" customFormat="1">
      <c r="A63" s="1">
        <v>54</v>
      </c>
      <c r="B63" s="16" t="s">
        <v>65</v>
      </c>
      <c r="C63" s="31">
        <f>SUM(C55:C62)</f>
        <v>0</v>
      </c>
      <c r="D63" s="26">
        <f>SUM(D55:D62)</f>
        <v>-14463670</v>
      </c>
      <c r="E63" s="26">
        <f>SUM(E55:E62)</f>
        <v>-14463670</v>
      </c>
      <c r="F63" s="19"/>
    </row>
    <row r="64" spans="1:6" s="5" customFormat="1">
      <c r="A64" s="1">
        <v>55</v>
      </c>
      <c r="B64" s="3"/>
      <c r="C64" s="25"/>
      <c r="D64" s="17"/>
      <c r="E64" s="17"/>
      <c r="F64" s="20"/>
    </row>
    <row r="65" spans="1:6" s="5" customFormat="1">
      <c r="A65" s="1">
        <v>56</v>
      </c>
      <c r="B65" s="23" t="s">
        <v>66</v>
      </c>
      <c r="C65" s="32">
        <f>C52+C63</f>
        <v>0</v>
      </c>
      <c r="D65" s="33">
        <f>D52+D63</f>
        <v>-14463670</v>
      </c>
      <c r="E65" s="33">
        <f>+D65-C65</f>
        <v>-14463670</v>
      </c>
      <c r="F65" s="34"/>
    </row>
    <row r="66" spans="1:6" s="5" customFormat="1">
      <c r="A66" s="1">
        <v>57</v>
      </c>
      <c r="B66" s="3"/>
      <c r="C66" s="25"/>
      <c r="D66" s="25"/>
      <c r="E66" s="25"/>
      <c r="F66" s="34"/>
    </row>
    <row r="67" spans="1:6" s="5" customFormat="1" ht="16.5" thickBot="1">
      <c r="A67" s="1">
        <v>58</v>
      </c>
      <c r="B67" s="35" t="s">
        <v>67</v>
      </c>
      <c r="C67" s="36">
        <f>ROUND((-C38+(C65*C83))/C84,0)</f>
        <v>0</v>
      </c>
      <c r="D67" s="36">
        <f>ROUND((-D38+(D65*D83))/D84,0)</f>
        <v>-1745310</v>
      </c>
      <c r="E67" s="33">
        <f>+D67-C67</f>
        <v>-1745310</v>
      </c>
      <c r="F67" s="34"/>
    </row>
    <row r="68" spans="1:6" s="5" customFormat="1">
      <c r="A68" s="1">
        <v>60</v>
      </c>
      <c r="B68" s="3" t="s">
        <v>68</v>
      </c>
      <c r="C68" s="3"/>
      <c r="D68" s="1"/>
      <c r="E68" s="3"/>
      <c r="F68" s="37"/>
    </row>
    <row r="69" spans="1:6" s="5" customFormat="1">
      <c r="A69" s="1">
        <v>61</v>
      </c>
      <c r="B69" s="3" t="s">
        <v>69</v>
      </c>
      <c r="C69" s="3"/>
      <c r="D69" s="1"/>
      <c r="E69" s="3"/>
      <c r="F69" s="37"/>
    </row>
    <row r="70" spans="1:6" s="5" customFormat="1">
      <c r="A70" s="1">
        <v>62</v>
      </c>
      <c r="B70" s="3"/>
      <c r="C70" s="3"/>
      <c r="D70" s="1"/>
      <c r="E70" s="3"/>
      <c r="F70" s="19"/>
    </row>
    <row r="71" spans="1:6" s="5" customFormat="1">
      <c r="A71" s="1">
        <v>63</v>
      </c>
      <c r="B71" s="3" t="s">
        <v>70</v>
      </c>
      <c r="C71" s="17">
        <f>C13-C26-C28-C29-C30-C35</f>
        <v>0</v>
      </c>
      <c r="D71" s="17">
        <f>D13-D26-D28-D29-D30-D35</f>
        <v>0</v>
      </c>
      <c r="E71" s="33">
        <f>+D71-C71</f>
        <v>0</v>
      </c>
      <c r="F71" s="19"/>
    </row>
    <row r="72" spans="1:6" s="5" customFormat="1">
      <c r="A72" s="1">
        <v>64</v>
      </c>
      <c r="B72" s="3" t="s">
        <v>71</v>
      </c>
      <c r="C72" s="17"/>
      <c r="D72" s="17"/>
      <c r="E72" s="17"/>
      <c r="F72" s="19"/>
    </row>
    <row r="73" spans="1:6" s="5" customFormat="1">
      <c r="A73" s="1">
        <v>65</v>
      </c>
      <c r="B73" s="3" t="s">
        <v>72</v>
      </c>
      <c r="C73" s="17"/>
      <c r="D73" s="17"/>
      <c r="E73" s="17"/>
      <c r="F73" s="19"/>
    </row>
    <row r="74" spans="1:6" s="5" customFormat="1">
      <c r="A74" s="1">
        <v>66</v>
      </c>
      <c r="B74" s="3" t="s">
        <v>73</v>
      </c>
      <c r="C74" s="17"/>
      <c r="D74" s="17"/>
      <c r="E74" s="17"/>
      <c r="F74" s="19"/>
    </row>
    <row r="75" spans="1:6" s="5" customFormat="1">
      <c r="A75" s="1">
        <v>67</v>
      </c>
      <c r="B75" s="3" t="s">
        <v>74</v>
      </c>
      <c r="C75" s="17"/>
      <c r="D75" s="17"/>
      <c r="E75" s="33">
        <f t="shared" ref="E75:E76" si="5">+D75-C75</f>
        <v>0</v>
      </c>
      <c r="F75" s="19"/>
    </row>
    <row r="76" spans="1:6" s="5" customFormat="1">
      <c r="A76" s="1">
        <v>68</v>
      </c>
      <c r="B76" s="3" t="s">
        <v>75</v>
      </c>
      <c r="C76" s="38"/>
      <c r="D76" s="38"/>
      <c r="E76" s="39">
        <f t="shared" si="5"/>
        <v>0</v>
      </c>
      <c r="F76" s="19"/>
    </row>
    <row r="77" spans="1:6" s="5" customFormat="1">
      <c r="A77" s="1">
        <v>69</v>
      </c>
      <c r="B77" s="3"/>
      <c r="C77" s="17"/>
      <c r="D77" s="17"/>
      <c r="E77" s="17"/>
      <c r="F77" s="40"/>
    </row>
    <row r="78" spans="1:6" s="5" customFormat="1">
      <c r="A78" s="1">
        <v>70</v>
      </c>
      <c r="B78" s="3" t="s">
        <v>76</v>
      </c>
      <c r="C78" s="41">
        <f>C71-C72-C73-C74+C75-C76</f>
        <v>0</v>
      </c>
      <c r="D78" s="41">
        <f>D71-D72-D73-D74+D75-D76</f>
        <v>0</v>
      </c>
      <c r="E78" s="41">
        <f>+D78-C78</f>
        <v>0</v>
      </c>
      <c r="F78" s="19"/>
    </row>
    <row r="79" spans="1:6" s="5" customFormat="1">
      <c r="A79" s="1">
        <v>71</v>
      </c>
      <c r="B79" s="3" t="s">
        <v>77</v>
      </c>
      <c r="C79" s="17">
        <f>C78*$D$86</f>
        <v>0</v>
      </c>
      <c r="D79" s="17">
        <f>D78*$D$86</f>
        <v>0</v>
      </c>
      <c r="E79" s="41">
        <f>+D79-C79</f>
        <v>0</v>
      </c>
      <c r="F79" s="19"/>
    </row>
    <row r="80" spans="1:6" s="5" customFormat="1">
      <c r="A80" s="1">
        <v>72</v>
      </c>
      <c r="B80" s="3" t="s">
        <v>78</v>
      </c>
      <c r="C80" s="26">
        <f>C78-C79</f>
        <v>0</v>
      </c>
      <c r="D80" s="26">
        <f>D78-D79</f>
        <v>0</v>
      </c>
      <c r="E80" s="26">
        <f>E78-E79</f>
        <v>0</v>
      </c>
      <c r="F80" s="19"/>
    </row>
    <row r="81" spans="1:6" s="5" customFormat="1">
      <c r="A81" s="1">
        <v>73</v>
      </c>
      <c r="B81" s="3" t="s">
        <v>79</v>
      </c>
      <c r="C81" s="17"/>
      <c r="D81" s="17"/>
      <c r="E81" s="17"/>
      <c r="F81" s="19"/>
    </row>
    <row r="82" spans="1:6" s="5" customFormat="1" ht="16.5" thickBot="1">
      <c r="A82" s="1">
        <v>74</v>
      </c>
      <c r="B82" s="3" t="s">
        <v>80</v>
      </c>
      <c r="C82" s="42">
        <f>C80*$D$85+C81</f>
        <v>0</v>
      </c>
      <c r="D82" s="42">
        <f>D80*$D$85+D81</f>
        <v>0</v>
      </c>
      <c r="E82" s="42">
        <f>+D82-C82</f>
        <v>0</v>
      </c>
      <c r="F82" s="9"/>
    </row>
    <row r="83" spans="1:6" s="5" customFormat="1" ht="16.5" thickTop="1">
      <c r="A83" s="1"/>
      <c r="B83" s="43" t="s">
        <v>81</v>
      </c>
      <c r="C83" s="44">
        <v>8.3400000000000002E-2</v>
      </c>
      <c r="D83" s="44">
        <v>7.4800000000000005E-2</v>
      </c>
      <c r="E83" s="44"/>
    </row>
    <row r="84" spans="1:6" s="5" customFormat="1">
      <c r="A84" s="1"/>
      <c r="B84" s="43" t="s">
        <v>82</v>
      </c>
      <c r="C84" s="43">
        <v>0.61987999999999999</v>
      </c>
      <c r="D84" s="43">
        <v>0.61987999999999999</v>
      </c>
      <c r="E84" s="43"/>
    </row>
    <row r="85" spans="1:6" s="5" customFormat="1">
      <c r="A85" s="1"/>
      <c r="B85" s="43" t="s">
        <v>83</v>
      </c>
      <c r="C85" s="43">
        <v>0.35</v>
      </c>
      <c r="D85" s="43">
        <v>0.35</v>
      </c>
      <c r="E85" s="43"/>
    </row>
    <row r="86" spans="1:6" s="5" customFormat="1">
      <c r="A86" s="1"/>
      <c r="B86" s="43" t="s">
        <v>84</v>
      </c>
      <c r="C86" s="43"/>
      <c r="D86" s="43"/>
      <c r="E86" s="45"/>
    </row>
    <row r="87" spans="1:6" s="5" customFormat="1">
      <c r="A87" s="1"/>
      <c r="B87" s="45"/>
      <c r="C87" s="45"/>
      <c r="D87" s="45"/>
      <c r="E87" s="45"/>
    </row>
    <row r="88" spans="1:6" s="5" customFormat="1">
      <c r="A88" s="1"/>
      <c r="B88" s="45"/>
      <c r="C88" s="45"/>
      <c r="D88" s="45"/>
      <c r="E88" s="45"/>
    </row>
    <row r="89" spans="1:6" s="5" customFormat="1">
      <c r="A89" s="1"/>
      <c r="B89" s="45"/>
      <c r="C89" s="45"/>
      <c r="D89" s="45"/>
      <c r="E89" s="45"/>
    </row>
    <row r="90" spans="1:6" s="5" customFormat="1">
      <c r="A90" s="1"/>
      <c r="B90" s="45"/>
      <c r="C90" s="45"/>
      <c r="D90" s="45"/>
      <c r="E90" s="45"/>
    </row>
    <row r="91" spans="1:6" s="5" customFormat="1">
      <c r="A91" s="1"/>
      <c r="B91" s="45"/>
      <c r="C91" s="45"/>
      <c r="D91" s="45"/>
      <c r="E91" s="45"/>
    </row>
    <row r="92" spans="1:6" s="5" customFormat="1">
      <c r="A92" s="1"/>
      <c r="B92" s="16"/>
      <c r="C92" s="17"/>
      <c r="D92" s="17"/>
      <c r="E92" s="17"/>
      <c r="F92" s="19"/>
    </row>
    <row r="93" spans="1:6" s="5" customFormat="1">
      <c r="A93" s="1"/>
      <c r="B93" s="3"/>
      <c r="C93" s="41"/>
      <c r="D93" s="17"/>
      <c r="E93" s="17"/>
      <c r="F93" s="19"/>
    </row>
    <row r="94" spans="1:6" s="5" customFormat="1">
      <c r="A94" s="1"/>
      <c r="B94" s="1"/>
      <c r="C94" s="1"/>
      <c r="D94" s="1"/>
      <c r="E94" s="1"/>
      <c r="F94" s="9"/>
    </row>
    <row r="95" spans="1:6" s="5" customFormat="1">
      <c r="A95" s="1"/>
      <c r="B95" s="1"/>
      <c r="C95" s="1"/>
      <c r="D95" s="1"/>
      <c r="E95" s="1"/>
      <c r="F95" s="9"/>
    </row>
    <row r="96" spans="1:6" s="5" customFormat="1">
      <c r="A96" s="1"/>
      <c r="B96" s="1"/>
      <c r="C96" s="1"/>
      <c r="D96" s="1"/>
      <c r="E96" s="1"/>
      <c r="F96" s="9"/>
    </row>
  </sheetData>
  <pageMargins left="0.7" right="0.7" top="0.5" bottom="0.2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4" sqref="E4:F4"/>
    </sheetView>
  </sheetViews>
  <sheetFormatPr defaultRowHeight="15.75"/>
  <cols>
    <col min="1" max="1" width="4.28515625" style="47" customWidth="1"/>
    <col min="2" max="2" width="33" style="47" customWidth="1"/>
    <col min="3" max="3" width="16.140625" style="47" customWidth="1"/>
    <col min="4" max="4" width="27.85546875" style="47" customWidth="1"/>
    <col min="5" max="5" width="24.5703125" style="47" customWidth="1"/>
    <col min="6" max="6" width="6.85546875" style="47" customWidth="1"/>
    <col min="7" max="16384" width="9.140625" style="47"/>
  </cols>
  <sheetData>
    <row r="1" spans="1:6">
      <c r="A1" s="46" t="s">
        <v>6</v>
      </c>
      <c r="F1" s="4" t="s">
        <v>89</v>
      </c>
    </row>
    <row r="2" spans="1:6">
      <c r="A2" s="46" t="s">
        <v>7</v>
      </c>
      <c r="F2" s="4" t="s">
        <v>88</v>
      </c>
    </row>
    <row r="3" spans="1:6">
      <c r="A3" s="46" t="s">
        <v>16</v>
      </c>
      <c r="F3" s="4" t="s">
        <v>95</v>
      </c>
    </row>
    <row r="4" spans="1:6">
      <c r="A4" s="46" t="s">
        <v>91</v>
      </c>
      <c r="E4" s="3"/>
      <c r="F4" s="80" t="s">
        <v>97</v>
      </c>
    </row>
    <row r="5" spans="1:6">
      <c r="A5" s="46" t="s">
        <v>8</v>
      </c>
    </row>
    <row r="8" spans="1:6" ht="16.5" thickBot="1"/>
    <row r="9" spans="1:6">
      <c r="B9" s="48" t="s">
        <v>0</v>
      </c>
      <c r="C9" s="49"/>
      <c r="D9" s="50" t="s">
        <v>9</v>
      </c>
      <c r="E9" s="50" t="s">
        <v>11</v>
      </c>
    </row>
    <row r="10" spans="1:6">
      <c r="B10" s="51"/>
      <c r="C10" s="52"/>
      <c r="D10" s="53" t="s">
        <v>10</v>
      </c>
      <c r="E10" s="53" t="s">
        <v>12</v>
      </c>
    </row>
    <row r="11" spans="1:6">
      <c r="B11" s="61" t="s">
        <v>4</v>
      </c>
      <c r="C11" s="62" t="s">
        <v>5</v>
      </c>
      <c r="D11" s="62" t="s">
        <v>13</v>
      </c>
      <c r="E11" s="62" t="s">
        <v>15</v>
      </c>
    </row>
    <row r="12" spans="1:6">
      <c r="B12" s="63">
        <v>39813</v>
      </c>
      <c r="C12" s="64"/>
      <c r="D12" s="65">
        <v>0</v>
      </c>
      <c r="E12" s="66"/>
    </row>
    <row r="13" spans="1:6">
      <c r="B13" s="63">
        <v>39844</v>
      </c>
      <c r="C13" s="64"/>
      <c r="D13" s="65">
        <v>0</v>
      </c>
      <c r="E13" s="66"/>
    </row>
    <row r="14" spans="1:6">
      <c r="B14" s="63">
        <v>39872</v>
      </c>
      <c r="C14" s="64"/>
      <c r="D14" s="65">
        <v>0</v>
      </c>
      <c r="E14" s="66"/>
    </row>
    <row r="15" spans="1:6">
      <c r="B15" s="63">
        <v>39903</v>
      </c>
      <c r="C15" s="64"/>
      <c r="D15" s="65">
        <v>0</v>
      </c>
      <c r="E15" s="66"/>
    </row>
    <row r="16" spans="1:6">
      <c r="B16" s="63">
        <v>39933</v>
      </c>
      <c r="C16" s="64"/>
      <c r="D16" s="65">
        <v>0</v>
      </c>
      <c r="E16" s="66"/>
    </row>
    <row r="17" spans="2:5">
      <c r="B17" s="63">
        <v>39964</v>
      </c>
      <c r="C17" s="64"/>
      <c r="D17" s="65">
        <v>0</v>
      </c>
      <c r="E17" s="66"/>
    </row>
    <row r="18" spans="2:5">
      <c r="B18" s="63">
        <v>39994</v>
      </c>
      <c r="C18" s="67"/>
      <c r="D18" s="68">
        <v>0</v>
      </c>
      <c r="E18" s="67"/>
    </row>
    <row r="19" spans="2:5">
      <c r="B19" s="63">
        <v>40025</v>
      </c>
      <c r="C19" s="67"/>
      <c r="D19" s="68">
        <v>0</v>
      </c>
      <c r="E19" s="67"/>
    </row>
    <row r="20" spans="2:5">
      <c r="B20" s="63">
        <v>40056</v>
      </c>
      <c r="C20" s="67"/>
      <c r="D20" s="68">
        <v>0</v>
      </c>
      <c r="E20" s="67"/>
    </row>
    <row r="21" spans="2:5">
      <c r="B21" s="63">
        <v>40086</v>
      </c>
      <c r="C21" s="63"/>
      <c r="D21" s="69"/>
      <c r="E21" s="70"/>
    </row>
    <row r="22" spans="2:5">
      <c r="B22" s="63">
        <v>40117</v>
      </c>
      <c r="C22" s="63"/>
      <c r="D22" s="72">
        <v>-28927340</v>
      </c>
      <c r="E22" s="73">
        <f t="shared" ref="E22:E24" si="0">ROUND(+(D22+D21)/2,0)</f>
        <v>-14463670</v>
      </c>
    </row>
    <row r="23" spans="2:5">
      <c r="B23" s="63">
        <v>40147</v>
      </c>
      <c r="C23" s="63"/>
      <c r="D23" s="72">
        <v>-28927340</v>
      </c>
      <c r="E23" s="73">
        <f t="shared" si="0"/>
        <v>-28927340</v>
      </c>
    </row>
    <row r="24" spans="2:5">
      <c r="B24" s="71">
        <v>40178</v>
      </c>
      <c r="C24" s="71"/>
      <c r="D24" s="72">
        <v>-28927340</v>
      </c>
      <c r="E24" s="73">
        <f t="shared" si="0"/>
        <v>-28927340</v>
      </c>
    </row>
    <row r="25" spans="2:5">
      <c r="D25" s="74"/>
      <c r="E25" s="74"/>
    </row>
    <row r="26" spans="2:5">
      <c r="D26" s="74"/>
      <c r="E26" s="74"/>
    </row>
    <row r="27" spans="2:5">
      <c r="B27" s="55" t="s">
        <v>93</v>
      </c>
      <c r="C27" s="55"/>
      <c r="D27" s="75">
        <f>+D24</f>
        <v>-28927340</v>
      </c>
      <c r="E27" s="75">
        <f>+E24/2</f>
        <v>-14463670</v>
      </c>
    </row>
    <row r="28" spans="2:5" ht="31.5">
      <c r="B28" s="56" t="s">
        <v>86</v>
      </c>
      <c r="C28" s="56"/>
      <c r="D28" s="75">
        <f>+D24</f>
        <v>-28927340</v>
      </c>
      <c r="E28" s="76">
        <f>+E24</f>
        <v>-28927340</v>
      </c>
    </row>
    <row r="29" spans="2:5">
      <c r="D29" s="74"/>
      <c r="E29" s="74"/>
    </row>
    <row r="30" spans="2:5">
      <c r="D30" s="74"/>
      <c r="E30" s="74"/>
    </row>
    <row r="31" spans="2:5" ht="16.5" thickBot="1">
      <c r="B31" s="55" t="s">
        <v>14</v>
      </c>
      <c r="C31" s="55"/>
      <c r="D31" s="77"/>
      <c r="E31" s="78">
        <f>+E28-E27</f>
        <v>-14463670</v>
      </c>
    </row>
    <row r="32" spans="2:5" ht="16.5" thickTop="1">
      <c r="B32" s="79" t="s">
        <v>96</v>
      </c>
    </row>
    <row r="33" spans="2:6">
      <c r="B33" s="57" t="s">
        <v>85</v>
      </c>
    </row>
    <row r="35" spans="2:6">
      <c r="B35" s="57" t="s">
        <v>94</v>
      </c>
    </row>
    <row r="36" spans="2:6">
      <c r="B36" s="58" t="s">
        <v>87</v>
      </c>
      <c r="D36" s="59"/>
      <c r="E36" s="60"/>
      <c r="F36" s="54"/>
    </row>
    <row r="37" spans="2:6">
      <c r="D37" s="59"/>
      <c r="E37" s="60"/>
      <c r="F37" s="54"/>
    </row>
    <row r="38" spans="2:6">
      <c r="F38" s="54"/>
    </row>
    <row r="39" spans="2:6">
      <c r="F39" s="54"/>
    </row>
  </sheetData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2010-10-08T07:00:00+00:00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8FC812-6AFD-4D35-BA33-348D8DFBF1B9}"/>
</file>

<file path=customXml/itemProps2.xml><?xml version="1.0" encoding="utf-8"?>
<ds:datastoreItem xmlns:ds="http://schemas.openxmlformats.org/officeDocument/2006/customXml" ds:itemID="{9C286466-96F7-4C6D-A68A-755E2B190592}"/>
</file>

<file path=customXml/itemProps3.xml><?xml version="1.0" encoding="utf-8"?>
<ds:datastoreItem xmlns:ds="http://schemas.openxmlformats.org/officeDocument/2006/customXml" ds:itemID="{8C53AB8C-2C75-4FEE-866C-070E5FF6E39A}"/>
</file>

<file path=customXml/itemProps4.xml><?xml version="1.0" encoding="utf-8"?>
<ds:datastoreItem xmlns:ds="http://schemas.openxmlformats.org/officeDocument/2006/customXml" ds:itemID="{FAF3F5BF-148A-4038-9A8E-695A8CC9E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 1</vt:lpstr>
      <vt:lpstr>Adj Page 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BDeMarco</cp:lastModifiedBy>
  <cp:lastPrinted>2010-10-08T15:42:42Z</cp:lastPrinted>
  <dcterms:created xsi:type="dcterms:W3CDTF">2010-08-30T21:55:18Z</dcterms:created>
  <dcterms:modified xsi:type="dcterms:W3CDTF">2010-10-08T16:19:14Z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