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R\_2021\Washington\Washington - LIRF\Workpapers\PUBLIC\"/>
    </mc:Choice>
  </mc:AlternateContent>
  <xr:revisionPtr revIDLastSave="0" documentId="13_ncr:1_{B7D202ED-FE27-4171-A633-3772DAD74D53}" xr6:coauthVersionLast="45" xr6:coauthVersionMax="45" xr10:uidLastSave="{00000000-0000-0000-0000-000000000000}"/>
  <bookViews>
    <workbookView xWindow="31920" yWindow="1755" windowWidth="25500" windowHeight="14445" xr2:uid="{00000000-000D-0000-FFFF-FFFF00000000}"/>
  </bookViews>
  <sheets>
    <sheet name="Lead Sheet ADJ_4" sheetId="14" r:id="rId1"/>
    <sheet name="Page ADJ_4.1" sheetId="13" r:id="rId2"/>
  </sheets>
  <externalReferences>
    <externalReference r:id="rId3"/>
  </externalReferences>
  <definedNames>
    <definedName name="_xlnm.Print_Area" localSheetId="0">'Lead Sheet ADJ_4'!$A$1:$J$59</definedName>
    <definedName name="_xlnm.Print_Area" localSheetId="1">'Page ADJ_4.1'!$A$1:$D$20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3" l="1"/>
  <c r="A2" i="13"/>
  <c r="C15" i="13" l="1"/>
  <c r="D15" i="13" l="1"/>
  <c r="D10" i="13" l="1"/>
  <c r="D19" i="13" s="1"/>
  <c r="F12" i="14" s="1"/>
  <c r="I12" i="14" s="1"/>
  <c r="C9" i="13"/>
  <c r="C17" i="13" s="1"/>
  <c r="C19" i="13" s="1"/>
  <c r="F10" i="14" s="1"/>
  <c r="I10" i="14" s="1"/>
</calcChain>
</file>

<file path=xl/sharedStrings.xml><?xml version="1.0" encoding="utf-8"?>
<sst xmlns="http://schemas.openxmlformats.org/spreadsheetml/2006/main" count="43" uniqueCount="36">
  <si>
    <t>ACCOUNT</t>
  </si>
  <si>
    <t>Type</t>
  </si>
  <si>
    <t>FACTOR</t>
  </si>
  <si>
    <t>FACTOR %</t>
  </si>
  <si>
    <t>ALLOCATED</t>
  </si>
  <si>
    <t>REF#</t>
  </si>
  <si>
    <t>Description of Adjustment:</t>
  </si>
  <si>
    <t>WA</t>
  </si>
  <si>
    <t>Def Inc Tax Expense</t>
  </si>
  <si>
    <t>Adjustment to Tax:</t>
  </si>
  <si>
    <t>ADIT Balance</t>
  </si>
  <si>
    <t>Remove Deferred State Tax Expense &amp; Balance</t>
  </si>
  <si>
    <t>Description</t>
  </si>
  <si>
    <t>PacifiCorp</t>
  </si>
  <si>
    <t>Tax Rates</t>
  </si>
  <si>
    <t>ADIT State Balance</t>
  </si>
  <si>
    <t>Total Deferred Income Tax Expense Allocated to Washington</t>
  </si>
  <si>
    <t>Def State Tax Rate in the Combined Deferred Tax Rate</t>
  </si>
  <si>
    <t>Combined Deferred Tax Rate</t>
  </si>
  <si>
    <t>Ratio of Deferred State Tax Rate to Combined Deferred Tax rate</t>
  </si>
  <si>
    <t>Portion of Total Deferred Income Tax Expense related to State</t>
  </si>
  <si>
    <t>Adjustment to remove the State portion of Def Inc Tax Exp &amp; ADIT</t>
  </si>
  <si>
    <t>Total Deferred Income Tax Balance Allocated to Washington before removal of State Tax portion</t>
  </si>
  <si>
    <t xml:space="preserve">     before removal of State Tax portion</t>
  </si>
  <si>
    <t>TOTAL</t>
  </si>
  <si>
    <t>PAGE</t>
  </si>
  <si>
    <t>ADJ_4</t>
  </si>
  <si>
    <t>PAGE ADJ_4.1</t>
  </si>
  <si>
    <t>Washington Limited-Issue Rate Filing</t>
  </si>
  <si>
    <t>WASHINGTON</t>
  </si>
  <si>
    <t>COMPANY</t>
  </si>
  <si>
    <t>PRO</t>
  </si>
  <si>
    <t>Situs</t>
  </si>
  <si>
    <t>Ref. ADJ_4</t>
  </si>
  <si>
    <t>ADJ_4.1</t>
  </si>
  <si>
    <t>This adjustment removes the deferred state income tax expense and associated balances from results since state income tax expense is excluded under the WIJAM allocation methodology.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</si>
</sst>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3" fillId="0" borderId="9" applyNumberFormat="0" applyProtection="0">
      <alignment horizontal="left" vertical="center" indent="1"/>
    </xf>
    <xf numFmtId="4" fontId="3" fillId="0" borderId="9" applyNumberFormat="0" applyProtection="0">
      <alignment horizontal="righ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2" fillId="0" borderId="0" applyFont="0" applyFill="0" applyBorder="0" applyAlignment="0" applyProtection="0"/>
    <xf numFmtId="0" fontId="1" fillId="0" borderId="0"/>
    <xf numFmtId="0" fontId="4" fillId="0" borderId="0"/>
  </cellStyleXfs>
  <cellXfs count="71">
    <xf numFmtId="0" fontId="0" fillId="0" borderId="0" xfId="0"/>
    <xf numFmtId="0" fontId="1" fillId="0" borderId="0" xfId="0" applyFont="1"/>
    <xf numFmtId="0" fontId="1" fillId="0" borderId="19" xfId="0" applyFont="1" applyBorder="1"/>
    <xf numFmtId="0" fontId="1" fillId="0" borderId="15" xfId="0" applyFont="1" applyBorder="1"/>
    <xf numFmtId="0" fontId="6" fillId="0" borderId="0" xfId="0" applyFont="1" applyBorder="1"/>
    <xf numFmtId="0" fontId="1" fillId="0" borderId="0" xfId="0" applyFont="1" applyBorder="1"/>
    <xf numFmtId="41" fontId="1" fillId="0" borderId="0" xfId="10" applyFont="1" applyBorder="1" applyAlignment="1">
      <alignment horizontal="right"/>
    </xf>
    <xf numFmtId="0" fontId="1" fillId="0" borderId="0" xfId="0" applyFont="1" applyAlignment="1">
      <alignment horizontal="right"/>
    </xf>
    <xf numFmtId="41" fontId="1" fillId="0" borderId="0" xfId="10" applyFont="1" applyBorder="1"/>
    <xf numFmtId="0" fontId="1" fillId="2" borderId="10" xfId="0" applyFont="1" applyFill="1" applyBorder="1" applyAlignment="1">
      <alignment horizontal="center"/>
    </xf>
    <xf numFmtId="41" fontId="1" fillId="2" borderId="10" xfId="1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6" xfId="0" applyFont="1" applyBorder="1"/>
    <xf numFmtId="0" fontId="1" fillId="0" borderId="14" xfId="0" applyFont="1" applyBorder="1"/>
    <xf numFmtId="41" fontId="1" fillId="0" borderId="14" xfId="10" applyFont="1" applyBorder="1" applyAlignment="1">
      <alignment horizontal="center"/>
    </xf>
    <xf numFmtId="0" fontId="1" fillId="0" borderId="12" xfId="0" applyFont="1" applyBorder="1"/>
    <xf numFmtId="17" fontId="1" fillId="0" borderId="16" xfId="0" applyNumberFormat="1" applyFont="1" applyBorder="1"/>
    <xf numFmtId="0" fontId="1" fillId="0" borderId="13" xfId="0" applyFont="1" applyBorder="1"/>
    <xf numFmtId="41" fontId="1" fillId="0" borderId="13" xfId="10" applyFont="1" applyBorder="1"/>
    <xf numFmtId="0" fontId="1" fillId="0" borderId="17" xfId="0" applyFont="1" applyBorder="1"/>
    <xf numFmtId="41" fontId="1" fillId="0" borderId="15" xfId="10" applyFont="1" applyBorder="1"/>
    <xf numFmtId="17" fontId="1" fillId="0" borderId="16" xfId="0" applyNumberFormat="1" applyFont="1" applyBorder="1" applyAlignment="1">
      <alignment vertical="top" wrapText="1"/>
    </xf>
    <xf numFmtId="41" fontId="1" fillId="0" borderId="12" xfId="0" applyNumberFormat="1" applyFont="1" applyBorder="1"/>
    <xf numFmtId="0" fontId="4" fillId="0" borderId="17" xfId="0" applyFont="1" applyBorder="1"/>
    <xf numFmtId="166" fontId="1" fillId="0" borderId="15" xfId="2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166" fontId="1" fillId="0" borderId="15" xfId="2" applyNumberFormat="1" applyFont="1" applyBorder="1"/>
    <xf numFmtId="17" fontId="1" fillId="0" borderId="17" xfId="0" applyNumberFormat="1" applyFont="1" applyBorder="1"/>
    <xf numFmtId="41" fontId="1" fillId="0" borderId="12" xfId="10" applyFont="1" applyBorder="1"/>
    <xf numFmtId="41" fontId="6" fillId="0" borderId="18" xfId="10" applyFont="1" applyBorder="1"/>
    <xf numFmtId="41" fontId="6" fillId="0" borderId="15" xfId="10" applyFont="1" applyBorder="1"/>
    <xf numFmtId="41" fontId="6" fillId="0" borderId="0" xfId="10" applyFont="1" applyAlignment="1">
      <alignment horizontal="right"/>
    </xf>
    <xf numFmtId="41" fontId="1" fillId="0" borderId="0" xfId="1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17" fontId="4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41" fontId="8" fillId="0" borderId="0" xfId="1" applyNumberFormat="1" applyFont="1" applyBorder="1" applyAlignment="1">
      <alignment horizontal="center"/>
    </xf>
    <xf numFmtId="165" fontId="4" fillId="0" borderId="0" xfId="2" applyNumberFormat="1" applyFont="1" applyAlignment="1">
      <alignment horizontal="center"/>
    </xf>
    <xf numFmtId="41" fontId="4" fillId="0" borderId="0" xfId="1" applyNumberFormat="1" applyFont="1" applyAlignment="1">
      <alignment horizontal="center"/>
    </xf>
    <xf numFmtId="41" fontId="4" fillId="0" borderId="0" xfId="1" applyNumberFormat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center"/>
    </xf>
    <xf numFmtId="165" fontId="4" fillId="0" borderId="0" xfId="2" applyNumberFormat="1" applyFont="1" applyBorder="1" applyAlignment="1">
      <alignment horizontal="center"/>
    </xf>
    <xf numFmtId="41" fontId="4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5" fillId="0" borderId="0" xfId="0" applyFont="1" applyBorder="1"/>
    <xf numFmtId="166" fontId="1" fillId="0" borderId="12" xfId="0" applyNumberFormat="1" applyFont="1" applyBorder="1"/>
    <xf numFmtId="0" fontId="1" fillId="0" borderId="0" xfId="11" applyFont="1" applyAlignment="1">
      <alignment horizontal="right"/>
    </xf>
    <xf numFmtId="164" fontId="4" fillId="0" borderId="0" xfId="12" applyNumberFormat="1"/>
    <xf numFmtId="0" fontId="4" fillId="0" borderId="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13">
    <cellStyle name="Comma" xfId="1" builtinId="3"/>
    <cellStyle name="Comma [0]" xfId="10" builtinId="6"/>
    <cellStyle name="Normal" xfId="0" builtinId="0"/>
    <cellStyle name="Normal 12" xfId="12" xr:uid="{DF731F1B-66D2-4240-B540-78E62120CD87}"/>
    <cellStyle name="Normal 15" xfId="11" xr:uid="{24396B89-1D7E-4074-827F-ADEA015D5F32}"/>
    <cellStyle name="Normal 16" xfId="8" xr:uid="{00000000-0005-0000-0000-000003000000}"/>
    <cellStyle name="Normal 18" xfId="5" xr:uid="{00000000-0005-0000-0000-000004000000}"/>
    <cellStyle name="Normal 19" xfId="6" xr:uid="{00000000-0005-0000-0000-000005000000}"/>
    <cellStyle name="Normal 22" xfId="7" xr:uid="{00000000-0005-0000-0000-000006000000}"/>
    <cellStyle name="Normal 6" xfId="9" xr:uid="{00000000-0005-0000-0000-000007000000}"/>
    <cellStyle name="Percent" xfId="2" builtinId="5"/>
    <cellStyle name="SAPBEXstdData" xfId="4" xr:uid="{00000000-0005-0000-0000-000009000000}"/>
    <cellStyle name="SAPBEXstdItem" xfId="3" xr:uid="{00000000-0005-0000-0000-00000A000000}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enue%20Requirement%20Summary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Price Change"/>
      <sheetName val="Adjustments"/>
      <sheetName val="Variables"/>
    </sheetNames>
    <sheetDataSet>
      <sheetData sheetId="0">
        <row r="64">
          <cell r="F64">
            <v>1083348856.7114465</v>
          </cell>
        </row>
      </sheetData>
      <sheetData sheetId="1" refreshError="1"/>
      <sheetData sheetId="2">
        <row r="33">
          <cell r="C33">
            <v>-855077.15021566406</v>
          </cell>
          <cell r="D33">
            <v>43968.383287688077</v>
          </cell>
        </row>
        <row r="57">
          <cell r="C57">
            <v>7238948.260378547</v>
          </cell>
          <cell r="D57">
            <v>1396434.8156700782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282C2-E9CB-4E8E-AFFA-695AE735A2EE}">
  <sheetPr>
    <pageSetUpPr fitToPage="1"/>
  </sheetPr>
  <dimension ref="A1:J59"/>
  <sheetViews>
    <sheetView tabSelected="1" view="pageBreakPreview" topLeftCell="A4" zoomScale="85" zoomScaleNormal="100" zoomScaleSheetLayoutView="85" workbookViewId="0">
      <selection activeCell="D39" sqref="D39"/>
    </sheetView>
  </sheetViews>
  <sheetFormatPr defaultColWidth="9.140625" defaultRowHeight="12.75" x14ac:dyDescent="0.2"/>
  <cols>
    <col min="1" max="1" width="2.42578125" style="33" customWidth="1"/>
    <col min="2" max="2" width="7.28515625" style="33" customWidth="1"/>
    <col min="3" max="3" width="24.7109375" style="33" customWidth="1"/>
    <col min="4" max="4" width="10.28515625" style="33" customWidth="1"/>
    <col min="5" max="5" width="5.28515625" style="33" customWidth="1"/>
    <col min="6" max="6" width="11.42578125" style="33" customWidth="1"/>
    <col min="7" max="7" width="9" style="33" customWidth="1"/>
    <col min="8" max="8" width="10.5703125" style="33" customWidth="1"/>
    <col min="9" max="9" width="14" style="33" customWidth="1"/>
    <col min="10" max="10" width="10.85546875" style="33" customWidth="1"/>
    <col min="11" max="16384" width="9.140625" style="33"/>
  </cols>
  <sheetData>
    <row r="1" spans="1:10" x14ac:dyDescent="0.2">
      <c r="B1" s="34" t="s">
        <v>13</v>
      </c>
      <c r="D1" s="35"/>
      <c r="E1" s="35"/>
      <c r="F1" s="35"/>
      <c r="G1" s="35"/>
      <c r="H1" s="35"/>
      <c r="I1" s="60" t="s">
        <v>25</v>
      </c>
      <c r="J1" s="60" t="s">
        <v>26</v>
      </c>
    </row>
    <row r="2" spans="1:10" x14ac:dyDescent="0.2">
      <c r="B2" s="34" t="s">
        <v>28</v>
      </c>
      <c r="D2" s="35"/>
      <c r="E2" s="35"/>
      <c r="F2" s="35"/>
      <c r="G2" s="35"/>
      <c r="H2" s="35"/>
      <c r="I2" s="35"/>
      <c r="J2" s="36"/>
    </row>
    <row r="3" spans="1:10" x14ac:dyDescent="0.2">
      <c r="B3" s="34" t="s">
        <v>11</v>
      </c>
      <c r="D3" s="35"/>
      <c r="E3" s="35"/>
      <c r="F3" s="37"/>
      <c r="G3" s="35"/>
      <c r="H3" s="35"/>
      <c r="I3" s="35"/>
      <c r="J3" s="38"/>
    </row>
    <row r="4" spans="1:10" x14ac:dyDescent="0.2">
      <c r="B4" s="39"/>
      <c r="D4" s="35"/>
      <c r="E4" s="35"/>
      <c r="F4" s="40"/>
      <c r="G4" s="35"/>
      <c r="H4" s="35"/>
      <c r="I4" s="35"/>
      <c r="J4" s="38"/>
    </row>
    <row r="5" spans="1:10" x14ac:dyDescent="0.2">
      <c r="D5" s="35"/>
      <c r="E5" s="35"/>
      <c r="F5" s="40"/>
      <c r="G5" s="35"/>
      <c r="H5" s="35"/>
      <c r="I5" s="35"/>
      <c r="J5" s="38"/>
    </row>
    <row r="6" spans="1:10" x14ac:dyDescent="0.2">
      <c r="D6" s="35"/>
      <c r="E6" s="35"/>
      <c r="F6" s="35" t="s">
        <v>24</v>
      </c>
      <c r="G6" s="35"/>
      <c r="H6" s="35"/>
      <c r="I6" s="35" t="s">
        <v>29</v>
      </c>
      <c r="J6" s="38"/>
    </row>
    <row r="7" spans="1:10" x14ac:dyDescent="0.2">
      <c r="D7" s="41" t="s">
        <v>0</v>
      </c>
      <c r="E7" s="41" t="s">
        <v>1</v>
      </c>
      <c r="F7" s="41" t="s">
        <v>30</v>
      </c>
      <c r="G7" s="41" t="s">
        <v>2</v>
      </c>
      <c r="H7" s="41" t="s">
        <v>3</v>
      </c>
      <c r="I7" s="41" t="s">
        <v>4</v>
      </c>
      <c r="J7" s="42" t="s">
        <v>5</v>
      </c>
    </row>
    <row r="8" spans="1:10" x14ac:dyDescent="0.2">
      <c r="A8" s="43"/>
      <c r="B8" s="44" t="s">
        <v>9</v>
      </c>
      <c r="C8" s="43"/>
      <c r="D8" s="45"/>
      <c r="E8" s="45"/>
      <c r="F8" s="46"/>
      <c r="G8" s="45"/>
      <c r="H8" s="45"/>
      <c r="I8" s="47"/>
      <c r="J8" s="38"/>
    </row>
    <row r="9" spans="1:10" x14ac:dyDescent="0.2">
      <c r="A9" s="43"/>
      <c r="C9" s="43"/>
      <c r="D9" s="48"/>
      <c r="E9" s="45"/>
      <c r="F9" s="49"/>
      <c r="G9" s="45"/>
      <c r="H9" s="50"/>
      <c r="I9" s="51"/>
      <c r="J9" s="38"/>
    </row>
    <row r="10" spans="1:10" x14ac:dyDescent="0.2">
      <c r="A10" s="43"/>
      <c r="B10" s="43" t="s">
        <v>8</v>
      </c>
      <c r="C10" s="43"/>
      <c r="D10" s="48">
        <v>41110</v>
      </c>
      <c r="E10" s="45" t="s">
        <v>31</v>
      </c>
      <c r="F10" s="52">
        <f>+'Page ADJ_4.1'!C19</f>
        <v>118322</v>
      </c>
      <c r="G10" s="45" t="s">
        <v>7</v>
      </c>
      <c r="H10" s="50" t="s">
        <v>32</v>
      </c>
      <c r="I10" s="61">
        <f>F10</f>
        <v>118322</v>
      </c>
      <c r="J10" s="38" t="s">
        <v>34</v>
      </c>
    </row>
    <row r="11" spans="1:10" x14ac:dyDescent="0.2">
      <c r="A11" s="43"/>
      <c r="B11" s="43"/>
      <c r="C11" s="43"/>
      <c r="D11" s="48"/>
      <c r="E11" s="45"/>
      <c r="F11" s="53"/>
      <c r="G11" s="45"/>
      <c r="H11" s="54"/>
      <c r="I11" s="55"/>
      <c r="J11" s="38"/>
    </row>
    <row r="12" spans="1:10" x14ac:dyDescent="0.2">
      <c r="A12" s="43"/>
      <c r="B12" s="43" t="s">
        <v>10</v>
      </c>
      <c r="C12" s="43"/>
      <c r="D12" s="48">
        <v>282</v>
      </c>
      <c r="E12" s="45" t="s">
        <v>31</v>
      </c>
      <c r="F12" s="52">
        <f>+'Page ADJ_4.1'!D19</f>
        <v>-1259697</v>
      </c>
      <c r="G12" s="45" t="s">
        <v>7</v>
      </c>
      <c r="H12" s="54" t="s">
        <v>32</v>
      </c>
      <c r="I12" s="61">
        <f>F12</f>
        <v>-1259697</v>
      </c>
      <c r="J12" s="38" t="s">
        <v>34</v>
      </c>
    </row>
    <row r="13" spans="1:10" x14ac:dyDescent="0.2">
      <c r="A13" s="43"/>
      <c r="B13" s="43"/>
      <c r="C13" s="43"/>
      <c r="D13" s="48"/>
      <c r="E13" s="45"/>
      <c r="F13" s="55"/>
      <c r="G13" s="45"/>
      <c r="H13" s="54"/>
      <c r="I13" s="55"/>
      <c r="J13" s="38"/>
    </row>
    <row r="14" spans="1:10" x14ac:dyDescent="0.2">
      <c r="A14" s="43"/>
      <c r="B14" s="43"/>
      <c r="C14" s="43"/>
      <c r="D14" s="48"/>
      <c r="E14" s="45"/>
      <c r="F14" s="55"/>
      <c r="G14" s="45"/>
      <c r="H14" s="54"/>
      <c r="I14" s="55"/>
      <c r="J14" s="38"/>
    </row>
    <row r="15" spans="1:10" x14ac:dyDescent="0.2">
      <c r="A15" s="43"/>
      <c r="B15" s="43"/>
      <c r="C15" s="43"/>
      <c r="D15" s="48"/>
      <c r="E15" s="45"/>
      <c r="F15" s="55"/>
      <c r="G15" s="45"/>
      <c r="H15" s="54"/>
      <c r="I15" s="55"/>
      <c r="J15" s="38"/>
    </row>
    <row r="16" spans="1:10" x14ac:dyDescent="0.2">
      <c r="A16" s="43"/>
      <c r="B16" s="43"/>
      <c r="C16" s="43"/>
      <c r="D16" s="48"/>
      <c r="E16" s="45"/>
      <c r="F16" s="55"/>
      <c r="G16" s="45"/>
      <c r="H16" s="54"/>
      <c r="I16" s="55"/>
      <c r="J16" s="38"/>
    </row>
    <row r="17" spans="1:10" x14ac:dyDescent="0.2">
      <c r="A17" s="43"/>
      <c r="B17" s="56"/>
      <c r="C17" s="43"/>
      <c r="D17" s="45"/>
      <c r="E17" s="45"/>
      <c r="F17" s="55"/>
      <c r="G17" s="45"/>
      <c r="H17" s="54"/>
      <c r="I17" s="55"/>
      <c r="J17" s="38"/>
    </row>
    <row r="18" spans="1:10" x14ac:dyDescent="0.2">
      <c r="A18" s="43"/>
      <c r="B18" s="56"/>
      <c r="C18" s="43"/>
      <c r="D18" s="45"/>
      <c r="E18" s="45"/>
      <c r="F18" s="55"/>
      <c r="G18" s="45"/>
      <c r="H18" s="54"/>
      <c r="I18" s="55"/>
      <c r="J18" s="38"/>
    </row>
    <row r="19" spans="1:10" x14ac:dyDescent="0.2">
      <c r="A19" s="43"/>
      <c r="B19" s="43"/>
      <c r="C19" s="43"/>
      <c r="D19" s="45"/>
      <c r="E19" s="45"/>
      <c r="F19" s="55"/>
      <c r="G19" s="45"/>
      <c r="H19" s="50"/>
      <c r="I19" s="51"/>
      <c r="J19" s="38"/>
    </row>
    <row r="20" spans="1:10" x14ac:dyDescent="0.2">
      <c r="A20" s="43"/>
      <c r="B20" s="43"/>
      <c r="C20" s="43"/>
      <c r="D20" s="45"/>
      <c r="E20" s="45"/>
      <c r="F20" s="55"/>
      <c r="G20" s="45"/>
      <c r="H20" s="50"/>
      <c r="I20" s="51"/>
      <c r="J20" s="38"/>
    </row>
    <row r="21" spans="1:10" x14ac:dyDescent="0.2">
      <c r="A21" s="43"/>
      <c r="B21" s="43"/>
      <c r="C21" s="43"/>
      <c r="D21" s="45"/>
      <c r="E21" s="45"/>
      <c r="F21" s="55"/>
      <c r="G21" s="45"/>
      <c r="H21" s="50"/>
      <c r="I21" s="51"/>
      <c r="J21" s="38"/>
    </row>
    <row r="22" spans="1:10" x14ac:dyDescent="0.2">
      <c r="A22" s="43"/>
      <c r="B22" s="57"/>
      <c r="C22" s="43"/>
      <c r="D22" s="45"/>
      <c r="E22" s="45"/>
      <c r="F22" s="55"/>
      <c r="G22" s="45"/>
      <c r="H22" s="50"/>
      <c r="I22" s="51"/>
      <c r="J22" s="38"/>
    </row>
    <row r="23" spans="1:10" x14ac:dyDescent="0.2">
      <c r="A23" s="43"/>
      <c r="B23" s="56"/>
      <c r="C23" s="43"/>
      <c r="D23" s="45"/>
      <c r="E23" s="45"/>
      <c r="F23" s="55"/>
      <c r="G23" s="45"/>
      <c r="H23" s="50"/>
      <c r="I23" s="51"/>
      <c r="J23" s="38"/>
    </row>
    <row r="24" spans="1:10" x14ac:dyDescent="0.2">
      <c r="A24" s="43"/>
      <c r="B24" s="43"/>
      <c r="C24" s="43"/>
      <c r="D24" s="45"/>
      <c r="E24" s="45"/>
      <c r="F24" s="55"/>
      <c r="G24" s="45"/>
      <c r="H24" s="50"/>
      <c r="I24" s="51"/>
      <c r="J24" s="38"/>
    </row>
    <row r="25" spans="1:10" x14ac:dyDescent="0.2">
      <c r="A25" s="43"/>
      <c r="B25" s="58"/>
      <c r="C25" s="43"/>
      <c r="D25" s="45"/>
      <c r="E25" s="45"/>
      <c r="F25" s="55"/>
      <c r="G25" s="45"/>
      <c r="H25" s="50"/>
      <c r="I25" s="51"/>
      <c r="J25" s="38"/>
    </row>
    <row r="26" spans="1:10" x14ac:dyDescent="0.2">
      <c r="A26" s="43"/>
      <c r="B26" s="43"/>
      <c r="C26" s="43"/>
      <c r="D26" s="45"/>
      <c r="E26" s="45"/>
      <c r="F26" s="55"/>
      <c r="G26" s="45"/>
      <c r="H26" s="50"/>
      <c r="I26" s="51"/>
      <c r="J26" s="38"/>
    </row>
    <row r="27" spans="1:10" x14ac:dyDescent="0.2">
      <c r="A27" s="43"/>
      <c r="B27" s="56"/>
      <c r="C27" s="43"/>
      <c r="D27" s="45"/>
      <c r="E27" s="45"/>
      <c r="F27" s="55"/>
      <c r="G27" s="45"/>
      <c r="H27" s="50"/>
      <c r="I27" s="51"/>
      <c r="J27" s="38"/>
    </row>
    <row r="28" spans="1:10" x14ac:dyDescent="0.2">
      <c r="A28" s="43"/>
      <c r="B28" s="56"/>
      <c r="C28" s="43"/>
      <c r="D28" s="45"/>
      <c r="E28" s="45"/>
      <c r="F28" s="55"/>
      <c r="G28" s="45"/>
      <c r="H28" s="50"/>
      <c r="I28" s="51"/>
      <c r="J28" s="38"/>
    </row>
    <row r="29" spans="1:10" x14ac:dyDescent="0.2">
      <c r="A29" s="43"/>
      <c r="B29" s="43"/>
      <c r="C29" s="43"/>
      <c r="D29" s="45"/>
      <c r="E29" s="45"/>
      <c r="F29" s="55"/>
      <c r="G29" s="45"/>
      <c r="H29" s="50"/>
      <c r="I29" s="51"/>
      <c r="J29" s="38"/>
    </row>
    <row r="30" spans="1:10" x14ac:dyDescent="0.2">
      <c r="A30" s="43"/>
      <c r="B30" s="57"/>
      <c r="C30" s="43"/>
      <c r="D30" s="45"/>
      <c r="E30" s="45"/>
      <c r="F30" s="55"/>
      <c r="G30" s="45"/>
      <c r="H30" s="50"/>
      <c r="I30" s="51"/>
      <c r="J30" s="38"/>
    </row>
    <row r="31" spans="1:10" x14ac:dyDescent="0.2">
      <c r="A31" s="43"/>
      <c r="B31" s="44"/>
      <c r="C31" s="43"/>
      <c r="D31" s="45"/>
      <c r="E31" s="45"/>
      <c r="F31" s="55"/>
      <c r="G31" s="45"/>
      <c r="H31" s="50"/>
      <c r="I31" s="51"/>
      <c r="J31" s="38"/>
    </row>
    <row r="32" spans="1:10" x14ac:dyDescent="0.2">
      <c r="A32" s="43"/>
      <c r="B32" s="56"/>
      <c r="C32" s="43"/>
      <c r="D32" s="45"/>
      <c r="E32" s="45"/>
      <c r="F32" s="55"/>
      <c r="G32" s="45"/>
      <c r="H32" s="50"/>
      <c r="I32" s="51"/>
      <c r="J32" s="38"/>
    </row>
    <row r="33" spans="1:10" x14ac:dyDescent="0.2">
      <c r="A33" s="43"/>
      <c r="B33" s="56"/>
      <c r="C33" s="43"/>
      <c r="D33" s="45"/>
      <c r="E33" s="45"/>
      <c r="F33" s="55"/>
      <c r="G33" s="45"/>
      <c r="H33" s="50"/>
      <c r="I33" s="51"/>
      <c r="J33" s="38"/>
    </row>
    <row r="34" spans="1:10" x14ac:dyDescent="0.2">
      <c r="A34" s="43"/>
      <c r="B34" s="57"/>
      <c r="C34" s="43"/>
      <c r="D34" s="45"/>
      <c r="E34" s="45"/>
      <c r="F34" s="55"/>
      <c r="G34" s="45"/>
      <c r="H34" s="50"/>
      <c r="I34" s="51"/>
      <c r="J34" s="38"/>
    </row>
    <row r="35" spans="1:10" x14ac:dyDescent="0.2">
      <c r="A35" s="43"/>
      <c r="B35" s="57"/>
      <c r="C35" s="43"/>
      <c r="D35" s="45"/>
      <c r="E35" s="45"/>
      <c r="F35" s="55"/>
      <c r="G35" s="45"/>
      <c r="H35" s="50"/>
      <c r="I35" s="51"/>
      <c r="J35" s="38"/>
    </row>
    <row r="36" spans="1:10" x14ac:dyDescent="0.2">
      <c r="A36" s="43"/>
      <c r="B36" s="57"/>
      <c r="C36" s="43"/>
      <c r="D36" s="45"/>
      <c r="E36" s="45"/>
      <c r="F36" s="55"/>
      <c r="G36" s="45"/>
      <c r="H36" s="50"/>
      <c r="I36" s="51"/>
      <c r="J36" s="38"/>
    </row>
    <row r="37" spans="1:10" x14ac:dyDescent="0.2">
      <c r="A37" s="43"/>
      <c r="B37" s="57"/>
      <c r="C37" s="43"/>
      <c r="D37" s="45"/>
      <c r="E37" s="45"/>
      <c r="F37" s="55"/>
      <c r="G37" s="45"/>
      <c r="H37" s="50"/>
      <c r="I37" s="51"/>
      <c r="J37" s="38"/>
    </row>
    <row r="38" spans="1:10" x14ac:dyDescent="0.2">
      <c r="A38" s="43"/>
      <c r="B38" s="57"/>
      <c r="C38" s="43"/>
      <c r="D38" s="45"/>
      <c r="E38" s="45"/>
      <c r="F38" s="55"/>
      <c r="G38" s="45"/>
      <c r="H38" s="50"/>
      <c r="I38" s="51"/>
      <c r="J38" s="38"/>
    </row>
    <row r="39" spans="1:10" x14ac:dyDescent="0.2">
      <c r="B39" s="57"/>
      <c r="C39" s="43"/>
      <c r="D39" s="45"/>
      <c r="E39" s="45"/>
      <c r="F39" s="55"/>
      <c r="G39" s="45"/>
      <c r="H39" s="50"/>
      <c r="I39" s="51"/>
      <c r="J39" s="38"/>
    </row>
    <row r="40" spans="1:10" x14ac:dyDescent="0.2">
      <c r="B40" s="57"/>
      <c r="C40" s="43"/>
      <c r="D40" s="45"/>
      <c r="E40" s="45"/>
      <c r="F40" s="55"/>
      <c r="G40" s="45"/>
      <c r="H40" s="50"/>
      <c r="I40" s="51"/>
      <c r="J40" s="38"/>
    </row>
    <row r="41" spans="1:10" x14ac:dyDescent="0.2">
      <c r="B41" s="57"/>
      <c r="C41" s="43"/>
      <c r="D41" s="45"/>
      <c r="E41" s="45"/>
      <c r="F41" s="55"/>
      <c r="G41" s="45"/>
      <c r="H41" s="50"/>
      <c r="I41" s="51"/>
      <c r="J41" s="38"/>
    </row>
    <row r="42" spans="1:10" x14ac:dyDescent="0.2">
      <c r="B42" s="57"/>
      <c r="C42" s="43"/>
      <c r="D42" s="45"/>
      <c r="E42" s="45"/>
      <c r="F42" s="55"/>
      <c r="G42" s="45"/>
      <c r="H42" s="50"/>
      <c r="I42" s="51"/>
      <c r="J42" s="38"/>
    </row>
    <row r="43" spans="1:10" x14ac:dyDescent="0.2">
      <c r="B43" s="56"/>
      <c r="C43" s="43"/>
      <c r="D43" s="45"/>
      <c r="E43" s="45"/>
      <c r="F43" s="55"/>
      <c r="G43" s="45"/>
      <c r="H43" s="50"/>
      <c r="I43" s="51"/>
      <c r="J43" s="38"/>
    </row>
    <row r="44" spans="1:10" x14ac:dyDescent="0.2">
      <c r="B44" s="57"/>
      <c r="C44" s="43"/>
      <c r="D44" s="45"/>
      <c r="E44" s="45"/>
      <c r="F44" s="55"/>
      <c r="G44" s="45"/>
      <c r="H44" s="50"/>
      <c r="I44" s="51"/>
      <c r="J44" s="38"/>
    </row>
    <row r="45" spans="1:10" x14ac:dyDescent="0.2">
      <c r="B45" s="57"/>
      <c r="C45" s="43"/>
      <c r="D45" s="45"/>
      <c r="E45" s="45"/>
      <c r="F45" s="55"/>
      <c r="G45" s="45"/>
      <c r="H45" s="50"/>
      <c r="I45" s="51"/>
      <c r="J45" s="38"/>
    </row>
    <row r="46" spans="1:10" x14ac:dyDescent="0.2">
      <c r="B46" s="57"/>
      <c r="C46" s="43"/>
      <c r="D46" s="45"/>
      <c r="E46" s="45"/>
      <c r="F46" s="55"/>
      <c r="G46" s="45"/>
      <c r="H46" s="50"/>
      <c r="I46" s="51"/>
      <c r="J46" s="38"/>
    </row>
    <row r="47" spans="1:10" x14ac:dyDescent="0.2">
      <c r="B47" s="57"/>
      <c r="C47" s="43"/>
      <c r="D47" s="45"/>
      <c r="E47" s="45"/>
      <c r="F47" s="55"/>
      <c r="G47" s="45"/>
      <c r="H47" s="50"/>
      <c r="I47" s="51"/>
      <c r="J47" s="38"/>
    </row>
    <row r="48" spans="1:10" x14ac:dyDescent="0.2">
      <c r="B48" s="57"/>
      <c r="C48" s="43"/>
      <c r="D48" s="45"/>
      <c r="E48" s="45"/>
      <c r="F48" s="55"/>
      <c r="G48" s="45"/>
      <c r="H48" s="50"/>
      <c r="I48" s="51"/>
      <c r="J48" s="38"/>
    </row>
    <row r="49" spans="1:10" x14ac:dyDescent="0.2">
      <c r="A49" s="43"/>
      <c r="B49" s="57"/>
      <c r="C49" s="43"/>
      <c r="D49" s="45"/>
      <c r="E49" s="45"/>
      <c r="F49" s="55"/>
      <c r="G49" s="45"/>
      <c r="H49" s="50"/>
      <c r="I49" s="51"/>
      <c r="J49" s="38"/>
    </row>
    <row r="50" spans="1:10" ht="13.5" thickBot="1" x14ac:dyDescent="0.25">
      <c r="A50" s="43"/>
      <c r="B50" s="58" t="s">
        <v>6</v>
      </c>
      <c r="C50" s="43"/>
      <c r="D50" s="45"/>
      <c r="E50" s="45"/>
      <c r="F50" s="45"/>
      <c r="G50" s="45"/>
      <c r="H50" s="45"/>
      <c r="I50" s="45"/>
      <c r="J50" s="38"/>
    </row>
    <row r="51" spans="1:10" ht="12.75" customHeight="1" x14ac:dyDescent="0.2">
      <c r="A51" s="62"/>
      <c r="B51" s="65" t="s">
        <v>35</v>
      </c>
      <c r="C51" s="65"/>
      <c r="D51" s="65"/>
      <c r="E51" s="65"/>
      <c r="F51" s="65"/>
      <c r="G51" s="65"/>
      <c r="H51" s="65"/>
      <c r="I51" s="65"/>
      <c r="J51" s="66"/>
    </row>
    <row r="52" spans="1:10" ht="15" customHeight="1" x14ac:dyDescent="0.2">
      <c r="A52" s="63"/>
      <c r="B52" s="67"/>
      <c r="C52" s="67"/>
      <c r="D52" s="67"/>
      <c r="E52" s="67"/>
      <c r="F52" s="67"/>
      <c r="G52" s="67"/>
      <c r="H52" s="67"/>
      <c r="I52" s="67"/>
      <c r="J52" s="68"/>
    </row>
    <row r="53" spans="1:10" ht="15" customHeight="1" x14ac:dyDescent="0.2">
      <c r="A53" s="63"/>
      <c r="B53" s="67"/>
      <c r="C53" s="67"/>
      <c r="D53" s="67"/>
      <c r="E53" s="67"/>
      <c r="F53" s="67"/>
      <c r="G53" s="67"/>
      <c r="H53" s="67"/>
      <c r="I53" s="67"/>
      <c r="J53" s="68"/>
    </row>
    <row r="54" spans="1:10" ht="15" customHeight="1" x14ac:dyDescent="0.2">
      <c r="A54" s="63"/>
      <c r="B54" s="67"/>
      <c r="C54" s="67"/>
      <c r="D54" s="67"/>
      <c r="E54" s="67"/>
      <c r="F54" s="67"/>
      <c r="G54" s="67"/>
      <c r="H54" s="67"/>
      <c r="I54" s="67"/>
      <c r="J54" s="68"/>
    </row>
    <row r="55" spans="1:10" ht="15" customHeight="1" x14ac:dyDescent="0.2">
      <c r="A55" s="63"/>
      <c r="B55" s="67"/>
      <c r="C55" s="67"/>
      <c r="D55" s="67"/>
      <c r="E55" s="67"/>
      <c r="F55" s="67"/>
      <c r="G55" s="67"/>
      <c r="H55" s="67"/>
      <c r="I55" s="67"/>
      <c r="J55" s="68"/>
    </row>
    <row r="56" spans="1:10" ht="15" customHeight="1" x14ac:dyDescent="0.2">
      <c r="A56" s="63"/>
      <c r="B56" s="67"/>
      <c r="C56" s="67"/>
      <c r="D56" s="67"/>
      <c r="E56" s="67"/>
      <c r="F56" s="67"/>
      <c r="G56" s="67"/>
      <c r="H56" s="67"/>
      <c r="I56" s="67"/>
      <c r="J56" s="68"/>
    </row>
    <row r="57" spans="1:10" ht="15" customHeight="1" x14ac:dyDescent="0.2">
      <c r="A57" s="63"/>
      <c r="B57" s="67"/>
      <c r="C57" s="67"/>
      <c r="D57" s="67"/>
      <c r="E57" s="67"/>
      <c r="F57" s="67"/>
      <c r="G57" s="67"/>
      <c r="H57" s="67"/>
      <c r="I57" s="67"/>
      <c r="J57" s="68"/>
    </row>
    <row r="58" spans="1:10" ht="15" customHeight="1" x14ac:dyDescent="0.2">
      <c r="A58" s="63"/>
      <c r="B58" s="67"/>
      <c r="C58" s="67"/>
      <c r="D58" s="67"/>
      <c r="E58" s="67"/>
      <c r="F58" s="67"/>
      <c r="G58" s="67"/>
      <c r="H58" s="67"/>
      <c r="I58" s="67"/>
      <c r="J58" s="68"/>
    </row>
    <row r="59" spans="1:10" ht="15.75" customHeight="1" thickBot="1" x14ac:dyDescent="0.25">
      <c r="A59" s="64"/>
      <c r="B59" s="69"/>
      <c r="C59" s="69"/>
      <c r="D59" s="69"/>
      <c r="E59" s="69"/>
      <c r="F59" s="69"/>
      <c r="G59" s="69"/>
      <c r="H59" s="69"/>
      <c r="I59" s="69"/>
      <c r="J59" s="70"/>
    </row>
  </sheetData>
  <mergeCells count="1">
    <mergeCell ref="B51:J59"/>
  </mergeCells>
  <conditionalFormatting sqref="J2">
    <cfRule type="cellIs" dxfId="3" priority="4" stopIfTrue="1" operator="equal">
      <formula>"x.x"</formula>
    </cfRule>
  </conditionalFormatting>
  <conditionalFormatting sqref="B9 B11:B16">
    <cfRule type="cellIs" dxfId="2" priority="3" stopIfTrue="1" operator="equal">
      <formula>"Title"</formula>
    </cfRule>
  </conditionalFormatting>
  <conditionalFormatting sqref="B8">
    <cfRule type="cellIs" dxfId="1" priority="2" stopIfTrue="1" operator="equal">
      <formula>"Adjustment to Income/Expense/Rate Base:"</formula>
    </cfRule>
  </conditionalFormatting>
  <conditionalFormatting sqref="B10">
    <cfRule type="cellIs" dxfId="0" priority="1" stopIfTrue="1" operator="equal">
      <formula>"Title"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9:E49" xr:uid="{06FBE818-F414-4880-8A05-4283C23A5A7C}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:D49" xr:uid="{974C2721-1344-492F-9181-E90D56D8DB95}">
      <formula1>#REF!</formula1>
    </dataValidation>
    <dataValidation type="list" errorStyle="warning" allowBlank="1" showInputMessage="1" showErrorMessage="1" errorTitle="Factor" error="This factor is not included in the drop-down list. Is this the factor you want to use?" sqref="G9:G49" xr:uid="{B412B49A-C162-4544-8C04-2007F6143EEA}">
      <formula1>#REF!</formula1>
    </dataValidation>
  </dataValidation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13AC0-65CD-4736-8F50-5E50A53A8542}">
  <sheetPr>
    <pageSetUpPr fitToPage="1"/>
  </sheetPr>
  <dimension ref="A1:D20"/>
  <sheetViews>
    <sheetView view="pageBreakPreview" zoomScale="85" zoomScaleNormal="100" zoomScaleSheetLayoutView="85" workbookViewId="0">
      <selection activeCell="C40" sqref="C40"/>
    </sheetView>
  </sheetViews>
  <sheetFormatPr defaultColWidth="9.140625" defaultRowHeight="12.75" x14ac:dyDescent="0.2"/>
  <cols>
    <col min="1" max="1" width="60.42578125" style="1" customWidth="1"/>
    <col min="2" max="2" width="9.42578125" style="1" bestFit="1" customWidth="1"/>
    <col min="3" max="3" width="19.5703125" style="32" bestFit="1" customWidth="1"/>
    <col min="4" max="4" width="17.5703125" style="1" bestFit="1" customWidth="1"/>
    <col min="5" max="16384" width="9.140625" style="1"/>
  </cols>
  <sheetData>
    <row r="1" spans="1:4" x14ac:dyDescent="0.2">
      <c r="A1" s="4" t="s">
        <v>13</v>
      </c>
      <c r="B1" s="5"/>
      <c r="C1" s="6"/>
      <c r="D1" s="7" t="s">
        <v>27</v>
      </c>
    </row>
    <row r="2" spans="1:4" x14ac:dyDescent="0.2">
      <c r="A2" s="4" t="str">
        <f>'Lead Sheet ADJ_4'!B2</f>
        <v>Washington Limited-Issue Rate Filing</v>
      </c>
      <c r="B2" s="5"/>
      <c r="C2" s="8"/>
      <c r="D2" s="7"/>
    </row>
    <row r="3" spans="1:4" x14ac:dyDescent="0.2">
      <c r="A3" s="4" t="str">
        <f>'Lead Sheet ADJ_4'!B3</f>
        <v>Remove Deferred State Tax Expense &amp; Balance</v>
      </c>
      <c r="B3" s="5"/>
      <c r="C3" s="8"/>
    </row>
    <row r="4" spans="1:4" x14ac:dyDescent="0.2">
      <c r="A4" s="4"/>
      <c r="B4" s="5"/>
      <c r="C4" s="8"/>
    </row>
    <row r="5" spans="1:4" x14ac:dyDescent="0.2">
      <c r="A5" s="5"/>
      <c r="B5" s="5"/>
      <c r="C5" s="8"/>
    </row>
    <row r="6" spans="1:4" x14ac:dyDescent="0.2">
      <c r="A6" s="9" t="s">
        <v>12</v>
      </c>
      <c r="B6" s="9" t="s">
        <v>14</v>
      </c>
      <c r="C6" s="10" t="s">
        <v>8</v>
      </c>
      <c r="D6" s="11" t="s">
        <v>15</v>
      </c>
    </row>
    <row r="7" spans="1:4" x14ac:dyDescent="0.2">
      <c r="A7" s="12"/>
      <c r="B7" s="13"/>
      <c r="C7" s="14"/>
      <c r="D7" s="15"/>
    </row>
    <row r="8" spans="1:4" x14ac:dyDescent="0.2">
      <c r="A8" s="16" t="s">
        <v>16</v>
      </c>
      <c r="B8" s="17"/>
      <c r="C8" s="18"/>
      <c r="D8" s="15"/>
    </row>
    <row r="9" spans="1:4" x14ac:dyDescent="0.2">
      <c r="A9" s="19" t="s">
        <v>23</v>
      </c>
      <c r="B9" s="3"/>
      <c r="C9" s="20">
        <f>ROUND(SUM([1]Adjustments!$C$33:$D$33),0)</f>
        <v>-811109</v>
      </c>
      <c r="D9" s="15"/>
    </row>
    <row r="10" spans="1:4" ht="24" customHeight="1" x14ac:dyDescent="0.2">
      <c r="A10" s="21" t="s">
        <v>22</v>
      </c>
      <c r="B10" s="2"/>
      <c r="C10" s="18"/>
      <c r="D10" s="22">
        <f>ROUND(SUM([1]Adjustments!$C$57:$D$57),0)</f>
        <v>8635383</v>
      </c>
    </row>
    <row r="11" spans="1:4" x14ac:dyDescent="0.2">
      <c r="A11" s="23" t="s">
        <v>17</v>
      </c>
      <c r="B11" s="24">
        <v>3.5866000000000002E-2</v>
      </c>
      <c r="C11" s="18"/>
      <c r="D11" s="25"/>
    </row>
    <row r="12" spans="1:4" x14ac:dyDescent="0.2">
      <c r="A12" s="16"/>
      <c r="B12" s="18"/>
      <c r="C12" s="18"/>
      <c r="D12" s="15"/>
    </row>
    <row r="13" spans="1:4" x14ac:dyDescent="0.2">
      <c r="A13" s="19" t="s">
        <v>18</v>
      </c>
      <c r="B13" s="26">
        <v>0.245866</v>
      </c>
      <c r="C13" s="18"/>
      <c r="D13" s="15"/>
    </row>
    <row r="14" spans="1:4" x14ac:dyDescent="0.2">
      <c r="A14" s="12"/>
      <c r="B14" s="17"/>
      <c r="C14" s="18"/>
      <c r="D14" s="15"/>
    </row>
    <row r="15" spans="1:4" x14ac:dyDescent="0.2">
      <c r="A15" s="27" t="s">
        <v>19</v>
      </c>
      <c r="B15" s="3"/>
      <c r="C15" s="26">
        <f>ROUND(B11/B13,8)</f>
        <v>0.14587621000000001</v>
      </c>
      <c r="D15" s="59">
        <f>+C15</f>
        <v>0.14587621000000001</v>
      </c>
    </row>
    <row r="16" spans="1:4" x14ac:dyDescent="0.2">
      <c r="A16" s="12"/>
      <c r="B16" s="17"/>
      <c r="C16" s="18"/>
      <c r="D16" s="15"/>
    </row>
    <row r="17" spans="1:4" x14ac:dyDescent="0.2">
      <c r="A17" s="19" t="s">
        <v>20</v>
      </c>
      <c r="B17" s="3"/>
      <c r="C17" s="20">
        <f>ROUND(C15*C9,0)</f>
        <v>-118322</v>
      </c>
      <c r="D17" s="28"/>
    </row>
    <row r="18" spans="1:4" x14ac:dyDescent="0.2">
      <c r="A18" s="12"/>
      <c r="B18" s="17"/>
      <c r="C18" s="18"/>
      <c r="D18" s="15"/>
    </row>
    <row r="19" spans="1:4" x14ac:dyDescent="0.2">
      <c r="A19" s="19" t="s">
        <v>21</v>
      </c>
      <c r="B19" s="3"/>
      <c r="C19" s="29">
        <f>-C17</f>
        <v>118322</v>
      </c>
      <c r="D19" s="30">
        <f>ROUND(-D10*D15,0)</f>
        <v>-1259697</v>
      </c>
    </row>
    <row r="20" spans="1:4" x14ac:dyDescent="0.2">
      <c r="C20" s="31" t="s">
        <v>33</v>
      </c>
      <c r="D20" s="31" t="s">
        <v>33</v>
      </c>
    </row>
  </sheetData>
  <pageMargins left="0.7" right="0.7" top="0.75" bottom="0.75" header="0.3" footer="0.3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2021-07-01T07:00:00+00:00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BBFB889-823A-4273-A564-25135C173671}"/>
</file>

<file path=customXml/itemProps2.xml><?xml version="1.0" encoding="utf-8"?>
<ds:datastoreItem xmlns:ds="http://schemas.openxmlformats.org/officeDocument/2006/customXml" ds:itemID="{DDC2B637-3D72-4145-A38B-485810E621DB}"/>
</file>

<file path=customXml/itemProps3.xml><?xml version="1.0" encoding="utf-8"?>
<ds:datastoreItem xmlns:ds="http://schemas.openxmlformats.org/officeDocument/2006/customXml" ds:itemID="{89BD1B16-84CE-4C6A-8948-DC1D8D358090}"/>
</file>

<file path=customXml/itemProps4.xml><?xml version="1.0" encoding="utf-8"?>
<ds:datastoreItem xmlns:ds="http://schemas.openxmlformats.org/officeDocument/2006/customXml" ds:itemID="{387E0E54-C926-4FBC-B871-888E5B22DD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Lead Sheet ADJ_4</vt:lpstr>
      <vt:lpstr>Page ADJ_4.1</vt:lpstr>
      <vt:lpstr>'Lead Sheet ADJ_4'!Print_Area</vt:lpstr>
      <vt:lpstr>'Page ADJ_4.1'!Print_Area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p93008</dc:creator>
  <cp:lastModifiedBy>Cheung, Sherona</cp:lastModifiedBy>
  <cp:lastPrinted>2021-06-23T21:43:07Z</cp:lastPrinted>
  <dcterms:created xsi:type="dcterms:W3CDTF">2009-10-19T21:34:56Z</dcterms:created>
  <dcterms:modified xsi:type="dcterms:W3CDTF">2021-06-25T21:24:22Z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0x0101006E56B4D1795A2E4DB2F0B01679ED314A002FDB890DE267284EA2E995D4D4EF8915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