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https://stateofwa-my.sharepoint.com/personal/lorilyn_huey_utc_wa_gov/Documents/2021/August/11/UE-200900/"/>
    </mc:Choice>
  </mc:AlternateContent>
  <xr:revisionPtr revIDLastSave="1" documentId="13_ncr:1_{7FA6BC2B-7ECE-4B20-97AB-8E1D900ADCA3}" xr6:coauthVersionLast="47" xr6:coauthVersionMax="47" xr10:uidLastSave="{65316C13-B6E2-4C2C-AF65-08BE39362BAD}"/>
  <bookViews>
    <workbookView xWindow="1140" yWindow="1140" windowWidth="14400" windowHeight="7360" xr2:uid="{00000000-000D-0000-FFFF-FFFF00000000}"/>
  </bookViews>
  <sheets>
    <sheet name="Electric" sheetId="1" r:id="rId1"/>
    <sheet name="Natural Gas" sheetId="2" r:id="rId2"/>
  </sheets>
  <definedNames>
    <definedName name="_xlnm.Print_Area" localSheetId="0">Electric!$A$1:$W$96</definedName>
    <definedName name="_xlnm.Print_Area" localSheetId="1">'Natural Gas'!$A$1:$S$75</definedName>
    <definedName name="_xlnm.Print_Titles" localSheetId="0">Electric!$1:$6</definedName>
    <definedName name="_xlnm.Print_Titles" localSheetId="1">'Natural Gas'!$1:$7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9" i="1" l="1"/>
  <c r="M54" i="2" l="1"/>
  <c r="O69" i="1"/>
  <c r="P69" i="1" l="1"/>
  <c r="A55" i="2"/>
  <c r="N54" i="2"/>
  <c r="A65" i="1"/>
  <c r="A66" i="1" s="1"/>
  <c r="A67" i="1" s="1"/>
  <c r="A68" i="1" s="1"/>
  <c r="A69" i="1" s="1"/>
  <c r="N69" i="1"/>
  <c r="H54" i="2" l="1"/>
  <c r="G54" i="2"/>
  <c r="H69" i="1"/>
  <c r="G69" i="1"/>
  <c r="E69" i="1" l="1"/>
  <c r="A11" i="2" l="1"/>
  <c r="P54" i="2" l="1"/>
  <c r="O54" i="2"/>
  <c r="E54" i="2"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70" i="1" s="1"/>
  <c r="A71" i="1" s="1"/>
  <c r="A72" i="1" s="1"/>
  <c r="A73" i="1" s="1"/>
  <c r="A74" i="1" s="1"/>
  <c r="A75" i="1" s="1"/>
  <c r="A76" i="1" s="1"/>
  <c r="A77" i="1" s="1"/>
  <c r="A78" i="1" s="1"/>
  <c r="A79" i="1" s="1"/>
  <c r="A80" i="1" s="1"/>
  <c r="A81" i="1" l="1"/>
  <c r="A82" i="1" s="1"/>
  <c r="A83" i="1" s="1"/>
  <c r="A84" i="1" s="1"/>
  <c r="A85" i="1" s="1"/>
  <c r="A86" i="1" s="1"/>
  <c r="A87" i="1" s="1"/>
  <c r="A88" i="1" s="1"/>
  <c r="A89" i="1" s="1"/>
  <c r="A90" i="1" s="1"/>
  <c r="A91" i="1" s="1"/>
  <c r="A92" i="1" s="1"/>
  <c r="A93" i="1" s="1"/>
  <c r="A94" i="1" s="1"/>
  <c r="A95" i="1" s="1"/>
  <c r="A96" i="1" s="1"/>
  <c r="F69" i="1"/>
  <c r="F54" i="2" l="1"/>
  <c r="A12" i="2"/>
  <c r="A13" i="2" s="1"/>
  <c r="A14" i="2" s="1"/>
  <c r="A15" i="2" l="1"/>
  <c r="A16" i="2" s="1"/>
  <c r="A17" i="2" s="1"/>
  <c r="A18" i="2" s="1"/>
  <c r="A19" i="2" s="1"/>
  <c r="A20" i="2" s="1"/>
  <c r="A21" i="2" s="1"/>
  <c r="A22" i="2" s="1"/>
  <c r="A23" i="2" s="1"/>
  <c r="A24" i="2" s="1"/>
  <c r="A25" i="2" s="1"/>
  <c r="A26" i="2" s="1"/>
  <c r="A27" i="2" s="1"/>
  <c r="A28" i="2" s="1"/>
  <c r="A29" i="2" s="1"/>
  <c r="A30" i="2" s="1"/>
  <c r="A31" i="2" s="1"/>
  <c r="A32" i="2" s="1"/>
  <c r="A33" i="2" l="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6" i="2" s="1"/>
  <c r="A57" i="2" s="1"/>
  <c r="A58" i="2" s="1"/>
  <c r="A59" i="2" s="1"/>
  <c r="A60" i="2" s="1"/>
  <c r="A61" i="2" s="1"/>
  <c r="A62" i="2" s="1"/>
  <c r="A63" i="2" s="1"/>
  <c r="A64" i="2" s="1"/>
  <c r="A65" i="2" s="1"/>
  <c r="A66" i="2" s="1"/>
  <c r="A67" i="2" s="1"/>
  <c r="A68" i="2" s="1"/>
  <c r="A69" i="2" s="1"/>
  <c r="A70" i="2" s="1"/>
  <c r="A71" i="2" s="1"/>
  <c r="A72" i="2" s="1"/>
  <c r="A73" i="2" s="1"/>
  <c r="A74" i="2" s="1"/>
  <c r="A75" i="2" s="1"/>
</calcChain>
</file>

<file path=xl/sharedStrings.xml><?xml version="1.0" encoding="utf-8"?>
<sst xmlns="http://schemas.openxmlformats.org/spreadsheetml/2006/main" count="420" uniqueCount="272">
  <si>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</si>
  <si>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</si>
  <si>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</si>
  <si>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</si>
  <si>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</si>
  <si>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</si>
  <si>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</si>
  <si>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</si>
  <si>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</si>
  <si>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</si>
  <si>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</si>
  <si>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</si>
  <si>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</si>
  <si>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</si>
  <si>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</si>
  <si>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</si>
  <si>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</si>
  <si>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</si>
  <si>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</si>
  <si>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</si>
  <si>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</si>
  <si>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</si>
  <si>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</si>
  <si>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</si>
  <si>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</si>
  <si>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</si>
  <si>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</si>
  <si>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</si>
  <si>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</si>
  <si>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</si>
  <si>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</si>
  <si>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</si>
  <si>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</si>
  <si>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</si>
  <si>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</si>
  <si>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</si>
  <si>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</si>
  <si>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</si>
  <si>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</si>
  <si>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</si>
  <si>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</si>
  <si>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</si>
  <si>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</si>
  <si>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</si>
  <si>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</si>
  <si>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Uncollectable Expense</t>
  </si>
  <si>
    <t>Miscellaneous Restating Expenses</t>
  </si>
  <si>
    <t>Eliminate WA Power Cost Deferral</t>
  </si>
  <si>
    <t>Restate Incentive Expenses</t>
  </si>
  <si>
    <t>Pro Forma Property Tax Expense</t>
  </si>
  <si>
    <t>Rounding (immaterial)</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</si>
  <si>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</si>
  <si>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</si>
  <si>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</si>
  <si>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</si>
  <si>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</si>
  <si>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</si>
  <si>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</si>
  <si>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</si>
  <si>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</si>
  <si>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</si>
  <si>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</si>
  <si>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</si>
  <si>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</si>
  <si>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AVISTA</t>
  </si>
  <si>
    <t xml:space="preserve"> </t>
  </si>
  <si>
    <t>Normalize CS2/Colstrip Major Maintence</t>
  </si>
  <si>
    <t>Authorized Power Supply</t>
  </si>
  <si>
    <t>Pro Forma IS/IT Expense</t>
  </si>
  <si>
    <t>Pro Forma Def. Debits, Credits &amp; Regulatory Amorts</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</si>
  <si>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</si>
  <si>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</si>
  <si>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</si>
  <si>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</si>
  <si>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50% Equity / 50% Debt</t>
  </si>
  <si>
    <t>PRO FORMA STUDY</t>
  </si>
  <si>
    <t>Remove AMI Rate Base</t>
  </si>
  <si>
    <t xml:space="preserve">Removes AMI Rate Base included in 2018 test period. </t>
  </si>
  <si>
    <t>Office Space Charges to Non-Utility</t>
  </si>
  <si>
    <t>Pro Forma Insurance Expense</t>
  </si>
  <si>
    <t>Adjusts ADFIT rate base balance reflects the deferred tax balances arising from accelerated tax depreciation (Accelerated Cost Recovery System, or ACRS, and Modified Accelerated Cost Recovery, or MACRS) and bond refinancing premiums.</t>
  </si>
  <si>
    <t xml:space="preserve">Includes Working Capital using the Investor Supplied Working Capital (ISWC) methodology consistent with Docket No. UE-170485 and UE-170486. </t>
  </si>
  <si>
    <t>FIT/DFIT/ ITC Expense</t>
  </si>
  <si>
    <t xml:space="preserve">Removes the remaining portion of office space costs associated with subsidiary/non-utility activities not previously removed during the test period. </t>
  </si>
  <si>
    <t>AWEC</t>
  </si>
  <si>
    <t>The Sierra Club</t>
  </si>
  <si>
    <t>This matrix is for general  informational and reference purposes only  and is non-binding.   A party’s failure to provide a statement on an issue  does not constitute agreement by that party to the position of any other party.  Parties reserve the right to modify positions or take positions on new issues as the case develops.   Party positions are determined on the basis of the evidentiary record, pleadings and briefs on file in the record.</t>
  </si>
  <si>
    <t>Adjusts the FIT and DFIT calculated at 21% within Results of Operations. This adjustment also adjusts the appropriate level of investment tax credits on qualified generation.</t>
  </si>
  <si>
    <t xml:space="preserve">Adjusts the FIT and DFIT calculated at 21% within Results of Operations. </t>
  </si>
  <si>
    <t>Natural Gas Special Contracts</t>
  </si>
  <si>
    <t>Miscellaneous Items:</t>
  </si>
  <si>
    <t>DOCKETS UE-200900, UG-200901, UE-200894 (Wildfire)</t>
  </si>
  <si>
    <t>Pro Forma ARAM DFIT</t>
  </si>
  <si>
    <t>Pro Forma Property Tax</t>
  </si>
  <si>
    <t>Pro Forma 2020 Customer At Center</t>
  </si>
  <si>
    <t>Pro Forma 2020 Large &amp; Distinct</t>
  </si>
  <si>
    <t>Pro Forma 2020 Programmatic</t>
  </si>
  <si>
    <t>Pro Forma 2020 Mandatory &amp; Compliance</t>
  </si>
  <si>
    <t>Pro Forma 2020 Short Lived</t>
  </si>
  <si>
    <t>Pro Forma AMI Capital</t>
  </si>
  <si>
    <t>PF Normalize CS2/Colstrip Major Maint</t>
  </si>
  <si>
    <t>Restate 2019 ADFIT</t>
  </si>
  <si>
    <t>3.00P</t>
  </si>
  <si>
    <t>3.00T</t>
  </si>
  <si>
    <t>Inland Empire</t>
  </si>
  <si>
    <t>Wildfire Balancing Account</t>
  </si>
  <si>
    <t>Restate 2019 AMA Rate Base to EOP</t>
  </si>
  <si>
    <t>Pro Forma Def. Debits, Credits &amp; Regulatory Amortizations</t>
  </si>
  <si>
    <t>Pro Forma Revenue Requirement Effective 10/1/2021 (000s)</t>
  </si>
  <si>
    <t>Results of Operations - actual operating results and total net rate base experienced by the Company for the twelve-month period ending December 31, 2019 on an average-of-monthly-average (AMA) basis.</t>
  </si>
  <si>
    <t xml:space="preserve">Removes AMI Rate Base included in 2019 test period. </t>
  </si>
  <si>
    <t xml:space="preserve">Restates the accrued property tax during the test period to actual property tax paid during 2019. </t>
  </si>
  <si>
    <t>Ten-year amortization of net gains realized from the sale of real property disposed of between 2010 and December 31, 2019.</t>
  </si>
  <si>
    <t>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</si>
  <si>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 </t>
  </si>
  <si>
    <t xml:space="preserve">This adjustment restates actual O&amp;M incentive compensation expense recorded in 2019 to reflect a six-year average (2014-2019) of actual payouts. The use of a six-year average of payouts is consistent with Staff’s methodology approved by the Commission in Order No. UE-170485 and UG-170486.  </t>
  </si>
  <si>
    <t>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t>
  </si>
  <si>
    <t>This adjustment restates the actual power supply costs for the test year ending December 31, 2019 to the level currently authorized in Case No. UE-170485. This includes Washington’s share using the current authorized Production/Transmission Ratio (P/T Ratio) of 65.64%.</t>
  </si>
  <si>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For natural gas, this adjustment also eliminates Schedule 150 Gas Cost revenue and the associated cost of purchased gas. </t>
  </si>
  <si>
    <t>This adjustment adjusts certain electric items included in electric restating adjustment (1.02), which is included on an AMA 2019 Commission Basis level, to the level in effect for Rate Year 1, beginning October 1, 2021, removing any remaining regulatory rate base balance and expense associated with expiring regulatory amortizations prior to the rate effective period October 1, 2021 : 1) Settlement Exchange Power; 2) CDA Lake Settlement Deferral;  3) CDA/SRR (Spokane River Relicensing) CDR Deferral; 4) Spokane River Deferral; and 5) Spokane River PM&amp;E Deferral. In addition, this adjustment includes the increased electric expense associated with the annual CPI adjustment for the Montana Riverbed Lease.  Finally, this adjustment also removes non-reoccurring AFUDC amortization expense.</t>
  </si>
  <si>
    <t>This adjustment adjusts certain natural gas items included in restating adjustments (1.02), which is included on an AMA 2019 Commission Basis level, to the level in effect for Rate Year 1, beginning October 1, 2021, removing the natural gas non-reoccurring AFUDC amortization expense.</t>
  </si>
  <si>
    <t>Reflects  changes to test period union and non-union wages and salaries to reflect increases through 2021. Union salary increases for 2021 are also included in accordance with union contract terms.</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</si>
  <si>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UE-170485.  This adjustment also reflects the changes (retirements and additions) in officers and their impact on salary expense from 2019 to 2020.</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</si>
  <si>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UG-170486.  This adjustment also reflects the changes (retirements and additions) in officers and their impact on salary expense from 2019 to 2020.</t>
  </si>
  <si>
    <t xml:space="preserve">This adjustment reflects incremental increases in information services and technology expenses above the 2019 test year, primarily associated with signed contracts for products and services, licensing and maintenance fees, and other costs.  </t>
  </si>
  <si>
    <t xml:space="preserve">This adjustment reflects the annual expense associated with the “fee-free” payment expense incurred during the rate year of $751,000 electric, as well as the annual amortization expense as a result of amortizing the “fee-free” payments deferred from February 2017 through March 2020 over a two-year period (April 1, 2020 through March 31, 2022). </t>
  </si>
  <si>
    <t xml:space="preserve">This adjustment reflects the annual expense associated with the “fee-free” payment expense incurred during the rate year of $492,000 natural gas, as well as the annual amortization expense as a result of amortizing the “fee-free” payments deferred from February 2017 through March 2020 over a two-year period (April 1, 2020 through March 31, 2022). </t>
  </si>
  <si>
    <t xml:space="preserve">This adjustment reflects the updated ADFIT balances for the impact of the tax accounting method changes (updating the tax repairs adjustment  and including the Industry Director Directive No. 5 (IDD #5) and meters tax deductions), described by Company witness Mr. Krasselt, reflected in the Company’s 2019 tax return filed in October 2020. The adjustment first restates the December 31, 2019 ADFIT balance for the impact of the 2019 tax return. The adjustment then pro forms the impact of these tax method changes for the estimated 2020 impact, factoring in the additional ADFIT that was pro formed in other previous adjustments described above. </t>
  </si>
  <si>
    <t>Wildfire Petition
Docket UE-200894</t>
  </si>
  <si>
    <t>On December 23, 2020 the Commission consolidated Avista's petition for an accounting order requesting authorization to defer expenses associated with Avista’s Wildfire Plan beginning January 1, 2021 until new rates go into effect (October 1, 2021).</t>
  </si>
  <si>
    <t>As described by Company witness Ms. Andrews, the Company has proposed to establish a Wildfire expense balancing account to track wildfire expenses during the 10-year Wildfire Plan.</t>
  </si>
  <si>
    <t xml:space="preserve">Tax Accounting Petition - amortization </t>
  </si>
  <si>
    <t>On March 11, 2021 the WUTC approved the Company's Tax Accounting Petition to change its accounting for federal income tax expense from a normalization method to a flow-through method for certain plant basis adjustments, including tax Industry Director Directive No. 5 (“IDD #5”), and meters, and to defer the associated tax benefits.  In this GRC, the Company is proposing to begin amortization of those benefits, through seperate tariff (“Tax Customer Credit” Tariff Schedules 76 (electric) and 176 (natural gas)), effective October 1, 2021 (concurrent with the effective date of this GRC) an amount equivalent to the revenue requirement approved by this Commission.  The intent by the Company is to offset the Company’s base electric and natural gas rate relief requested in its entirety, resulting in no billed impact to customers.</t>
  </si>
  <si>
    <t>Tax Accounting Petition - amortization 
Dockets UE-200895 &amp; UG-200896</t>
  </si>
  <si>
    <t>EVSE Pilot Program</t>
  </si>
  <si>
    <t>As discussed during the review of the Company’s filing of its EVSE Pilot, the Company did not seek special accounting or rate making treatment of planned capital or O&amp;M expenditures spent on the EVSE Pilot. The expenditures of the EVSE Pilot were to be treated as normal capital and O&amp;M expenses, in which the Company would seek recovery of in future general rate cases. This rate case is the first case since the conclusion of the EVSE Pilot.</t>
  </si>
  <si>
    <t>Rate Spread</t>
  </si>
  <si>
    <t xml:space="preserve">Rate Design </t>
  </si>
  <si>
    <r>
      <t>The Company is proposing to extend its LIRAP funding plan, such that it will increase LIRAP funding in each of the three years (2022, 2023, 2024) by a fixed 7% on November 1</t>
    </r>
    <r>
      <rPr>
        <vertAlign val="superscript"/>
        <sz val="12"/>
        <color rgb="FF000000"/>
        <rFont val="Times New Roman"/>
        <family val="1"/>
      </rPr>
      <t>st</t>
    </r>
    <r>
      <rPr>
        <sz val="12"/>
        <color rgb="FF000000"/>
        <rFont val="Times New Roman"/>
        <family val="1"/>
      </rPr>
      <t xml:space="preserve"> of each year. </t>
    </r>
  </si>
  <si>
    <t>Renewable Energy Credit (REC) Mechanism</t>
  </si>
  <si>
    <t>Low Income Rate Assistance Program (LIRAP)</t>
  </si>
  <si>
    <t>The Company is proposing to move the annual rate change effective date for Schedule 98 from July 1 to August 1</t>
  </si>
  <si>
    <t>Inland Empire Paper (IEP) Special Contract</t>
  </si>
  <si>
    <t>As part of the Settlement approved in Docket UE-190334 the Parties agreed to seek to negotiate a special contract for IEP.  At the time of filing the Parties were in discussions in an attempt to negotiate a special contract.  This compliance requirement will be further updated during the pendency of the case.</t>
  </si>
  <si>
    <t>Equal percentage of revenue increase to all rate schedules unless a lower revenue requirement is approved, in which case the Company proposes to allocate the same increase as the Company's initial filing to Residential Service Schedules 1/2.  Schedule's 25, 31/32, and Street and Area Lights would continue to receive an equal percentage of revenue allocation.  Any remaining revenue would then be applied equally to Schedules 11/12 and 21/22.  Proposed Schedule 76 would also be returned on a uniform percentage basis offsetting the proposed base rate increase.</t>
  </si>
  <si>
    <t>Equal percentage increase to the energy blocks to all rate schedules with no changes to basic charges or demand charges.  Street and Area Light base rates would increase on a uniform percentage basis.  Proposed Schedule 76 is also proposed to be returned on a equal percentage basis to the energy blocks.</t>
  </si>
  <si>
    <t>Equal percentage of margin revenue increase to all rate schedules unless a lower revenue requirement is approved, in which case the Company proposes to allocate the same increase as the Company's initial filing to  Schedules 101/102 and 146.   Any remaining revenue would then be applied equally to Schedules 111/112 and 131/132.  Proposed Schedule 176 would also be returned on a uniform percentage basis offsetting the proposed base rate increase.</t>
  </si>
  <si>
    <t>Equal percentage increase to the energy blocks to all rate schedules with no changes to basic charges.  Proposed Schedule 176 is also proposed to be returned on a equal percentage basis to the energy blocks.</t>
  </si>
  <si>
    <t>As part of the Settlement approved in Docket UE-190334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</si>
  <si>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On-Bill Repayment/Financing Program</t>
  </si>
  <si>
    <t>As part of the Settlement approved in Docket UG-190335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</si>
  <si>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As part of the Settlement approved in Docket UG-190335 the Company agreed to review, by May 1, 2021 all of its natural gas special contracts.  At the time of filing the Company was undergoing review of each of the special contracts.  This compliance requirement will be further updated during the pendency of the case should the Company determine any of the contracts are no longer economically feasible.</t>
  </si>
  <si>
    <t>Partial Multiparty Settlement</t>
  </si>
  <si>
    <t>The Partial Multiparty Settlement resolves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</si>
  <si>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Low Income Renewables</t>
  </si>
  <si>
    <t>Low Income Electric Vehicles</t>
  </si>
  <si>
    <t>Pricing Pilots</t>
  </si>
  <si>
    <t>The Partial Multiparty Settlement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</si>
  <si>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 xml:space="preserve">This adjustment adjusts the existing LEAP deferral amortization expense and rate base balance recorded in 2019, to reflect the revised LEAP AMA rate base (net of ADFIT ) balance of $4.0 million, and the revised amortization expense of $2.1 million during the rate-effective period (October 1, 2021 through September 30, 2022) based off the approved regulatory treatment approved in prior Avista proceedings.  (Settlement agreed to LEAP as filed. See Paragraph </t>
  </si>
  <si>
    <r>
      <t xml:space="preserve">Pro Forma LEAP Deferral Amortization
</t>
    </r>
    <r>
      <rPr>
        <b/>
        <sz val="12"/>
        <color rgb="FFFF0000"/>
        <rFont val="Calibri"/>
        <family val="2"/>
        <scheme val="minor"/>
      </rPr>
      <t xml:space="preserve">
Settlement includes LEAP expense and amortization as filed by Avista. See Settlement Stipulation paragraph 15.</t>
    </r>
  </si>
  <si>
    <r>
      <t xml:space="preserve">Pro Forma Fee Free Amortization 
</t>
    </r>
    <r>
      <rPr>
        <b/>
        <sz val="12"/>
        <color rgb="FFFF0000"/>
        <rFont val="Calibri"/>
        <family val="2"/>
        <scheme val="minor"/>
      </rPr>
      <t xml:space="preserve">
Settlement includes Fee Free expense and amortization as filed by Avista. See Settlement Stipulation paragraph 15.</t>
    </r>
  </si>
  <si>
    <r>
      <t xml:space="preserve">Pro Forma Fee Free Amortization
</t>
    </r>
    <r>
      <rPr>
        <b/>
        <sz val="12"/>
        <color rgb="FFFF0000"/>
        <rFont val="Calibri"/>
        <family val="2"/>
        <scheme val="minor"/>
      </rPr>
      <t>Settlement includes Fee Free expense and amortization as filed by Avista. See Settlement Stipulation paragraph 15.</t>
    </r>
  </si>
  <si>
    <t>Per the Settlement, Avista continues to commit to discuss renewable programs for low-income customers in collaboration with its Energy Assistance Advisory Group (“EAAG”). If a viable project is identified, Avista will propose such project to the Commission for approval.  See stipulation Paragraph 14(b).</t>
  </si>
  <si>
    <t xml:space="preserve">Per the Settlement, Avista’s Low-Income Rate Assistance Program (LIRAP) funding will increase by the formula used in the current LIRAP plan  – i.e., an amount equal to 7 percent, or double the percentage increase in the residential base rate approved in this GRC, whichever is greater. This funding level will remain in effect until modified in Avista’s next GRC, multi-year rate plan docket, or other appropriate proceeding. In such proceeding, any party may make any additional or alternative proposals for LIRAP funding.  See stipulation Paragraph 14(a). </t>
  </si>
  <si>
    <t>Per the Settlement, Avista agrees to work with its EAAG to establish an Electric Vehicle (“EV”) project and/or program dedicated to the benefit of low-income customers, to be implemented by 2022, in alignment with its Transportation Electrification Plan and goal of dedicating thirty percent (30%) of transportation electrification program funds to the benefit of low-income customers.  See stipulation Paragraph 14(c).</t>
  </si>
  <si>
    <t>Pricing Pilots - Time-of-Use (TOU) rates for electric residential and general service schedules. For details, see stipulation Paragraph 13.</t>
  </si>
  <si>
    <t xml:space="preserve">AFUDC Deferral </t>
  </si>
  <si>
    <t xml:space="preserve">Per the Settlement, Avista will return to customers the deferred balances related to electric and gas AFUDC equity portion through Schedules 76/176 over a one-year period beginning on the rate-effective date. These balances total $1.8 million electric and $0.5 million gas. The refund will be spread to each class based on allocated rate base, unless the Commission selects a different rate spread method for the return of the AFUDC deferral.  See stipulation Paragraph 12. </t>
  </si>
  <si>
    <t>The Settling Parties support the entry into a special contract between Avista and IEP, with full resolution in this case, on the terms provided in the confidential attached special contract term sheet (Attachment A) and subject to the terms in the Settling Stipulation. See stipulation Paragraph 11.</t>
  </si>
  <si>
    <t>5.05% LT/3.26% ST</t>
  </si>
  <si>
    <t>48.50% Equity / 49.02% LT Debt / 2.48% ST Debt</t>
  </si>
  <si>
    <t>($14,637) (updated to reflect loss of load from soon-to-be departing customer)</t>
  </si>
  <si>
    <t>Accept the Company's results as filed</t>
  </si>
  <si>
    <t>Accept the Company's proposed base rate rate design. Do accept Company’s proposed rate design treatment of Schedule 76.</t>
  </si>
  <si>
    <t>Schedule 76</t>
  </si>
  <si>
    <t>Reject credit amount equal to recommended rate increase. Refund EDIT and AFUDC Equity Portion Deferral over one year and ADFIT for IDD #5 and meters over life of underlying assets. Rate spread based on allocated rate base. See Partial Multiparty Settlement paragraph 12.</t>
  </si>
  <si>
    <t xml:space="preserve">Deny the request for a balancing account. Instead, address Avista's wildfire costs through Staff's pro forma adjustment 3.17, which uses actual 2020 calendar year spending for wildfire O&amp;M and 2020 rate base.  See item #43 above. </t>
  </si>
  <si>
    <t>Deny deferral of calendar year 2021  O&amp;M expenses.  See item #65 above.</t>
  </si>
  <si>
    <t>5.05% LT / 3.26% ST</t>
  </si>
  <si>
    <t>Cost of Service</t>
  </si>
  <si>
    <t>Accept the Company's as filed results</t>
  </si>
  <si>
    <r>
      <t xml:space="preserve">General Service (101/102): 118.32%
Large General Service (111/112): 25.0%
Interruptible Service (131/132):50.0%
Transportation Service (146): 118.32%
Do not accept Company's proposed rate spread treatment of Schedule 176. </t>
    </r>
    <r>
      <rPr>
        <sz val="12"/>
        <rFont val="Calibri"/>
        <family val="2"/>
      </rPr>
      <t>See below.</t>
    </r>
  </si>
  <si>
    <t>Accept the Company's proposed rate design. Do accept Compayn's proposed rate design treatment of Schedule 176.</t>
  </si>
  <si>
    <t>Schedule 176</t>
  </si>
  <si>
    <r>
      <t xml:space="preserve">Adjusts the twelve-months ended December 31, 2019 Retirement Plans (401(k) and Pension), and Medical insurance for active employees and for those retired (post-retirement medical) to the expected amount for the rate effective period, based on independent consultant information.
</t>
    </r>
    <r>
      <rPr>
        <b/>
        <sz val="12"/>
        <color rgb="FFFF0000"/>
        <rFont val="Calibri"/>
        <family val="2"/>
        <scheme val="minor"/>
      </rPr>
      <t>On Rebuttal updated to actual 2020 PF Benefits.</t>
    </r>
  </si>
  <si>
    <r>
      <t xml:space="preserve">Restates recorded regulatory expense for the twelve-months-ended December 31, 2019 to reflect the UTC assessment rates applied to revenues for the test period and the actual levels of FERC fees paid during the test period.  
</t>
    </r>
    <r>
      <rPr>
        <sz val="12"/>
        <color rgb="FFFF0000"/>
        <rFont val="Calibri"/>
        <family val="2"/>
        <scheme val="minor"/>
      </rPr>
      <t xml:space="preserve">
</t>
    </r>
    <r>
      <rPr>
        <b/>
        <sz val="12"/>
        <color rgb="FFFF0000"/>
        <rFont val="Calibri"/>
        <family val="2"/>
        <scheme val="minor"/>
      </rPr>
      <t>On Rebuttal Company corrected error.</t>
    </r>
  </si>
  <si>
    <r>
      <t xml:space="preserve">This adjustment adjusts the natural gas ARAM DFIT amortization expense included in the 2019 test period to reflect the level of ARAM DFIT amortization expense expected for the rate effective period.  
</t>
    </r>
    <r>
      <rPr>
        <b/>
        <sz val="12"/>
        <color rgb="FFFF0000"/>
        <rFont val="Calibri"/>
        <family val="2"/>
        <scheme val="minor"/>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</si>
  <si>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 xml:space="preserve">
Updated on Rebuttal with actual Prepaid Insurance invoices.</t>
    </r>
  </si>
  <si>
    <r>
      <t xml:space="preserve">This adjustment reflects increases in capital additions related to various programmatic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</si>
  <si>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mandatory and compliance capital projects (as supported by Company witnesses Mr. Thackston and Ms. Rosentrater),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</si>
  <si>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o1verall impact of this adjustment.
</t>
    </r>
    <r>
      <rPr>
        <b/>
        <sz val="12"/>
        <color rgb="FFFF0000"/>
        <rFont val="Calibri"/>
        <family val="2"/>
        <scheme val="minor"/>
      </rPr>
      <t>On Rebuttal updated with actual 2020 transfers to plant.</t>
    </r>
  </si>
  <si>
    <r>
      <t xml:space="preserve">This adjustment reflects increases in capital additions related to the Company’s Customer at the Center capital projects (as supported by Company witness Mr. Magalsky),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</si>
  <si>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large and distinct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</si>
  <si>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t>TEP does not support "recovery on" AMI investment.</t>
  </si>
  <si>
    <t>TEP does not support an increase to ROE</t>
  </si>
  <si>
    <t>TEP supports an equal percent of increase to all rate schedules</t>
  </si>
  <si>
    <t>TEP supports an equal percent of increase to all energy blocks and no change to the basic charge.</t>
  </si>
  <si>
    <r>
      <t xml:space="preserve">Restates recorded regulatory expense for the twelve-months-ended December 31, 2019 to reflect the UTC assessment rates applied to revenues for the test period and the actual levels of FERC fees paid during the test period. 
</t>
    </r>
    <r>
      <rPr>
        <b/>
        <sz val="12"/>
        <color rgb="FFFF0000"/>
        <rFont val="Calibri"/>
        <family val="2"/>
        <scheme val="minor"/>
      </rPr>
      <t xml:space="preserve">On Rebuttal Company corrected error. </t>
    </r>
  </si>
  <si>
    <r>
      <t xml:space="preserve">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
</t>
    </r>
    <r>
      <rPr>
        <b/>
        <sz val="12"/>
        <color rgb="FFFF0000"/>
        <rFont val="Calibri"/>
        <family val="2"/>
        <scheme val="minor"/>
      </rPr>
      <t xml:space="preserve">On Rebuttal reflected correction. </t>
    </r>
  </si>
  <si>
    <r>
      <t xml:space="preserve">This adjustment adjusts the electric ARAM DFIT amortization expense included in the 2019 test period to reflect the level of ARAM DFIT amortization expense expected for the rate effective period.  
</t>
    </r>
    <r>
      <rPr>
        <b/>
        <sz val="12"/>
        <color rgb="FFFF0000"/>
        <rFont val="Times New Roman"/>
        <family val="1"/>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</si>
  <si>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On Rebuttal updated to actual Prepaid Insurance invoices.</t>
    </r>
  </si>
  <si>
    <r>
      <t xml:space="preserve">This adjustment restates the 2019 level of property tax expense included in adjustment (2.02) Restate 2019 Property Tax, to the level of property tax expense the Company will experience during the rate year.  The property on which the tax is calculated is the property value as of December 31, 2020 at existing rates.
</t>
    </r>
    <r>
      <rPr>
        <b/>
        <sz val="12"/>
        <color rgb="FFFF0000"/>
        <rFont val="Calibri"/>
        <family val="2"/>
        <scheme val="minor"/>
      </rPr>
      <t>Updated on Rebuttal with updated property tax.</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</si>
  <si>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</si>
  <si>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electric depreciation expense balances on new AMI meters, as well as the undepreciated net book value of the existing electric meters. 
</t>
    </r>
    <r>
      <rPr>
        <b/>
        <sz val="12"/>
        <color rgb="FFFF0000"/>
        <rFont val="Calibri"/>
        <family val="2"/>
        <scheme val="minor"/>
      </rPr>
      <t>On Rebuttal updated with actual 2020 transfers to plant and AMI Revisions as discussed by Ms. Rosentrater and Mr. La Bolle.</t>
    </r>
  </si>
  <si>
    <r>
      <t xml:space="preserve">This adjustment reflects a decrease to the normalized major maintenance expense included in restating adjustment (2.17), which reflected normalized Coyote Springs 2 (CS2)/Colstrip major maintenance for the 2019 historical test period, to reflect the normalized level of major maintenance for the CS2/Colstrip facilities expected during the rate effective period.
</t>
    </r>
    <r>
      <rPr>
        <b/>
        <sz val="12"/>
        <color rgb="FFFF0000"/>
        <rFont val="Calibri"/>
        <family val="2"/>
        <scheme val="minor"/>
      </rPr>
      <t>On Rebuttal updated with actual 2020 Colstrip major maintenance.</t>
    </r>
  </si>
  <si>
    <t>NOTE</t>
  </si>
  <si>
    <t>2020 AMA Rate Base</t>
  </si>
  <si>
    <t>Update to 2020 AMA Rate Base</t>
  </si>
  <si>
    <t>2020 O&amp;M Expense</t>
  </si>
  <si>
    <t>Adjust to 2020 O&amp;M Expense</t>
  </si>
  <si>
    <t>Withdrawn</t>
  </si>
  <si>
    <t>Inter-Corp. Cost Allocation</t>
  </si>
  <si>
    <t>Remove certain inter-company costs</t>
  </si>
  <si>
    <t>AFUDC Flow Through Amort.</t>
  </si>
  <si>
    <t>Credit for AFUDC Flow Through Amortization</t>
  </si>
  <si>
    <t>51.5% debt/48.5% equity</t>
  </si>
  <si>
    <t>Deny request for balancing account</t>
  </si>
  <si>
    <t>NOTES</t>
  </si>
  <si>
    <t>withdrawn</t>
  </si>
  <si>
    <t>settlement</t>
  </si>
  <si>
    <t>2020 AMA Capital</t>
  </si>
  <si>
    <t>7.01 AWEC</t>
  </si>
  <si>
    <t>7.02 AWEC</t>
  </si>
  <si>
    <t>7.03 AWEC</t>
  </si>
  <si>
    <t>7.04 AWEC</t>
  </si>
  <si>
    <t>3.17PF</t>
  </si>
  <si>
    <t>This adjustment reflect PRO FORMA increases in capital additions and expenses related to the Company’s Wildfire Plan, as supported by Company witness Mr. Howell. This pro forma adjustment reflects the increases in Janaury 2020 through September 2021 capital additions, together with associated A/D, ADFIT, and depreciation expense, as well as wildfire operating expenses expected during the rate effective period.</t>
  </si>
  <si>
    <t>This adjustment reflect PROVISIONAL increases in capital additions related to the Company’s Wildfire Plan, as supported by Company witness Mr. Howell. This provisional adjustment reflects the increases in October 1, 2021 through December 31, 2021 capital additions, together with associated A/D, ADFIT, and depreciation expense.</t>
  </si>
  <si>
    <t>3.18 PF</t>
  </si>
  <si>
    <t>3.18 Prov</t>
  </si>
  <si>
    <t>3.17 Prov</t>
  </si>
  <si>
    <t>3.19 PF</t>
  </si>
  <si>
    <t>3.19 Prov</t>
  </si>
  <si>
    <t>This adjustment reflects increases in PRO FORMA capital additions and expenses related to the Company’s decision to join the Western Energy Imbalance Market (EIM) operated by the California Independent System Operator  (CAISO), as supported and discussed by Company witness Mr. Kinney. This pro forma adjustment reflects the increases in pro forma capital from January 2020 through September 2021 capital additions, together with associated A/D, ADFIT, and depreciation expense, as well as EIM operating expenses expected during the rate-effective period.</t>
  </si>
  <si>
    <t>This adjustment reflects increases in PROVISIONAL capital additions to the Company’s decision to join the Western Energy Imbalance Market (EIM) operated by the California Independent System Operator  (CAISO), as supported and discussed by Company witness Mr. Kinney. This provisional adjustment reflects the increases in provisional capital moving into service in March 2022, together with associated A/D, ADFIT, and depreciation expense.</t>
  </si>
  <si>
    <r>
      <t xml:space="preserve">This adjustment reflects the Company’s PRO FORMA adjustment to recover its investment in Colstrip Units 3 and 4 after reflecting an accelerated depreciation rate to year 2025 as approved in the Company’s last general rate case (Docket UE-190334). Includes capital additions from January 2020 through September 2021. 
</t>
    </r>
    <r>
      <rPr>
        <b/>
        <sz val="12"/>
        <color rgb="FFFF0000"/>
        <rFont val="Calibri"/>
        <family val="2"/>
        <scheme val="minor"/>
      </rPr>
      <t>On Rebuttal updated with actual 2020 transfers to plant and revised 2021/2022 additions.</t>
    </r>
  </si>
  <si>
    <r>
      <t xml:space="preserve">This adjustment reflects the Company’s PROVISIONAL adjustment to recover its investment in Colstrip Units 3 and 4 after reflecting an accelerated depreciation rate to year 2025 as approved in the Company’s last general rate case (Docket UE-190334). Includes capital additions from October 2021 through December 2021 and 1 project moving into service July 2022. 
</t>
    </r>
    <r>
      <rPr>
        <b/>
        <sz val="12"/>
        <color rgb="FFFF0000"/>
        <rFont val="Calibri"/>
        <family val="2"/>
        <scheme val="minor"/>
      </rPr>
      <t xml:space="preserve">
On Rebuttal updated with actual 2020 transfers to plant and revised 2021/2022 additions.</t>
    </r>
  </si>
  <si>
    <r>
      <t xml:space="preserve">Pro Forma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</si>
  <si>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r>
      <t xml:space="preserve">Pro Forma WildFire Plan 
</t>
    </r>
    <r>
      <rPr>
        <sz val="12"/>
        <rFont val="Calibri"/>
        <family val="2"/>
        <scheme val="minor"/>
      </rPr>
      <t xml:space="preserve">
(PF and Provisonal seperated per Bench Request 1)</t>
    </r>
  </si>
  <si>
    <r>
      <t xml:space="preserve">Provisional WildFire Plan 
</t>
    </r>
    <r>
      <rPr>
        <sz val="12"/>
        <rFont val="Calibri"/>
        <family val="2"/>
        <scheme val="minor"/>
      </rPr>
      <t xml:space="preserve">
(PF and Provisional seperated per Bench Request 1)</t>
    </r>
  </si>
  <si>
    <r>
      <t xml:space="preserve">Pro Forma Colstrip Cap &amp; Amortization
</t>
    </r>
    <r>
      <rPr>
        <sz val="12"/>
        <rFont val="Calibri"/>
        <family val="2"/>
        <scheme val="minor"/>
      </rPr>
      <t xml:space="preserve">
(PF and Provisonal seperated per Bench Request 1)</t>
    </r>
  </si>
  <si>
    <r>
      <t xml:space="preserve">Provisional Colstrip Cap &amp; Amortization
</t>
    </r>
    <r>
      <rPr>
        <sz val="12"/>
        <rFont val="Calibri"/>
        <family val="2"/>
        <scheme val="minor"/>
      </rPr>
      <t>(PF and Provisonal seperated per Bench Request 1)</t>
    </r>
  </si>
  <si>
    <r>
      <t xml:space="preserve">Provisional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</si>
  <si>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t>SmartBurn</t>
  </si>
  <si>
    <t>Substation Rebuilds</t>
  </si>
  <si>
    <t>Grid Modernization</t>
  </si>
  <si>
    <t>PC Adj</t>
  </si>
  <si>
    <t>48.5% Equity / 51.5% Debt</t>
  </si>
  <si>
    <t>Recommend spreading rate change on equal percentages across all customer classes.</t>
  </si>
  <si>
    <t>Maintain current basic charges.</t>
  </si>
  <si>
    <t>Spread credits on an equal percentage of revenue basis.</t>
  </si>
  <si>
    <t>Return credit to customers based on approved revenue requirement, not to exceed two years. Any remaining amount, inlcuding future deferred tax benefits, would be returned over 10 years.</t>
  </si>
  <si>
    <t>Customer Tax Credit Tariff proposed to be used to return the Tax Customer Credit balances as discussed by Company witness Mr. Krasselt and Ms. Andrews, simultaneous with the change in base rates.</t>
  </si>
  <si>
    <t>Approve the request for a balancing account for wildfire O&amp;M expenses.</t>
  </si>
  <si>
    <t>Allow deferral of wildfire O&amp;M expenses.</t>
  </si>
  <si>
    <t>(Note: All information included is as provided by each party.)</t>
  </si>
  <si>
    <t xml:space="preserve">
($4,250)     ($24,804)
Dry Ash Waste &amp; Smartburn</t>
  </si>
  <si>
    <t>AVISTA - REBUTTAL / Updated for 60-Day Update filed 7/30/2021</t>
  </si>
  <si>
    <t>Pro Forma Power Supply [Updated for 60-Day Power Supply/Transmission Update filed 07/30/2021.]</t>
  </si>
  <si>
    <t>Pro Forma Transmission Revenue/Expense [Updated for 60-Day Power Supply/Transmission Update filed 07/30/2021.]</t>
  </si>
  <si>
    <t>AVISTA - REBUTTAL / REVISED W BR-7 (updated AMI) 
filed on 8/6/2021</t>
  </si>
  <si>
    <r>
      <t xml:space="preserve">Pro Forma AMI Capital Adds
</t>
    </r>
    <r>
      <rPr>
        <b/>
        <sz val="12"/>
        <color rgb="FFFF0000"/>
        <rFont val="Calibri"/>
        <family val="2"/>
        <scheme val="minor"/>
      </rPr>
      <t>REVISED PER Bench Request 7 filed on August 6, 2021.</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</si>
  <si>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natural gas depreciation expense balances on new AMI meters, as well as the undepreciated net book value of the existing natural gas meter registers. 
</t>
    </r>
    <r>
      <rPr>
        <b/>
        <sz val="12"/>
        <color rgb="FFFF0000"/>
        <rFont val="Calibri"/>
        <family val="2"/>
        <scheme val="minor"/>
      </rPr>
      <t>On Rebuttal updated with actual 2020 transfers to plant and AMI Revisions as discussed by Ms. Rosentrater and Mr. La Bolle.
Reduced $48,000 per Bench Request 7, filed on August 6, 2021.</t>
    </r>
  </si>
  <si>
    <t xml:space="preserve">This adjustment includes pro forma transmission-related revenues and expenses to reflect the twelve-month period October 1, 2021 through September 30, 2022.
</t>
  </si>
  <si>
    <r>
      <t xml:space="preserve">This adjustment includes pro forma power supply related revenue and expenses to reflect the twelve-month period October 1, 2021 through September 30, 2022, using historical loads.  
</t>
    </r>
    <r>
      <rPr>
        <b/>
        <sz val="12"/>
        <color rgb="FFFF0000"/>
        <rFont val="Calibri"/>
        <family val="2"/>
        <scheme val="minor"/>
      </rPr>
      <t xml:space="preserve">Settlement includes agreement of EIM benefits, and 60-day update to be filed on or before August 1, 2021. See Settlement Stipulation paragraphs 9 and 10.
</t>
    </r>
    <r>
      <rPr>
        <b/>
        <sz val="12"/>
        <color theme="1"/>
        <rFont val="Calibri"/>
        <family val="2"/>
        <scheme val="minor"/>
      </rPr>
      <t xml:space="preserve">
</t>
    </r>
    <r>
      <rPr>
        <b/>
        <sz val="12"/>
        <color rgb="FFFF0000"/>
        <rFont val="Calibri"/>
        <family val="2"/>
        <scheme val="minor"/>
      </rPr>
      <t>60-Day update reflects reduced power supply expense due to change in load realted to the closure of industrial customer. Revenue for same is adjusted in 3.01.</t>
    </r>
  </si>
  <si>
    <r>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t>
    </r>
    <r>
      <rPr>
        <b/>
        <sz val="12"/>
        <color rgb="FFFF0000"/>
        <rFont val="Calibri"/>
        <family val="2"/>
        <scheme val="minor"/>
      </rPr>
      <t>On Rebuttal, revenue reflects closure of industrial customer.  The cost of the reduced load on expense is reflected in the 60-Day power supply update filed on July 30, 2021 as reflected in 3.00P.
Note: 
Avista and PC reflect loss of revenues here.
Staff reflects loss of revenue and expense (included in 3.00P above)
AWEC - does not adjust for loss of revenue, however, reflects expense reduction on load in 3.00P</t>
    </r>
    <r>
      <rPr>
        <sz val="12"/>
        <color theme="1"/>
        <rFont val="Calibri"/>
        <family val="2"/>
        <scheme val="minor"/>
      </rPr>
      <t>.</t>
    </r>
  </si>
  <si>
    <t>COMMISSION STAFF/ Updated for 60-Day Update filed 7/30/2021</t>
  </si>
  <si>
    <t>AWEC/Updated for 60-Day Update filed 7/30/2021</t>
  </si>
  <si>
    <t>PUBLIC COUNSEL/Updated per response to Bench Request 4</t>
  </si>
  <si>
    <r>
      <rPr>
        <sz val="12"/>
        <color rgb="FFFF0000"/>
        <rFont val="Calibri"/>
        <family val="2"/>
        <scheme val="minor"/>
      </rPr>
      <t xml:space="preserve">For a rate Increase: </t>
    </r>
    <r>
      <rPr>
        <sz val="12"/>
        <color theme="1"/>
        <rFont val="Calibri"/>
        <family val="2"/>
        <scheme val="minor"/>
      </rPr>
      <t>Residential (01/02): 145.38% increase
General Service (11/12): 50.0% increase
Large General Service (21/22): 50.0%
Extra Large General Service (25): 100.0%
Pumping Service (30/31/32): 100.0%
Lighting (41-48): 100%
Do not accept Company's proposed rate spread treatment of Schedule 76.</t>
    </r>
    <r>
      <rPr>
        <sz val="12"/>
        <color rgb="FF7030A0"/>
        <rFont val="Calibri"/>
        <family val="2"/>
      </rPr>
      <t xml:space="preserve"> </t>
    </r>
    <r>
      <rPr>
        <sz val="12"/>
        <rFont val="Calibri"/>
        <family val="2"/>
      </rPr>
      <t xml:space="preserve">See below.               </t>
    </r>
    <r>
      <rPr>
        <sz val="12"/>
        <color rgb="FFFF0000"/>
        <rFont val="Calibri"/>
        <family val="2"/>
      </rPr>
      <t xml:space="preserve">For a rate decrease: </t>
    </r>
    <r>
      <rPr>
        <sz val="12"/>
        <rFont val="Calibri"/>
        <family val="2"/>
      </rPr>
      <t>rate spread on an equal percent of margin</t>
    </r>
  </si>
  <si>
    <t>PF 3.00P is as filed, plus includes EIM Benefits (revenue) of $2.221 million or $2.322 revenue requirement. (Equivalent to WA share of $3.4 million (system)  for 7 months of rate period after "go live". ($5.8M/12*7 = $3.4M*.6564 WA share or $2.21M). 
Final Power Supply updated with 60-Day Update, filed on July 30, 2021 in agreement with the Settlement Stipulation paragraphs 9 and 10.</t>
  </si>
  <si>
    <t>August 11,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</si>
</sst>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23"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b/>
      <sz val="14"/>
      <color theme="1"/>
      <name val="Calibri"/>
      <family val="2"/>
      <scheme val="minor"/>
    </font>
    <font>
      <b/>
      <sz val="12"/>
      <name val="Calibri"/>
      <family val="2"/>
      <scheme val="minor"/>
    </font>
    <font>
      <b/>
      <sz val="14"/>
      <name val="Calibri"/>
      <family val="2"/>
      <scheme val="minor"/>
    </font>
    <font>
      <sz val="12"/>
      <name val="Calibri"/>
      <family val="2"/>
      <scheme val="minor"/>
    </font>
    <font>
      <sz val="12"/>
      <color theme="1"/>
      <name val="Times New Roman"/>
      <family val="1"/>
    </font>
    <font>
      <sz val="12"/>
      <color rgb="FF000000"/>
      <name val="Times New Roman"/>
      <family val="1"/>
    </font>
    <font>
      <vertAlign val="superscript"/>
      <sz val="12"/>
      <color rgb="FF000000"/>
      <name val="Times New Roman"/>
      <family val="1"/>
    </font>
    <font>
      <sz val="12"/>
      <color rgb="FFFF0000"/>
      <name val="Calibri"/>
      <family val="2"/>
      <scheme val="minor"/>
    </font>
    <font>
      <b/>
      <sz val="12"/>
      <color rgb="FFFF0000"/>
      <name val="Calibri"/>
      <family val="2"/>
      <scheme val="minor"/>
    </font>
    <font>
      <sz val="12"/>
      <color rgb="FF7030A0"/>
      <name val="Calibri"/>
      <family val="2"/>
    </font>
    <font>
      <sz val="12"/>
      <name val="Calibri"/>
      <family val="2"/>
    </font>
    <font>
      <b/>
      <sz val="12"/>
      <color rgb="FFFF0000"/>
      <name val="Times New Roman"/>
      <family val="1"/>
    </font>
    <font>
      <b/>
      <sz val="14"/>
      <color rgb="FFFF0000"/>
      <name val="Calibri"/>
      <family val="2"/>
      <scheme val="minor"/>
    </font>
    <font>
      <sz val="12"/>
      <color rgb="FFFF0000"/>
      <name val="Calibri"/>
      <family val="2"/>
    </font>
  </fonts>
  <fills count="9">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49">
    <xf numFmtId="0" fontId="0" fillId="0" borderId="0" xfId="0"/>
    <xf numFmtId="43" fontId="3" fillId="0" borderId="0" xfId="2" applyFont="1" applyFill="1" applyAlignment="1">
      <alignment vertical="center"/>
    </xf>
    <xf numFmtId="43" fontId="2" fillId="0" borderId="1" xfId="2"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1" xfId="0" applyFont="1" applyFill="1" applyBorder="1" applyAlignment="1">
      <alignment vertical="center" wrapText="1"/>
    </xf>
    <xf numFmtId="43" fontId="3" fillId="0" borderId="1" xfId="2"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0" fontId="3" fillId="0" borderId="0" xfId="0" applyFont="1" applyFill="1" applyBorder="1" applyAlignment="1">
      <alignment vertical="center"/>
    </xf>
    <xf numFmtId="10" fontId="3" fillId="0" borderId="1" xfId="0" applyNumberFormat="1" applyFont="1" applyFill="1" applyBorder="1" applyAlignment="1">
      <alignment horizontal="lef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2" fillId="0" borderId="0"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41" fontId="3" fillId="0" borderId="1" xfId="0" applyNumberFormat="1" applyFont="1" applyFill="1" applyBorder="1" applyAlignment="1">
      <alignment vertical="top" wrapText="1"/>
    </xf>
    <xf numFmtId="164" fontId="2" fillId="0" borderId="1" xfId="3" applyNumberFormat="1" applyFont="1" applyFill="1" applyBorder="1" applyAlignment="1">
      <alignment vertical="center"/>
    </xf>
    <xf numFmtId="5" fontId="3" fillId="0" borderId="1" xfId="0" applyNumberFormat="1" applyFont="1" applyFill="1" applyBorder="1" applyAlignment="1">
      <alignment horizontal="center" vertical="center"/>
    </xf>
    <xf numFmtId="0" fontId="3" fillId="0" borderId="0" xfId="0" applyFont="1" applyFill="1" applyAlignment="1">
      <alignment vertical="center"/>
    </xf>
    <xf numFmtId="3" fontId="2" fillId="0" borderId="1" xfId="0" applyNumberFormat="1"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5" fontId="2" fillId="0" borderId="1" xfId="0" applyNumberFormat="1" applyFont="1" applyFill="1" applyBorder="1" applyAlignment="1">
      <alignment vertical="top"/>
    </xf>
    <xf numFmtId="3"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3" fontId="3" fillId="0" borderId="1" xfId="0" applyNumberFormat="1" applyFont="1" applyFill="1" applyBorder="1" applyAlignment="1">
      <alignment horizontal="left" vertical="top" wrapText="1"/>
    </xf>
    <xf numFmtId="3"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vertical="top" wrapText="1"/>
    </xf>
    <xf numFmtId="10" fontId="3" fillId="0" borderId="1" xfId="0" applyNumberFormat="1" applyFont="1" applyBorder="1" applyAlignment="1">
      <alignment horizontal="left" vertical="center" wrapText="1"/>
    </xf>
    <xf numFmtId="3" fontId="3" fillId="0" borderId="1" xfId="0" applyNumberFormat="1" applyFont="1" applyBorder="1" applyAlignment="1">
      <alignment vertical="center" wrapText="1"/>
    </xf>
    <xf numFmtId="0" fontId="3" fillId="0" borderId="1" xfId="0" quotePrefix="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5" fontId="2" fillId="0" borderId="1" xfId="0" applyNumberFormat="1" applyFont="1" applyFill="1" applyBorder="1" applyAlignment="1">
      <alignment horizontal="center" vertical="center"/>
    </xf>
    <xf numFmtId="0" fontId="13" fillId="0" borderId="1" xfId="0" applyFont="1" applyBorder="1" applyAlignment="1">
      <alignment vertical="top" wrapText="1"/>
    </xf>
    <xf numFmtId="164" fontId="3" fillId="0" borderId="1" xfId="3" applyNumberFormat="1" applyFont="1" applyFill="1" applyBorder="1" applyAlignment="1">
      <alignment vertical="center"/>
    </xf>
    <xf numFmtId="0" fontId="2" fillId="0" borderId="1" xfId="0" quotePrefix="1"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10" fontId="3"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 fontId="3"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5" fontId="2" fillId="4" borderId="1" xfId="0" applyNumberFormat="1" applyFont="1" applyFill="1" applyBorder="1" applyAlignment="1">
      <alignment horizontal="center" vertical="center"/>
    </xf>
    <xf numFmtId="10" fontId="2" fillId="0" borderId="1" xfId="1" applyNumberFormat="1" applyFont="1" applyFill="1" applyBorder="1" applyAlignment="1">
      <alignment horizontal="center" vertical="center"/>
    </xf>
    <xf numFmtId="0" fontId="9" fillId="4" borderId="1" xfId="0" applyFont="1" applyFill="1" applyBorder="1" applyAlignment="1">
      <alignment horizontal="center" vertical="center"/>
    </xf>
    <xf numFmtId="0" fontId="2" fillId="0" borderId="1" xfId="0" applyFont="1" applyFill="1" applyBorder="1" applyAlignment="1">
      <alignment vertical="center"/>
    </xf>
    <xf numFmtId="5" fontId="17" fillId="4"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3"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0" fontId="3" fillId="0" borderId="1" xfId="0" quotePrefix="1" applyFont="1" applyFill="1" applyBorder="1" applyAlignment="1">
      <alignment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43" fontId="3" fillId="0" borderId="1" xfId="2" applyFont="1" applyFill="1" applyBorder="1" applyAlignment="1">
      <alignment horizontal="center"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10" fontId="3" fillId="0" borderId="1" xfId="0" applyNumberFormat="1" applyFont="1" applyBorder="1" applyAlignment="1">
      <alignment horizontal="left" vertical="center" wrapText="1"/>
    </xf>
    <xf numFmtId="43" fontId="3" fillId="0" borderId="1" xfId="2"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3" fontId="3"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41"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0" fontId="3" fillId="0" borderId="2" xfId="0" applyNumberFormat="1"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vertical="center"/>
    </xf>
    <xf numFmtId="5" fontId="2" fillId="0" borderId="0" xfId="0" applyNumberFormat="1" applyFont="1" applyFill="1" applyBorder="1" applyAlignment="1">
      <alignment vertical="top"/>
    </xf>
    <xf numFmtId="5" fontId="3"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4" xfId="0" applyFont="1" applyFill="1" applyBorder="1" applyAlignment="1">
      <alignment vertical="top" wrapText="1"/>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5" fontId="3" fillId="0" borderId="4" xfId="0" applyNumberFormat="1" applyFont="1" applyFill="1" applyBorder="1" applyAlignment="1">
      <alignment horizontal="center" vertical="center"/>
    </xf>
    <xf numFmtId="41" fontId="3" fillId="0" borderId="8" xfId="0" applyNumberFormat="1" applyFont="1" applyFill="1" applyBorder="1" applyAlignment="1">
      <alignment horizontal="center" vertical="center" wrapText="1"/>
    </xf>
    <xf numFmtId="2" fontId="3" fillId="0" borderId="1" xfId="0" applyNumberFormat="1" applyFont="1" applyBorder="1" applyAlignment="1">
      <alignment vertical="center"/>
    </xf>
    <xf numFmtId="41" fontId="3" fillId="0" borderId="1" xfId="0" applyNumberFormat="1" applyFont="1" applyFill="1" applyBorder="1" applyAlignment="1">
      <alignment horizontal="center" vertical="center"/>
    </xf>
    <xf numFmtId="2" fontId="3" fillId="0" borderId="0" xfId="0" applyNumberFormat="1" applyFont="1" applyFill="1" applyAlignment="1">
      <alignment vertical="center"/>
    </xf>
    <xf numFmtId="10"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5" fontId="3" fillId="5" borderId="1" xfId="0" applyNumberFormat="1" applyFont="1" applyFill="1" applyBorder="1" applyAlignment="1">
      <alignment horizontal="center" vertical="center"/>
    </xf>
    <xf numFmtId="5" fontId="2" fillId="5" borderId="1" xfId="0" applyNumberFormat="1" applyFont="1" applyFill="1" applyBorder="1" applyAlignment="1">
      <alignment horizontal="center" vertical="center"/>
    </xf>
    <xf numFmtId="0" fontId="3" fillId="0" borderId="0" xfId="0" applyFont="1" applyFill="1" applyBorder="1" applyAlignment="1">
      <alignment vertical="top" wrapText="1"/>
    </xf>
    <xf numFmtId="0" fontId="3" fillId="0" borderId="5" xfId="0" applyFont="1" applyFill="1" applyBorder="1" applyAlignment="1">
      <alignment vertical="top" wrapText="1"/>
    </xf>
    <xf numFmtId="5" fontId="2" fillId="5" borderId="4" xfId="0" applyNumberFormat="1" applyFont="1" applyFill="1" applyBorder="1" applyAlignment="1">
      <alignment horizontal="center" vertical="center"/>
    </xf>
    <xf numFmtId="41" fontId="3" fillId="5"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43" fontId="16" fillId="0" borderId="1" xfId="2" applyFont="1" applyFill="1" applyBorder="1" applyAlignment="1">
      <alignment horizontal="center" vertical="center"/>
    </xf>
    <xf numFmtId="0" fontId="16" fillId="0" borderId="1" xfId="0" applyFont="1" applyFill="1" applyBorder="1" applyAlignment="1">
      <alignment vertical="top" wrapText="1"/>
    </xf>
    <xf numFmtId="5" fontId="16" fillId="0" borderId="1" xfId="0" applyNumberFormat="1" applyFont="1" applyFill="1" applyBorder="1" applyAlignment="1">
      <alignment horizontal="center" vertical="center"/>
    </xf>
    <xf numFmtId="43" fontId="16" fillId="0" borderId="1" xfId="2" applyFont="1" applyFill="1" applyBorder="1" applyAlignment="1">
      <alignment horizontal="right" vertical="center"/>
    </xf>
    <xf numFmtId="0" fontId="16" fillId="0" borderId="1" xfId="0" applyFont="1" applyFill="1" applyBorder="1" applyAlignment="1">
      <alignment horizontal="right" vertical="center"/>
    </xf>
    <xf numFmtId="0" fontId="3" fillId="0" borderId="1" xfId="0" applyFont="1" applyFill="1" applyBorder="1" applyAlignment="1">
      <alignment horizontal="right" vertical="center"/>
    </xf>
    <xf numFmtId="0" fontId="3" fillId="0" borderId="4" xfId="0" applyFont="1" applyFill="1" applyBorder="1" applyAlignment="1">
      <alignment horizontal="right" vertical="center"/>
    </xf>
    <xf numFmtId="43" fontId="3" fillId="0" borderId="1" xfId="2" applyFont="1" applyFill="1" applyBorder="1" applyAlignment="1">
      <alignment horizontal="right" vertical="center"/>
    </xf>
    <xf numFmtId="5" fontId="17" fillId="6" borderId="1" xfId="0" applyNumberFormat="1" applyFont="1" applyFill="1" applyBorder="1" applyAlignment="1">
      <alignment horizontal="center" vertical="center"/>
    </xf>
    <xf numFmtId="5" fontId="17" fillId="6" borderId="2" xfId="0" applyNumberFormat="1" applyFont="1" applyFill="1" applyBorder="1" applyAlignment="1">
      <alignment horizontal="center" vertical="center"/>
    </xf>
    <xf numFmtId="5" fontId="17" fillId="4" borderId="10" xfId="0" applyNumberFormat="1" applyFont="1" applyFill="1" applyBorder="1" applyAlignment="1">
      <alignment horizontal="center" vertical="center"/>
    </xf>
    <xf numFmtId="5" fontId="17" fillId="4" borderId="11" xfId="0" applyNumberFormat="1" applyFont="1" applyFill="1" applyBorder="1" applyAlignment="1">
      <alignment horizontal="center" vertical="center"/>
    </xf>
    <xf numFmtId="5" fontId="17" fillId="4" borderId="12" xfId="0" applyNumberFormat="1" applyFont="1" applyFill="1" applyBorder="1" applyAlignment="1">
      <alignment horizontal="center" vertical="center"/>
    </xf>
    <xf numFmtId="5" fontId="17" fillId="4" borderId="13" xfId="0" applyNumberFormat="1" applyFont="1" applyFill="1" applyBorder="1" applyAlignment="1">
      <alignment horizontal="center" vertical="center"/>
    </xf>
    <xf numFmtId="5" fontId="3" fillId="0" borderId="8" xfId="0" applyNumberFormat="1" applyFont="1" applyBorder="1" applyAlignment="1">
      <alignment horizontal="center" vertical="center"/>
    </xf>
    <xf numFmtId="5" fontId="3" fillId="0" borderId="1" xfId="0" applyNumberFormat="1" applyFont="1" applyBorder="1" applyAlignment="1">
      <alignment horizontal="center" vertical="center"/>
    </xf>
    <xf numFmtId="5" fontId="3" fillId="0" borderId="1" xfId="0" applyNumberFormat="1" applyFont="1" applyFill="1" applyBorder="1" applyAlignment="1">
      <alignment vertical="center"/>
    </xf>
    <xf numFmtId="164" fontId="3" fillId="0" borderId="1" xfId="3" applyNumberFormat="1" applyFont="1" applyFill="1" applyBorder="1" applyAlignment="1">
      <alignment horizontal="center" vertical="center" wrapText="1"/>
    </xf>
    <xf numFmtId="164" fontId="3" fillId="0" borderId="1" xfId="3" applyNumberFormat="1" applyFont="1" applyFill="1" applyBorder="1" applyAlignment="1">
      <alignment horizontal="center" vertical="center"/>
    </xf>
    <xf numFmtId="164" fontId="3" fillId="0" borderId="8" xfId="3" applyNumberFormat="1" applyFont="1" applyFill="1" applyBorder="1" applyAlignment="1">
      <alignment horizontal="center" vertical="center" wrapText="1"/>
    </xf>
    <xf numFmtId="164" fontId="3" fillId="5" borderId="8"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xf>
    <xf numFmtId="164" fontId="3" fillId="0" borderId="1" xfId="3" applyNumberFormat="1" applyFont="1" applyFill="1" applyBorder="1" applyAlignment="1">
      <alignment vertical="top" wrapText="1"/>
    </xf>
    <xf numFmtId="164" fontId="3" fillId="0" borderId="1" xfId="3" applyNumberFormat="1" applyFont="1" applyFill="1" applyBorder="1" applyAlignment="1">
      <alignment horizontal="left" vertical="top" wrapText="1"/>
    </xf>
    <xf numFmtId="0" fontId="3" fillId="0" borderId="0" xfId="0" applyFont="1" applyBorder="1" applyAlignment="1">
      <alignment vertical="center"/>
    </xf>
    <xf numFmtId="0" fontId="3" fillId="0" borderId="1" xfId="0" applyFont="1" applyBorder="1" applyAlignment="1">
      <alignment horizontal="left" vertical="center" wrapText="1"/>
    </xf>
    <xf numFmtId="0" fontId="3" fillId="0" borderId="4" xfId="0" applyFont="1" applyFill="1" applyBorder="1" applyAlignment="1">
      <alignment horizontal="center" vertical="center"/>
    </xf>
    <xf numFmtId="3" fontId="3" fillId="0" borderId="1" xfId="0" applyNumberFormat="1" applyFont="1" applyBorder="1" applyAlignment="1">
      <alignment horizontal="left" vertical="center" wrapText="1"/>
    </xf>
    <xf numFmtId="5" fontId="2" fillId="5" borderId="1" xfId="0" applyNumberFormat="1" applyFont="1" applyFill="1" applyBorder="1" applyAlignment="1">
      <alignment horizontal="right" vertical="center"/>
    </xf>
    <xf numFmtId="2" fontId="3" fillId="0" borderId="1" xfId="0" applyNumberFormat="1" applyFont="1" applyFill="1" applyBorder="1" applyAlignment="1">
      <alignment horizontal="right" vertical="center"/>
    </xf>
    <xf numFmtId="3" fontId="12" fillId="7" borderId="1" xfId="0" applyNumberFormat="1" applyFont="1" applyFill="1" applyBorder="1" applyAlignment="1">
      <alignment vertical="center" wrapText="1"/>
    </xf>
    <xf numFmtId="0" fontId="3" fillId="7" borderId="1" xfId="0" applyFont="1" applyFill="1" applyBorder="1" applyAlignment="1">
      <alignment horizontal="left" vertical="center" wrapText="1"/>
    </xf>
    <xf numFmtId="5" fontId="3" fillId="7" borderId="1" xfId="0" applyNumberFormat="1" applyFont="1" applyFill="1" applyBorder="1" applyAlignment="1">
      <alignment horizontal="center" vertical="center"/>
    </xf>
    <xf numFmtId="0" fontId="3" fillId="7" borderId="1" xfId="0" applyFont="1" applyFill="1" applyBorder="1" applyAlignment="1">
      <alignment vertical="center" wrapText="1"/>
    </xf>
    <xf numFmtId="0" fontId="3" fillId="7" borderId="1" xfId="0" applyFont="1" applyFill="1" applyBorder="1" applyAlignment="1">
      <alignment vertical="top" wrapText="1"/>
    </xf>
    <xf numFmtId="164" fontId="12" fillId="0" borderId="1" xfId="3" applyNumberFormat="1" applyFont="1" applyFill="1" applyBorder="1" applyAlignment="1">
      <alignment horizontal="center" vertical="center" wrapText="1"/>
    </xf>
    <xf numFmtId="164" fontId="3" fillId="7" borderId="1" xfId="3" applyNumberFormat="1" applyFont="1" applyFill="1" applyBorder="1" applyAlignment="1">
      <alignment horizontal="center" vertical="center" wrapText="1"/>
    </xf>
    <xf numFmtId="5" fontId="3" fillId="0" borderId="1" xfId="0" applyNumberFormat="1" applyFont="1" applyBorder="1" applyAlignment="1">
      <alignment vertical="center"/>
    </xf>
    <xf numFmtId="41" fontId="3" fillId="5" borderId="8" xfId="0" applyNumberFormat="1" applyFont="1" applyFill="1" applyBorder="1" applyAlignment="1">
      <alignment horizontal="center" vertical="center" wrapText="1"/>
    </xf>
    <xf numFmtId="5" fontId="2" fillId="8" borderId="1" xfId="0" applyNumberFormat="1" applyFont="1" applyFill="1" applyBorder="1" applyAlignment="1">
      <alignment horizontal="center" vertical="center"/>
    </xf>
    <xf numFmtId="5" fontId="2" fillId="7" borderId="1" xfId="0" applyNumberFormat="1" applyFont="1" applyFill="1" applyBorder="1" applyAlignment="1">
      <alignment horizontal="center" vertical="center"/>
    </xf>
    <xf numFmtId="5" fontId="2" fillId="7" borderId="4" xfId="0" applyNumberFormat="1" applyFont="1" applyFill="1" applyBorder="1" applyAlignment="1">
      <alignment horizontal="center" vertical="center"/>
    </xf>
    <xf numFmtId="5" fontId="2" fillId="7" borderId="1" xfId="0" applyNumberFormat="1" applyFont="1" applyFill="1" applyBorder="1" applyAlignment="1">
      <alignment horizontal="right" vertical="center"/>
    </xf>
    <xf numFmtId="164" fontId="3" fillId="0" borderId="9" xfId="3" applyNumberFormat="1" applyFont="1" applyFill="1" applyBorder="1" applyAlignment="1">
      <alignment horizontal="center" vertical="center" wrapText="1"/>
    </xf>
    <xf numFmtId="164" fontId="3" fillId="0" borderId="8" xfId="3" applyNumberFormat="1" applyFont="1" applyFill="1" applyBorder="1" applyAlignment="1">
      <alignment horizontal="center" vertical="center" wrapText="1"/>
    </xf>
    <xf numFmtId="5" fontId="3" fillId="0" borderId="9"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1" fillId="0" borderId="5" xfId="0" applyFont="1" applyFill="1" applyBorder="1" applyAlignment="1">
      <alignment horizontal="left" vertical="center" wrapText="1"/>
    </xf>
    <xf numFmtId="5" fontId="3" fillId="0" borderId="9" xfId="0" applyNumberFormat="1" applyFont="1" applyBorder="1" applyAlignment="1">
      <alignment horizontal="center" vertical="center"/>
    </xf>
    <xf numFmtId="5" fontId="3" fillId="0" borderId="8" xfId="0" applyNumberFormat="1" applyFont="1" applyBorder="1" applyAlignment="1">
      <alignment horizontal="center" vertical="center"/>
    </xf>
    <xf numFmtId="5" fontId="2" fillId="4" borderId="9" xfId="0" applyNumberFormat="1" applyFont="1" applyFill="1" applyBorder="1" applyAlignment="1">
      <alignment horizontal="center" vertical="center"/>
    </xf>
    <xf numFmtId="5" fontId="2" fillId="4" borderId="14"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1" xfId="0" applyFont="1" applyFill="1" applyBorder="1" applyAlignment="1">
      <alignment horizontal="left" vertical="center" wrapText="1"/>
    </xf>
    <xf numFmtId="10" fontId="3" fillId="0" borderId="1" xfId="0" applyNumberFormat="1" applyFont="1" applyFill="1" applyBorder="1" applyAlignment="1">
      <alignment horizontal="left" vertical="center" wrapText="1"/>
    </xf>
    <xf numFmtId="164" fontId="3" fillId="0" borderId="1" xfId="3" applyNumberFormat="1" applyFont="1" applyFill="1" applyBorder="1" applyAlignment="1">
      <alignment horizontal="center" vertical="center"/>
    </xf>
    <xf numFmtId="164" fontId="12" fillId="0" borderId="1" xfId="3" applyNumberFormat="1" applyFont="1" applyFill="1" applyBorder="1" applyAlignment="1">
      <alignment horizontal="center" vertical="center" wrapText="1"/>
    </xf>
    <xf numFmtId="164" fontId="12" fillId="0" borderId="1" xfId="3" applyNumberFormat="1" applyFont="1" applyFill="1" applyBorder="1" applyAlignment="1">
      <alignment horizontal="center" vertical="center"/>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3" applyNumberFormat="1" applyFont="1" applyFill="1" applyBorder="1" applyAlignment="1">
      <alignment horizontal="left" vertical="top" wrapText="1"/>
    </xf>
    <xf numFmtId="10"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5" fontId="3" fillId="0" borderId="6" xfId="0" applyNumberFormat="1" applyFont="1" applyFill="1" applyBorder="1" applyAlignment="1">
      <alignment horizontal="center" vertical="center" wrapText="1"/>
    </xf>
    <xf numFmtId="5" fontId="3" fillId="0" borderId="7" xfId="0" applyNumberFormat="1" applyFont="1" applyFill="1" applyBorder="1" applyAlignment="1">
      <alignment horizontal="center" vertical="center"/>
    </xf>
    <xf numFmtId="5" fontId="3" fillId="0" borderId="18" xfId="0" applyNumberFormat="1" applyFont="1" applyFill="1" applyBorder="1" applyAlignment="1">
      <alignment horizontal="center" vertical="center"/>
    </xf>
    <xf numFmtId="5" fontId="3" fillId="0" borderId="19" xfId="0" applyNumberFormat="1" applyFont="1" applyFill="1" applyBorder="1" applyAlignment="1">
      <alignment horizontal="center" vertical="center"/>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2" fillId="7" borderId="1" xfId="0" applyFont="1" applyFill="1" applyBorder="1" applyAlignment="1">
      <alignment horizontal="center" vertical="center" wrapText="1"/>
    </xf>
    <xf numFmtId="5" fontId="2" fillId="4" borderId="17" xfId="0" applyNumberFormat="1" applyFont="1" applyFill="1" applyBorder="1" applyAlignment="1">
      <alignment horizontal="center" vertical="center"/>
    </xf>
    <xf numFmtId="5" fontId="2" fillId="4" borderId="8" xfId="0" applyNumberFormat="1" applyFont="1" applyFill="1" applyBorder="1" applyAlignment="1">
      <alignment horizontal="center" vertical="center"/>
    </xf>
    <xf numFmtId="5" fontId="3" fillId="0" borderId="2" xfId="0" applyNumberFormat="1" applyFont="1" applyFill="1" applyBorder="1" applyAlignment="1">
      <alignment horizontal="center" vertical="center" wrapText="1"/>
    </xf>
    <xf numFmtId="5" fontId="3"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2" fillId="3" borderId="1" xfId="0" applyFont="1" applyFill="1" applyBorder="1" applyAlignment="1">
      <alignment horizontal="left" vertical="top" wrapText="1"/>
    </xf>
    <xf numFmtId="5" fontId="17" fillId="4" borderId="2" xfId="0" applyNumberFormat="1" applyFont="1" applyFill="1" applyBorder="1" applyAlignment="1">
      <alignment horizontal="left" vertical="top" wrapText="1"/>
    </xf>
    <xf numFmtId="5" fontId="17" fillId="4" borderId="3"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3" fontId="2" fillId="4" borderId="2" xfId="0" applyNumberFormat="1" applyFont="1" applyFill="1" applyBorder="1" applyAlignment="1">
      <alignment horizontal="left" vertical="top" wrapText="1"/>
    </xf>
    <xf numFmtId="3" fontId="2" fillId="4" borderId="4" xfId="0" applyNumberFormat="1" applyFont="1" applyFill="1" applyBorder="1" applyAlignment="1">
      <alignment horizontal="left" vertical="top" wrapText="1"/>
    </xf>
    <xf numFmtId="3" fontId="2" fillId="4" borderId="3" xfId="0" applyNumberFormat="1" applyFont="1" applyFill="1" applyBorder="1" applyAlignment="1">
      <alignment horizontal="left" vertical="top"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quotePrefix="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15" fontId="2" fillId="0" borderId="0" xfId="0" quotePrefix="1" applyNumberFormat="1" applyFont="1" applyFill="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horizontal="center" vertical="center" wrapText="1"/>
    </xf>
  </cellXfs>
  <cellStyles count="23">
    <cellStyle name="Comma" xfId="2" builtinId="3"/>
    <cellStyle name="Comma [0] 2" xfId="22" xr:uid="{00000000-0005-0000-0000-000001000000}"/>
    <cellStyle name="Comma 2" xfId="17" xr:uid="{00000000-0005-0000-0000-000002000000}"/>
    <cellStyle name="Comma 3" xfId="5" xr:uid="{00000000-0005-0000-0000-000003000000}"/>
    <cellStyle name="Comma 4" xfId="21" xr:uid="{00000000-0005-0000-0000-000004000000}"/>
    <cellStyle name="Currency" xfId="3" builtinId="4"/>
    <cellStyle name="Currency [0] 2" xfId="20" xr:uid="{00000000-0005-0000-0000-000006000000}"/>
    <cellStyle name="Currency 2" xfId="7" xr:uid="{00000000-0005-0000-0000-000007000000}"/>
    <cellStyle name="Currency 3" xfId="6" xr:uid="{00000000-0005-0000-0000-000008000000}"/>
    <cellStyle name="Currency 4" xfId="19" xr:uid="{00000000-0005-0000-0000-000009000000}"/>
    <cellStyle name="Followed Hyperlink" xfId="8" builtinId="9" customBuiltin="1"/>
    <cellStyle name="Hyperlink" xfId="9" builtinId="8" customBuiltin="1"/>
    <cellStyle name="Manual-Input" xfId="16" xr:uid="{00000000-0005-0000-0000-00000C000000}"/>
    <cellStyle name="Normal" xfId="0" builtinId="0"/>
    <cellStyle name="Normal 2" xfId="15" xr:uid="{00000000-0005-0000-0000-00000E000000}"/>
    <cellStyle name="Normal 2 2" xfId="10" xr:uid="{00000000-0005-0000-0000-00000F000000}"/>
    <cellStyle name="Normal 2 3" xfId="11" xr:uid="{00000000-0005-0000-0000-000010000000}"/>
    <cellStyle name="Normal 3" xfId="4" xr:uid="{00000000-0005-0000-0000-000011000000}"/>
    <cellStyle name="Normal 6" xfId="12" xr:uid="{00000000-0005-0000-0000-000012000000}"/>
    <cellStyle name="Percent" xfId="1" builtinId="5"/>
    <cellStyle name="Percent 2" xfId="14" xr:uid="{00000000-0005-0000-0000-000014000000}"/>
    <cellStyle name="Percent 3" xfId="13" xr:uid="{00000000-0005-0000-0000-000015000000}"/>
    <cellStyle name="Percent 4" xfId="18"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X97"/>
  <sheetViews>
    <sheetView tabSelected="1" view="pageBreakPreview" zoomScale="70" zoomScaleNormal="100" zoomScaleSheetLayoutView="70" workbookViewId="0">
      <selection activeCell="L16" sqref="L16"/>
    </sheetView>
  </sheetViews>
  <sheetFormatPr defaultColWidth="9.26953125" defaultRowHeight="15.5" x14ac:dyDescent="0.35"/>
  <cols>
    <col min="1" max="1" width="6.26953125" style="23" bestFit="1" customWidth="1"/>
    <col min="2" max="2" width="11.54296875" style="1" customWidth="1"/>
    <col min="3" max="3" width="28.26953125" style="3" customWidth="1"/>
    <col min="4" max="4" width="54.26953125" style="3" customWidth="1"/>
    <col min="5" max="5" width="10.54296875" style="4" bestFit="1" customWidth="1"/>
    <col min="6" max="6" width="12.54296875" style="4" bestFit="1" customWidth="1"/>
    <col min="7" max="7" width="10.54296875" style="4" bestFit="1" customWidth="1"/>
    <col min="8" max="8" width="12.54296875" style="4" bestFit="1" customWidth="1"/>
    <col min="9" max="9" width="15.7265625" style="56" customWidth="1"/>
    <col min="10" max="10" width="14.1796875" style="56" customWidth="1"/>
    <col min="11" max="11" width="12.1796875" style="4" customWidth="1"/>
    <col min="12" max="12" width="14" style="4" customWidth="1"/>
    <col min="13" max="13" width="13.26953125" style="23" customWidth="1"/>
    <col min="14" max="14" width="13" style="23" bestFit="1" customWidth="1"/>
    <col min="15" max="15" width="14.453125" style="23" bestFit="1" customWidth="1"/>
    <col min="16" max="16" width="16.81640625" style="23" bestFit="1" customWidth="1"/>
    <col min="17" max="17" width="12.54296875" style="23" bestFit="1" customWidth="1"/>
    <col min="18" max="18" width="7.26953125" style="23" customWidth="1"/>
    <col min="19" max="19" width="6.453125" style="23" customWidth="1"/>
    <col min="20" max="20" width="9.81640625" style="23" customWidth="1"/>
    <col min="21" max="21" width="9.7265625" style="23" customWidth="1"/>
    <col min="22" max="22" width="10.1796875" style="23" bestFit="1" customWidth="1"/>
    <col min="23" max="23" width="10.54296875" style="23" bestFit="1" customWidth="1"/>
    <col min="24" max="284" width="9.26953125" style="13"/>
    <col min="285" max="16384" width="9.26953125" style="23"/>
  </cols>
  <sheetData>
    <row r="1" spans="1:284" x14ac:dyDescent="0.35">
      <c r="C1" s="211" t="s">
        <v>91</v>
      </c>
      <c r="D1" s="211"/>
      <c r="E1" s="211"/>
      <c r="F1" s="211"/>
      <c r="G1" s="211"/>
      <c r="H1" s="211"/>
      <c r="I1" s="211"/>
      <c r="J1" s="211"/>
      <c r="K1" s="211"/>
      <c r="L1" s="211"/>
      <c r="M1" s="211"/>
      <c r="N1" s="211"/>
      <c r="O1" s="211"/>
      <c r="P1" s="211"/>
      <c r="Q1" s="211"/>
      <c r="R1" s="211"/>
      <c r="S1" s="211"/>
      <c r="T1" s="188"/>
      <c r="U1" s="188"/>
      <c r="V1" s="188"/>
      <c r="W1" s="188"/>
    </row>
    <row r="2" spans="1:284" x14ac:dyDescent="0.35">
      <c r="C2" s="211" t="s">
        <v>15</v>
      </c>
      <c r="D2" s="211"/>
      <c r="E2" s="211"/>
      <c r="F2" s="211"/>
      <c r="G2" s="211"/>
      <c r="H2" s="211"/>
      <c r="I2" s="211"/>
      <c r="J2" s="211"/>
      <c r="K2" s="211"/>
      <c r="L2" s="211"/>
      <c r="M2" s="211"/>
      <c r="N2" s="211"/>
      <c r="O2" s="211"/>
      <c r="P2" s="211"/>
      <c r="Q2" s="211"/>
      <c r="R2" s="211"/>
      <c r="S2" s="211"/>
      <c r="T2" s="188"/>
      <c r="U2" s="188"/>
      <c r="V2" s="188"/>
      <c r="W2" s="188"/>
    </row>
    <row r="3" spans="1:284" x14ac:dyDescent="0.35">
      <c r="C3" s="212" t="s">
        <v>271</v>
      </c>
      <c r="D3" s="212"/>
      <c r="E3" s="212"/>
      <c r="F3" s="212"/>
      <c r="G3" s="212"/>
      <c r="H3" s="212"/>
      <c r="I3" s="212"/>
      <c r="J3" s="212"/>
      <c r="K3" s="212"/>
      <c r="L3" s="212"/>
      <c r="M3" s="211"/>
      <c r="N3" s="211"/>
      <c r="O3" s="211"/>
      <c r="P3" s="211"/>
      <c r="Q3" s="211"/>
      <c r="R3" s="211"/>
      <c r="S3" s="211"/>
      <c r="T3" s="120"/>
      <c r="U3" s="120"/>
      <c r="V3" s="120"/>
      <c r="W3" s="120"/>
    </row>
    <row r="4" spans="1:284" ht="18.5" x14ac:dyDescent="0.35">
      <c r="C4" s="178" t="s">
        <v>255</v>
      </c>
      <c r="D4" s="178"/>
      <c r="E4" s="178"/>
      <c r="T4" s="121"/>
      <c r="U4" s="121"/>
      <c r="V4" s="121"/>
      <c r="W4" s="121"/>
    </row>
    <row r="5" spans="1:284" s="33" customFormat="1" ht="59.25" customHeight="1" x14ac:dyDescent="0.35">
      <c r="A5" s="39"/>
      <c r="B5" s="2" t="s">
        <v>23</v>
      </c>
      <c r="C5" s="40" t="s">
        <v>0</v>
      </c>
      <c r="D5" s="40" t="s">
        <v>24</v>
      </c>
      <c r="E5" s="185" t="s">
        <v>17</v>
      </c>
      <c r="F5" s="185"/>
      <c r="G5" s="206" t="s">
        <v>257</v>
      </c>
      <c r="H5" s="206"/>
      <c r="I5" s="215" t="s">
        <v>152</v>
      </c>
      <c r="J5" s="215"/>
      <c r="K5" s="206" t="s">
        <v>266</v>
      </c>
      <c r="L5" s="206"/>
      <c r="M5" s="213" t="s">
        <v>268</v>
      </c>
      <c r="N5" s="213"/>
      <c r="O5" s="206" t="s">
        <v>267</v>
      </c>
      <c r="P5" s="206"/>
      <c r="Q5" s="90"/>
      <c r="R5" s="214" t="s">
        <v>2</v>
      </c>
      <c r="S5" s="214"/>
      <c r="T5" s="214" t="s">
        <v>104</v>
      </c>
      <c r="U5" s="214"/>
      <c r="V5" s="214" t="s">
        <v>85</v>
      </c>
      <c r="W5" s="21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row>
    <row r="6" spans="1:284" s="33" customFormat="1" x14ac:dyDescent="0.35">
      <c r="A6" s="39"/>
      <c r="B6" s="2" t="s">
        <v>20</v>
      </c>
      <c r="C6" s="40"/>
      <c r="D6" s="40"/>
      <c r="E6" s="39" t="s">
        <v>21</v>
      </c>
      <c r="F6" s="39" t="s">
        <v>22</v>
      </c>
      <c r="G6" s="39" t="s">
        <v>21</v>
      </c>
      <c r="H6" s="39" t="s">
        <v>22</v>
      </c>
      <c r="I6" s="55" t="s">
        <v>21</v>
      </c>
      <c r="J6" s="55" t="s">
        <v>22</v>
      </c>
      <c r="K6" s="39" t="s">
        <v>21</v>
      </c>
      <c r="L6" s="39" t="s">
        <v>22</v>
      </c>
      <c r="M6" s="39" t="s">
        <v>21</v>
      </c>
      <c r="N6" s="39" t="s">
        <v>22</v>
      </c>
      <c r="O6" s="95" t="s">
        <v>21</v>
      </c>
      <c r="P6" s="95" t="s">
        <v>22</v>
      </c>
      <c r="Q6" s="90"/>
      <c r="R6" s="39" t="s">
        <v>21</v>
      </c>
      <c r="S6" s="39" t="s">
        <v>22</v>
      </c>
      <c r="T6" s="39" t="s">
        <v>21</v>
      </c>
      <c r="U6" s="39" t="s">
        <v>22</v>
      </c>
      <c r="V6" s="39" t="s">
        <v>21</v>
      </c>
      <c r="W6" s="39" t="s">
        <v>22</v>
      </c>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row>
    <row r="7" spans="1:284" s="33" customFormat="1" x14ac:dyDescent="0.35">
      <c r="A7" s="39"/>
      <c r="B7" s="2"/>
      <c r="C7" s="40"/>
      <c r="D7" s="40"/>
      <c r="E7" s="185" t="s">
        <v>31</v>
      </c>
      <c r="F7" s="185"/>
      <c r="G7" s="185" t="s">
        <v>31</v>
      </c>
      <c r="H7" s="185"/>
      <c r="I7" s="185" t="s">
        <v>31</v>
      </c>
      <c r="J7" s="185"/>
      <c r="K7" s="185" t="s">
        <v>31</v>
      </c>
      <c r="L7" s="185"/>
      <c r="M7" s="185" t="s">
        <v>31</v>
      </c>
      <c r="N7" s="185"/>
      <c r="O7" s="185" t="s">
        <v>31</v>
      </c>
      <c r="P7" s="185"/>
      <c r="Q7" s="90" t="s">
        <v>205</v>
      </c>
      <c r="R7" s="185" t="s">
        <v>31</v>
      </c>
      <c r="S7" s="185"/>
      <c r="T7" s="185" t="s">
        <v>31</v>
      </c>
      <c r="U7" s="185"/>
      <c r="V7" s="185" t="s">
        <v>31</v>
      </c>
      <c r="W7" s="185"/>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row>
    <row r="8" spans="1:284" s="33" customFormat="1" ht="86.25" customHeight="1" x14ac:dyDescent="0.35">
      <c r="A8" s="217" t="s">
        <v>86</v>
      </c>
      <c r="B8" s="217"/>
      <c r="C8" s="217"/>
      <c r="D8" s="217"/>
      <c r="E8" s="217"/>
      <c r="F8" s="217"/>
      <c r="G8" s="217"/>
      <c r="H8" s="217"/>
      <c r="I8" s="220" t="s">
        <v>157</v>
      </c>
      <c r="J8" s="220"/>
      <c r="K8" s="220"/>
      <c r="L8" s="220"/>
      <c r="M8" s="220"/>
      <c r="N8" s="220"/>
      <c r="O8" s="220"/>
      <c r="P8" s="220"/>
      <c r="Q8" s="220"/>
      <c r="R8" s="220"/>
      <c r="S8" s="220"/>
      <c r="T8" s="220"/>
      <c r="U8" s="220"/>
      <c r="V8" s="220"/>
      <c r="W8" s="220"/>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row>
    <row r="9" spans="1:284" s="33" customFormat="1" x14ac:dyDescent="0.35">
      <c r="A9" s="43"/>
      <c r="B9" s="43"/>
      <c r="C9" s="43"/>
      <c r="D9" s="43"/>
      <c r="E9" s="43"/>
      <c r="F9" s="43"/>
      <c r="G9" s="43"/>
      <c r="H9" s="43"/>
      <c r="I9" s="63"/>
      <c r="J9" s="63"/>
      <c r="K9" s="43"/>
      <c r="L9" s="43"/>
      <c r="M9" s="43"/>
      <c r="N9" s="43"/>
      <c r="O9" s="96"/>
      <c r="P9" s="96"/>
      <c r="Q9" s="43"/>
      <c r="R9" s="43"/>
      <c r="S9" s="43"/>
      <c r="T9" s="43"/>
      <c r="U9" s="43"/>
      <c r="V9" s="43"/>
      <c r="W9" s="43"/>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row>
    <row r="10" spans="1:284" s="33" customFormat="1" x14ac:dyDescent="0.35">
      <c r="A10" s="185" t="s">
        <v>75</v>
      </c>
      <c r="B10" s="185"/>
      <c r="C10" s="185"/>
      <c r="D10" s="185"/>
      <c r="E10" s="185"/>
      <c r="F10" s="185"/>
      <c r="G10" s="39"/>
      <c r="H10" s="39"/>
      <c r="I10" s="64"/>
      <c r="J10" s="64"/>
      <c r="K10" s="39"/>
      <c r="L10" s="46"/>
      <c r="M10" s="39"/>
      <c r="N10" s="39"/>
      <c r="O10" s="97"/>
      <c r="P10" s="97"/>
      <c r="Q10" s="90"/>
      <c r="R10" s="39"/>
      <c r="S10" s="39"/>
      <c r="T10" s="39"/>
      <c r="U10" s="39"/>
      <c r="V10" s="39"/>
      <c r="W10" s="39"/>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c r="IY10" s="34"/>
      <c r="IZ10" s="34"/>
      <c r="JA10" s="34"/>
      <c r="JB10" s="34"/>
      <c r="JC10" s="34"/>
      <c r="JD10" s="34"/>
      <c r="JE10" s="34"/>
      <c r="JF10" s="34"/>
      <c r="JG10" s="34"/>
      <c r="JH10" s="34"/>
      <c r="JI10" s="34"/>
      <c r="JJ10" s="34"/>
      <c r="JK10" s="34"/>
      <c r="JL10" s="34"/>
      <c r="JM10" s="34"/>
      <c r="JN10" s="34"/>
      <c r="JO10" s="34"/>
      <c r="JP10" s="34"/>
      <c r="JQ10" s="34"/>
      <c r="JR10" s="34"/>
      <c r="JS10" s="34"/>
      <c r="JT10" s="34"/>
      <c r="JU10" s="34"/>
      <c r="JV10" s="34"/>
      <c r="JW10" s="34"/>
      <c r="JX10" s="34"/>
    </row>
    <row r="11" spans="1:284" s="25" customFormat="1" ht="68.25" customHeight="1" x14ac:dyDescent="0.35">
      <c r="A11" s="39">
        <v>1</v>
      </c>
      <c r="B11" s="6">
        <v>1</v>
      </c>
      <c r="C11" s="26" t="s">
        <v>32</v>
      </c>
      <c r="D11" s="29" t="s">
        <v>109</v>
      </c>
      <c r="E11" s="22">
        <v>15941</v>
      </c>
      <c r="F11" s="22">
        <v>1710135</v>
      </c>
      <c r="G11" s="22">
        <v>15941</v>
      </c>
      <c r="H11" s="22">
        <v>1710135</v>
      </c>
      <c r="I11" s="65"/>
      <c r="J11" s="65"/>
      <c r="K11" s="28"/>
      <c r="L11" s="28"/>
      <c r="M11" s="163">
        <v>4438</v>
      </c>
      <c r="N11" s="163">
        <v>1710135</v>
      </c>
      <c r="O11" s="142">
        <v>6431</v>
      </c>
      <c r="P11" s="142">
        <v>1710135</v>
      </c>
      <c r="Q11" s="28"/>
      <c r="R11" s="28"/>
      <c r="S11" s="28"/>
      <c r="T11" s="28"/>
      <c r="U11" s="28"/>
      <c r="V11" s="28"/>
      <c r="W11" s="28"/>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row>
    <row r="12" spans="1:284" s="25" customFormat="1" ht="77.5" x14ac:dyDescent="0.35">
      <c r="A12" s="39">
        <f>1+A11</f>
        <v>2</v>
      </c>
      <c r="B12" s="6">
        <v>1.01</v>
      </c>
      <c r="C12" s="26" t="s">
        <v>4</v>
      </c>
      <c r="D12" s="29" t="s">
        <v>80</v>
      </c>
      <c r="E12" s="22">
        <v>4</v>
      </c>
      <c r="F12" s="22">
        <v>47</v>
      </c>
      <c r="G12" s="22">
        <v>4</v>
      </c>
      <c r="H12" s="22">
        <v>47</v>
      </c>
      <c r="I12" s="65"/>
      <c r="J12" s="65"/>
      <c r="K12" s="22"/>
      <c r="L12" s="22"/>
      <c r="M12" s="140">
        <v>4</v>
      </c>
      <c r="N12" s="140">
        <v>47</v>
      </c>
      <c r="O12" s="143">
        <v>4</v>
      </c>
      <c r="P12" s="143">
        <v>47</v>
      </c>
      <c r="Q12" s="19"/>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row>
    <row r="13" spans="1:284" s="25" customFormat="1" ht="119.25" customHeight="1" x14ac:dyDescent="0.35">
      <c r="A13" s="39">
        <f t="shared" ref="A13:A87" si="0">1+A12</f>
        <v>3</v>
      </c>
      <c r="B13" s="6">
        <v>1.02</v>
      </c>
      <c r="C13" s="26" t="s">
        <v>18</v>
      </c>
      <c r="D13" s="29" t="s">
        <v>70</v>
      </c>
      <c r="E13" s="22">
        <v>60</v>
      </c>
      <c r="F13" s="22">
        <v>1</v>
      </c>
      <c r="G13" s="22">
        <v>60</v>
      </c>
      <c r="H13" s="22">
        <v>1</v>
      </c>
      <c r="I13" s="65"/>
      <c r="J13" s="65"/>
      <c r="K13" s="22"/>
      <c r="L13" s="22"/>
      <c r="M13" s="141">
        <v>60</v>
      </c>
      <c r="N13" s="141">
        <v>1</v>
      </c>
      <c r="O13" s="143">
        <v>60</v>
      </c>
      <c r="P13" s="143">
        <v>1</v>
      </c>
      <c r="Q13" s="19"/>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row>
    <row r="14" spans="1:284" s="25" customFormat="1" ht="56.25" customHeight="1" x14ac:dyDescent="0.35">
      <c r="A14" s="39">
        <f t="shared" si="0"/>
        <v>4</v>
      </c>
      <c r="B14" s="6">
        <v>1.03</v>
      </c>
      <c r="C14" s="26" t="s">
        <v>5</v>
      </c>
      <c r="D14" s="29" t="s">
        <v>81</v>
      </c>
      <c r="E14" s="22">
        <v>-343</v>
      </c>
      <c r="F14" s="22">
        <v>-3752</v>
      </c>
      <c r="G14" s="22">
        <v>-343</v>
      </c>
      <c r="H14" s="22">
        <v>-3752</v>
      </c>
      <c r="I14" s="65"/>
      <c r="J14" s="65"/>
      <c r="K14" s="22"/>
      <c r="L14" s="22"/>
      <c r="M14" s="141">
        <v>-317</v>
      </c>
      <c r="N14" s="141">
        <v>-3752</v>
      </c>
      <c r="O14" s="143">
        <v>-323</v>
      </c>
      <c r="P14" s="143">
        <v>-3752</v>
      </c>
      <c r="Q14" s="19"/>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row>
    <row r="15" spans="1:284" s="25" customFormat="1" ht="21.75" customHeight="1" x14ac:dyDescent="0.35">
      <c r="A15" s="39">
        <f t="shared" si="0"/>
        <v>5</v>
      </c>
      <c r="B15" s="6">
        <v>1.04</v>
      </c>
      <c r="C15" s="26" t="s">
        <v>76</v>
      </c>
      <c r="D15" s="29" t="s">
        <v>110</v>
      </c>
      <c r="E15" s="22">
        <v>-4417</v>
      </c>
      <c r="F15" s="22">
        <v>-48288</v>
      </c>
      <c r="G15" s="22">
        <v>-4417</v>
      </c>
      <c r="H15" s="22">
        <v>-48288</v>
      </c>
      <c r="I15" s="65"/>
      <c r="J15" s="65"/>
      <c r="K15" s="70">
        <v>-4189</v>
      </c>
      <c r="L15" s="70">
        <v>-48288</v>
      </c>
      <c r="M15" s="141">
        <v>-4082</v>
      </c>
      <c r="N15" s="141">
        <v>-48288</v>
      </c>
      <c r="O15" s="143">
        <v>-4153</v>
      </c>
      <c r="P15" s="143">
        <v>-48288</v>
      </c>
      <c r="Q15" s="19"/>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row>
    <row r="16" spans="1:284" s="25" customFormat="1" ht="42" customHeight="1" x14ac:dyDescent="0.35">
      <c r="A16" s="39">
        <f t="shared" si="0"/>
        <v>6</v>
      </c>
      <c r="B16" s="6">
        <v>2.0099999999999998</v>
      </c>
      <c r="C16" s="26" t="s">
        <v>33</v>
      </c>
      <c r="D16" s="29" t="s">
        <v>25</v>
      </c>
      <c r="E16" s="22">
        <v>84</v>
      </c>
      <c r="F16" s="22">
        <v>0</v>
      </c>
      <c r="G16" s="22">
        <v>84</v>
      </c>
      <c r="H16" s="22">
        <v>0</v>
      </c>
      <c r="I16" s="65"/>
      <c r="J16" s="65"/>
      <c r="K16" s="22"/>
      <c r="L16" s="22"/>
      <c r="M16" s="141">
        <v>84</v>
      </c>
      <c r="N16" s="141">
        <v>0</v>
      </c>
      <c r="O16" s="143">
        <v>84</v>
      </c>
      <c r="P16" s="143"/>
      <c r="Q16" s="19"/>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row>
    <row r="17" spans="1:284" s="25" customFormat="1" ht="39.75" customHeight="1" x14ac:dyDescent="0.35">
      <c r="A17" s="39">
        <f t="shared" si="0"/>
        <v>7</v>
      </c>
      <c r="B17" s="6">
        <v>2.02</v>
      </c>
      <c r="C17" s="26" t="s">
        <v>34</v>
      </c>
      <c r="D17" s="29" t="s">
        <v>111</v>
      </c>
      <c r="E17" s="22">
        <v>1047</v>
      </c>
      <c r="F17" s="22">
        <v>0</v>
      </c>
      <c r="G17" s="22">
        <v>1047</v>
      </c>
      <c r="H17" s="22">
        <v>0</v>
      </c>
      <c r="I17" s="65"/>
      <c r="J17" s="65"/>
      <c r="K17" s="22"/>
      <c r="L17" s="22"/>
      <c r="M17" s="141">
        <v>1047</v>
      </c>
      <c r="N17" s="141">
        <v>0</v>
      </c>
      <c r="O17" s="143">
        <v>1047</v>
      </c>
      <c r="P17" s="143"/>
      <c r="Q17" s="19"/>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row>
    <row r="18" spans="1:284" s="25" customFormat="1" ht="31" x14ac:dyDescent="0.35">
      <c r="A18" s="39">
        <f t="shared" si="0"/>
        <v>8</v>
      </c>
      <c r="B18" s="6">
        <v>2.0299999999999998</v>
      </c>
      <c r="C18" s="26" t="s">
        <v>45</v>
      </c>
      <c r="D18" s="29" t="s">
        <v>27</v>
      </c>
      <c r="E18" s="22">
        <v>1503</v>
      </c>
      <c r="F18" s="22">
        <v>0</v>
      </c>
      <c r="G18" s="22">
        <v>1503</v>
      </c>
      <c r="H18" s="22">
        <v>0</v>
      </c>
      <c r="I18" s="65"/>
      <c r="J18" s="65"/>
      <c r="K18" s="22"/>
      <c r="L18" s="22"/>
      <c r="M18" s="141">
        <v>1503</v>
      </c>
      <c r="N18" s="141">
        <v>0</v>
      </c>
      <c r="O18" s="143">
        <v>1503</v>
      </c>
      <c r="P18" s="143"/>
      <c r="Q18" s="19"/>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row>
    <row r="19" spans="1:284" s="25" customFormat="1" ht="103.5" customHeight="1" x14ac:dyDescent="0.35">
      <c r="A19" s="39">
        <f t="shared" si="0"/>
        <v>9</v>
      </c>
      <c r="B19" s="6">
        <v>2.04</v>
      </c>
      <c r="C19" s="26" t="s">
        <v>6</v>
      </c>
      <c r="D19" s="29" t="s">
        <v>197</v>
      </c>
      <c r="E19" s="22">
        <v>-389</v>
      </c>
      <c r="F19" s="22">
        <v>0</v>
      </c>
      <c r="G19" s="22">
        <v>39</v>
      </c>
      <c r="H19" s="22">
        <v>0</v>
      </c>
      <c r="I19" s="65"/>
      <c r="J19" s="65"/>
      <c r="K19" s="22"/>
      <c r="L19" s="22"/>
      <c r="M19" s="118">
        <v>39</v>
      </c>
      <c r="N19" s="141">
        <v>0</v>
      </c>
      <c r="O19" s="143">
        <v>-389</v>
      </c>
      <c r="P19" s="143"/>
      <c r="Q19" s="19"/>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row>
    <row r="20" spans="1:284" s="25" customFormat="1" ht="64.5" customHeight="1" x14ac:dyDescent="0.35">
      <c r="A20" s="39">
        <f t="shared" si="0"/>
        <v>10</v>
      </c>
      <c r="B20" s="6">
        <v>2.0499999999999998</v>
      </c>
      <c r="C20" s="26" t="s">
        <v>7</v>
      </c>
      <c r="D20" s="29" t="s">
        <v>30</v>
      </c>
      <c r="E20" s="22">
        <v>53</v>
      </c>
      <c r="F20" s="22">
        <v>0</v>
      </c>
      <c r="G20" s="22">
        <v>53</v>
      </c>
      <c r="H20" s="22">
        <v>0</v>
      </c>
      <c r="I20" s="65"/>
      <c r="J20" s="65"/>
      <c r="K20" s="22"/>
      <c r="L20" s="22"/>
      <c r="M20" s="141">
        <v>25</v>
      </c>
      <c r="N20" s="141">
        <v>0</v>
      </c>
      <c r="O20" s="143">
        <v>53</v>
      </c>
      <c r="P20" s="143"/>
      <c r="Q20" s="19"/>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row>
    <row r="21" spans="1:284" s="25" customFormat="1" ht="62" x14ac:dyDescent="0.35">
      <c r="A21" s="39">
        <f t="shared" si="0"/>
        <v>11</v>
      </c>
      <c r="B21" s="6">
        <v>2.06</v>
      </c>
      <c r="C21" s="26" t="s">
        <v>82</v>
      </c>
      <c r="D21" s="29" t="s">
        <v>87</v>
      </c>
      <c r="E21" s="22">
        <v>-4</v>
      </c>
      <c r="F21" s="22">
        <v>0</v>
      </c>
      <c r="G21" s="22">
        <v>-4</v>
      </c>
      <c r="H21" s="22">
        <v>0</v>
      </c>
      <c r="I21" s="65"/>
      <c r="J21" s="65"/>
      <c r="K21" s="22"/>
      <c r="L21" s="22"/>
      <c r="M21" s="141">
        <v>-4</v>
      </c>
      <c r="N21" s="141">
        <v>0</v>
      </c>
      <c r="O21" s="143">
        <v>-4</v>
      </c>
      <c r="P21" s="143"/>
      <c r="Q21" s="19"/>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row>
    <row r="22" spans="1:284" s="25" customFormat="1" ht="46.5" x14ac:dyDescent="0.35">
      <c r="A22" s="39">
        <f t="shared" si="0"/>
        <v>12</v>
      </c>
      <c r="B22" s="6">
        <v>2.0699999999999998</v>
      </c>
      <c r="C22" s="26" t="s">
        <v>78</v>
      </c>
      <c r="D22" s="29" t="s">
        <v>83</v>
      </c>
      <c r="E22" s="22">
        <v>-54</v>
      </c>
      <c r="F22" s="22">
        <v>0</v>
      </c>
      <c r="G22" s="22">
        <v>-54</v>
      </c>
      <c r="H22" s="22">
        <v>0</v>
      </c>
      <c r="I22" s="65"/>
      <c r="J22" s="65"/>
      <c r="K22" s="22"/>
      <c r="L22" s="22"/>
      <c r="M22" s="141">
        <v>-54</v>
      </c>
      <c r="N22" s="141">
        <v>0</v>
      </c>
      <c r="O22" s="143">
        <v>-54</v>
      </c>
      <c r="P22" s="143"/>
      <c r="Q22" s="19"/>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row>
    <row r="23" spans="1:284" s="25" customFormat="1" ht="31" x14ac:dyDescent="0.35">
      <c r="A23" s="39">
        <f t="shared" si="0"/>
        <v>13</v>
      </c>
      <c r="B23" s="6">
        <v>2.08</v>
      </c>
      <c r="C23" s="26" t="s">
        <v>9</v>
      </c>
      <c r="D23" s="29" t="s">
        <v>26</v>
      </c>
      <c r="E23" s="22">
        <v>36</v>
      </c>
      <c r="F23" s="22">
        <v>0</v>
      </c>
      <c r="G23" s="22">
        <v>36</v>
      </c>
      <c r="H23" s="22">
        <v>0</v>
      </c>
      <c r="I23" s="65"/>
      <c r="J23" s="65"/>
      <c r="K23" s="22"/>
      <c r="L23" s="22"/>
      <c r="M23" s="141">
        <v>36</v>
      </c>
      <c r="N23" s="141">
        <v>0</v>
      </c>
      <c r="O23" s="143">
        <v>36</v>
      </c>
      <c r="P23" s="143"/>
      <c r="Q23" s="19"/>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row>
    <row r="24" spans="1:284" s="25" customFormat="1" ht="46.5" x14ac:dyDescent="0.35">
      <c r="A24" s="39">
        <f t="shared" si="0"/>
        <v>14</v>
      </c>
      <c r="B24" s="6">
        <v>2.09</v>
      </c>
      <c r="C24" s="26" t="s">
        <v>35</v>
      </c>
      <c r="D24" s="29" t="s">
        <v>112</v>
      </c>
      <c r="E24" s="22">
        <v>-61</v>
      </c>
      <c r="F24" s="22">
        <v>0</v>
      </c>
      <c r="G24" s="22">
        <v>-61</v>
      </c>
      <c r="H24" s="22">
        <v>0</v>
      </c>
      <c r="I24" s="65"/>
      <c r="J24" s="65"/>
      <c r="K24" s="22"/>
      <c r="L24" s="22"/>
      <c r="M24" s="141">
        <v>-61</v>
      </c>
      <c r="N24" s="141">
        <v>0</v>
      </c>
      <c r="O24" s="143">
        <v>-61</v>
      </c>
      <c r="P24" s="143"/>
      <c r="Q24" s="19"/>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row>
    <row r="25" spans="1:284" s="25" customFormat="1" ht="63" customHeight="1" x14ac:dyDescent="0.35">
      <c r="A25" s="39">
        <f t="shared" si="0"/>
        <v>15</v>
      </c>
      <c r="B25" s="6">
        <v>2.1</v>
      </c>
      <c r="C25" s="26" t="s">
        <v>36</v>
      </c>
      <c r="D25" s="29" t="s">
        <v>39</v>
      </c>
      <c r="E25" s="22">
        <v>820</v>
      </c>
      <c r="F25" s="22">
        <v>0</v>
      </c>
      <c r="G25" s="22">
        <v>820</v>
      </c>
      <c r="H25" s="22">
        <v>0</v>
      </c>
      <c r="I25" s="65"/>
      <c r="J25" s="65"/>
      <c r="K25" s="22"/>
      <c r="L25" s="22"/>
      <c r="M25" s="141">
        <v>820</v>
      </c>
      <c r="N25" s="141">
        <v>0</v>
      </c>
      <c r="O25" s="143">
        <v>820</v>
      </c>
      <c r="P25" s="143"/>
      <c r="Q25" s="19"/>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row>
    <row r="26" spans="1:284" s="25" customFormat="1" ht="171.75" customHeight="1" x14ac:dyDescent="0.35">
      <c r="A26" s="39">
        <f t="shared" si="0"/>
        <v>16</v>
      </c>
      <c r="B26" s="6">
        <v>2.11</v>
      </c>
      <c r="C26" s="26" t="s">
        <v>37</v>
      </c>
      <c r="D26" s="29" t="s">
        <v>71</v>
      </c>
      <c r="E26" s="22">
        <v>1461</v>
      </c>
      <c r="F26" s="22">
        <v>0</v>
      </c>
      <c r="G26" s="22">
        <v>1461</v>
      </c>
      <c r="H26" s="22">
        <v>0</v>
      </c>
      <c r="I26" s="65"/>
      <c r="J26" s="65"/>
      <c r="K26" s="22"/>
      <c r="L26" s="22"/>
      <c r="M26" s="141">
        <v>1461</v>
      </c>
      <c r="N26" s="141">
        <v>0</v>
      </c>
      <c r="O26" s="143">
        <v>1461</v>
      </c>
      <c r="P26" s="143"/>
      <c r="Q26" s="19"/>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row>
    <row r="27" spans="1:284" s="25" customFormat="1" ht="191.25" customHeight="1" x14ac:dyDescent="0.35">
      <c r="A27" s="39">
        <f t="shared" si="0"/>
        <v>17</v>
      </c>
      <c r="B27" s="6">
        <v>2.12</v>
      </c>
      <c r="C27" s="26" t="s">
        <v>46</v>
      </c>
      <c r="D27" s="29" t="s">
        <v>114</v>
      </c>
      <c r="E27" s="22">
        <v>-1280</v>
      </c>
      <c r="F27" s="22">
        <v>0</v>
      </c>
      <c r="G27" s="22">
        <v>-1280</v>
      </c>
      <c r="H27" s="22">
        <v>0</v>
      </c>
      <c r="I27" s="65"/>
      <c r="J27" s="65"/>
      <c r="K27" s="22"/>
      <c r="L27" s="22"/>
      <c r="M27" s="141">
        <v>-1280</v>
      </c>
      <c r="N27" s="141">
        <v>0</v>
      </c>
      <c r="O27" s="143">
        <v>-1280</v>
      </c>
      <c r="P27" s="143"/>
      <c r="Q27" s="19"/>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row>
    <row r="28" spans="1:284" s="25" customFormat="1" ht="101.25" customHeight="1" x14ac:dyDescent="0.35">
      <c r="A28" s="39">
        <f t="shared" si="0"/>
        <v>18</v>
      </c>
      <c r="B28" s="6">
        <v>2.13</v>
      </c>
      <c r="C28" s="26" t="s">
        <v>48</v>
      </c>
      <c r="D28" s="29" t="s">
        <v>115</v>
      </c>
      <c r="E28" s="22">
        <v>788</v>
      </c>
      <c r="F28" s="22">
        <v>0</v>
      </c>
      <c r="G28" s="22">
        <v>788</v>
      </c>
      <c r="H28" s="22">
        <v>0</v>
      </c>
      <c r="I28" s="65"/>
      <c r="J28" s="65"/>
      <c r="K28" s="22"/>
      <c r="L28" s="22"/>
      <c r="M28" s="141">
        <v>-1335</v>
      </c>
      <c r="N28" s="141">
        <v>0</v>
      </c>
      <c r="O28" s="143">
        <v>788</v>
      </c>
      <c r="P28" s="143"/>
      <c r="Q28" s="19"/>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row>
    <row r="29" spans="1:284" s="25" customFormat="1" ht="31" x14ac:dyDescent="0.35">
      <c r="A29" s="39">
        <f t="shared" si="0"/>
        <v>19</v>
      </c>
      <c r="B29" s="6">
        <v>2.14</v>
      </c>
      <c r="C29" s="26" t="s">
        <v>10</v>
      </c>
      <c r="D29" s="30" t="s">
        <v>28</v>
      </c>
      <c r="E29" s="22">
        <v>1237</v>
      </c>
      <c r="F29" s="22">
        <v>0</v>
      </c>
      <c r="G29" s="22">
        <v>1237</v>
      </c>
      <c r="H29" s="22">
        <v>0</v>
      </c>
      <c r="I29" s="65"/>
      <c r="J29" s="65"/>
      <c r="K29" s="22"/>
      <c r="L29" s="22"/>
      <c r="M29" s="141">
        <v>870</v>
      </c>
      <c r="N29" s="141">
        <v>0</v>
      </c>
      <c r="O29" s="143">
        <v>1380</v>
      </c>
      <c r="P29" s="143"/>
      <c r="Q29" s="19"/>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row>
    <row r="30" spans="1:284" s="25" customFormat="1" ht="130.5" customHeight="1" x14ac:dyDescent="0.35">
      <c r="A30" s="39">
        <f t="shared" si="0"/>
        <v>20</v>
      </c>
      <c r="B30" s="6">
        <v>2.15</v>
      </c>
      <c r="C30" s="26" t="s">
        <v>47</v>
      </c>
      <c r="D30" s="29" t="s">
        <v>72</v>
      </c>
      <c r="E30" s="22">
        <v>-1422</v>
      </c>
      <c r="F30" s="22">
        <v>0</v>
      </c>
      <c r="G30" s="22">
        <v>-1422</v>
      </c>
      <c r="H30" s="22">
        <v>0</v>
      </c>
      <c r="I30" s="65"/>
      <c r="J30" s="65"/>
      <c r="K30" s="71">
        <v>-1422</v>
      </c>
      <c r="L30" s="71">
        <v>0</v>
      </c>
      <c r="M30" s="141">
        <v>-1422</v>
      </c>
      <c r="N30" s="141">
        <v>0</v>
      </c>
      <c r="O30" s="143">
        <v>-1422</v>
      </c>
      <c r="P30" s="143"/>
      <c r="Q30" s="19"/>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row>
    <row r="31" spans="1:284" s="25" customFormat="1" ht="66.75" customHeight="1" x14ac:dyDescent="0.35">
      <c r="A31" s="39">
        <f t="shared" si="0"/>
        <v>21</v>
      </c>
      <c r="B31" s="6">
        <v>2.16</v>
      </c>
      <c r="C31" s="26" t="s">
        <v>8</v>
      </c>
      <c r="D31" s="29" t="s">
        <v>29</v>
      </c>
      <c r="E31" s="22">
        <v>-5</v>
      </c>
      <c r="F31" s="22">
        <v>0</v>
      </c>
      <c r="G31" s="22">
        <v>-5</v>
      </c>
      <c r="H31" s="22">
        <v>0</v>
      </c>
      <c r="I31" s="65"/>
      <c r="J31" s="65"/>
      <c r="K31" s="22"/>
      <c r="L31" s="22"/>
      <c r="M31" s="141">
        <v>-5</v>
      </c>
      <c r="N31" s="141">
        <v>0</v>
      </c>
      <c r="O31" s="143">
        <v>-5</v>
      </c>
      <c r="P31" s="143"/>
      <c r="Q31" s="19"/>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row>
    <row r="32" spans="1:284" s="25" customFormat="1" ht="167.25" customHeight="1" x14ac:dyDescent="0.35">
      <c r="A32" s="39">
        <f t="shared" si="0"/>
        <v>22</v>
      </c>
      <c r="B32" s="6">
        <v>2.17</v>
      </c>
      <c r="C32" s="26" t="s">
        <v>66</v>
      </c>
      <c r="D32" s="30" t="s">
        <v>73</v>
      </c>
      <c r="E32" s="22">
        <v>-969</v>
      </c>
      <c r="F32" s="22">
        <v>0</v>
      </c>
      <c r="G32" s="22">
        <v>-969</v>
      </c>
      <c r="H32" s="22">
        <v>0</v>
      </c>
      <c r="I32" s="65"/>
      <c r="J32" s="65"/>
      <c r="K32" s="72">
        <v>-969</v>
      </c>
      <c r="L32" s="72">
        <v>0</v>
      </c>
      <c r="M32" s="141">
        <v>-969</v>
      </c>
      <c r="N32" s="141">
        <v>0</v>
      </c>
      <c r="O32" s="143">
        <v>-969</v>
      </c>
      <c r="P32" s="143"/>
      <c r="Q32" s="19"/>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row>
    <row r="33" spans="1:284" s="25" customFormat="1" ht="97.5" customHeight="1" x14ac:dyDescent="0.35">
      <c r="A33" s="39">
        <f t="shared" si="0"/>
        <v>23</v>
      </c>
      <c r="B33" s="6">
        <v>2.1800000000000002</v>
      </c>
      <c r="C33" s="26" t="s">
        <v>67</v>
      </c>
      <c r="D33" s="30" t="s">
        <v>117</v>
      </c>
      <c r="E33" s="22">
        <v>6134</v>
      </c>
      <c r="F33" s="22">
        <v>0</v>
      </c>
      <c r="G33" s="22">
        <v>6134</v>
      </c>
      <c r="H33" s="22">
        <v>0</v>
      </c>
      <c r="I33" s="65"/>
      <c r="J33" s="65"/>
      <c r="K33" s="73">
        <v>6134</v>
      </c>
      <c r="L33" s="73">
        <v>0</v>
      </c>
      <c r="M33" s="141">
        <v>6134</v>
      </c>
      <c r="N33" s="141">
        <v>0</v>
      </c>
      <c r="O33" s="143">
        <v>6134</v>
      </c>
      <c r="P33" s="143"/>
      <c r="Q33" s="19"/>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row>
    <row r="34" spans="1:284" s="25" customFormat="1" ht="117.75" customHeight="1" x14ac:dyDescent="0.35">
      <c r="A34" s="39">
        <f t="shared" si="0"/>
        <v>24</v>
      </c>
      <c r="B34" s="6">
        <v>2.19</v>
      </c>
      <c r="C34" s="26" t="s">
        <v>106</v>
      </c>
      <c r="D34" s="30" t="s">
        <v>198</v>
      </c>
      <c r="E34" s="22">
        <v>3867</v>
      </c>
      <c r="F34" s="22">
        <v>21049</v>
      </c>
      <c r="G34" s="22">
        <v>4729</v>
      </c>
      <c r="H34" s="22">
        <v>20146</v>
      </c>
      <c r="I34" s="65"/>
      <c r="J34" s="65"/>
      <c r="K34" s="73"/>
      <c r="L34" s="73"/>
      <c r="M34" s="141">
        <v>4589</v>
      </c>
      <c r="N34" s="141">
        <v>20146</v>
      </c>
      <c r="O34" s="143">
        <v>3751</v>
      </c>
      <c r="P34" s="143">
        <v>21049</v>
      </c>
      <c r="Q34" s="19"/>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row>
    <row r="35" spans="1:284" s="25" customFormat="1" ht="267.75" customHeight="1" x14ac:dyDescent="0.35">
      <c r="A35" s="39">
        <f t="shared" si="0"/>
        <v>25</v>
      </c>
      <c r="B35" s="6" t="s">
        <v>102</v>
      </c>
      <c r="C35" s="156" t="s">
        <v>258</v>
      </c>
      <c r="D35" s="159" t="s">
        <v>264</v>
      </c>
      <c r="E35" s="22">
        <v>-15253</v>
      </c>
      <c r="F35" s="22">
        <v>0</v>
      </c>
      <c r="G35" s="158">
        <v>-23024</v>
      </c>
      <c r="H35" s="158">
        <v>0</v>
      </c>
      <c r="I35" s="221" t="s">
        <v>270</v>
      </c>
      <c r="J35" s="222"/>
      <c r="K35" s="158">
        <v>-23024</v>
      </c>
      <c r="L35" s="73">
        <v>0</v>
      </c>
      <c r="M35" s="141">
        <v>-17812</v>
      </c>
      <c r="N35" s="141">
        <v>0</v>
      </c>
      <c r="O35" s="162">
        <v>-23024</v>
      </c>
      <c r="P35" s="143"/>
      <c r="Q35" s="19"/>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row>
    <row r="36" spans="1:284" s="25" customFormat="1" ht="77.5" x14ac:dyDescent="0.35">
      <c r="A36" s="39">
        <f t="shared" si="0"/>
        <v>26</v>
      </c>
      <c r="B36" s="6" t="s">
        <v>103</v>
      </c>
      <c r="C36" s="157" t="s">
        <v>259</v>
      </c>
      <c r="D36" s="160" t="s">
        <v>263</v>
      </c>
      <c r="E36" s="22">
        <v>-1156</v>
      </c>
      <c r="F36" s="22">
        <v>0</v>
      </c>
      <c r="G36" s="158">
        <v>-7553</v>
      </c>
      <c r="H36" s="158">
        <v>0</v>
      </c>
      <c r="I36" s="65"/>
      <c r="J36" s="65"/>
      <c r="K36" s="158">
        <v>-7553</v>
      </c>
      <c r="L36" s="73">
        <v>0</v>
      </c>
      <c r="M36" s="141">
        <v>-1156</v>
      </c>
      <c r="N36" s="141">
        <v>0</v>
      </c>
      <c r="O36" s="162">
        <v>-7553</v>
      </c>
      <c r="P36" s="143"/>
      <c r="Q36" s="19"/>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c r="IW36" s="13"/>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row>
    <row r="37" spans="1:284" s="25" customFormat="1" ht="339" customHeight="1" x14ac:dyDescent="0.35">
      <c r="A37" s="39">
        <f t="shared" si="0"/>
        <v>27</v>
      </c>
      <c r="B37" s="6">
        <v>3.01</v>
      </c>
      <c r="C37" s="26" t="s">
        <v>44</v>
      </c>
      <c r="D37" s="31" t="s">
        <v>265</v>
      </c>
      <c r="E37" s="22">
        <v>-15544</v>
      </c>
      <c r="F37" s="22">
        <v>0</v>
      </c>
      <c r="G37" s="118">
        <v>-14401</v>
      </c>
      <c r="H37" s="118">
        <v>0</v>
      </c>
      <c r="I37" s="65"/>
      <c r="J37" s="65"/>
      <c r="K37" s="74" t="s">
        <v>171</v>
      </c>
      <c r="L37" s="73">
        <v>0</v>
      </c>
      <c r="M37" s="118">
        <v>-14401</v>
      </c>
      <c r="N37" s="141">
        <v>0</v>
      </c>
      <c r="O37" s="143">
        <v>-15544</v>
      </c>
      <c r="P37" s="143"/>
      <c r="Q37" s="19"/>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c r="IW37" s="13"/>
      <c r="IX37" s="13"/>
      <c r="IY37" s="13"/>
      <c r="IZ37" s="13"/>
      <c r="JA37" s="13"/>
      <c r="JB37" s="13"/>
      <c r="JC37" s="13"/>
      <c r="JD37" s="13"/>
      <c r="JE37" s="13"/>
      <c r="JF37" s="13"/>
      <c r="JG37" s="13"/>
      <c r="JH37" s="13"/>
      <c r="JI37" s="13"/>
      <c r="JJ37" s="13"/>
      <c r="JK37" s="13"/>
      <c r="JL37" s="13"/>
      <c r="JM37" s="13"/>
      <c r="JN37" s="13"/>
      <c r="JO37" s="13"/>
      <c r="JP37" s="13"/>
      <c r="JQ37" s="13"/>
      <c r="JR37" s="13"/>
      <c r="JS37" s="13"/>
      <c r="JT37" s="13"/>
      <c r="JU37" s="13"/>
      <c r="JV37" s="13"/>
      <c r="JW37" s="13"/>
      <c r="JX37" s="13"/>
    </row>
    <row r="38" spans="1:284" s="25" customFormat="1" ht="246.75" customHeight="1" x14ac:dyDescent="0.35">
      <c r="A38" s="39">
        <f t="shared" si="0"/>
        <v>28</v>
      </c>
      <c r="B38" s="6">
        <v>3.02</v>
      </c>
      <c r="C38" s="26" t="s">
        <v>69</v>
      </c>
      <c r="D38" s="31" t="s">
        <v>119</v>
      </c>
      <c r="E38" s="22">
        <v>-2598</v>
      </c>
      <c r="F38" s="22">
        <v>-766</v>
      </c>
      <c r="G38" s="22">
        <v>-2598</v>
      </c>
      <c r="H38" s="22">
        <v>-766</v>
      </c>
      <c r="I38" s="65"/>
      <c r="J38" s="65"/>
      <c r="K38" s="22"/>
      <c r="L38" s="22"/>
      <c r="M38" s="141">
        <v>-2593</v>
      </c>
      <c r="N38" s="141">
        <v>-766</v>
      </c>
      <c r="O38" s="143">
        <v>-2594</v>
      </c>
      <c r="P38" s="143">
        <v>-766</v>
      </c>
      <c r="Q38" s="19"/>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row>
    <row r="39" spans="1:284" s="25" customFormat="1" ht="105" customHeight="1" x14ac:dyDescent="0.35">
      <c r="A39" s="39">
        <f t="shared" si="0"/>
        <v>29</v>
      </c>
      <c r="B39" s="6">
        <v>3.03</v>
      </c>
      <c r="C39" s="26" t="s">
        <v>92</v>
      </c>
      <c r="D39" s="47" t="s">
        <v>199</v>
      </c>
      <c r="E39" s="22">
        <v>-662</v>
      </c>
      <c r="F39" s="22">
        <v>0</v>
      </c>
      <c r="G39" s="22">
        <v>-642</v>
      </c>
      <c r="H39" s="22">
        <v>0</v>
      </c>
      <c r="I39" s="65"/>
      <c r="J39" s="65"/>
      <c r="K39" s="93">
        <v>-642</v>
      </c>
      <c r="L39" s="75">
        <v>0</v>
      </c>
      <c r="M39" s="141">
        <v>-642</v>
      </c>
      <c r="N39" s="141"/>
      <c r="O39" s="143">
        <v>-662</v>
      </c>
      <c r="P39" s="143"/>
      <c r="Q39" s="19"/>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c r="IW39" s="13"/>
      <c r="IX39" s="13"/>
      <c r="IY39" s="13"/>
      <c r="IZ39" s="13"/>
      <c r="JA39" s="13"/>
      <c r="JB39" s="13"/>
      <c r="JC39" s="13"/>
      <c r="JD39" s="13"/>
      <c r="JE39" s="13"/>
      <c r="JF39" s="13"/>
      <c r="JG39" s="13"/>
      <c r="JH39" s="13"/>
      <c r="JI39" s="13"/>
      <c r="JJ39" s="13"/>
      <c r="JK39" s="13"/>
      <c r="JL39" s="13"/>
      <c r="JM39" s="13"/>
      <c r="JN39" s="13"/>
      <c r="JO39" s="13"/>
      <c r="JP39" s="13"/>
      <c r="JQ39" s="13"/>
      <c r="JR39" s="13"/>
      <c r="JS39" s="13"/>
      <c r="JT39" s="13"/>
      <c r="JU39" s="13"/>
      <c r="JV39" s="13"/>
      <c r="JW39" s="13"/>
      <c r="JX39" s="13"/>
    </row>
    <row r="40" spans="1:284" s="25" customFormat="1" ht="70.5" customHeight="1" x14ac:dyDescent="0.35">
      <c r="A40" s="39">
        <f t="shared" si="0"/>
        <v>30</v>
      </c>
      <c r="B40" s="6">
        <v>3.04</v>
      </c>
      <c r="C40" s="26" t="s">
        <v>41</v>
      </c>
      <c r="D40" s="29" t="s">
        <v>121</v>
      </c>
      <c r="E40" s="22">
        <v>3417</v>
      </c>
      <c r="F40" s="22">
        <v>0</v>
      </c>
      <c r="G40" s="22">
        <v>3417</v>
      </c>
      <c r="H40" s="22">
        <v>0</v>
      </c>
      <c r="I40" s="65"/>
      <c r="J40" s="65"/>
      <c r="K40" s="75">
        <v>2781</v>
      </c>
      <c r="L40" s="75">
        <v>0</v>
      </c>
      <c r="M40" s="141">
        <v>1838</v>
      </c>
      <c r="N40" s="141">
        <v>0</v>
      </c>
      <c r="O40" s="143">
        <v>3417</v>
      </c>
      <c r="P40" s="143"/>
      <c r="Q40" s="19"/>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c r="IW40" s="13"/>
      <c r="IX40" s="13"/>
      <c r="IY40" s="13"/>
      <c r="IZ40" s="13"/>
      <c r="JA40" s="13"/>
      <c r="JB40" s="13"/>
      <c r="JC40" s="13"/>
      <c r="JD40" s="13"/>
      <c r="JE40" s="13"/>
      <c r="JF40" s="13"/>
      <c r="JG40" s="13"/>
      <c r="JH40" s="13"/>
      <c r="JI40" s="13"/>
      <c r="JJ40" s="13"/>
      <c r="JK40" s="13"/>
      <c r="JL40" s="13"/>
      <c r="JM40" s="13"/>
      <c r="JN40" s="13"/>
      <c r="JO40" s="13"/>
      <c r="JP40" s="13"/>
      <c r="JQ40" s="13"/>
      <c r="JR40" s="13"/>
      <c r="JS40" s="13"/>
      <c r="JT40" s="13"/>
      <c r="JU40" s="13"/>
      <c r="JV40" s="13"/>
      <c r="JW40" s="13"/>
      <c r="JX40" s="13"/>
    </row>
    <row r="41" spans="1:284" s="25" customFormat="1" ht="162.75" customHeight="1" x14ac:dyDescent="0.35">
      <c r="A41" s="39">
        <f t="shared" si="0"/>
        <v>31</v>
      </c>
      <c r="B41" s="6">
        <v>3.05</v>
      </c>
      <c r="C41" s="26" t="s">
        <v>42</v>
      </c>
      <c r="D41" s="29" t="s">
        <v>122</v>
      </c>
      <c r="E41" s="22">
        <v>-333</v>
      </c>
      <c r="F41" s="22">
        <v>0</v>
      </c>
      <c r="G41" s="22">
        <v>-333</v>
      </c>
      <c r="H41" s="22">
        <v>0</v>
      </c>
      <c r="I41" s="65"/>
      <c r="J41" s="65"/>
      <c r="K41" s="93">
        <v>-333</v>
      </c>
      <c r="L41" s="75">
        <v>0</v>
      </c>
      <c r="M41" s="141">
        <v>-333</v>
      </c>
      <c r="N41" s="141">
        <v>0</v>
      </c>
      <c r="O41" s="161">
        <v>-333</v>
      </c>
      <c r="P41" s="143"/>
      <c r="Q41" s="19"/>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c r="IW41" s="13"/>
      <c r="IX41" s="13"/>
      <c r="IY41" s="13"/>
      <c r="IZ41" s="13"/>
      <c r="JA41" s="13"/>
      <c r="JB41" s="13"/>
      <c r="JC41" s="13"/>
      <c r="JD41" s="13"/>
      <c r="JE41" s="13"/>
      <c r="JF41" s="13"/>
      <c r="JG41" s="13"/>
      <c r="JH41" s="13"/>
      <c r="JI41" s="13"/>
      <c r="JJ41" s="13"/>
      <c r="JK41" s="13"/>
      <c r="JL41" s="13"/>
      <c r="JM41" s="13"/>
      <c r="JN41" s="13"/>
      <c r="JO41" s="13"/>
      <c r="JP41" s="13"/>
      <c r="JQ41" s="13"/>
      <c r="JR41" s="13"/>
      <c r="JS41" s="13"/>
      <c r="JT41" s="13"/>
      <c r="JU41" s="13"/>
      <c r="JV41" s="13"/>
      <c r="JW41" s="13"/>
      <c r="JX41" s="13"/>
    </row>
    <row r="42" spans="1:284" s="25" customFormat="1" ht="138.75" customHeight="1" x14ac:dyDescent="0.35">
      <c r="A42" s="39">
        <f t="shared" si="0"/>
        <v>32</v>
      </c>
      <c r="B42" s="6">
        <v>3.06</v>
      </c>
      <c r="C42" s="26" t="s">
        <v>43</v>
      </c>
      <c r="D42" s="8" t="s">
        <v>184</v>
      </c>
      <c r="E42" s="22">
        <v>1171</v>
      </c>
      <c r="F42" s="22">
        <v>0</v>
      </c>
      <c r="G42" s="22">
        <v>1276</v>
      </c>
      <c r="H42" s="22">
        <v>0</v>
      </c>
      <c r="I42" s="65"/>
      <c r="J42" s="65"/>
      <c r="K42" s="93">
        <v>1276</v>
      </c>
      <c r="L42" s="75">
        <v>0</v>
      </c>
      <c r="M42" s="141">
        <v>1275</v>
      </c>
      <c r="N42" s="141">
        <v>0</v>
      </c>
      <c r="O42" s="143">
        <v>1171</v>
      </c>
      <c r="P42" s="143"/>
      <c r="Q42" s="19"/>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c r="IW42" s="13"/>
      <c r="IX42" s="13"/>
      <c r="IY42" s="13"/>
      <c r="IZ42" s="13"/>
      <c r="JA42" s="13"/>
      <c r="JB42" s="13"/>
      <c r="JC42" s="13"/>
      <c r="JD42" s="13"/>
      <c r="JE42" s="13"/>
      <c r="JF42" s="13"/>
      <c r="JG42" s="13"/>
      <c r="JH42" s="13"/>
      <c r="JI42" s="13"/>
      <c r="JJ42" s="13"/>
      <c r="JK42" s="13"/>
      <c r="JL42" s="13"/>
      <c r="JM42" s="13"/>
      <c r="JN42" s="13"/>
      <c r="JO42" s="13"/>
      <c r="JP42" s="13"/>
      <c r="JQ42" s="13"/>
      <c r="JR42" s="13"/>
      <c r="JS42" s="13"/>
      <c r="JT42" s="13"/>
      <c r="JU42" s="13"/>
      <c r="JV42" s="13"/>
      <c r="JW42" s="13"/>
      <c r="JX42" s="13"/>
    </row>
    <row r="43" spans="1:284" s="25" customFormat="1" ht="149.25" customHeight="1" x14ac:dyDescent="0.35">
      <c r="A43" s="39">
        <f t="shared" si="0"/>
        <v>33</v>
      </c>
      <c r="B43" s="6">
        <v>3.07</v>
      </c>
      <c r="C43" s="26" t="s">
        <v>79</v>
      </c>
      <c r="D43" s="29" t="s">
        <v>200</v>
      </c>
      <c r="E43" s="22">
        <v>3702</v>
      </c>
      <c r="F43" s="22">
        <v>0</v>
      </c>
      <c r="G43" s="22">
        <v>2569</v>
      </c>
      <c r="H43" s="22">
        <v>0</v>
      </c>
      <c r="I43" s="65"/>
      <c r="J43" s="65"/>
      <c r="K43" s="75">
        <v>0</v>
      </c>
      <c r="L43" s="75">
        <v>0</v>
      </c>
      <c r="M43" s="118">
        <v>2353</v>
      </c>
      <c r="N43" s="141">
        <v>0</v>
      </c>
      <c r="O43" s="143">
        <v>2623</v>
      </c>
      <c r="P43" s="143"/>
      <c r="Q43" s="19"/>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c r="IW43" s="13"/>
      <c r="IX43" s="13"/>
      <c r="IY43" s="13"/>
      <c r="IZ43" s="13"/>
      <c r="JA43" s="13"/>
      <c r="JB43" s="13"/>
      <c r="JC43" s="13"/>
      <c r="JD43" s="13"/>
      <c r="JE43" s="13"/>
      <c r="JF43" s="13"/>
      <c r="JG43" s="13"/>
      <c r="JH43" s="13"/>
      <c r="JI43" s="13"/>
      <c r="JJ43" s="13"/>
      <c r="JK43" s="13"/>
      <c r="JL43" s="13"/>
      <c r="JM43" s="13"/>
      <c r="JN43" s="13"/>
      <c r="JO43" s="13"/>
      <c r="JP43" s="13"/>
      <c r="JQ43" s="13"/>
      <c r="JR43" s="13"/>
      <c r="JS43" s="13"/>
      <c r="JT43" s="13"/>
      <c r="JU43" s="13"/>
      <c r="JV43" s="13"/>
      <c r="JW43" s="13"/>
      <c r="JX43" s="13"/>
    </row>
    <row r="44" spans="1:284" s="25" customFormat="1" ht="94.5" customHeight="1" x14ac:dyDescent="0.35">
      <c r="A44" s="39">
        <f t="shared" si="0"/>
        <v>34</v>
      </c>
      <c r="B44" s="6">
        <v>3.08</v>
      </c>
      <c r="C44" s="26" t="s">
        <v>68</v>
      </c>
      <c r="D44" s="5" t="s">
        <v>124</v>
      </c>
      <c r="E44" s="22">
        <v>2105</v>
      </c>
      <c r="F44" s="22">
        <v>0</v>
      </c>
      <c r="G44" s="22">
        <v>2105</v>
      </c>
      <c r="H44" s="22">
        <v>0</v>
      </c>
      <c r="I44" s="65"/>
      <c r="J44" s="65"/>
      <c r="K44" s="75">
        <v>0</v>
      </c>
      <c r="L44" s="75">
        <v>0</v>
      </c>
      <c r="M44" s="141">
        <v>1105</v>
      </c>
      <c r="N44" s="141">
        <v>0</v>
      </c>
      <c r="O44" s="143">
        <v>1078</v>
      </c>
      <c r="P44" s="143"/>
      <c r="Q44" s="19"/>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c r="IW44" s="13"/>
      <c r="IX44" s="13"/>
      <c r="IY44" s="13"/>
      <c r="IZ44" s="13"/>
      <c r="JA44" s="13"/>
      <c r="JB44" s="13"/>
      <c r="JC44" s="13"/>
      <c r="JD44" s="13"/>
      <c r="JE44" s="13"/>
      <c r="JF44" s="13"/>
      <c r="JG44" s="13"/>
      <c r="JH44" s="13"/>
      <c r="JI44" s="13"/>
      <c r="JJ44" s="13"/>
      <c r="JK44" s="13"/>
      <c r="JL44" s="13"/>
      <c r="JM44" s="13"/>
      <c r="JN44" s="13"/>
      <c r="JO44" s="13"/>
      <c r="JP44" s="13"/>
      <c r="JQ44" s="13"/>
      <c r="JR44" s="13"/>
      <c r="JS44" s="13"/>
      <c r="JT44" s="13"/>
      <c r="JU44" s="13"/>
      <c r="JV44" s="13"/>
      <c r="JW44" s="13"/>
      <c r="JX44" s="13"/>
    </row>
    <row r="45" spans="1:284" s="25" customFormat="1" ht="128.25" customHeight="1" x14ac:dyDescent="0.35">
      <c r="A45" s="39">
        <f t="shared" si="0"/>
        <v>35</v>
      </c>
      <c r="B45" s="6">
        <v>3.09</v>
      </c>
      <c r="C45" s="26" t="s">
        <v>93</v>
      </c>
      <c r="D45" s="30" t="s">
        <v>201</v>
      </c>
      <c r="E45" s="48">
        <v>1786</v>
      </c>
      <c r="F45" s="22">
        <v>0</v>
      </c>
      <c r="G45" s="48">
        <v>663</v>
      </c>
      <c r="H45" s="22">
        <v>0</v>
      </c>
      <c r="I45" s="65"/>
      <c r="J45" s="65"/>
      <c r="K45" s="75">
        <v>1041</v>
      </c>
      <c r="L45" s="75">
        <v>0</v>
      </c>
      <c r="M45" s="93">
        <v>663</v>
      </c>
      <c r="N45" s="141">
        <v>0</v>
      </c>
      <c r="O45" s="143">
        <v>1786</v>
      </c>
      <c r="P45" s="143"/>
      <c r="Q45" s="19"/>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c r="IW45" s="13"/>
      <c r="IX45" s="13"/>
      <c r="IY45" s="13"/>
      <c r="IZ45" s="13"/>
      <c r="JA45" s="13"/>
      <c r="JB45" s="13"/>
      <c r="JC45" s="13"/>
      <c r="JD45" s="13"/>
      <c r="JE45" s="13"/>
      <c r="JF45" s="13"/>
      <c r="JG45" s="13"/>
      <c r="JH45" s="13"/>
      <c r="JI45" s="13"/>
      <c r="JJ45" s="13"/>
      <c r="JK45" s="13"/>
      <c r="JL45" s="13"/>
      <c r="JM45" s="13"/>
      <c r="JN45" s="13"/>
      <c r="JO45" s="13"/>
      <c r="JP45" s="13"/>
      <c r="JQ45" s="13"/>
      <c r="JR45" s="13"/>
      <c r="JS45" s="13"/>
      <c r="JT45" s="13"/>
      <c r="JU45" s="13"/>
      <c r="JV45" s="13"/>
      <c r="JW45" s="13"/>
      <c r="JX45" s="13"/>
    </row>
    <row r="46" spans="1:284" s="25" customFormat="1" ht="124.5" customHeight="1" x14ac:dyDescent="0.35">
      <c r="A46" s="39">
        <f t="shared" si="0"/>
        <v>36</v>
      </c>
      <c r="B46" s="6">
        <v>3.1</v>
      </c>
      <c r="C46" s="26" t="s">
        <v>161</v>
      </c>
      <c r="D46" s="8" t="s">
        <v>125</v>
      </c>
      <c r="E46" s="22">
        <v>1393</v>
      </c>
      <c r="F46" s="22">
        <v>0</v>
      </c>
      <c r="G46" s="22">
        <v>1393</v>
      </c>
      <c r="H46" s="22">
        <v>0</v>
      </c>
      <c r="I46" s="69">
        <v>1393</v>
      </c>
      <c r="J46" s="69">
        <v>0</v>
      </c>
      <c r="K46" s="141">
        <v>1393</v>
      </c>
      <c r="L46" s="141">
        <v>0</v>
      </c>
      <c r="M46" s="141">
        <v>1393</v>
      </c>
      <c r="N46" s="141">
        <v>0</v>
      </c>
      <c r="O46" s="143">
        <v>1393</v>
      </c>
      <c r="P46" s="143"/>
      <c r="Q46" s="19"/>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3"/>
      <c r="IV46" s="13"/>
      <c r="IW46" s="13"/>
      <c r="IX46" s="13"/>
      <c r="IY46" s="13"/>
      <c r="IZ46" s="13"/>
      <c r="JA46" s="13"/>
      <c r="JB46" s="13"/>
      <c r="JC46" s="13"/>
      <c r="JD46" s="13"/>
      <c r="JE46" s="13"/>
      <c r="JF46" s="13"/>
      <c r="JG46" s="13"/>
      <c r="JH46" s="13"/>
      <c r="JI46" s="13"/>
      <c r="JJ46" s="13"/>
      <c r="JK46" s="13"/>
      <c r="JL46" s="13"/>
      <c r="JM46" s="13"/>
      <c r="JN46" s="13"/>
      <c r="JO46" s="13"/>
      <c r="JP46" s="13"/>
      <c r="JQ46" s="13"/>
      <c r="JR46" s="13"/>
      <c r="JS46" s="13"/>
      <c r="JT46" s="13"/>
      <c r="JU46" s="13"/>
      <c r="JV46" s="13"/>
      <c r="JW46" s="13"/>
      <c r="JX46" s="13"/>
    </row>
    <row r="47" spans="1:284" s="25" customFormat="1" ht="185.25" customHeight="1" x14ac:dyDescent="0.35">
      <c r="A47" s="39">
        <f t="shared" si="0"/>
        <v>37</v>
      </c>
      <c r="B47" s="6">
        <v>3.11</v>
      </c>
      <c r="C47" s="26" t="s">
        <v>94</v>
      </c>
      <c r="D47" s="5" t="s">
        <v>191</v>
      </c>
      <c r="E47" s="22">
        <v>2775</v>
      </c>
      <c r="F47" s="22">
        <v>9316</v>
      </c>
      <c r="G47" s="22">
        <v>3076</v>
      </c>
      <c r="H47" s="22">
        <v>10279</v>
      </c>
      <c r="I47" s="65"/>
      <c r="J47" s="65"/>
      <c r="K47" s="76">
        <v>2325</v>
      </c>
      <c r="L47" s="76">
        <v>7982</v>
      </c>
      <c r="M47" s="141">
        <v>3005</v>
      </c>
      <c r="N47" s="141">
        <v>10279</v>
      </c>
      <c r="O47" s="143"/>
      <c r="P47" s="143"/>
      <c r="Q47" s="19"/>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c r="IW47" s="13"/>
      <c r="IX47" s="13"/>
      <c r="IY47" s="13"/>
      <c r="IZ47" s="13"/>
      <c r="JA47" s="13"/>
      <c r="JB47" s="13"/>
      <c r="JC47" s="13"/>
      <c r="JD47" s="13"/>
      <c r="JE47" s="13"/>
      <c r="JF47" s="13"/>
      <c r="JG47" s="13"/>
      <c r="JH47" s="13"/>
      <c r="JI47" s="13"/>
      <c r="JJ47" s="13"/>
      <c r="JK47" s="13"/>
      <c r="JL47" s="13"/>
      <c r="JM47" s="13"/>
      <c r="JN47" s="13"/>
      <c r="JO47" s="13"/>
      <c r="JP47" s="13"/>
      <c r="JQ47" s="13"/>
      <c r="JR47" s="13"/>
      <c r="JS47" s="13"/>
      <c r="JT47" s="13"/>
      <c r="JU47" s="13"/>
      <c r="JV47" s="13"/>
      <c r="JW47" s="13"/>
      <c r="JX47" s="13"/>
    </row>
    <row r="48" spans="1:284" s="25" customFormat="1" ht="155" x14ac:dyDescent="0.35">
      <c r="A48" s="39">
        <f t="shared" si="0"/>
        <v>38</v>
      </c>
      <c r="B48" s="6">
        <v>3.12</v>
      </c>
      <c r="C48" s="26" t="s">
        <v>95</v>
      </c>
      <c r="D48" s="5" t="s">
        <v>192</v>
      </c>
      <c r="E48" s="22">
        <v>2608</v>
      </c>
      <c r="F48" s="22">
        <v>23308</v>
      </c>
      <c r="G48" s="22">
        <v>1896</v>
      </c>
      <c r="H48" s="22">
        <v>18005</v>
      </c>
      <c r="I48" s="65"/>
      <c r="J48" s="65"/>
      <c r="K48" s="76">
        <v>414</v>
      </c>
      <c r="L48" s="76">
        <v>6104</v>
      </c>
      <c r="M48" s="141">
        <v>1770</v>
      </c>
      <c r="N48" s="141">
        <v>18006</v>
      </c>
      <c r="O48" s="144"/>
      <c r="P48" s="144"/>
      <c r="Q48" s="93"/>
      <c r="R48" s="22"/>
      <c r="S48" s="22"/>
      <c r="T48" s="22"/>
      <c r="U48" s="22"/>
      <c r="V48" s="22"/>
      <c r="W48" s="22"/>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row>
    <row r="49" spans="1:284" s="25" customFormat="1" ht="192.75" customHeight="1" x14ac:dyDescent="0.35">
      <c r="A49" s="39">
        <f t="shared" si="0"/>
        <v>39</v>
      </c>
      <c r="B49" s="6">
        <v>3.13</v>
      </c>
      <c r="C49" s="26" t="s">
        <v>96</v>
      </c>
      <c r="D49" s="5" t="s">
        <v>188</v>
      </c>
      <c r="E49" s="22">
        <v>6062</v>
      </c>
      <c r="F49" s="22">
        <v>51538</v>
      </c>
      <c r="G49" s="22">
        <v>5230</v>
      </c>
      <c r="H49" s="22">
        <v>47479</v>
      </c>
      <c r="I49" s="65"/>
      <c r="J49" s="65"/>
      <c r="K49" s="76">
        <v>1074</v>
      </c>
      <c r="L49" s="76">
        <v>16111</v>
      </c>
      <c r="M49" s="141">
        <v>4901</v>
      </c>
      <c r="N49" s="141">
        <v>47479</v>
      </c>
      <c r="O49" s="144"/>
      <c r="P49" s="144"/>
      <c r="Q49" s="93"/>
      <c r="R49" s="22"/>
      <c r="S49" s="22"/>
      <c r="T49" s="22"/>
      <c r="U49" s="22"/>
      <c r="V49" s="22"/>
      <c r="W49" s="22"/>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c r="IV49" s="13"/>
      <c r="IW49" s="13"/>
      <c r="IX49" s="13"/>
      <c r="IY49" s="13"/>
      <c r="IZ49" s="13"/>
      <c r="JA49" s="13"/>
      <c r="JB49" s="13"/>
      <c r="JC49" s="13"/>
      <c r="JD49" s="13"/>
      <c r="JE49" s="13"/>
      <c r="JF49" s="13"/>
      <c r="JG49" s="13"/>
      <c r="JH49" s="13"/>
      <c r="JI49" s="13"/>
      <c r="JJ49" s="13"/>
      <c r="JK49" s="13"/>
      <c r="JL49" s="13"/>
      <c r="JM49" s="13"/>
      <c r="JN49" s="13"/>
      <c r="JO49" s="13"/>
      <c r="JP49" s="13"/>
      <c r="JQ49" s="13"/>
      <c r="JR49" s="13"/>
      <c r="JS49" s="13"/>
      <c r="JT49" s="13"/>
      <c r="JU49" s="13"/>
      <c r="JV49" s="13"/>
      <c r="JW49" s="13"/>
      <c r="JX49" s="13"/>
    </row>
    <row r="50" spans="1:284" s="25" customFormat="1" ht="155" x14ac:dyDescent="0.35">
      <c r="A50" s="39">
        <f t="shared" si="0"/>
        <v>40</v>
      </c>
      <c r="B50" s="6">
        <v>3.14</v>
      </c>
      <c r="C50" s="26" t="s">
        <v>97</v>
      </c>
      <c r="D50" s="5" t="s">
        <v>189</v>
      </c>
      <c r="E50" s="22">
        <v>3997</v>
      </c>
      <c r="F50" s="22">
        <v>35584</v>
      </c>
      <c r="G50" s="22">
        <v>4068</v>
      </c>
      <c r="H50" s="22">
        <v>36826</v>
      </c>
      <c r="I50" s="65"/>
      <c r="J50" s="65"/>
      <c r="K50" s="76">
        <v>2421</v>
      </c>
      <c r="L50" s="76">
        <v>23624</v>
      </c>
      <c r="M50" s="141">
        <v>3813</v>
      </c>
      <c r="N50" s="141">
        <v>36827</v>
      </c>
      <c r="O50" s="143"/>
      <c r="P50" s="143"/>
      <c r="Q50" s="19"/>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c r="IW50" s="13"/>
      <c r="IX50" s="13"/>
      <c r="IY50" s="13"/>
      <c r="IZ50" s="13"/>
      <c r="JA50" s="13"/>
      <c r="JB50" s="13"/>
      <c r="JC50" s="13"/>
      <c r="JD50" s="13"/>
      <c r="JE50" s="13"/>
      <c r="JF50" s="13"/>
      <c r="JG50" s="13"/>
      <c r="JH50" s="13"/>
      <c r="JI50" s="13"/>
      <c r="JJ50" s="13"/>
      <c r="JK50" s="13"/>
      <c r="JL50" s="13"/>
      <c r="JM50" s="13"/>
      <c r="JN50" s="13"/>
      <c r="JO50" s="13"/>
      <c r="JP50" s="13"/>
      <c r="JQ50" s="13"/>
      <c r="JR50" s="13"/>
      <c r="JS50" s="13"/>
      <c r="JT50" s="13"/>
      <c r="JU50" s="13"/>
      <c r="JV50" s="13"/>
      <c r="JW50" s="13"/>
      <c r="JX50" s="13"/>
    </row>
    <row r="51" spans="1:284" s="25" customFormat="1" ht="174" customHeight="1" x14ac:dyDescent="0.35">
      <c r="A51" s="39">
        <f t="shared" si="0"/>
        <v>41</v>
      </c>
      <c r="B51" s="6">
        <v>3.15</v>
      </c>
      <c r="C51" s="26" t="s">
        <v>98</v>
      </c>
      <c r="D51" s="5" t="s">
        <v>202</v>
      </c>
      <c r="E51" s="22">
        <v>3052</v>
      </c>
      <c r="F51" s="22">
        <v>10886</v>
      </c>
      <c r="G51" s="22">
        <v>2942</v>
      </c>
      <c r="H51" s="22">
        <v>10180</v>
      </c>
      <c r="I51" s="65"/>
      <c r="J51" s="65"/>
      <c r="K51" s="77">
        <v>2404</v>
      </c>
      <c r="L51" s="76">
        <v>8640</v>
      </c>
      <c r="M51" s="141">
        <v>2871</v>
      </c>
      <c r="N51" s="141">
        <v>10180</v>
      </c>
      <c r="O51" s="143"/>
      <c r="P51" s="143"/>
      <c r="Q51" s="19"/>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3"/>
      <c r="IV51" s="13"/>
      <c r="IW51" s="13"/>
      <c r="IX51" s="13"/>
      <c r="IY51" s="13"/>
      <c r="IZ51" s="13"/>
      <c r="JA51" s="13"/>
      <c r="JB51" s="13"/>
      <c r="JC51" s="13"/>
      <c r="JD51" s="13"/>
      <c r="JE51" s="13"/>
      <c r="JF51" s="13"/>
      <c r="JG51" s="13"/>
      <c r="JH51" s="13"/>
      <c r="JI51" s="13"/>
      <c r="JJ51" s="13"/>
      <c r="JK51" s="13"/>
      <c r="JL51" s="13"/>
      <c r="JM51" s="13"/>
      <c r="JN51" s="13"/>
      <c r="JO51" s="13"/>
      <c r="JP51" s="13"/>
      <c r="JQ51" s="13"/>
      <c r="JR51" s="13"/>
      <c r="JS51" s="13"/>
      <c r="JT51" s="13"/>
      <c r="JU51" s="13"/>
      <c r="JV51" s="13"/>
      <c r="JW51" s="13"/>
      <c r="JX51" s="13"/>
    </row>
    <row r="52" spans="1:284" s="25" customFormat="1" ht="189.75" customHeight="1" x14ac:dyDescent="0.35">
      <c r="A52" s="39">
        <f t="shared" si="0"/>
        <v>42</v>
      </c>
      <c r="B52" s="6">
        <v>3.16</v>
      </c>
      <c r="C52" s="26" t="s">
        <v>99</v>
      </c>
      <c r="D52" s="30" t="s">
        <v>203</v>
      </c>
      <c r="E52" s="22">
        <v>18537</v>
      </c>
      <c r="F52" s="22">
        <v>92163</v>
      </c>
      <c r="G52" s="22">
        <v>18080</v>
      </c>
      <c r="H52" s="22">
        <v>87585</v>
      </c>
      <c r="I52" s="65"/>
      <c r="J52" s="65"/>
      <c r="K52" s="77">
        <v>17644</v>
      </c>
      <c r="L52" s="76">
        <v>87585</v>
      </c>
      <c r="M52" s="141">
        <v>11513</v>
      </c>
      <c r="N52" s="141">
        <v>17091</v>
      </c>
      <c r="O52" s="143">
        <v>14413</v>
      </c>
      <c r="P52" s="143">
        <v>-21735</v>
      </c>
      <c r="Q52" s="99"/>
      <c r="R52" s="209" t="s">
        <v>193</v>
      </c>
      <c r="S52" s="210"/>
      <c r="V52" s="209"/>
      <c r="W52" s="210"/>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3"/>
      <c r="IV52" s="13"/>
      <c r="IW52" s="13"/>
      <c r="IX52" s="13"/>
      <c r="IY52" s="13"/>
      <c r="IZ52" s="13"/>
      <c r="JA52" s="13"/>
      <c r="JB52" s="13"/>
      <c r="JC52" s="13"/>
      <c r="JD52" s="13"/>
      <c r="JE52" s="13"/>
      <c r="JF52" s="13"/>
      <c r="JG52" s="13"/>
      <c r="JH52" s="13"/>
      <c r="JI52" s="13"/>
      <c r="JJ52" s="13"/>
      <c r="JK52" s="13"/>
      <c r="JL52" s="13"/>
      <c r="JM52" s="13"/>
      <c r="JN52" s="13"/>
      <c r="JO52" s="13"/>
      <c r="JP52" s="13"/>
      <c r="JQ52" s="13"/>
      <c r="JR52" s="13"/>
      <c r="JS52" s="13"/>
      <c r="JT52" s="13"/>
      <c r="JU52" s="13"/>
      <c r="JV52" s="13"/>
      <c r="JW52" s="13"/>
      <c r="JX52" s="13"/>
    </row>
    <row r="53" spans="1:284" s="25" customFormat="1" ht="141" customHeight="1" x14ac:dyDescent="0.35">
      <c r="A53" s="39">
        <f t="shared" si="0"/>
        <v>43</v>
      </c>
      <c r="B53" s="126" t="s">
        <v>225</v>
      </c>
      <c r="C53" s="125" t="s">
        <v>238</v>
      </c>
      <c r="D53" s="127" t="s">
        <v>226</v>
      </c>
      <c r="E53" s="22">
        <v>5738</v>
      </c>
      <c r="F53" s="22">
        <v>13126</v>
      </c>
      <c r="G53" s="128">
        <v>5356</v>
      </c>
      <c r="H53" s="128">
        <v>9406</v>
      </c>
      <c r="I53" s="181"/>
      <c r="J53" s="181"/>
      <c r="K53" s="171">
        <v>1732</v>
      </c>
      <c r="L53" s="171">
        <v>1492</v>
      </c>
      <c r="M53" s="179">
        <v>4434</v>
      </c>
      <c r="N53" s="179">
        <v>1641</v>
      </c>
      <c r="O53" s="169">
        <v>1882</v>
      </c>
      <c r="P53" s="169"/>
      <c r="Q53" s="19"/>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c r="IW53" s="13"/>
      <c r="IX53" s="13"/>
      <c r="IY53" s="13"/>
      <c r="IZ53" s="13"/>
      <c r="JA53" s="13"/>
      <c r="JB53" s="13"/>
      <c r="JC53" s="13"/>
      <c r="JD53" s="13"/>
      <c r="JE53" s="13"/>
      <c r="JF53" s="13"/>
      <c r="JG53" s="13"/>
      <c r="JH53" s="13"/>
      <c r="JI53" s="13"/>
      <c r="JJ53" s="13"/>
      <c r="JK53" s="13"/>
      <c r="JL53" s="13"/>
      <c r="JM53" s="13"/>
      <c r="JN53" s="13"/>
      <c r="JO53" s="13"/>
      <c r="JP53" s="13"/>
      <c r="JQ53" s="13"/>
      <c r="JR53" s="13"/>
      <c r="JS53" s="13"/>
      <c r="JT53" s="13"/>
      <c r="JU53" s="13"/>
      <c r="JV53" s="13"/>
      <c r="JW53" s="13"/>
      <c r="JX53" s="13"/>
    </row>
    <row r="54" spans="1:284" s="25" customFormat="1" ht="126" customHeight="1" thickBot="1" x14ac:dyDescent="0.4">
      <c r="A54" s="117">
        <f t="shared" si="0"/>
        <v>44</v>
      </c>
      <c r="B54" s="129" t="s">
        <v>230</v>
      </c>
      <c r="C54" s="125" t="s">
        <v>239</v>
      </c>
      <c r="D54" s="127" t="s">
        <v>227</v>
      </c>
      <c r="E54" s="93"/>
      <c r="F54" s="93"/>
      <c r="G54" s="128">
        <v>208</v>
      </c>
      <c r="H54" s="128">
        <v>1779</v>
      </c>
      <c r="I54" s="182"/>
      <c r="J54" s="182"/>
      <c r="K54" s="172"/>
      <c r="L54" s="172"/>
      <c r="M54" s="180"/>
      <c r="N54" s="180"/>
      <c r="O54" s="170"/>
      <c r="P54" s="170"/>
      <c r="Q54" s="19"/>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c r="FD54" s="91"/>
      <c r="FE54" s="91"/>
      <c r="FF54" s="91"/>
      <c r="FG54" s="91"/>
      <c r="FH54" s="91"/>
      <c r="FI54" s="91"/>
      <c r="FJ54" s="91"/>
      <c r="FK54" s="91"/>
      <c r="FL54" s="91"/>
      <c r="FM54" s="91"/>
      <c r="FN54" s="91"/>
      <c r="FO54" s="91"/>
      <c r="FP54" s="91"/>
      <c r="FQ54" s="91"/>
      <c r="FR54" s="91"/>
      <c r="FS54" s="91"/>
      <c r="FT54" s="91"/>
      <c r="FU54" s="91"/>
      <c r="FV54" s="91"/>
      <c r="FW54" s="91"/>
      <c r="FX54" s="91"/>
      <c r="FY54" s="91"/>
      <c r="FZ54" s="91"/>
      <c r="GA54" s="91"/>
      <c r="GB54" s="91"/>
      <c r="GC54" s="91"/>
      <c r="GD54" s="91"/>
      <c r="GE54" s="91"/>
      <c r="GF54" s="91"/>
      <c r="GG54" s="91"/>
      <c r="GH54" s="91"/>
      <c r="GI54" s="91"/>
      <c r="GJ54" s="91"/>
      <c r="GK54" s="91"/>
      <c r="GL54" s="91"/>
      <c r="GM54" s="91"/>
      <c r="GN54" s="91"/>
      <c r="GO54" s="91"/>
      <c r="GP54" s="91"/>
      <c r="GQ54" s="91"/>
      <c r="GR54" s="91"/>
      <c r="GS54" s="91"/>
      <c r="GT54" s="91"/>
      <c r="GU54" s="91"/>
      <c r="GV54" s="91"/>
      <c r="GW54" s="91"/>
      <c r="GX54" s="91"/>
      <c r="GY54" s="91"/>
      <c r="GZ54" s="91"/>
      <c r="HA54" s="91"/>
      <c r="HB54" s="91"/>
      <c r="HC54" s="91"/>
      <c r="HD54" s="91"/>
      <c r="HE54" s="91"/>
      <c r="HF54" s="91"/>
      <c r="HG54" s="91"/>
      <c r="HH54" s="91"/>
      <c r="HI54" s="91"/>
      <c r="HJ54" s="91"/>
      <c r="HK54" s="91"/>
      <c r="HL54" s="91"/>
      <c r="HM54" s="91"/>
      <c r="HN54" s="91"/>
      <c r="HO54" s="91"/>
      <c r="HP54" s="91"/>
      <c r="HQ54" s="91"/>
      <c r="HR54" s="91"/>
      <c r="HS54" s="91"/>
      <c r="HT54" s="91"/>
      <c r="HU54" s="91"/>
      <c r="HV54" s="91"/>
      <c r="HW54" s="91"/>
      <c r="HX54" s="91"/>
      <c r="HY54" s="91"/>
      <c r="HZ54" s="91"/>
      <c r="IA54" s="91"/>
      <c r="IB54" s="91"/>
      <c r="IC54" s="91"/>
      <c r="ID54" s="91"/>
      <c r="IE54" s="91"/>
      <c r="IF54" s="91"/>
      <c r="IG54" s="91"/>
      <c r="IH54" s="91"/>
      <c r="II54" s="91"/>
      <c r="IJ54" s="91"/>
      <c r="IK54" s="91"/>
      <c r="IL54" s="91"/>
      <c r="IM54" s="91"/>
      <c r="IN54" s="91"/>
      <c r="IO54" s="91"/>
      <c r="IP54" s="91"/>
      <c r="IQ54" s="91"/>
      <c r="IR54" s="91"/>
      <c r="IS54" s="91"/>
      <c r="IT54" s="91"/>
      <c r="IU54" s="91"/>
      <c r="IV54" s="91"/>
      <c r="IW54" s="91"/>
      <c r="IX54" s="91"/>
      <c r="IY54" s="91"/>
      <c r="IZ54" s="91"/>
      <c r="JA54" s="91"/>
      <c r="JB54" s="91"/>
      <c r="JC54" s="91"/>
      <c r="JD54" s="91"/>
      <c r="JE54" s="91"/>
      <c r="JF54" s="91"/>
      <c r="JG54" s="91"/>
      <c r="JH54" s="91"/>
      <c r="JI54" s="91"/>
      <c r="JJ54" s="91"/>
      <c r="JK54" s="91"/>
      <c r="JL54" s="91"/>
      <c r="JM54" s="91"/>
      <c r="JN54" s="91"/>
      <c r="JO54" s="91"/>
      <c r="JP54" s="91"/>
      <c r="JQ54" s="91"/>
      <c r="JR54" s="91"/>
      <c r="JS54" s="91"/>
      <c r="JT54" s="91"/>
      <c r="JU54" s="91"/>
      <c r="JV54" s="91"/>
      <c r="JW54" s="91"/>
      <c r="JX54" s="91"/>
    </row>
    <row r="55" spans="1:284" s="25" customFormat="1" ht="194.25" customHeight="1" x14ac:dyDescent="0.35">
      <c r="A55" s="117">
        <f t="shared" si="0"/>
        <v>45</v>
      </c>
      <c r="B55" s="130" t="s">
        <v>228</v>
      </c>
      <c r="C55" s="125" t="s">
        <v>237</v>
      </c>
      <c r="D55" s="127" t="s">
        <v>233</v>
      </c>
      <c r="E55" s="22">
        <v>3781</v>
      </c>
      <c r="F55" s="22">
        <v>9358</v>
      </c>
      <c r="G55" s="134">
        <v>3497</v>
      </c>
      <c r="H55" s="135">
        <v>8726</v>
      </c>
      <c r="I55" s="136">
        <v>3497</v>
      </c>
      <c r="J55" s="137">
        <v>8726</v>
      </c>
      <c r="K55" s="183">
        <v>4645</v>
      </c>
      <c r="L55" s="171">
        <v>12577</v>
      </c>
      <c r="M55" s="171">
        <v>4621</v>
      </c>
      <c r="N55" s="171">
        <v>12577</v>
      </c>
      <c r="O55" s="169">
        <v>4638</v>
      </c>
      <c r="P55" s="169">
        <v>12577</v>
      </c>
      <c r="Q55" s="19"/>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c r="IW55" s="13"/>
      <c r="IX55" s="13"/>
      <c r="IY55" s="13"/>
      <c r="IZ55" s="13"/>
      <c r="JA55" s="13"/>
      <c r="JB55" s="13"/>
      <c r="JC55" s="13"/>
      <c r="JD55" s="13"/>
      <c r="JE55" s="13"/>
      <c r="JF55" s="13"/>
      <c r="JG55" s="13"/>
      <c r="JH55" s="13"/>
      <c r="JI55" s="13"/>
      <c r="JJ55" s="13"/>
      <c r="JK55" s="13"/>
      <c r="JL55" s="13"/>
      <c r="JM55" s="13"/>
      <c r="JN55" s="13"/>
      <c r="JO55" s="13"/>
      <c r="JP55" s="13"/>
      <c r="JQ55" s="13"/>
      <c r="JR55" s="13"/>
      <c r="JS55" s="13"/>
      <c r="JT55" s="13"/>
      <c r="JU55" s="13"/>
      <c r="JV55" s="13"/>
      <c r="JW55" s="13"/>
      <c r="JX55" s="13"/>
    </row>
    <row r="56" spans="1:284" s="25" customFormat="1" ht="140" thickBot="1" x14ac:dyDescent="0.4">
      <c r="A56" s="117">
        <f t="shared" si="0"/>
        <v>46</v>
      </c>
      <c r="B56" s="129" t="s">
        <v>229</v>
      </c>
      <c r="C56" s="125" t="s">
        <v>242</v>
      </c>
      <c r="D56" s="127" t="s">
        <v>234</v>
      </c>
      <c r="E56" s="93"/>
      <c r="F56" s="93"/>
      <c r="G56" s="134">
        <v>1210</v>
      </c>
      <c r="H56" s="135">
        <v>3851</v>
      </c>
      <c r="I56" s="138">
        <v>1210</v>
      </c>
      <c r="J56" s="139">
        <v>3851</v>
      </c>
      <c r="K56" s="184"/>
      <c r="L56" s="172"/>
      <c r="M56" s="172"/>
      <c r="N56" s="172"/>
      <c r="O56" s="170"/>
      <c r="P56" s="170"/>
      <c r="Q56" s="19"/>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c r="EO56" s="91"/>
      <c r="EP56" s="91"/>
      <c r="EQ56" s="91"/>
      <c r="ER56" s="91"/>
      <c r="ES56" s="91"/>
      <c r="ET56" s="91"/>
      <c r="EU56" s="91"/>
      <c r="EV56" s="91"/>
      <c r="EW56" s="91"/>
      <c r="EX56" s="91"/>
      <c r="EY56" s="91"/>
      <c r="EZ56" s="91"/>
      <c r="FA56" s="91"/>
      <c r="FB56" s="91"/>
      <c r="FC56" s="91"/>
      <c r="FD56" s="91"/>
      <c r="FE56" s="91"/>
      <c r="FF56" s="91"/>
      <c r="FG56" s="91"/>
      <c r="FH56" s="91"/>
      <c r="FI56" s="91"/>
      <c r="FJ56" s="91"/>
      <c r="FK56" s="91"/>
      <c r="FL56" s="91"/>
      <c r="FM56" s="91"/>
      <c r="FN56" s="91"/>
      <c r="FO56" s="91"/>
      <c r="FP56" s="91"/>
      <c r="FQ56" s="91"/>
      <c r="FR56" s="91"/>
      <c r="FS56" s="91"/>
      <c r="FT56" s="91"/>
      <c r="FU56" s="91"/>
      <c r="FV56" s="91"/>
      <c r="FW56" s="91"/>
      <c r="FX56" s="91"/>
      <c r="FY56" s="91"/>
      <c r="FZ56" s="91"/>
      <c r="GA56" s="91"/>
      <c r="GB56" s="91"/>
      <c r="GC56" s="91"/>
      <c r="GD56" s="91"/>
      <c r="GE56" s="91"/>
      <c r="GF56" s="91"/>
      <c r="GG56" s="91"/>
      <c r="GH56" s="91"/>
      <c r="GI56" s="91"/>
      <c r="GJ56" s="91"/>
      <c r="GK56" s="91"/>
      <c r="GL56" s="91"/>
      <c r="GM56" s="91"/>
      <c r="GN56" s="91"/>
      <c r="GO56" s="91"/>
      <c r="GP56" s="91"/>
      <c r="GQ56" s="91"/>
      <c r="GR56" s="91"/>
      <c r="GS56" s="91"/>
      <c r="GT56" s="91"/>
      <c r="GU56" s="91"/>
      <c r="GV56" s="91"/>
      <c r="GW56" s="91"/>
      <c r="GX56" s="91"/>
      <c r="GY56" s="91"/>
      <c r="GZ56" s="91"/>
      <c r="HA56" s="91"/>
      <c r="HB56" s="91"/>
      <c r="HC56" s="91"/>
      <c r="HD56" s="91"/>
      <c r="HE56" s="91"/>
      <c r="HF56" s="91"/>
      <c r="HG56" s="91"/>
      <c r="HH56" s="91"/>
      <c r="HI56" s="91"/>
      <c r="HJ56" s="91"/>
      <c r="HK56" s="91"/>
      <c r="HL56" s="91"/>
      <c r="HM56" s="91"/>
      <c r="HN56" s="91"/>
      <c r="HO56" s="91"/>
      <c r="HP56" s="91"/>
      <c r="HQ56" s="91"/>
      <c r="HR56" s="91"/>
      <c r="HS56" s="91"/>
      <c r="HT56" s="91"/>
      <c r="HU56" s="91"/>
      <c r="HV56" s="91"/>
      <c r="HW56" s="91"/>
      <c r="HX56" s="91"/>
      <c r="HY56" s="91"/>
      <c r="HZ56" s="91"/>
      <c r="IA56" s="91"/>
      <c r="IB56" s="91"/>
      <c r="IC56" s="91"/>
      <c r="ID56" s="91"/>
      <c r="IE56" s="91"/>
      <c r="IF56" s="91"/>
      <c r="IG56" s="91"/>
      <c r="IH56" s="91"/>
      <c r="II56" s="91"/>
      <c r="IJ56" s="91"/>
      <c r="IK56" s="91"/>
      <c r="IL56" s="91"/>
      <c r="IM56" s="91"/>
      <c r="IN56" s="91"/>
      <c r="IO56" s="91"/>
      <c r="IP56" s="91"/>
      <c r="IQ56" s="91"/>
      <c r="IR56" s="91"/>
      <c r="IS56" s="91"/>
      <c r="IT56" s="91"/>
      <c r="IU56" s="91"/>
      <c r="IV56" s="91"/>
      <c r="IW56" s="91"/>
      <c r="IX56" s="91"/>
      <c r="IY56" s="91"/>
      <c r="IZ56" s="91"/>
      <c r="JA56" s="91"/>
      <c r="JB56" s="91"/>
      <c r="JC56" s="91"/>
      <c r="JD56" s="91"/>
      <c r="JE56" s="91"/>
      <c r="JF56" s="91"/>
      <c r="JG56" s="91"/>
      <c r="JH56" s="91"/>
      <c r="JI56" s="91"/>
      <c r="JJ56" s="91"/>
      <c r="JK56" s="91"/>
      <c r="JL56" s="91"/>
      <c r="JM56" s="91"/>
      <c r="JN56" s="91"/>
      <c r="JO56" s="91"/>
      <c r="JP56" s="91"/>
      <c r="JQ56" s="91"/>
      <c r="JR56" s="91"/>
      <c r="JS56" s="91"/>
      <c r="JT56" s="91"/>
      <c r="JU56" s="91"/>
      <c r="JV56" s="91"/>
      <c r="JW56" s="91"/>
      <c r="JX56" s="91"/>
    </row>
    <row r="57" spans="1:284" s="25" customFormat="1" ht="143.25" customHeight="1" x14ac:dyDescent="0.35">
      <c r="A57" s="117">
        <f t="shared" si="0"/>
        <v>47</v>
      </c>
      <c r="B57" s="130" t="s">
        <v>231</v>
      </c>
      <c r="C57" s="125" t="s">
        <v>240</v>
      </c>
      <c r="D57" s="127" t="s">
        <v>235</v>
      </c>
      <c r="E57" s="22">
        <v>-1674</v>
      </c>
      <c r="F57" s="22">
        <v>-15605</v>
      </c>
      <c r="G57" s="128">
        <v>-3518</v>
      </c>
      <c r="H57" s="128">
        <v>-21449</v>
      </c>
      <c r="I57" s="207"/>
      <c r="J57" s="207"/>
      <c r="K57" s="171">
        <v>-4284</v>
      </c>
      <c r="L57" s="171">
        <v>-25198</v>
      </c>
      <c r="M57" s="171">
        <v>-2477</v>
      </c>
      <c r="N57" s="171">
        <v>-21186</v>
      </c>
      <c r="O57" s="169">
        <v>-3008</v>
      </c>
      <c r="P57" s="169">
        <v>-4265</v>
      </c>
      <c r="Q57" s="19"/>
      <c r="V57" s="200" t="s">
        <v>256</v>
      </c>
      <c r="W57" s="201"/>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3"/>
      <c r="IV57" s="13"/>
      <c r="IW57" s="13"/>
      <c r="IX57" s="13"/>
      <c r="IY57" s="13"/>
      <c r="IZ57" s="13"/>
      <c r="JA57" s="13"/>
      <c r="JB57" s="13"/>
      <c r="JC57" s="13"/>
      <c r="JD57" s="13"/>
      <c r="JE57" s="13"/>
      <c r="JF57" s="13"/>
      <c r="JG57" s="13"/>
      <c r="JH57" s="13"/>
      <c r="JI57" s="13"/>
      <c r="JJ57" s="13"/>
      <c r="JK57" s="13"/>
      <c r="JL57" s="13"/>
      <c r="JM57" s="13"/>
      <c r="JN57" s="13"/>
      <c r="JO57" s="13"/>
      <c r="JP57" s="13"/>
      <c r="JQ57" s="13"/>
      <c r="JR57" s="13"/>
      <c r="JS57" s="13"/>
      <c r="JT57" s="13"/>
      <c r="JU57" s="13"/>
      <c r="JV57" s="13"/>
      <c r="JW57" s="13"/>
      <c r="JX57" s="13"/>
    </row>
    <row r="58" spans="1:284" s="25" customFormat="1" ht="162" customHeight="1" x14ac:dyDescent="0.35">
      <c r="A58" s="117">
        <f t="shared" si="0"/>
        <v>48</v>
      </c>
      <c r="B58" s="129" t="s">
        <v>232</v>
      </c>
      <c r="C58" s="125" t="s">
        <v>241</v>
      </c>
      <c r="D58" s="127" t="s">
        <v>236</v>
      </c>
      <c r="E58" s="93"/>
      <c r="F58" s="93"/>
      <c r="G58" s="128">
        <v>1007</v>
      </c>
      <c r="H58" s="128">
        <v>957</v>
      </c>
      <c r="I58" s="208"/>
      <c r="J58" s="208"/>
      <c r="K58" s="172"/>
      <c r="L58" s="172"/>
      <c r="M58" s="172"/>
      <c r="N58" s="172"/>
      <c r="O58" s="170"/>
      <c r="P58" s="170"/>
      <c r="Q58" s="19"/>
      <c r="V58" s="202"/>
      <c r="W58" s="203"/>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91"/>
      <c r="GE58" s="91"/>
      <c r="GF58" s="91"/>
      <c r="GG58" s="91"/>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91"/>
      <c r="JS58" s="91"/>
      <c r="JT58" s="91"/>
      <c r="JU58" s="91"/>
      <c r="JV58" s="91"/>
      <c r="JW58" s="91"/>
      <c r="JX58" s="91"/>
    </row>
    <row r="59" spans="1:284" s="25" customFormat="1" ht="152.25" customHeight="1" x14ac:dyDescent="0.35">
      <c r="A59" s="117">
        <f t="shared" si="0"/>
        <v>49</v>
      </c>
      <c r="B59" s="155">
        <v>3.2</v>
      </c>
      <c r="C59" s="26" t="s">
        <v>100</v>
      </c>
      <c r="D59" s="30" t="s">
        <v>204</v>
      </c>
      <c r="E59" s="22">
        <v>-17</v>
      </c>
      <c r="F59" s="22">
        <v>0</v>
      </c>
      <c r="G59" s="22">
        <v>35</v>
      </c>
      <c r="H59" s="22">
        <v>0</v>
      </c>
      <c r="I59" s="65"/>
      <c r="J59" s="65"/>
      <c r="K59" s="77">
        <v>-17</v>
      </c>
      <c r="L59" s="76">
        <v>0</v>
      </c>
      <c r="M59" s="93">
        <v>35</v>
      </c>
      <c r="N59" s="141">
        <v>0</v>
      </c>
      <c r="O59" s="143">
        <v>-17</v>
      </c>
      <c r="P59" s="143"/>
      <c r="Q59" s="19"/>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c r="IW59" s="13"/>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row>
    <row r="60" spans="1:284" s="25" customFormat="1" ht="213.75" customHeight="1" x14ac:dyDescent="0.35">
      <c r="A60" s="117">
        <f t="shared" si="0"/>
        <v>50</v>
      </c>
      <c r="B60" s="131">
        <v>3.21</v>
      </c>
      <c r="C60" s="26" t="s">
        <v>101</v>
      </c>
      <c r="D60" s="30" t="s">
        <v>127</v>
      </c>
      <c r="E60" s="22">
        <v>-2794</v>
      </c>
      <c r="F60" s="22">
        <v>-30542</v>
      </c>
      <c r="G60" s="22">
        <v>-2794</v>
      </c>
      <c r="H60" s="22">
        <v>-30542</v>
      </c>
      <c r="I60" s="65"/>
      <c r="J60" s="65"/>
      <c r="K60" s="22"/>
      <c r="L60" s="22"/>
      <c r="M60" s="141">
        <v>-2582</v>
      </c>
      <c r="N60" s="141">
        <v>-30542</v>
      </c>
      <c r="O60" s="143">
        <v>-2627</v>
      </c>
      <c r="P60" s="143">
        <v>-30542</v>
      </c>
      <c r="Q60" s="19"/>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c r="IW60" s="13"/>
      <c r="IX60" s="13"/>
      <c r="IY60" s="13"/>
      <c r="IZ60" s="13"/>
      <c r="JA60" s="13"/>
      <c r="JB60" s="13"/>
      <c r="JC60" s="13"/>
      <c r="JD60" s="13"/>
      <c r="JE60" s="13"/>
      <c r="JF60" s="13"/>
      <c r="JG60" s="13"/>
      <c r="JH60" s="13"/>
      <c r="JI60" s="13"/>
      <c r="JJ60" s="13"/>
      <c r="JK60" s="13"/>
      <c r="JL60" s="13"/>
      <c r="JM60" s="13"/>
      <c r="JN60" s="13"/>
      <c r="JO60" s="13"/>
      <c r="JP60" s="13"/>
      <c r="JQ60" s="13"/>
      <c r="JR60" s="13"/>
      <c r="JS60" s="13"/>
      <c r="JT60" s="13"/>
      <c r="JU60" s="13"/>
      <c r="JV60" s="13"/>
      <c r="JW60" s="13"/>
      <c r="JX60" s="13"/>
    </row>
    <row r="61" spans="1:284" s="103" customFormat="1" x14ac:dyDescent="0.35">
      <c r="A61" s="117">
        <f t="shared" si="0"/>
        <v>51</v>
      </c>
      <c r="B61" s="132" t="s">
        <v>221</v>
      </c>
      <c r="C61" s="110" t="s">
        <v>206</v>
      </c>
      <c r="D61" s="30" t="s">
        <v>207</v>
      </c>
      <c r="E61" s="111"/>
      <c r="F61" s="105"/>
      <c r="G61" s="77"/>
      <c r="H61" s="93"/>
      <c r="I61" s="62"/>
      <c r="J61" s="62"/>
      <c r="K61" s="25"/>
      <c r="L61" s="25"/>
      <c r="M61" s="112"/>
      <c r="N61" s="25"/>
      <c r="O61" s="145">
        <v>9220.6593445154322</v>
      </c>
      <c r="P61" s="145">
        <v>12731.674373896383</v>
      </c>
      <c r="Q61" s="25"/>
      <c r="R61" s="25"/>
      <c r="S61" s="25"/>
      <c r="U61" s="113"/>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row>
    <row r="62" spans="1:284" s="103" customFormat="1" x14ac:dyDescent="0.35">
      <c r="A62" s="117">
        <f t="shared" si="0"/>
        <v>52</v>
      </c>
      <c r="B62" s="132" t="s">
        <v>222</v>
      </c>
      <c r="C62" s="110" t="s">
        <v>208</v>
      </c>
      <c r="D62" s="30" t="s">
        <v>209</v>
      </c>
      <c r="E62" s="111"/>
      <c r="F62" s="105"/>
      <c r="G62" s="77"/>
      <c r="H62" s="93"/>
      <c r="I62" s="62"/>
      <c r="J62" s="62"/>
      <c r="K62" s="25"/>
      <c r="L62" s="25"/>
      <c r="M62" s="25"/>
      <c r="N62" s="25"/>
      <c r="O62" s="146">
        <v>0</v>
      </c>
      <c r="P62" s="145">
        <v>0</v>
      </c>
      <c r="Q62" s="164" t="s">
        <v>210</v>
      </c>
      <c r="R62" s="25"/>
      <c r="S62" s="25"/>
      <c r="U62" s="113"/>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row>
    <row r="63" spans="1:284" s="103" customFormat="1" x14ac:dyDescent="0.35">
      <c r="A63" s="117">
        <f t="shared" si="0"/>
        <v>53</v>
      </c>
      <c r="B63" s="132" t="s">
        <v>223</v>
      </c>
      <c r="C63" s="110" t="s">
        <v>211</v>
      </c>
      <c r="D63" s="30" t="s">
        <v>212</v>
      </c>
      <c r="E63" s="111"/>
      <c r="F63" s="105"/>
      <c r="G63" s="77"/>
      <c r="H63" s="93"/>
      <c r="I63" s="62"/>
      <c r="J63" s="62"/>
      <c r="K63" s="25"/>
      <c r="L63" s="25"/>
      <c r="M63" s="112"/>
      <c r="N63" s="25"/>
      <c r="O63" s="145">
        <v>-56.216691778300898</v>
      </c>
      <c r="P63" s="145">
        <v>0</v>
      </c>
      <c r="Q63" s="25"/>
      <c r="R63" s="25"/>
      <c r="S63" s="25"/>
      <c r="U63" s="113"/>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row>
    <row r="64" spans="1:284" s="103" customFormat="1" x14ac:dyDescent="0.35">
      <c r="A64" s="117">
        <f t="shared" si="0"/>
        <v>54</v>
      </c>
      <c r="B64" s="132" t="s">
        <v>224</v>
      </c>
      <c r="C64" s="110" t="s">
        <v>213</v>
      </c>
      <c r="D64" s="30" t="s">
        <v>214</v>
      </c>
      <c r="E64" s="111"/>
      <c r="F64" s="105"/>
      <c r="G64" s="77"/>
      <c r="H64" s="93"/>
      <c r="I64" s="62"/>
      <c r="J64" s="62"/>
      <c r="K64" s="25"/>
      <c r="L64" s="25"/>
      <c r="M64" s="112"/>
      <c r="N64" s="25"/>
      <c r="O64" s="145"/>
      <c r="P64" s="145">
        <v>0</v>
      </c>
      <c r="Q64" s="25"/>
      <c r="R64" s="25"/>
      <c r="S64" s="25"/>
      <c r="U64" s="113"/>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c r="GH64" s="102"/>
      <c r="GI64" s="102"/>
      <c r="GJ64" s="102"/>
      <c r="GK64" s="102"/>
      <c r="GL64" s="102"/>
      <c r="GM64" s="102"/>
      <c r="GN64" s="102"/>
      <c r="GO64" s="102"/>
      <c r="GP64" s="102"/>
      <c r="GQ64" s="102"/>
      <c r="GR64" s="102"/>
      <c r="GS64" s="102"/>
      <c r="GT64" s="102"/>
      <c r="GU64" s="102"/>
      <c r="GV64" s="102"/>
      <c r="GW64" s="102"/>
      <c r="GX64" s="102"/>
      <c r="GY64" s="102"/>
      <c r="GZ64" s="102"/>
      <c r="HA64" s="102"/>
      <c r="HB64" s="102"/>
      <c r="HC64" s="102"/>
      <c r="HD64" s="102"/>
      <c r="HE64" s="102"/>
      <c r="HF64" s="102"/>
      <c r="HG64" s="102"/>
      <c r="HH64" s="102"/>
      <c r="HI64" s="102"/>
      <c r="HJ64" s="102"/>
      <c r="HK64" s="102"/>
      <c r="HL64" s="102"/>
      <c r="HM64" s="102"/>
      <c r="HN64" s="102"/>
      <c r="HO64" s="102"/>
      <c r="HP64" s="102"/>
      <c r="HQ64" s="102"/>
      <c r="HR64" s="102"/>
      <c r="HS64" s="102"/>
      <c r="HT64" s="102"/>
      <c r="HU64" s="102"/>
      <c r="HV64" s="102"/>
      <c r="HW64" s="102"/>
      <c r="HX64" s="102"/>
      <c r="HY64" s="102"/>
      <c r="HZ64" s="102"/>
      <c r="IA64" s="102"/>
      <c r="IB64" s="102"/>
      <c r="IC64" s="102"/>
      <c r="ID64" s="102"/>
      <c r="IE64" s="102"/>
      <c r="IF64" s="102"/>
      <c r="IG64" s="102"/>
      <c r="IH64" s="102"/>
      <c r="II64" s="102"/>
      <c r="IJ64" s="102"/>
      <c r="IK64" s="102"/>
      <c r="IL64" s="102"/>
      <c r="IM64" s="102"/>
      <c r="IN64" s="102"/>
      <c r="IO64" s="102"/>
      <c r="IP64" s="102"/>
      <c r="IQ64" s="102"/>
      <c r="IR64" s="102"/>
      <c r="IS64" s="102"/>
      <c r="IT64" s="102"/>
      <c r="IU64" s="102"/>
      <c r="IV64" s="102"/>
      <c r="IW64" s="102"/>
      <c r="IX64" s="102"/>
      <c r="IY64" s="102"/>
      <c r="IZ64" s="102"/>
      <c r="JA64" s="102"/>
      <c r="JB64" s="102"/>
      <c r="JC64" s="102"/>
      <c r="JD64" s="102"/>
      <c r="JE64" s="102"/>
      <c r="JF64" s="102"/>
      <c r="JG64" s="102"/>
      <c r="JH64" s="102"/>
      <c r="JI64" s="102"/>
      <c r="JJ64" s="102"/>
      <c r="JK64" s="102"/>
      <c r="JL64" s="102"/>
      <c r="JM64" s="102"/>
      <c r="JN64" s="102"/>
      <c r="JO64" s="102"/>
      <c r="JP64" s="102"/>
      <c r="JQ64" s="102"/>
      <c r="JR64" s="102"/>
      <c r="JS64" s="102"/>
      <c r="JT64" s="102"/>
    </row>
    <row r="65" spans="1:284" s="103" customFormat="1" x14ac:dyDescent="0.35">
      <c r="A65" s="124">
        <f t="shared" si="0"/>
        <v>55</v>
      </c>
      <c r="B65" s="152" t="s">
        <v>246</v>
      </c>
      <c r="C65" s="151" t="s">
        <v>243</v>
      </c>
      <c r="D65" s="30"/>
      <c r="E65" s="111"/>
      <c r="F65" s="105"/>
      <c r="G65" s="77"/>
      <c r="H65" s="93"/>
      <c r="I65" s="62"/>
      <c r="J65" s="62"/>
      <c r="K65" s="25"/>
      <c r="L65" s="25"/>
      <c r="M65" s="93">
        <v>-329</v>
      </c>
      <c r="N65" s="141">
        <v>-2377</v>
      </c>
      <c r="O65" s="145"/>
      <c r="P65" s="145"/>
      <c r="Q65" s="25"/>
      <c r="R65" s="25"/>
      <c r="S65" s="25"/>
      <c r="U65" s="113"/>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02"/>
      <c r="CQ65" s="102"/>
      <c r="CR65" s="102"/>
      <c r="CS65" s="102"/>
      <c r="CT65" s="102"/>
      <c r="CU65" s="102"/>
      <c r="CV65" s="102"/>
      <c r="CW65" s="102"/>
      <c r="CX65" s="102"/>
      <c r="CY65" s="102"/>
      <c r="CZ65" s="102"/>
      <c r="DA65" s="102"/>
      <c r="DB65" s="102"/>
      <c r="DC65" s="102"/>
      <c r="DD65" s="102"/>
      <c r="DE65" s="102"/>
      <c r="DF65" s="102"/>
      <c r="DG65" s="102"/>
      <c r="DH65" s="102"/>
      <c r="DI65" s="102"/>
      <c r="DJ65" s="102"/>
      <c r="DK65" s="102"/>
      <c r="DL65" s="102"/>
      <c r="DM65" s="102"/>
      <c r="DN65" s="102"/>
      <c r="DO65" s="102"/>
      <c r="DP65" s="102"/>
      <c r="DQ65" s="102"/>
      <c r="DR65" s="102"/>
      <c r="DS65" s="102"/>
      <c r="DT65" s="102"/>
      <c r="DU65" s="102"/>
      <c r="DV65" s="102"/>
      <c r="DW65" s="102"/>
      <c r="DX65" s="102"/>
      <c r="DY65" s="102"/>
      <c r="DZ65" s="102"/>
      <c r="EA65" s="102"/>
      <c r="EB65" s="102"/>
      <c r="EC65" s="102"/>
      <c r="ED65" s="102"/>
      <c r="EE65" s="102"/>
      <c r="EF65" s="102"/>
      <c r="EG65" s="102"/>
      <c r="EH65" s="102"/>
      <c r="EI65" s="102"/>
      <c r="EJ65" s="102"/>
      <c r="EK65" s="102"/>
      <c r="EL65" s="102"/>
      <c r="EM65" s="102"/>
      <c r="EN65" s="102"/>
      <c r="EO65" s="102"/>
      <c r="EP65" s="102"/>
      <c r="EQ65" s="102"/>
      <c r="ER65" s="102"/>
      <c r="ES65" s="102"/>
      <c r="ET65" s="102"/>
      <c r="EU65" s="102"/>
      <c r="EV65" s="102"/>
      <c r="EW65" s="102"/>
      <c r="EX65" s="102"/>
      <c r="EY65" s="102"/>
      <c r="EZ65" s="102"/>
      <c r="FA65" s="102"/>
      <c r="FB65" s="102"/>
      <c r="FC65" s="102"/>
      <c r="FD65" s="102"/>
      <c r="FE65" s="102"/>
      <c r="FF65" s="102"/>
      <c r="FG65" s="102"/>
      <c r="FH65" s="102"/>
      <c r="FI65" s="102"/>
      <c r="FJ65" s="102"/>
      <c r="FK65" s="102"/>
      <c r="FL65" s="102"/>
      <c r="FM65" s="102"/>
      <c r="FN65" s="102"/>
      <c r="FO65" s="102"/>
      <c r="FP65" s="102"/>
      <c r="FQ65" s="102"/>
      <c r="FR65" s="102"/>
      <c r="FS65" s="102"/>
      <c r="FT65" s="102"/>
      <c r="FU65" s="102"/>
      <c r="FV65" s="102"/>
      <c r="FW65" s="102"/>
      <c r="FX65" s="102"/>
      <c r="FY65" s="102"/>
      <c r="FZ65" s="102"/>
      <c r="GA65" s="102"/>
      <c r="GB65" s="102"/>
      <c r="GC65" s="102"/>
      <c r="GD65" s="102"/>
      <c r="GE65" s="102"/>
      <c r="GF65" s="102"/>
      <c r="GG65" s="102"/>
      <c r="GH65" s="102"/>
      <c r="GI65" s="102"/>
      <c r="GJ65" s="102"/>
      <c r="GK65" s="102"/>
      <c r="GL65" s="102"/>
      <c r="GM65" s="102"/>
      <c r="GN65" s="102"/>
      <c r="GO65" s="102"/>
      <c r="GP65" s="102"/>
      <c r="GQ65" s="102"/>
      <c r="GR65" s="102"/>
      <c r="GS65" s="102"/>
      <c r="GT65" s="102"/>
      <c r="GU65" s="102"/>
      <c r="GV65" s="102"/>
      <c r="GW65" s="102"/>
      <c r="GX65" s="102"/>
      <c r="GY65" s="102"/>
      <c r="GZ65" s="102"/>
      <c r="HA65" s="102"/>
      <c r="HB65" s="102"/>
      <c r="HC65" s="102"/>
      <c r="HD65" s="102"/>
      <c r="HE65" s="102"/>
      <c r="HF65" s="102"/>
      <c r="HG65" s="102"/>
      <c r="HH65" s="102"/>
      <c r="HI65" s="102"/>
      <c r="HJ65" s="102"/>
      <c r="HK65" s="102"/>
      <c r="HL65" s="102"/>
      <c r="HM65" s="102"/>
      <c r="HN65" s="102"/>
      <c r="HO65" s="102"/>
      <c r="HP65" s="102"/>
      <c r="HQ65" s="102"/>
      <c r="HR65" s="102"/>
      <c r="HS65" s="102"/>
      <c r="HT65" s="102"/>
      <c r="HU65" s="102"/>
      <c r="HV65" s="102"/>
      <c r="HW65" s="102"/>
      <c r="HX65" s="102"/>
      <c r="HY65" s="102"/>
      <c r="HZ65" s="102"/>
      <c r="IA65" s="102"/>
      <c r="IB65" s="102"/>
      <c r="IC65" s="102"/>
      <c r="ID65" s="102"/>
      <c r="IE65" s="102"/>
      <c r="IF65" s="102"/>
      <c r="IG65" s="102"/>
      <c r="IH65" s="102"/>
      <c r="II65" s="102"/>
      <c r="IJ65" s="102"/>
      <c r="IK65" s="102"/>
      <c r="IL65" s="102"/>
      <c r="IM65" s="102"/>
      <c r="IN65" s="102"/>
      <c r="IO65" s="102"/>
      <c r="IP65" s="102"/>
      <c r="IQ65" s="102"/>
      <c r="IR65" s="102"/>
      <c r="IS65" s="102"/>
      <c r="IT65" s="102"/>
      <c r="IU65" s="102"/>
      <c r="IV65" s="102"/>
      <c r="IW65" s="102"/>
      <c r="IX65" s="102"/>
      <c r="IY65" s="102"/>
      <c r="IZ65" s="102"/>
      <c r="JA65" s="102"/>
      <c r="JB65" s="102"/>
      <c r="JC65" s="102"/>
      <c r="JD65" s="102"/>
      <c r="JE65" s="102"/>
      <c r="JF65" s="102"/>
      <c r="JG65" s="102"/>
      <c r="JH65" s="102"/>
      <c r="JI65" s="102"/>
      <c r="JJ65" s="102"/>
      <c r="JK65" s="102"/>
      <c r="JL65" s="102"/>
      <c r="JM65" s="102"/>
      <c r="JN65" s="102"/>
      <c r="JO65" s="102"/>
      <c r="JP65" s="102"/>
      <c r="JQ65" s="102"/>
      <c r="JR65" s="102"/>
      <c r="JS65" s="102"/>
      <c r="JT65" s="102"/>
      <c r="JU65" s="150"/>
      <c r="JV65" s="150"/>
      <c r="JW65" s="150"/>
      <c r="JX65" s="150"/>
    </row>
    <row r="66" spans="1:284" s="103" customFormat="1" x14ac:dyDescent="0.35">
      <c r="A66" s="124">
        <f t="shared" si="0"/>
        <v>56</v>
      </c>
      <c r="B66" s="152" t="s">
        <v>246</v>
      </c>
      <c r="C66" s="151" t="s">
        <v>244</v>
      </c>
      <c r="D66" s="30"/>
      <c r="E66" s="111"/>
      <c r="F66" s="105"/>
      <c r="G66" s="77"/>
      <c r="H66" s="93"/>
      <c r="I66" s="62"/>
      <c r="J66" s="62"/>
      <c r="K66" s="25"/>
      <c r="L66" s="25"/>
      <c r="M66" s="93">
        <v>-1255</v>
      </c>
      <c r="N66" s="141">
        <v>-11840</v>
      </c>
      <c r="O66" s="145"/>
      <c r="P66" s="145"/>
      <c r="Q66" s="25"/>
      <c r="R66" s="25"/>
      <c r="S66" s="25"/>
      <c r="U66" s="113"/>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102"/>
      <c r="FG66" s="102"/>
      <c r="FH66" s="102"/>
      <c r="FI66" s="102"/>
      <c r="FJ66" s="102"/>
      <c r="FK66" s="102"/>
      <c r="FL66" s="102"/>
      <c r="FM66" s="102"/>
      <c r="FN66" s="102"/>
      <c r="FO66" s="102"/>
      <c r="FP66" s="102"/>
      <c r="FQ66" s="102"/>
      <c r="FR66" s="102"/>
      <c r="FS66" s="102"/>
      <c r="FT66" s="102"/>
      <c r="FU66" s="102"/>
      <c r="FV66" s="102"/>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c r="IR66" s="102"/>
      <c r="IS66" s="102"/>
      <c r="IT66" s="102"/>
      <c r="IU66" s="102"/>
      <c r="IV66" s="102"/>
      <c r="IW66" s="102"/>
      <c r="IX66" s="102"/>
      <c r="IY66" s="102"/>
      <c r="IZ66" s="102"/>
      <c r="JA66" s="102"/>
      <c r="JB66" s="102"/>
      <c r="JC66" s="102"/>
      <c r="JD66" s="102"/>
      <c r="JE66" s="102"/>
      <c r="JF66" s="102"/>
      <c r="JG66" s="102"/>
      <c r="JH66" s="102"/>
      <c r="JI66" s="102"/>
      <c r="JJ66" s="102"/>
      <c r="JK66" s="102"/>
      <c r="JL66" s="102"/>
      <c r="JM66" s="102"/>
      <c r="JN66" s="102"/>
      <c r="JO66" s="102"/>
      <c r="JP66" s="102"/>
      <c r="JQ66" s="102"/>
      <c r="JR66" s="102"/>
      <c r="JS66" s="102"/>
      <c r="JT66" s="102"/>
      <c r="JU66" s="150"/>
      <c r="JV66" s="150"/>
      <c r="JW66" s="150"/>
      <c r="JX66" s="150"/>
    </row>
    <row r="67" spans="1:284" s="103" customFormat="1" x14ac:dyDescent="0.35">
      <c r="A67" s="124">
        <f t="shared" si="0"/>
        <v>57</v>
      </c>
      <c r="B67" s="152" t="s">
        <v>246</v>
      </c>
      <c r="C67" s="151" t="s">
        <v>245</v>
      </c>
      <c r="D67" s="30"/>
      <c r="E67" s="111"/>
      <c r="F67" s="105"/>
      <c r="G67" s="77"/>
      <c r="H67" s="93"/>
      <c r="I67" s="62"/>
      <c r="J67" s="62"/>
      <c r="K67" s="25"/>
      <c r="L67" s="25"/>
      <c r="M67" s="93">
        <v>-1310</v>
      </c>
      <c r="N67" s="141">
        <v>-11274</v>
      </c>
      <c r="O67" s="145"/>
      <c r="P67" s="145"/>
      <c r="Q67" s="25"/>
      <c r="R67" s="25"/>
      <c r="S67" s="25"/>
      <c r="U67" s="113"/>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2"/>
      <c r="FF67" s="102"/>
      <c r="FG67" s="102"/>
      <c r="FH67" s="102"/>
      <c r="FI67" s="102"/>
      <c r="FJ67" s="102"/>
      <c r="FK67" s="102"/>
      <c r="FL67" s="102"/>
      <c r="FM67" s="102"/>
      <c r="FN67" s="102"/>
      <c r="FO67" s="102"/>
      <c r="FP67" s="102"/>
      <c r="FQ67" s="102"/>
      <c r="FR67" s="102"/>
      <c r="FS67" s="102"/>
      <c r="FT67" s="102"/>
      <c r="FU67" s="102"/>
      <c r="FV67" s="102"/>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c r="IR67" s="102"/>
      <c r="IS67" s="102"/>
      <c r="IT67" s="102"/>
      <c r="IU67" s="102"/>
      <c r="IV67" s="102"/>
      <c r="IW67" s="102"/>
      <c r="IX67" s="102"/>
      <c r="IY67" s="102"/>
      <c r="IZ67" s="102"/>
      <c r="JA67" s="102"/>
      <c r="JB67" s="102"/>
      <c r="JC67" s="102"/>
      <c r="JD67" s="102"/>
      <c r="JE67" s="102"/>
      <c r="JF67" s="102"/>
      <c r="JG67" s="102"/>
      <c r="JH67" s="102"/>
      <c r="JI67" s="102"/>
      <c r="JJ67" s="102"/>
      <c r="JK67" s="102"/>
      <c r="JL67" s="102"/>
      <c r="JM67" s="102"/>
      <c r="JN67" s="102"/>
      <c r="JO67" s="102"/>
      <c r="JP67" s="102"/>
      <c r="JQ67" s="102"/>
      <c r="JR67" s="102"/>
      <c r="JS67" s="102"/>
      <c r="JT67" s="102"/>
      <c r="JU67" s="150"/>
      <c r="JV67" s="150"/>
      <c r="JW67" s="150"/>
      <c r="JX67" s="150"/>
    </row>
    <row r="68" spans="1:284" s="25" customFormat="1" ht="15.65" customHeight="1" x14ac:dyDescent="0.35">
      <c r="A68" s="124">
        <f t="shared" si="0"/>
        <v>58</v>
      </c>
      <c r="B68" s="133"/>
      <c r="C68" s="26"/>
      <c r="D68" s="31" t="s">
        <v>50</v>
      </c>
      <c r="E68" s="22">
        <v>-1</v>
      </c>
      <c r="F68" s="22">
        <v>-1</v>
      </c>
      <c r="G68" s="22"/>
      <c r="H68" s="22">
        <v>1</v>
      </c>
      <c r="I68" s="65"/>
      <c r="J68" s="65"/>
      <c r="K68" s="46"/>
      <c r="L68" s="22"/>
      <c r="M68" s="93"/>
      <c r="N68" s="22"/>
      <c r="O68" s="143">
        <v>3</v>
      </c>
      <c r="P68" s="143">
        <v>-1</v>
      </c>
      <c r="Q68" s="19"/>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c r="IW68" s="13"/>
      <c r="IX68" s="13"/>
      <c r="IY68" s="13"/>
      <c r="IZ68" s="13"/>
      <c r="JA68" s="13"/>
      <c r="JB68" s="13"/>
      <c r="JC68" s="13"/>
      <c r="JD68" s="13"/>
      <c r="JE68" s="13"/>
      <c r="JF68" s="13"/>
      <c r="JG68" s="13"/>
      <c r="JH68" s="13"/>
      <c r="JI68" s="13"/>
      <c r="JJ68" s="13"/>
      <c r="JK68" s="13"/>
      <c r="JL68" s="13"/>
      <c r="JM68" s="13"/>
      <c r="JN68" s="13"/>
      <c r="JO68" s="13"/>
      <c r="JP68" s="13"/>
      <c r="JQ68" s="13"/>
      <c r="JR68" s="13"/>
      <c r="JS68" s="13"/>
      <c r="JT68" s="13"/>
      <c r="JU68" s="13"/>
      <c r="JV68" s="13"/>
      <c r="JW68" s="13"/>
      <c r="JX68" s="13"/>
    </row>
    <row r="69" spans="1:284" s="25" customFormat="1" ht="21.75" customHeight="1" x14ac:dyDescent="0.35">
      <c r="A69" s="124">
        <f t="shared" si="0"/>
        <v>59</v>
      </c>
      <c r="B69" s="133"/>
      <c r="C69" s="216" t="s">
        <v>108</v>
      </c>
      <c r="D69" s="216"/>
      <c r="E69" s="46">
        <f>SUM(E5:E68)</f>
        <v>44183</v>
      </c>
      <c r="F69" s="46">
        <f>SUM(F5:F68)</f>
        <v>1877557</v>
      </c>
      <c r="G69" s="166">
        <f>SUM(G5:G68)</f>
        <v>28546</v>
      </c>
      <c r="H69" s="119">
        <f>SUM(H5:H68)</f>
        <v>1860606</v>
      </c>
      <c r="I69" s="65"/>
      <c r="J69" s="65"/>
      <c r="K69" s="167">
        <v>-1058</v>
      </c>
      <c r="L69" s="122">
        <v>1786803</v>
      </c>
      <c r="M69" s="165">
        <f>SUM(M11:M68)</f>
        <v>12281</v>
      </c>
      <c r="N69" s="119">
        <f>SUM(N5:N68)</f>
        <v>1754384</v>
      </c>
      <c r="O69" s="168">
        <f>SUM(O11:O68)</f>
        <v>1098.4426527371313</v>
      </c>
      <c r="P69" s="154">
        <f>SUM(P11:P68)</f>
        <v>1647191.6743738963</v>
      </c>
      <c r="Q69" s="46"/>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row>
    <row r="70" spans="1:284" s="25" customFormat="1" x14ac:dyDescent="0.35">
      <c r="A70" s="117">
        <f t="shared" si="0"/>
        <v>60</v>
      </c>
      <c r="B70" s="133"/>
      <c r="C70" s="26"/>
      <c r="D70" s="9"/>
      <c r="E70" s="22"/>
      <c r="F70" s="22"/>
      <c r="G70" s="22"/>
      <c r="H70" s="22"/>
      <c r="I70" s="46"/>
      <c r="J70" s="46"/>
      <c r="K70" s="22"/>
      <c r="L70" s="22"/>
      <c r="M70" s="22"/>
      <c r="N70" s="22"/>
      <c r="O70" s="144"/>
      <c r="P70" s="147"/>
      <c r="Q70" s="9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c r="IW70" s="13"/>
      <c r="IX70" s="13"/>
      <c r="IY70" s="13"/>
      <c r="IZ70" s="13"/>
      <c r="JA70" s="13"/>
      <c r="JB70" s="13"/>
      <c r="JC70" s="13"/>
      <c r="JD70" s="13"/>
      <c r="JE70" s="13"/>
      <c r="JF70" s="13"/>
      <c r="JG70" s="13"/>
      <c r="JH70" s="13"/>
      <c r="JI70" s="13"/>
      <c r="JJ70" s="13"/>
      <c r="JK70" s="13"/>
      <c r="JL70" s="13"/>
      <c r="JM70" s="13"/>
      <c r="JN70" s="13"/>
      <c r="JO70" s="13"/>
      <c r="JP70" s="13"/>
      <c r="JQ70" s="13"/>
      <c r="JR70" s="13"/>
      <c r="JS70" s="13"/>
      <c r="JT70" s="13"/>
      <c r="JU70" s="13"/>
      <c r="JV70" s="13"/>
      <c r="JW70" s="13"/>
      <c r="JX70" s="13"/>
    </row>
    <row r="71" spans="1:284" s="25" customFormat="1" x14ac:dyDescent="0.35">
      <c r="A71" s="117">
        <f t="shared" si="0"/>
        <v>61</v>
      </c>
      <c r="B71" s="6"/>
      <c r="C71" s="26"/>
      <c r="D71" s="9"/>
      <c r="E71" s="22"/>
      <c r="F71" s="22"/>
      <c r="G71" s="22"/>
      <c r="H71" s="22"/>
      <c r="I71" s="46"/>
      <c r="J71" s="46"/>
      <c r="K71" s="22"/>
      <c r="L71" s="22"/>
      <c r="M71" s="22"/>
      <c r="N71" s="22"/>
      <c r="O71" s="144"/>
      <c r="P71" s="144"/>
      <c r="Q71" s="9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c r="IW71" s="13"/>
      <c r="IX71" s="13"/>
      <c r="IY71" s="13"/>
      <c r="IZ71" s="13"/>
      <c r="JA71" s="13"/>
      <c r="JB71" s="13"/>
      <c r="JC71" s="13"/>
      <c r="JD71" s="13"/>
      <c r="JE71" s="13"/>
      <c r="JF71" s="13"/>
      <c r="JG71" s="13"/>
      <c r="JH71" s="13"/>
      <c r="JI71" s="13"/>
      <c r="JJ71" s="13"/>
      <c r="JK71" s="13"/>
      <c r="JL71" s="13"/>
      <c r="JM71" s="13"/>
      <c r="JN71" s="13"/>
      <c r="JO71" s="13"/>
      <c r="JP71" s="13"/>
      <c r="JQ71" s="13"/>
      <c r="JR71" s="13"/>
      <c r="JS71" s="13"/>
      <c r="JT71" s="13"/>
      <c r="JU71" s="13"/>
      <c r="JV71" s="13"/>
      <c r="JW71" s="13"/>
      <c r="JX71" s="13"/>
    </row>
    <row r="72" spans="1:284" s="25" customFormat="1" ht="26.25" customHeight="1" x14ac:dyDescent="0.35">
      <c r="A72" s="117">
        <f t="shared" si="0"/>
        <v>62</v>
      </c>
      <c r="B72" s="6"/>
      <c r="C72" s="9"/>
      <c r="D72" s="9"/>
      <c r="E72" s="21"/>
      <c r="F72" s="21"/>
      <c r="G72" s="21"/>
      <c r="H72" s="21"/>
      <c r="I72" s="21"/>
      <c r="J72" s="21"/>
      <c r="K72" s="21"/>
      <c r="L72" s="21"/>
      <c r="M72" s="21"/>
      <c r="N72" s="21"/>
      <c r="O72" s="148"/>
      <c r="P72" s="148"/>
      <c r="Q72" s="20"/>
      <c r="R72" s="5"/>
      <c r="S72" s="5"/>
      <c r="T72" s="5"/>
      <c r="U72" s="5"/>
      <c r="V72" s="5"/>
      <c r="W72" s="5"/>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c r="IW72" s="13"/>
      <c r="IX72" s="13"/>
      <c r="IY72" s="13"/>
      <c r="IZ72" s="13"/>
      <c r="JA72" s="13"/>
      <c r="JB72" s="13"/>
      <c r="JC72" s="13"/>
      <c r="JD72" s="13"/>
      <c r="JE72" s="13"/>
      <c r="JF72" s="13"/>
      <c r="JG72" s="13"/>
      <c r="JH72" s="13"/>
      <c r="JI72" s="13"/>
      <c r="JJ72" s="13"/>
      <c r="JK72" s="13"/>
      <c r="JL72" s="13"/>
      <c r="JM72" s="13"/>
      <c r="JN72" s="13"/>
      <c r="JO72" s="13"/>
      <c r="JP72" s="13"/>
      <c r="JQ72" s="13"/>
      <c r="JR72" s="13"/>
      <c r="JS72" s="13"/>
      <c r="JT72" s="13"/>
      <c r="JU72" s="13"/>
      <c r="JV72" s="13"/>
      <c r="JW72" s="13"/>
      <c r="JX72" s="13"/>
    </row>
    <row r="73" spans="1:284" s="25" customFormat="1" x14ac:dyDescent="0.35">
      <c r="A73" s="117">
        <f t="shared" si="0"/>
        <v>63</v>
      </c>
      <c r="B73" s="6"/>
      <c r="C73" s="24" t="s">
        <v>16</v>
      </c>
      <c r="D73" s="24"/>
      <c r="E73" s="185" t="s">
        <v>64</v>
      </c>
      <c r="F73" s="185"/>
      <c r="G73" s="185" t="s">
        <v>64</v>
      </c>
      <c r="H73" s="185"/>
      <c r="I73" s="95"/>
      <c r="J73" s="95"/>
      <c r="K73" s="185"/>
      <c r="L73" s="185"/>
      <c r="M73" s="185"/>
      <c r="N73" s="185"/>
      <c r="O73" s="191"/>
      <c r="P73" s="191"/>
      <c r="Q73" s="90"/>
      <c r="R73" s="5"/>
      <c r="S73" s="5"/>
      <c r="T73" s="5"/>
      <c r="U73" s="5"/>
      <c r="V73" s="5"/>
      <c r="W73" s="5"/>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c r="JO73" s="13"/>
      <c r="JP73" s="13"/>
      <c r="JQ73" s="13"/>
      <c r="JR73" s="13"/>
      <c r="JS73" s="13"/>
      <c r="JT73" s="13"/>
      <c r="JU73" s="13"/>
      <c r="JV73" s="13"/>
      <c r="JW73" s="13"/>
      <c r="JX73" s="13"/>
    </row>
    <row r="74" spans="1:284" s="25" customFormat="1" ht="94.5" customHeight="1" x14ac:dyDescent="0.35">
      <c r="A74" s="117">
        <f t="shared" si="0"/>
        <v>64</v>
      </c>
      <c r="B74" s="6"/>
      <c r="C74" s="14" t="s">
        <v>11</v>
      </c>
      <c r="E74" s="198">
        <v>9.9000000000000005E-2</v>
      </c>
      <c r="F74" s="198"/>
      <c r="G74" s="198">
        <v>9.9000000000000005E-2</v>
      </c>
      <c r="H74" s="198"/>
      <c r="I74" s="66"/>
      <c r="J74" s="66"/>
      <c r="K74" s="204">
        <v>9.2999999999999999E-2</v>
      </c>
      <c r="L74" s="205"/>
      <c r="M74" s="204">
        <v>0.09</v>
      </c>
      <c r="N74" s="205"/>
      <c r="O74" s="193">
        <v>9.4E-2</v>
      </c>
      <c r="P74" s="193"/>
      <c r="Q74" s="100"/>
      <c r="R74" s="175" t="s">
        <v>194</v>
      </c>
      <c r="S74" s="177"/>
      <c r="T74" s="5"/>
      <c r="U74" s="5"/>
      <c r="V74" s="175"/>
      <c r="W74" s="177"/>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c r="IW74" s="13"/>
      <c r="IX74" s="13"/>
      <c r="IY74" s="13"/>
      <c r="IZ74" s="13"/>
      <c r="JA74" s="13"/>
      <c r="JB74" s="13"/>
      <c r="JC74" s="13"/>
      <c r="JD74" s="13"/>
      <c r="JE74" s="13"/>
      <c r="JF74" s="13"/>
      <c r="JG74" s="13"/>
      <c r="JH74" s="13"/>
      <c r="JI74" s="13"/>
      <c r="JJ74" s="13"/>
      <c r="JK74" s="13"/>
      <c r="JL74" s="13"/>
      <c r="JM74" s="13"/>
      <c r="JN74" s="13"/>
      <c r="JO74" s="13"/>
      <c r="JP74" s="13"/>
      <c r="JQ74" s="13"/>
      <c r="JR74" s="13"/>
      <c r="JS74" s="13"/>
      <c r="JT74" s="13"/>
      <c r="JU74" s="13"/>
      <c r="JV74" s="13"/>
      <c r="JW74" s="13"/>
      <c r="JX74" s="13"/>
    </row>
    <row r="75" spans="1:284" s="25" customFormat="1" x14ac:dyDescent="0.35">
      <c r="A75" s="117">
        <f t="shared" si="0"/>
        <v>65</v>
      </c>
      <c r="B75" s="6"/>
      <c r="C75" s="14" t="s">
        <v>12</v>
      </c>
      <c r="E75" s="198">
        <v>4.9700000000000001E-2</v>
      </c>
      <c r="F75" s="198"/>
      <c r="G75" s="198">
        <v>4.9700000000000001E-2</v>
      </c>
      <c r="H75" s="198"/>
      <c r="I75" s="66"/>
      <c r="J75" s="66"/>
      <c r="K75" s="204" t="s">
        <v>169</v>
      </c>
      <c r="L75" s="205"/>
      <c r="M75" s="204">
        <v>4.9700000000000001E-2</v>
      </c>
      <c r="N75" s="205"/>
      <c r="O75" s="193">
        <v>4.7500000000000001E-2</v>
      </c>
      <c r="P75" s="193"/>
      <c r="Q75" s="58"/>
      <c r="R75" s="5"/>
      <c r="S75" s="5"/>
      <c r="T75" s="5"/>
      <c r="U75" s="5"/>
      <c r="V75" s="5"/>
      <c r="W75" s="5"/>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c r="IU75" s="13"/>
      <c r="IV75" s="13"/>
      <c r="IW75" s="13"/>
      <c r="IX75" s="13"/>
      <c r="IY75" s="13"/>
      <c r="IZ75" s="13"/>
      <c r="JA75" s="13"/>
      <c r="JB75" s="13"/>
      <c r="JC75" s="13"/>
      <c r="JD75" s="13"/>
      <c r="JE75" s="13"/>
      <c r="JF75" s="13"/>
      <c r="JG75" s="13"/>
      <c r="JH75" s="13"/>
      <c r="JI75" s="13"/>
      <c r="JJ75" s="13"/>
      <c r="JK75" s="13"/>
      <c r="JL75" s="13"/>
      <c r="JM75" s="13"/>
      <c r="JN75" s="13"/>
      <c r="JO75" s="13"/>
      <c r="JP75" s="13"/>
      <c r="JQ75" s="13"/>
      <c r="JR75" s="13"/>
      <c r="JS75" s="13"/>
      <c r="JT75" s="13"/>
      <c r="JU75" s="13"/>
      <c r="JV75" s="13"/>
      <c r="JW75" s="13"/>
      <c r="JX75" s="13"/>
    </row>
    <row r="76" spans="1:284" s="25" customFormat="1" ht="31" x14ac:dyDescent="0.35">
      <c r="A76" s="117">
        <f t="shared" si="0"/>
        <v>66</v>
      </c>
      <c r="B76" s="6"/>
      <c r="C76" s="14" t="s">
        <v>13</v>
      </c>
      <c r="E76" s="199" t="s">
        <v>74</v>
      </c>
      <c r="F76" s="199"/>
      <c r="G76" s="199" t="s">
        <v>74</v>
      </c>
      <c r="H76" s="199"/>
      <c r="I76" s="95"/>
      <c r="J76" s="95"/>
      <c r="K76" s="175" t="s">
        <v>170</v>
      </c>
      <c r="L76" s="177"/>
      <c r="M76" s="196" t="s">
        <v>247</v>
      </c>
      <c r="N76" s="196"/>
      <c r="O76" s="192" t="s">
        <v>215</v>
      </c>
      <c r="P76" s="192"/>
      <c r="Q76" s="58"/>
      <c r="R76" s="185"/>
      <c r="S76" s="185"/>
      <c r="T76" s="185"/>
      <c r="U76" s="185"/>
      <c r="V76" s="185"/>
      <c r="W76" s="185"/>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c r="IU76" s="13"/>
      <c r="IV76" s="13"/>
      <c r="IW76" s="13"/>
      <c r="IX76" s="13"/>
      <c r="IY76" s="13"/>
      <c r="IZ76" s="13"/>
      <c r="JA76" s="13"/>
      <c r="JB76" s="13"/>
      <c r="JC76" s="13"/>
      <c r="JD76" s="13"/>
      <c r="JE76" s="13"/>
      <c r="JF76" s="13"/>
      <c r="JG76" s="13"/>
      <c r="JH76" s="13"/>
      <c r="JI76" s="13"/>
      <c r="JJ76" s="13"/>
      <c r="JK76" s="13"/>
      <c r="JL76" s="13"/>
      <c r="JM76" s="13"/>
      <c r="JN76" s="13"/>
      <c r="JO76" s="13"/>
      <c r="JP76" s="13"/>
      <c r="JQ76" s="13"/>
      <c r="JR76" s="13"/>
      <c r="JS76" s="13"/>
      <c r="JT76" s="13"/>
      <c r="JU76" s="13"/>
      <c r="JV76" s="13"/>
      <c r="JW76" s="13"/>
      <c r="JX76" s="13"/>
    </row>
    <row r="77" spans="1:284" s="25" customFormat="1" x14ac:dyDescent="0.35">
      <c r="A77" s="117">
        <f t="shared" si="0"/>
        <v>67</v>
      </c>
      <c r="B77" s="6"/>
      <c r="C77" s="14" t="s">
        <v>19</v>
      </c>
      <c r="E77" s="187">
        <v>7.4300000000000005E-2</v>
      </c>
      <c r="F77" s="186"/>
      <c r="G77" s="187">
        <v>7.4300000000000005E-2</v>
      </c>
      <c r="H77" s="186"/>
      <c r="I77" s="95"/>
      <c r="J77" s="95"/>
      <c r="K77" s="229">
        <v>7.0699999999999999E-2</v>
      </c>
      <c r="L77" s="230"/>
      <c r="M77" s="194">
        <v>6.9199999999999998E-2</v>
      </c>
      <c r="N77" s="195"/>
      <c r="O77" s="192">
        <v>7.0099999999999996E-2</v>
      </c>
      <c r="P77" s="192"/>
      <c r="Q77" s="60"/>
      <c r="R77" s="185"/>
      <c r="S77" s="185"/>
      <c r="T77" s="185"/>
      <c r="U77" s="185"/>
      <c r="V77" s="185"/>
      <c r="W77" s="185"/>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3"/>
      <c r="IV77" s="13"/>
      <c r="IW77" s="13"/>
      <c r="IX77" s="13"/>
      <c r="IY77" s="13"/>
      <c r="IZ77" s="13"/>
      <c r="JA77" s="13"/>
      <c r="JB77" s="13"/>
      <c r="JC77" s="13"/>
      <c r="JD77" s="13"/>
      <c r="JE77" s="13"/>
      <c r="JF77" s="13"/>
      <c r="JG77" s="13"/>
      <c r="JH77" s="13"/>
      <c r="JI77" s="13"/>
      <c r="JJ77" s="13"/>
      <c r="JK77" s="13"/>
      <c r="JL77" s="13"/>
      <c r="JM77" s="13"/>
      <c r="JN77" s="13"/>
      <c r="JO77" s="13"/>
      <c r="JP77" s="13"/>
      <c r="JQ77" s="13"/>
      <c r="JR77" s="13"/>
      <c r="JS77" s="13"/>
      <c r="JT77" s="13"/>
      <c r="JU77" s="13"/>
      <c r="JV77" s="13"/>
      <c r="JW77" s="13"/>
      <c r="JX77" s="13"/>
    </row>
    <row r="78" spans="1:284" s="25" customFormat="1" x14ac:dyDescent="0.35">
      <c r="A78" s="117">
        <f t="shared" si="0"/>
        <v>68</v>
      </c>
      <c r="B78" s="6"/>
      <c r="C78" s="14"/>
      <c r="D78" s="14"/>
      <c r="E78" s="185"/>
      <c r="F78" s="185"/>
      <c r="G78" s="185"/>
      <c r="H78" s="185"/>
      <c r="I78" s="95"/>
      <c r="J78" s="95"/>
      <c r="K78" s="185"/>
      <c r="L78" s="185"/>
      <c r="M78" s="185"/>
      <c r="N78" s="185"/>
      <c r="O78" s="191"/>
      <c r="P78" s="191"/>
      <c r="Q78" s="90"/>
      <c r="R78" s="185"/>
      <c r="S78" s="185"/>
      <c r="T78" s="185"/>
      <c r="U78" s="185"/>
      <c r="V78" s="185"/>
      <c r="W78" s="185"/>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c r="IW78" s="13"/>
      <c r="IX78" s="13"/>
      <c r="IY78" s="13"/>
      <c r="IZ78" s="13"/>
      <c r="JA78" s="13"/>
      <c r="JB78" s="13"/>
      <c r="JC78" s="13"/>
      <c r="JD78" s="13"/>
      <c r="JE78" s="13"/>
      <c r="JF78" s="13"/>
      <c r="JG78" s="13"/>
      <c r="JH78" s="13"/>
      <c r="JI78" s="13"/>
      <c r="JJ78" s="13"/>
      <c r="JK78" s="13"/>
      <c r="JL78" s="13"/>
      <c r="JM78" s="13"/>
      <c r="JN78" s="13"/>
      <c r="JO78" s="13"/>
      <c r="JP78" s="13"/>
      <c r="JQ78" s="13"/>
      <c r="JR78" s="13"/>
      <c r="JS78" s="13"/>
      <c r="JT78" s="13"/>
      <c r="JU78" s="13"/>
      <c r="JV78" s="13"/>
      <c r="JW78" s="13"/>
      <c r="JX78" s="13"/>
    </row>
    <row r="79" spans="1:284" s="25" customFormat="1" ht="31" x14ac:dyDescent="0.35">
      <c r="A79" s="117">
        <f t="shared" si="0"/>
        <v>69</v>
      </c>
      <c r="B79" s="6"/>
      <c r="C79" s="24" t="s">
        <v>14</v>
      </c>
      <c r="D79" s="24"/>
      <c r="E79" s="186"/>
      <c r="F79" s="186"/>
      <c r="G79" s="186"/>
      <c r="H79" s="186"/>
      <c r="I79" s="95"/>
      <c r="J79" s="95"/>
      <c r="K79" s="185"/>
      <c r="L79" s="185"/>
      <c r="M79" s="185"/>
      <c r="N79" s="185"/>
      <c r="O79" s="191"/>
      <c r="P79" s="191"/>
      <c r="Q79" s="90"/>
      <c r="R79" s="185"/>
      <c r="S79" s="185"/>
      <c r="T79" s="185"/>
      <c r="U79" s="185"/>
      <c r="V79" s="185"/>
      <c r="W79" s="185"/>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c r="IW79" s="13"/>
      <c r="IX79" s="13"/>
      <c r="IY79" s="13"/>
      <c r="IZ79" s="13"/>
      <c r="JA79" s="13"/>
      <c r="JB79" s="13"/>
      <c r="JC79" s="13"/>
      <c r="JD79" s="13"/>
      <c r="JE79" s="13"/>
      <c r="JF79" s="13"/>
      <c r="JG79" s="13"/>
      <c r="JH79" s="13"/>
      <c r="JI79" s="13"/>
      <c r="JJ79" s="13"/>
      <c r="JK79" s="13"/>
      <c r="JL79" s="13"/>
      <c r="JM79" s="13"/>
      <c r="JN79" s="13"/>
      <c r="JO79" s="13"/>
      <c r="JP79" s="13"/>
      <c r="JQ79" s="13"/>
      <c r="JR79" s="13"/>
      <c r="JS79" s="13"/>
      <c r="JT79" s="13"/>
      <c r="JU79" s="13"/>
      <c r="JV79" s="13"/>
      <c r="JW79" s="13"/>
      <c r="JX79" s="13"/>
    </row>
    <row r="80" spans="1:284" s="25" customFormat="1" ht="63" customHeight="1" x14ac:dyDescent="0.35">
      <c r="A80" s="117">
        <f t="shared" si="0"/>
        <v>70</v>
      </c>
      <c r="B80" s="6"/>
      <c r="C80" s="24" t="s">
        <v>51</v>
      </c>
      <c r="D80" s="24"/>
      <c r="E80" s="41"/>
      <c r="F80" s="41"/>
      <c r="G80" s="41"/>
      <c r="H80" s="41"/>
      <c r="I80" s="95"/>
      <c r="J80" s="95"/>
      <c r="K80" s="231" t="s">
        <v>172</v>
      </c>
      <c r="L80" s="232"/>
      <c r="M80" s="39"/>
      <c r="N80" s="39"/>
      <c r="O80" s="197"/>
      <c r="P80" s="197"/>
      <c r="Q80" s="59"/>
      <c r="R80" s="39"/>
      <c r="S80" s="39"/>
      <c r="T80" s="39"/>
      <c r="U80" s="39"/>
      <c r="V80" s="39"/>
      <c r="W80" s="39"/>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row>
    <row r="81" spans="1:284" s="25" customFormat="1" ht="268.5" customHeight="1" x14ac:dyDescent="0.35">
      <c r="A81" s="39">
        <f t="shared" si="0"/>
        <v>71</v>
      </c>
      <c r="B81" s="6"/>
      <c r="C81" s="36" t="s">
        <v>136</v>
      </c>
      <c r="D81" s="8" t="s">
        <v>144</v>
      </c>
      <c r="E81" s="41"/>
      <c r="F81" s="41"/>
      <c r="G81" s="41"/>
      <c r="H81" s="41"/>
      <c r="I81" s="95"/>
      <c r="J81" s="95"/>
      <c r="K81" s="233" t="s">
        <v>269</v>
      </c>
      <c r="L81" s="234"/>
      <c r="M81" s="173" t="s">
        <v>248</v>
      </c>
      <c r="N81" s="174"/>
      <c r="O81" s="149"/>
      <c r="P81" s="149"/>
      <c r="Q81" s="101"/>
      <c r="R81" s="237" t="s">
        <v>195</v>
      </c>
      <c r="S81" s="238"/>
      <c r="T81" s="39"/>
      <c r="U81" s="39"/>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row>
    <row r="82" spans="1:284" s="25" customFormat="1" ht="130.5" customHeight="1" x14ac:dyDescent="0.35">
      <c r="A82" s="117">
        <f t="shared" si="0"/>
        <v>72</v>
      </c>
      <c r="B82" s="6"/>
      <c r="C82" s="37" t="s">
        <v>137</v>
      </c>
      <c r="D82" s="8" t="s">
        <v>145</v>
      </c>
      <c r="E82" s="41"/>
      <c r="F82" s="41"/>
      <c r="G82" s="41"/>
      <c r="H82" s="41"/>
      <c r="I82" s="95"/>
      <c r="J82" s="95"/>
      <c r="K82" s="231" t="s">
        <v>173</v>
      </c>
      <c r="L82" s="232"/>
      <c r="M82" s="173" t="s">
        <v>249</v>
      </c>
      <c r="N82" s="174"/>
      <c r="O82" s="98"/>
      <c r="P82" s="98"/>
      <c r="Q82" s="101"/>
      <c r="R82" s="237" t="s">
        <v>196</v>
      </c>
      <c r="S82" s="238"/>
      <c r="T82" s="39"/>
      <c r="U82" s="39"/>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row>
    <row r="83" spans="1:284" s="25" customFormat="1" ht="201" customHeight="1" x14ac:dyDescent="0.35">
      <c r="A83" s="117">
        <f t="shared" si="0"/>
        <v>73</v>
      </c>
      <c r="B83" s="6"/>
      <c r="C83" s="78" t="s">
        <v>174</v>
      </c>
      <c r="D83" s="5" t="s">
        <v>252</v>
      </c>
      <c r="E83" s="175" t="s">
        <v>251</v>
      </c>
      <c r="F83" s="176"/>
      <c r="G83" s="176"/>
      <c r="H83" s="177"/>
      <c r="I83" s="43"/>
      <c r="J83" s="43"/>
      <c r="K83" s="231" t="s">
        <v>175</v>
      </c>
      <c r="L83" s="232"/>
      <c r="M83" s="218" t="s">
        <v>250</v>
      </c>
      <c r="N83" s="219"/>
      <c r="O83" s="190"/>
      <c r="P83" s="190"/>
      <c r="Q83" s="57"/>
      <c r="R83" s="189"/>
      <c r="S83" s="189"/>
      <c r="T83" s="189"/>
      <c r="U83" s="189"/>
      <c r="V83" s="189"/>
      <c r="W83" s="189"/>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row>
    <row r="84" spans="1:284" s="25" customFormat="1" ht="29.25" customHeight="1" x14ac:dyDescent="0.35">
      <c r="A84" s="117">
        <f t="shared" si="0"/>
        <v>74</v>
      </c>
      <c r="B84" s="6"/>
      <c r="C84" s="24" t="s">
        <v>3</v>
      </c>
      <c r="D84" s="5"/>
      <c r="E84" s="189"/>
      <c r="F84" s="189"/>
      <c r="G84" s="189"/>
      <c r="H84" s="189"/>
      <c r="I84" s="43"/>
      <c r="J84" s="43"/>
      <c r="K84" s="185"/>
      <c r="L84" s="185"/>
      <c r="M84" s="185"/>
      <c r="N84" s="185"/>
      <c r="O84" s="186"/>
      <c r="P84" s="186"/>
      <c r="Q84" s="90"/>
      <c r="R84" s="185"/>
      <c r="S84" s="185"/>
      <c r="T84" s="185"/>
      <c r="U84" s="185"/>
      <c r="V84" s="185"/>
      <c r="W84" s="185"/>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row>
    <row r="85" spans="1:284" s="13" customFormat="1" ht="187.5" customHeight="1" x14ac:dyDescent="0.35">
      <c r="A85" s="117">
        <f t="shared" si="0"/>
        <v>75</v>
      </c>
      <c r="B85" s="6"/>
      <c r="C85" s="38" t="s">
        <v>105</v>
      </c>
      <c r="D85" s="79" t="s">
        <v>130</v>
      </c>
      <c r="E85" s="49"/>
      <c r="F85" s="49"/>
      <c r="G85" s="49"/>
      <c r="H85" s="49"/>
      <c r="I85" s="49"/>
      <c r="J85" s="49"/>
      <c r="K85" s="235" t="s">
        <v>176</v>
      </c>
      <c r="L85" s="235"/>
      <c r="M85" s="151" t="s">
        <v>253</v>
      </c>
      <c r="N85" s="50"/>
      <c r="O85" s="51" t="s">
        <v>216</v>
      </c>
      <c r="P85" s="51"/>
      <c r="Q85" s="50"/>
      <c r="R85" s="50"/>
      <c r="S85" s="50"/>
      <c r="T85" s="50"/>
      <c r="U85" s="50"/>
      <c r="V85" s="50"/>
      <c r="W85" s="50"/>
    </row>
    <row r="86" spans="1:284" s="25" customFormat="1" ht="107.25" customHeight="1" x14ac:dyDescent="0.35">
      <c r="A86" s="117">
        <f t="shared" si="0"/>
        <v>76</v>
      </c>
      <c r="B86" s="6"/>
      <c r="C86" s="9" t="s">
        <v>128</v>
      </c>
      <c r="D86" s="9" t="s">
        <v>129</v>
      </c>
      <c r="E86" s="32"/>
      <c r="F86" s="32"/>
      <c r="G86" s="32"/>
      <c r="H86" s="32"/>
      <c r="I86" s="32"/>
      <c r="J86" s="32"/>
      <c r="K86" s="236" t="s">
        <v>177</v>
      </c>
      <c r="L86" s="236"/>
      <c r="M86" s="153" t="s">
        <v>254</v>
      </c>
      <c r="N86" s="32"/>
      <c r="O86" s="94"/>
      <c r="P86" s="94"/>
      <c r="Q86" s="32"/>
      <c r="R86" s="32"/>
      <c r="S86" s="32"/>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row>
    <row r="87" spans="1:284" s="25" customFormat="1" ht="241.5" customHeight="1" x14ac:dyDescent="0.35">
      <c r="A87" s="117">
        <f t="shared" si="0"/>
        <v>77</v>
      </c>
      <c r="B87" s="6"/>
      <c r="C87" s="9" t="s">
        <v>133</v>
      </c>
      <c r="D87" s="9" t="s">
        <v>132</v>
      </c>
      <c r="E87" s="32"/>
      <c r="F87" s="32"/>
      <c r="G87" s="32"/>
      <c r="H87" s="32"/>
      <c r="I87" s="32"/>
      <c r="J87" s="32"/>
      <c r="K87" s="32"/>
      <c r="L87" s="32"/>
      <c r="M87" s="32"/>
      <c r="N87" s="32"/>
      <c r="O87" s="94"/>
      <c r="P87" s="94"/>
      <c r="Q87" s="32"/>
      <c r="R87" s="32"/>
      <c r="S87" s="32"/>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row>
    <row r="88" spans="1:284" s="13" customFormat="1" ht="78" customHeight="1" x14ac:dyDescent="0.35">
      <c r="A88" s="117">
        <f t="shared" ref="A88:A96" si="1">1+A87</f>
        <v>78</v>
      </c>
      <c r="B88" s="6"/>
      <c r="C88" s="9" t="s">
        <v>166</v>
      </c>
      <c r="D88" s="9"/>
      <c r="E88" s="32"/>
      <c r="F88" s="32"/>
      <c r="G88" s="32"/>
      <c r="H88" s="32"/>
      <c r="I88" s="226" t="s">
        <v>167</v>
      </c>
      <c r="J88" s="227"/>
      <c r="K88" s="227"/>
      <c r="L88" s="227"/>
      <c r="M88" s="227"/>
      <c r="N88" s="227"/>
      <c r="O88" s="227"/>
      <c r="P88" s="227"/>
      <c r="Q88" s="227"/>
      <c r="R88" s="227"/>
      <c r="S88" s="227"/>
      <c r="T88" s="227"/>
      <c r="U88" s="227"/>
      <c r="V88" s="227"/>
      <c r="W88" s="228"/>
    </row>
    <row r="89" spans="1:284" ht="139.5" x14ac:dyDescent="0.35">
      <c r="A89" s="117">
        <f t="shared" si="1"/>
        <v>79</v>
      </c>
      <c r="B89" s="15"/>
      <c r="C89" s="5" t="s">
        <v>134</v>
      </c>
      <c r="D89" s="5" t="s">
        <v>135</v>
      </c>
      <c r="E89" s="35"/>
      <c r="F89" s="35"/>
      <c r="G89" s="35"/>
      <c r="H89" s="35"/>
      <c r="I89" s="52"/>
      <c r="J89" s="53"/>
      <c r="K89" s="53"/>
      <c r="L89" s="53"/>
      <c r="M89" s="53"/>
      <c r="N89" s="53"/>
      <c r="O89" s="108"/>
      <c r="P89" s="108"/>
      <c r="Q89" s="53"/>
      <c r="R89" s="53"/>
      <c r="S89" s="53"/>
      <c r="T89" s="53"/>
      <c r="U89" s="53"/>
      <c r="V89" s="53"/>
      <c r="W89" s="54"/>
    </row>
    <row r="90" spans="1:284" ht="94.5" customHeight="1" x14ac:dyDescent="0.35">
      <c r="A90" s="117">
        <f t="shared" si="1"/>
        <v>80</v>
      </c>
      <c r="B90" s="15"/>
      <c r="C90" s="5" t="s">
        <v>140</v>
      </c>
      <c r="D90" s="5" t="s">
        <v>138</v>
      </c>
      <c r="E90" s="35"/>
      <c r="F90" s="35"/>
      <c r="G90" s="35"/>
      <c r="H90" s="35"/>
      <c r="I90" s="239" t="s">
        <v>163</v>
      </c>
      <c r="J90" s="240"/>
      <c r="K90" s="240"/>
      <c r="L90" s="240"/>
      <c r="M90" s="240"/>
      <c r="N90" s="240"/>
      <c r="O90" s="240"/>
      <c r="P90" s="240"/>
      <c r="Q90" s="240"/>
      <c r="R90" s="240"/>
      <c r="S90" s="240"/>
      <c r="T90" s="240"/>
      <c r="U90" s="240"/>
      <c r="V90" s="240"/>
      <c r="W90" s="241"/>
    </row>
    <row r="91" spans="1:284" ht="46.5" x14ac:dyDescent="0.35">
      <c r="A91" s="117">
        <f t="shared" si="1"/>
        <v>81</v>
      </c>
      <c r="B91" s="15"/>
      <c r="C91" s="5" t="s">
        <v>139</v>
      </c>
      <c r="D91" s="5" t="s">
        <v>141</v>
      </c>
      <c r="E91" s="35"/>
      <c r="F91" s="35"/>
      <c r="G91" s="35"/>
      <c r="H91" s="35"/>
      <c r="I91" s="35"/>
      <c r="J91" s="35"/>
      <c r="K91" s="35"/>
      <c r="L91" s="35"/>
      <c r="M91" s="25"/>
      <c r="N91" s="25"/>
      <c r="O91" s="25"/>
      <c r="P91" s="25"/>
      <c r="Q91" s="25"/>
      <c r="R91" s="25"/>
      <c r="S91" s="25"/>
      <c r="T91" s="25"/>
      <c r="U91" s="25"/>
      <c r="V91" s="25"/>
      <c r="W91" s="25"/>
    </row>
    <row r="92" spans="1:284" ht="113.25" customHeight="1" x14ac:dyDescent="0.35">
      <c r="A92" s="117">
        <f t="shared" si="1"/>
        <v>82</v>
      </c>
      <c r="B92" s="15"/>
      <c r="C92" s="5" t="s">
        <v>142</v>
      </c>
      <c r="D92" s="5" t="s">
        <v>143</v>
      </c>
      <c r="E92" s="35"/>
      <c r="F92" s="35"/>
      <c r="G92" s="35"/>
      <c r="H92" s="35"/>
      <c r="I92" s="239" t="s">
        <v>168</v>
      </c>
      <c r="J92" s="240"/>
      <c r="K92" s="240"/>
      <c r="L92" s="240"/>
      <c r="M92" s="240"/>
      <c r="N92" s="240"/>
      <c r="O92" s="240"/>
      <c r="P92" s="240"/>
      <c r="Q92" s="240"/>
      <c r="R92" s="240"/>
      <c r="S92" s="240"/>
      <c r="T92" s="240"/>
      <c r="U92" s="240"/>
      <c r="V92" s="240"/>
      <c r="W92" s="241"/>
    </row>
    <row r="93" spans="1:284" ht="170.5" x14ac:dyDescent="0.35">
      <c r="A93" s="117">
        <f t="shared" si="1"/>
        <v>83</v>
      </c>
      <c r="B93" s="15"/>
      <c r="C93" s="5" t="s">
        <v>149</v>
      </c>
      <c r="D93" s="5" t="s">
        <v>148</v>
      </c>
      <c r="E93" s="35"/>
      <c r="F93" s="35"/>
      <c r="G93" s="35"/>
      <c r="H93" s="35"/>
      <c r="I93" s="35"/>
      <c r="J93" s="35"/>
      <c r="K93" s="35"/>
      <c r="L93" s="35"/>
      <c r="M93" s="25"/>
      <c r="N93" s="25"/>
      <c r="O93" s="25"/>
      <c r="P93" s="25"/>
      <c r="Q93" s="25"/>
      <c r="R93" s="25"/>
      <c r="S93" s="25"/>
      <c r="T93" s="25"/>
      <c r="U93" s="25"/>
      <c r="V93" s="25"/>
      <c r="W93" s="25"/>
    </row>
    <row r="94" spans="1:284" ht="53.25" customHeight="1" x14ac:dyDescent="0.35">
      <c r="A94" s="117">
        <f t="shared" si="1"/>
        <v>84</v>
      </c>
      <c r="B94" s="15"/>
      <c r="C94" s="5" t="s">
        <v>154</v>
      </c>
      <c r="D94" s="5"/>
      <c r="E94" s="35"/>
      <c r="F94" s="35"/>
      <c r="G94" s="35"/>
      <c r="H94" s="35"/>
      <c r="I94" s="239" t="s">
        <v>162</v>
      </c>
      <c r="J94" s="240"/>
      <c r="K94" s="240"/>
      <c r="L94" s="240"/>
      <c r="M94" s="240"/>
      <c r="N94" s="240"/>
      <c r="O94" s="240"/>
      <c r="P94" s="240"/>
      <c r="Q94" s="240"/>
      <c r="R94" s="240"/>
      <c r="S94" s="240"/>
      <c r="T94" s="240"/>
      <c r="U94" s="240"/>
      <c r="V94" s="240"/>
      <c r="W94" s="241"/>
    </row>
    <row r="95" spans="1:284" ht="78" customHeight="1" x14ac:dyDescent="0.35">
      <c r="A95" s="117">
        <f t="shared" si="1"/>
        <v>85</v>
      </c>
      <c r="B95" s="15"/>
      <c r="C95" s="5" t="s">
        <v>155</v>
      </c>
      <c r="D95" s="5"/>
      <c r="E95" s="35"/>
      <c r="F95" s="35"/>
      <c r="G95" s="35"/>
      <c r="H95" s="35"/>
      <c r="I95" s="239" t="s">
        <v>164</v>
      </c>
      <c r="J95" s="240"/>
      <c r="K95" s="240"/>
      <c r="L95" s="240"/>
      <c r="M95" s="240"/>
      <c r="N95" s="240"/>
      <c r="O95" s="240"/>
      <c r="P95" s="240"/>
      <c r="Q95" s="240"/>
      <c r="R95" s="240"/>
      <c r="S95" s="240"/>
      <c r="T95" s="240"/>
      <c r="U95" s="240"/>
      <c r="V95" s="240"/>
      <c r="W95" s="241"/>
    </row>
    <row r="96" spans="1:284" ht="49.5" customHeight="1" x14ac:dyDescent="0.35">
      <c r="A96" s="117">
        <f t="shared" si="1"/>
        <v>86</v>
      </c>
      <c r="B96" s="15"/>
      <c r="C96" s="5" t="s">
        <v>156</v>
      </c>
      <c r="D96" s="5"/>
      <c r="E96" s="35"/>
      <c r="F96" s="35"/>
      <c r="G96" s="35"/>
      <c r="H96" s="35"/>
      <c r="I96" s="239" t="s">
        <v>165</v>
      </c>
      <c r="J96" s="240"/>
      <c r="K96" s="240"/>
      <c r="L96" s="240"/>
      <c r="M96" s="240"/>
      <c r="N96" s="240"/>
      <c r="O96" s="240"/>
      <c r="P96" s="240"/>
      <c r="Q96" s="240"/>
      <c r="R96" s="240"/>
      <c r="S96" s="240"/>
      <c r="T96" s="240"/>
      <c r="U96" s="240"/>
      <c r="V96" s="240"/>
      <c r="W96" s="241"/>
    </row>
    <row r="97" spans="2:23" ht="13.5" customHeight="1" x14ac:dyDescent="0.35">
      <c r="B97" s="15"/>
      <c r="C97" s="5"/>
      <c r="D97" s="5"/>
      <c r="E97" s="35"/>
      <c r="F97" s="35"/>
      <c r="G97" s="35"/>
      <c r="H97" s="35"/>
      <c r="I97" s="223"/>
      <c r="J97" s="224"/>
      <c r="K97" s="224"/>
      <c r="L97" s="224"/>
      <c r="M97" s="224"/>
      <c r="N97" s="224"/>
      <c r="O97" s="224"/>
      <c r="P97" s="224"/>
      <c r="Q97" s="224"/>
      <c r="R97" s="224"/>
      <c r="S97" s="224"/>
      <c r="T97" s="224"/>
      <c r="U97" s="224"/>
      <c r="V97" s="224"/>
      <c r="W97" s="225"/>
    </row>
  </sheetData>
  <mergeCells count="134">
    <mergeCell ref="O84:P84"/>
    <mergeCell ref="O79:P79"/>
    <mergeCell ref="O77:P77"/>
    <mergeCell ref="M78:N78"/>
    <mergeCell ref="V74:W74"/>
    <mergeCell ref="I97:W97"/>
    <mergeCell ref="I88:W88"/>
    <mergeCell ref="K77:L77"/>
    <mergeCell ref="K80:L80"/>
    <mergeCell ref="K81:L81"/>
    <mergeCell ref="K82:L82"/>
    <mergeCell ref="K83:L83"/>
    <mergeCell ref="K85:L85"/>
    <mergeCell ref="K86:L86"/>
    <mergeCell ref="R81:S81"/>
    <mergeCell ref="R82:S82"/>
    <mergeCell ref="I94:W94"/>
    <mergeCell ref="I95:W95"/>
    <mergeCell ref="K78:L78"/>
    <mergeCell ref="I96:W96"/>
    <mergeCell ref="T79:U79"/>
    <mergeCell ref="I92:W92"/>
    <mergeCell ref="I90:W90"/>
    <mergeCell ref="M74:N74"/>
    <mergeCell ref="M84:N84"/>
    <mergeCell ref="M83:N83"/>
    <mergeCell ref="T83:U83"/>
    <mergeCell ref="T84:U84"/>
    <mergeCell ref="K79:L79"/>
    <mergeCell ref="M79:N79"/>
    <mergeCell ref="R83:S83"/>
    <mergeCell ref="R79:S79"/>
    <mergeCell ref="V5:W5"/>
    <mergeCell ref="V7:W7"/>
    <mergeCell ref="V76:W76"/>
    <mergeCell ref="V77:W77"/>
    <mergeCell ref="V78:W78"/>
    <mergeCell ref="V52:W52"/>
    <mergeCell ref="T5:U5"/>
    <mergeCell ref="T7:U7"/>
    <mergeCell ref="T76:U76"/>
    <mergeCell ref="T77:U77"/>
    <mergeCell ref="T78:U78"/>
    <mergeCell ref="I8:W8"/>
    <mergeCell ref="I35:J35"/>
    <mergeCell ref="M73:N73"/>
    <mergeCell ref="M7:N7"/>
    <mergeCell ref="K7:L7"/>
    <mergeCell ref="R52:S52"/>
    <mergeCell ref="M75:N75"/>
    <mergeCell ref="R77:S77"/>
    <mergeCell ref="R74:S74"/>
    <mergeCell ref="E75:F75"/>
    <mergeCell ref="E78:F78"/>
    <mergeCell ref="C1:S1"/>
    <mergeCell ref="C2:S2"/>
    <mergeCell ref="C3:S3"/>
    <mergeCell ref="E5:F5"/>
    <mergeCell ref="M5:N5"/>
    <mergeCell ref="O5:P5"/>
    <mergeCell ref="R5:S5"/>
    <mergeCell ref="I5:J5"/>
    <mergeCell ref="C69:D69"/>
    <mergeCell ref="K5:L5"/>
    <mergeCell ref="O75:P75"/>
    <mergeCell ref="R76:S76"/>
    <mergeCell ref="R78:S78"/>
    <mergeCell ref="I7:J7"/>
    <mergeCell ref="A8:H8"/>
    <mergeCell ref="E7:F7"/>
    <mergeCell ref="E76:F76"/>
    <mergeCell ref="K74:L74"/>
    <mergeCell ref="K76:L76"/>
    <mergeCell ref="K75:L75"/>
    <mergeCell ref="E73:F73"/>
    <mergeCell ref="G5:H5"/>
    <mergeCell ref="G7:H7"/>
    <mergeCell ref="G73:H73"/>
    <mergeCell ref="G74:H74"/>
    <mergeCell ref="K53:K54"/>
    <mergeCell ref="L53:L54"/>
    <mergeCell ref="I57:I58"/>
    <mergeCell ref="J57:J58"/>
    <mergeCell ref="K57:K58"/>
    <mergeCell ref="L57:L58"/>
    <mergeCell ref="E74:F74"/>
    <mergeCell ref="T1:W2"/>
    <mergeCell ref="E84:F84"/>
    <mergeCell ref="R84:S84"/>
    <mergeCell ref="O83:P83"/>
    <mergeCell ref="K84:L84"/>
    <mergeCell ref="O73:P73"/>
    <mergeCell ref="O76:P76"/>
    <mergeCell ref="O74:P74"/>
    <mergeCell ref="M77:N77"/>
    <mergeCell ref="M76:N76"/>
    <mergeCell ref="R7:S7"/>
    <mergeCell ref="O7:P7"/>
    <mergeCell ref="O78:P78"/>
    <mergeCell ref="O80:P80"/>
    <mergeCell ref="G84:H84"/>
    <mergeCell ref="G75:H75"/>
    <mergeCell ref="G76:H76"/>
    <mergeCell ref="G77:H77"/>
    <mergeCell ref="G78:H78"/>
    <mergeCell ref="G79:H79"/>
    <mergeCell ref="V83:W83"/>
    <mergeCell ref="V84:W84"/>
    <mergeCell ref="V79:W79"/>
    <mergeCell ref="V57:W58"/>
    <mergeCell ref="O57:O58"/>
    <mergeCell ref="P57:P58"/>
    <mergeCell ref="M57:M58"/>
    <mergeCell ref="N57:N58"/>
    <mergeCell ref="M81:N81"/>
    <mergeCell ref="M82:N82"/>
    <mergeCell ref="E83:H83"/>
    <mergeCell ref="C4:E4"/>
    <mergeCell ref="M53:M54"/>
    <mergeCell ref="N53:N54"/>
    <mergeCell ref="O53:O54"/>
    <mergeCell ref="P53:P54"/>
    <mergeCell ref="I53:I54"/>
    <mergeCell ref="J53:J54"/>
    <mergeCell ref="K55:K56"/>
    <mergeCell ref="L55:L56"/>
    <mergeCell ref="M55:M56"/>
    <mergeCell ref="N55:N56"/>
    <mergeCell ref="O55:O56"/>
    <mergeCell ref="P55:P56"/>
    <mergeCell ref="A10:F10"/>
    <mergeCell ref="K73:L73"/>
    <mergeCell ref="E79:F79"/>
    <mergeCell ref="E77:F77"/>
  </mergeCells>
  <pageMargins left="0.79" right="0.18" top="0.56000000000000005" bottom="0.93" header="0.23" footer="0.42"/>
  <pageSetup paperSize="5" scale="39" fitToHeight="8" orientation="landscape" r:id="rId1"/>
  <headerFooter>
    <oddFooter>&amp;C&amp;16UE-190334 et al Joint Issues List (January 2020)&amp;R&amp;16&amp;A Page &amp;P of &amp;N</oddFooter>
  </headerFooter>
  <rowBreaks count="2" manualBreakCount="2">
    <brk id="56" max="16383" man="1"/>
    <brk id="78" max="22" man="1"/>
  </rowBreaks>
  <colBreaks count="1" manualBreakCount="1">
    <brk id="23" max="9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N75"/>
  <sheetViews>
    <sheetView view="pageBreakPreview" zoomScale="70" zoomScaleNormal="100" zoomScaleSheetLayoutView="70" workbookViewId="0">
      <pane xSplit="3" ySplit="8" topLeftCell="D9" activePane="bottomRight" state="frozen"/>
      <selection pane="topRight" activeCell="D1" sqref="D1"/>
      <selection pane="bottomLeft" activeCell="A9" sqref="A9"/>
      <selection pane="bottomRight" activeCell="W40" sqref="W40"/>
    </sheetView>
  </sheetViews>
  <sheetFormatPr defaultColWidth="9.26953125" defaultRowHeight="15.5" x14ac:dyDescent="0.35"/>
  <cols>
    <col min="1" max="1" width="7.453125" style="10" customWidth="1"/>
    <col min="2" max="2" width="11.7265625" style="1" customWidth="1"/>
    <col min="3" max="3" width="29.7265625" style="3" customWidth="1"/>
    <col min="4" max="4" width="59.81640625" style="10" customWidth="1"/>
    <col min="5" max="5" width="10.7265625" style="4" bestFit="1" customWidth="1"/>
    <col min="6" max="6" width="11.1796875" style="4" bestFit="1" customWidth="1"/>
    <col min="7" max="7" width="10.7265625" style="4" bestFit="1" customWidth="1"/>
    <col min="8" max="8" width="11.1796875" style="4" bestFit="1" customWidth="1"/>
    <col min="9" max="10" width="11.1796875" style="4" customWidth="1"/>
    <col min="11" max="11" width="13.26953125" style="23" customWidth="1"/>
    <col min="12" max="12" width="13.7265625" style="23" customWidth="1"/>
    <col min="13" max="13" width="10.7265625" style="10" bestFit="1" customWidth="1"/>
    <col min="14" max="14" width="12.453125" style="10" customWidth="1"/>
    <col min="15" max="15" width="10.7265625" style="10" bestFit="1" customWidth="1"/>
    <col min="16" max="16" width="12" style="10" bestFit="1" customWidth="1"/>
    <col min="17" max="17" width="12" style="23" customWidth="1"/>
    <col min="18" max="18" width="10.26953125" style="10" bestFit="1" customWidth="1"/>
    <col min="19" max="19" width="10.453125" style="10" bestFit="1" customWidth="1"/>
    <col min="20" max="16384" width="9.26953125" style="13"/>
  </cols>
  <sheetData>
    <row r="1" spans="1:19" ht="15.75" customHeight="1" x14ac:dyDescent="0.35">
      <c r="A1" s="211" t="s">
        <v>91</v>
      </c>
      <c r="B1" s="211"/>
      <c r="C1" s="211"/>
      <c r="D1" s="211"/>
      <c r="E1" s="211"/>
      <c r="F1" s="211"/>
      <c r="G1" s="211"/>
      <c r="H1" s="211"/>
      <c r="I1" s="211"/>
      <c r="J1" s="211"/>
      <c r="K1" s="211"/>
      <c r="L1" s="211"/>
      <c r="M1" s="211"/>
      <c r="N1" s="211"/>
      <c r="O1" s="188"/>
      <c r="P1" s="188"/>
      <c r="Q1" s="188"/>
      <c r="R1" s="188"/>
      <c r="S1" s="188"/>
    </row>
    <row r="2" spans="1:19" x14ac:dyDescent="0.35">
      <c r="A2" s="211" t="s">
        <v>52</v>
      </c>
      <c r="B2" s="211"/>
      <c r="C2" s="211"/>
      <c r="D2" s="211"/>
      <c r="E2" s="211"/>
      <c r="F2" s="211"/>
      <c r="G2" s="211"/>
      <c r="H2" s="211"/>
      <c r="I2" s="211"/>
      <c r="J2" s="211"/>
      <c r="K2" s="211"/>
      <c r="L2" s="211"/>
      <c r="M2" s="211"/>
      <c r="N2" s="211"/>
      <c r="O2" s="188"/>
      <c r="P2" s="188"/>
      <c r="Q2" s="188"/>
      <c r="R2" s="188"/>
      <c r="S2" s="188"/>
    </row>
    <row r="3" spans="1:19" ht="15.75" customHeight="1" x14ac:dyDescent="0.35">
      <c r="A3" s="242" t="s">
        <v>271</v>
      </c>
      <c r="B3" s="212"/>
      <c r="C3" s="212"/>
      <c r="D3" s="212"/>
      <c r="E3" s="212"/>
      <c r="F3" s="212"/>
      <c r="G3" s="212"/>
      <c r="H3" s="212"/>
      <c r="I3" s="212"/>
      <c r="J3" s="212"/>
      <c r="K3" s="212"/>
      <c r="L3" s="212"/>
      <c r="M3" s="212"/>
      <c r="N3" s="212"/>
      <c r="O3" s="188"/>
      <c r="P3" s="188"/>
      <c r="Q3" s="188"/>
      <c r="R3" s="188"/>
      <c r="S3" s="188"/>
    </row>
    <row r="4" spans="1:19" ht="18.5" x14ac:dyDescent="0.35">
      <c r="C4" s="178" t="s">
        <v>255</v>
      </c>
      <c r="D4" s="178"/>
      <c r="E4" s="178"/>
      <c r="O4" s="188"/>
      <c r="P4" s="188"/>
      <c r="Q4" s="188"/>
      <c r="R4" s="188"/>
      <c r="S4" s="188"/>
    </row>
    <row r="5" spans="1:19" s="18" customFormat="1" ht="63.75" customHeight="1" x14ac:dyDescent="0.35">
      <c r="A5" s="39"/>
      <c r="B5" s="2" t="s">
        <v>53</v>
      </c>
      <c r="C5" s="40" t="s">
        <v>0</v>
      </c>
      <c r="D5" s="39" t="s">
        <v>24</v>
      </c>
      <c r="E5" s="185" t="s">
        <v>17</v>
      </c>
      <c r="F5" s="185"/>
      <c r="G5" s="206" t="s">
        <v>260</v>
      </c>
      <c r="H5" s="206"/>
      <c r="I5" s="215" t="s">
        <v>152</v>
      </c>
      <c r="J5" s="215"/>
      <c r="K5" s="214" t="s">
        <v>1</v>
      </c>
      <c r="L5" s="214"/>
      <c r="M5" s="214" t="s">
        <v>40</v>
      </c>
      <c r="N5" s="214"/>
      <c r="O5" s="185" t="s">
        <v>84</v>
      </c>
      <c r="P5" s="185"/>
      <c r="Q5" s="90"/>
      <c r="R5" s="214" t="s">
        <v>2</v>
      </c>
      <c r="S5" s="214"/>
    </row>
    <row r="6" spans="1:19" s="18" customFormat="1" x14ac:dyDescent="0.35">
      <c r="A6" s="39"/>
      <c r="B6" s="2" t="s">
        <v>20</v>
      </c>
      <c r="C6" s="40"/>
      <c r="D6" s="39"/>
      <c r="E6" s="39" t="s">
        <v>21</v>
      </c>
      <c r="F6" s="39" t="s">
        <v>22</v>
      </c>
      <c r="G6" s="39" t="s">
        <v>21</v>
      </c>
      <c r="H6" s="39" t="s">
        <v>22</v>
      </c>
      <c r="I6" s="39"/>
      <c r="J6" s="39"/>
      <c r="K6" s="39" t="s">
        <v>21</v>
      </c>
      <c r="L6" s="39" t="s">
        <v>22</v>
      </c>
      <c r="M6" s="39" t="s">
        <v>21</v>
      </c>
      <c r="N6" s="39" t="s">
        <v>22</v>
      </c>
      <c r="O6" s="39" t="s">
        <v>21</v>
      </c>
      <c r="P6" s="39" t="s">
        <v>22</v>
      </c>
      <c r="Q6" s="90" t="s">
        <v>217</v>
      </c>
      <c r="R6" s="39" t="s">
        <v>21</v>
      </c>
      <c r="S6" s="39" t="s">
        <v>22</v>
      </c>
    </row>
    <row r="7" spans="1:19" s="18" customFormat="1" x14ac:dyDescent="0.35">
      <c r="A7" s="39"/>
      <c r="B7" s="2"/>
      <c r="C7" s="40"/>
      <c r="D7" s="39"/>
      <c r="E7" s="185" t="s">
        <v>31</v>
      </c>
      <c r="F7" s="185"/>
      <c r="G7" s="185" t="s">
        <v>31</v>
      </c>
      <c r="H7" s="185"/>
      <c r="I7" s="39"/>
      <c r="J7" s="39"/>
      <c r="K7" s="185" t="s">
        <v>31</v>
      </c>
      <c r="L7" s="185"/>
      <c r="M7" s="185" t="s">
        <v>31</v>
      </c>
      <c r="N7" s="185"/>
      <c r="O7" s="185" t="s">
        <v>31</v>
      </c>
      <c r="P7" s="185"/>
      <c r="Q7" s="90"/>
      <c r="R7" s="185" t="s">
        <v>31</v>
      </c>
      <c r="S7" s="185"/>
    </row>
    <row r="8" spans="1:19" s="18" customFormat="1" ht="81.75" customHeight="1" x14ac:dyDescent="0.35">
      <c r="A8" s="223" t="s">
        <v>86</v>
      </c>
      <c r="B8" s="224"/>
      <c r="C8" s="224"/>
      <c r="D8" s="224"/>
      <c r="E8" s="224"/>
      <c r="F8" s="224"/>
      <c r="G8" s="224"/>
      <c r="H8" s="225"/>
      <c r="I8" s="239" t="s">
        <v>153</v>
      </c>
      <c r="J8" s="240"/>
      <c r="K8" s="240"/>
      <c r="L8" s="240"/>
      <c r="M8" s="240"/>
      <c r="N8" s="240"/>
      <c r="O8" s="240"/>
      <c r="P8" s="240"/>
      <c r="Q8" s="240"/>
      <c r="R8" s="240"/>
      <c r="S8" s="240"/>
    </row>
    <row r="9" spans="1:19" s="18" customFormat="1" x14ac:dyDescent="0.35">
      <c r="A9" s="43"/>
      <c r="B9" s="43"/>
      <c r="C9" s="43"/>
      <c r="D9" s="43"/>
      <c r="E9" s="43"/>
      <c r="F9" s="43"/>
      <c r="G9" s="43"/>
      <c r="H9" s="43"/>
      <c r="I9" s="63"/>
      <c r="J9" s="63"/>
      <c r="K9" s="43"/>
      <c r="L9" s="43"/>
      <c r="M9" s="43"/>
      <c r="N9" s="43"/>
      <c r="O9" s="43"/>
      <c r="P9" s="43"/>
      <c r="Q9" s="43"/>
      <c r="R9" s="43"/>
      <c r="S9" s="43"/>
    </row>
    <row r="10" spans="1:19" s="18" customFormat="1" ht="18.5" x14ac:dyDescent="0.35">
      <c r="A10" s="243" t="s">
        <v>75</v>
      </c>
      <c r="B10" s="243"/>
      <c r="C10" s="243"/>
      <c r="D10" s="243"/>
      <c r="E10" s="243"/>
      <c r="F10" s="243"/>
      <c r="G10" s="44"/>
      <c r="H10" s="44"/>
      <c r="I10" s="67"/>
      <c r="J10" s="67"/>
      <c r="K10" s="45"/>
      <c r="L10" s="45"/>
      <c r="M10" s="45"/>
      <c r="N10" s="45"/>
      <c r="O10" s="45"/>
      <c r="P10" s="45"/>
      <c r="Q10" s="45"/>
      <c r="R10" s="45"/>
      <c r="S10" s="45"/>
    </row>
    <row r="11" spans="1:19" ht="63.75" customHeight="1" x14ac:dyDescent="0.35">
      <c r="A11" s="39">
        <f>1</f>
        <v>1</v>
      </c>
      <c r="B11" s="11">
        <v>1</v>
      </c>
      <c r="C11" s="8" t="s">
        <v>54</v>
      </c>
      <c r="D11" s="29" t="s">
        <v>109</v>
      </c>
      <c r="E11" s="22">
        <v>7528</v>
      </c>
      <c r="F11" s="22">
        <v>405933</v>
      </c>
      <c r="G11" s="22">
        <v>7528</v>
      </c>
      <c r="H11" s="22">
        <v>405933</v>
      </c>
      <c r="I11" s="62"/>
      <c r="J11" s="62"/>
      <c r="K11" s="22"/>
      <c r="L11" s="22"/>
      <c r="M11" s="141">
        <v>4798</v>
      </c>
      <c r="N11" s="141">
        <v>405933</v>
      </c>
      <c r="O11" s="93">
        <v>5271</v>
      </c>
      <c r="P11" s="93">
        <v>405933</v>
      </c>
      <c r="Q11" s="104"/>
      <c r="S11" s="28"/>
    </row>
    <row r="12" spans="1:19" ht="99.75" customHeight="1" x14ac:dyDescent="0.35">
      <c r="A12" s="39">
        <f t="shared" ref="A12:A30" si="0">1+A11</f>
        <v>2</v>
      </c>
      <c r="B12" s="12">
        <v>1.01</v>
      </c>
      <c r="C12" s="8" t="s">
        <v>4</v>
      </c>
      <c r="D12" s="8" t="s">
        <v>80</v>
      </c>
      <c r="E12" s="22">
        <v>-91</v>
      </c>
      <c r="F12" s="22">
        <v>-994</v>
      </c>
      <c r="G12" s="22">
        <v>-91</v>
      </c>
      <c r="H12" s="22">
        <v>-994</v>
      </c>
      <c r="I12" s="62"/>
      <c r="J12" s="62"/>
      <c r="K12" s="22"/>
      <c r="L12" s="22"/>
      <c r="M12" s="141">
        <v>-84</v>
      </c>
      <c r="N12" s="141">
        <v>-994</v>
      </c>
      <c r="O12" s="22">
        <v>-85</v>
      </c>
      <c r="P12" s="25">
        <v>-994</v>
      </c>
      <c r="Q12" s="91"/>
      <c r="S12" s="25"/>
    </row>
    <row r="13" spans="1:19" ht="64.5" customHeight="1" x14ac:dyDescent="0.35">
      <c r="A13" s="39">
        <f t="shared" si="0"/>
        <v>3</v>
      </c>
      <c r="B13" s="12">
        <v>1.02</v>
      </c>
      <c r="C13" s="8" t="s">
        <v>18</v>
      </c>
      <c r="D13" s="8" t="s">
        <v>55</v>
      </c>
      <c r="E13" s="22">
        <v>16</v>
      </c>
      <c r="F13" s="22">
        <v>-1</v>
      </c>
      <c r="G13" s="22">
        <v>16</v>
      </c>
      <c r="H13" s="22">
        <v>-1</v>
      </c>
      <c r="I13" s="62"/>
      <c r="J13" s="62"/>
      <c r="K13" s="22"/>
      <c r="L13" s="22"/>
      <c r="M13" s="141">
        <v>16</v>
      </c>
      <c r="N13" s="141">
        <v>-1</v>
      </c>
      <c r="O13" s="22">
        <v>16</v>
      </c>
      <c r="P13" s="22">
        <v>-1</v>
      </c>
      <c r="Q13" s="93"/>
      <c r="R13" s="25"/>
      <c r="S13" s="25"/>
    </row>
    <row r="14" spans="1:19" ht="62.25" customHeight="1" x14ac:dyDescent="0.35">
      <c r="A14" s="39">
        <f t="shared" si="0"/>
        <v>4</v>
      </c>
      <c r="B14" s="12">
        <v>1.03</v>
      </c>
      <c r="C14" s="8" t="s">
        <v>5</v>
      </c>
      <c r="D14" s="8" t="s">
        <v>81</v>
      </c>
      <c r="E14" s="22">
        <v>-105</v>
      </c>
      <c r="F14" s="22">
        <v>-1144</v>
      </c>
      <c r="G14" s="22">
        <v>-105</v>
      </c>
      <c r="H14" s="22">
        <v>-1144</v>
      </c>
      <c r="I14" s="62"/>
      <c r="J14" s="62"/>
      <c r="K14" s="22"/>
      <c r="L14" s="22"/>
      <c r="M14" s="141">
        <v>-97</v>
      </c>
      <c r="N14" s="141">
        <v>-1144</v>
      </c>
      <c r="O14" s="22">
        <v>-98</v>
      </c>
      <c r="P14" s="22">
        <v>-1144</v>
      </c>
      <c r="Q14" s="93"/>
      <c r="R14" s="25"/>
      <c r="S14" s="25"/>
    </row>
    <row r="15" spans="1:19" x14ac:dyDescent="0.35">
      <c r="A15" s="39">
        <f t="shared" si="0"/>
        <v>5</v>
      </c>
      <c r="B15" s="12">
        <v>1.04</v>
      </c>
      <c r="C15" s="26" t="s">
        <v>76</v>
      </c>
      <c r="D15" s="8" t="s">
        <v>77</v>
      </c>
      <c r="E15" s="22">
        <v>-1683</v>
      </c>
      <c r="F15" s="22">
        <v>-18403</v>
      </c>
      <c r="G15" s="22">
        <v>-1683</v>
      </c>
      <c r="H15" s="22">
        <v>-18403</v>
      </c>
      <c r="I15" s="62"/>
      <c r="J15" s="62"/>
      <c r="K15" s="80">
        <v>-1591</v>
      </c>
      <c r="L15" s="80">
        <v>-18403</v>
      </c>
      <c r="M15" s="141">
        <v>-1555</v>
      </c>
      <c r="N15" s="141">
        <v>-18403</v>
      </c>
      <c r="O15" s="22">
        <v>-1582</v>
      </c>
      <c r="P15" s="22">
        <v>-18403</v>
      </c>
      <c r="Q15" s="93"/>
      <c r="R15" s="25"/>
      <c r="S15" s="25"/>
    </row>
    <row r="16" spans="1:19" ht="31" x14ac:dyDescent="0.35">
      <c r="A16" s="39">
        <f t="shared" si="0"/>
        <v>6</v>
      </c>
      <c r="B16" s="12">
        <v>2.0099999999999998</v>
      </c>
      <c r="C16" s="8" t="s">
        <v>33</v>
      </c>
      <c r="D16" s="8" t="s">
        <v>25</v>
      </c>
      <c r="E16" s="22">
        <v>13</v>
      </c>
      <c r="F16" s="22">
        <v>0</v>
      </c>
      <c r="G16" s="22">
        <v>13</v>
      </c>
      <c r="H16" s="22">
        <v>0</v>
      </c>
      <c r="I16" s="62"/>
      <c r="J16" s="62"/>
      <c r="K16" s="22"/>
      <c r="L16" s="22"/>
      <c r="M16" s="141">
        <v>13</v>
      </c>
      <c r="N16" s="141"/>
      <c r="O16" s="22">
        <v>13</v>
      </c>
      <c r="P16" s="22"/>
      <c r="Q16" s="93"/>
      <c r="R16" s="25"/>
      <c r="S16" s="25"/>
    </row>
    <row r="17" spans="1:19" ht="31" x14ac:dyDescent="0.35">
      <c r="A17" s="39">
        <f t="shared" si="0"/>
        <v>7</v>
      </c>
      <c r="B17" s="12">
        <v>2.0199999999999996</v>
      </c>
      <c r="C17" s="8" t="s">
        <v>34</v>
      </c>
      <c r="D17" s="8" t="s">
        <v>111</v>
      </c>
      <c r="E17" s="22">
        <v>250</v>
      </c>
      <c r="F17" s="22">
        <v>0</v>
      </c>
      <c r="G17" s="22">
        <v>250</v>
      </c>
      <c r="H17" s="22">
        <v>0</v>
      </c>
      <c r="I17" s="62"/>
      <c r="J17" s="62"/>
      <c r="K17" s="22"/>
      <c r="L17" s="22"/>
      <c r="M17" s="141">
        <v>250</v>
      </c>
      <c r="N17" s="141"/>
      <c r="O17" s="22">
        <v>250</v>
      </c>
      <c r="P17" s="22"/>
      <c r="Q17" s="93"/>
      <c r="R17" s="25"/>
      <c r="S17" s="25"/>
    </row>
    <row r="18" spans="1:19" ht="31" x14ac:dyDescent="0.35">
      <c r="A18" s="39">
        <f t="shared" si="0"/>
        <v>8</v>
      </c>
      <c r="B18" s="12">
        <v>2.0299999999999994</v>
      </c>
      <c r="C18" s="8" t="s">
        <v>56</v>
      </c>
      <c r="D18" s="8" t="s">
        <v>27</v>
      </c>
      <c r="E18" s="22">
        <v>174</v>
      </c>
      <c r="F18" s="22">
        <v>0</v>
      </c>
      <c r="G18" s="22">
        <v>174</v>
      </c>
      <c r="H18" s="22">
        <v>0</v>
      </c>
      <c r="I18" s="62"/>
      <c r="J18" s="62"/>
      <c r="K18" s="22"/>
      <c r="L18" s="22"/>
      <c r="M18" s="141">
        <v>174</v>
      </c>
      <c r="N18" s="141"/>
      <c r="O18" s="22">
        <v>174</v>
      </c>
      <c r="P18" s="22"/>
      <c r="Q18" s="93"/>
      <c r="R18" s="25"/>
      <c r="S18" s="25"/>
    </row>
    <row r="19" spans="1:19" ht="100.5" customHeight="1" x14ac:dyDescent="0.35">
      <c r="A19" s="39">
        <f t="shared" si="0"/>
        <v>9</v>
      </c>
      <c r="B19" s="12">
        <v>2.0399999999999991</v>
      </c>
      <c r="C19" s="8" t="s">
        <v>6</v>
      </c>
      <c r="D19" s="8" t="s">
        <v>185</v>
      </c>
      <c r="E19" s="22">
        <v>-61</v>
      </c>
      <c r="F19" s="22">
        <v>0</v>
      </c>
      <c r="G19" s="22">
        <v>4</v>
      </c>
      <c r="H19" s="22">
        <v>0</v>
      </c>
      <c r="I19" s="62"/>
      <c r="J19" s="62"/>
      <c r="K19" s="22"/>
      <c r="L19" s="22"/>
      <c r="M19" s="93">
        <v>4</v>
      </c>
      <c r="N19" s="141"/>
      <c r="O19" s="22">
        <v>-61</v>
      </c>
      <c r="P19" s="22"/>
      <c r="Q19" s="93"/>
      <c r="R19" s="25"/>
      <c r="S19" s="25"/>
    </row>
    <row r="20" spans="1:19" ht="46.5" x14ac:dyDescent="0.35">
      <c r="A20" s="39">
        <f t="shared" si="0"/>
        <v>10</v>
      </c>
      <c r="B20" s="12">
        <v>2.0499999999999989</v>
      </c>
      <c r="C20" s="8" t="s">
        <v>7</v>
      </c>
      <c r="D20" s="8" t="s">
        <v>30</v>
      </c>
      <c r="E20" s="22">
        <v>-9</v>
      </c>
      <c r="F20" s="22">
        <v>0</v>
      </c>
      <c r="G20" s="22">
        <v>-9</v>
      </c>
      <c r="H20" s="22">
        <v>0</v>
      </c>
      <c r="I20" s="62"/>
      <c r="J20" s="62"/>
      <c r="K20" s="22"/>
      <c r="L20" s="22"/>
      <c r="M20" s="141">
        <v>-9</v>
      </c>
      <c r="N20" s="141"/>
      <c r="O20" s="22">
        <v>-9</v>
      </c>
      <c r="P20" s="22"/>
      <c r="Q20" s="93"/>
      <c r="R20" s="25"/>
      <c r="S20" s="25"/>
    </row>
    <row r="21" spans="1:19" ht="31" x14ac:dyDescent="0.35">
      <c r="A21" s="39">
        <f t="shared" si="0"/>
        <v>11</v>
      </c>
      <c r="B21" s="12">
        <v>2.0599999999999987</v>
      </c>
      <c r="C21" s="8" t="s">
        <v>57</v>
      </c>
      <c r="D21" s="8" t="s">
        <v>88</v>
      </c>
      <c r="E21" s="22">
        <v>70</v>
      </c>
      <c r="F21" s="22">
        <v>0</v>
      </c>
      <c r="G21" s="22">
        <v>70</v>
      </c>
      <c r="H21" s="22">
        <v>0</v>
      </c>
      <c r="I21" s="62"/>
      <c r="J21" s="62"/>
      <c r="K21" s="22"/>
      <c r="L21" s="22"/>
      <c r="M21" s="141">
        <v>70</v>
      </c>
      <c r="N21" s="141"/>
      <c r="O21" s="22">
        <v>70</v>
      </c>
      <c r="P21" s="22"/>
      <c r="Q21" s="93"/>
      <c r="R21" s="25"/>
      <c r="S21" s="25"/>
    </row>
    <row r="22" spans="1:19" ht="46.5" x14ac:dyDescent="0.35">
      <c r="A22" s="39">
        <f t="shared" si="0"/>
        <v>12</v>
      </c>
      <c r="B22" s="12">
        <v>2.0699999999999985</v>
      </c>
      <c r="C22" s="26" t="s">
        <v>78</v>
      </c>
      <c r="D22" s="8" t="s">
        <v>38</v>
      </c>
      <c r="E22" s="22">
        <v>-17</v>
      </c>
      <c r="F22" s="22">
        <v>0</v>
      </c>
      <c r="G22" s="22">
        <v>-17</v>
      </c>
      <c r="H22" s="22">
        <v>0</v>
      </c>
      <c r="I22" s="62"/>
      <c r="J22" s="62"/>
      <c r="K22" s="22"/>
      <c r="L22" s="22"/>
      <c r="M22" s="141">
        <v>-17</v>
      </c>
      <c r="N22" s="141"/>
      <c r="O22" s="22">
        <v>-17</v>
      </c>
      <c r="P22" s="22"/>
      <c r="Q22" s="93"/>
      <c r="R22" s="25"/>
      <c r="S22" s="25"/>
    </row>
    <row r="23" spans="1:19" ht="31" x14ac:dyDescent="0.35">
      <c r="A23" s="39">
        <f t="shared" si="0"/>
        <v>13</v>
      </c>
      <c r="B23" s="12">
        <v>2.0799999999999983</v>
      </c>
      <c r="C23" s="8" t="s">
        <v>9</v>
      </c>
      <c r="D23" s="8" t="s">
        <v>26</v>
      </c>
      <c r="E23" s="22">
        <v>1</v>
      </c>
      <c r="F23" s="22">
        <v>0</v>
      </c>
      <c r="G23" s="22">
        <v>1</v>
      </c>
      <c r="H23" s="22">
        <v>0</v>
      </c>
      <c r="I23" s="62"/>
      <c r="J23" s="62"/>
      <c r="K23" s="22"/>
      <c r="L23" s="22"/>
      <c r="M23" s="141">
        <v>1</v>
      </c>
      <c r="N23" s="141"/>
      <c r="O23" s="22">
        <v>1</v>
      </c>
      <c r="P23" s="22"/>
      <c r="Q23" s="93"/>
      <c r="R23" s="25"/>
      <c r="S23" s="25"/>
    </row>
    <row r="24" spans="1:19" ht="31" x14ac:dyDescent="0.35">
      <c r="A24" s="39">
        <f t="shared" si="0"/>
        <v>14</v>
      </c>
      <c r="B24" s="12">
        <v>2.0899999999999981</v>
      </c>
      <c r="C24" s="8" t="s">
        <v>58</v>
      </c>
      <c r="D24" s="8" t="s">
        <v>112</v>
      </c>
      <c r="E24" s="22">
        <v>-12</v>
      </c>
      <c r="F24" s="22">
        <v>0</v>
      </c>
      <c r="G24" s="22">
        <v>-12</v>
      </c>
      <c r="H24" s="22">
        <v>0</v>
      </c>
      <c r="I24" s="62"/>
      <c r="J24" s="62"/>
      <c r="K24" s="22"/>
      <c r="L24" s="22"/>
      <c r="M24" s="141">
        <v>-12</v>
      </c>
      <c r="N24" s="141"/>
      <c r="O24" s="22">
        <v>-12</v>
      </c>
      <c r="P24" s="22"/>
      <c r="Q24" s="93"/>
      <c r="R24" s="25"/>
      <c r="S24" s="25"/>
    </row>
    <row r="25" spans="1:19" ht="93" x14ac:dyDescent="0.35">
      <c r="A25" s="39">
        <f t="shared" si="0"/>
        <v>15</v>
      </c>
      <c r="B25" s="12">
        <v>2.0999999999999979</v>
      </c>
      <c r="C25" s="8" t="s">
        <v>59</v>
      </c>
      <c r="D25" s="8" t="s">
        <v>60</v>
      </c>
      <c r="E25" s="22">
        <v>6</v>
      </c>
      <c r="F25" s="22">
        <v>0</v>
      </c>
      <c r="G25" s="22">
        <v>6</v>
      </c>
      <c r="H25" s="22">
        <v>0</v>
      </c>
      <c r="I25" s="62"/>
      <c r="J25" s="62"/>
      <c r="K25" s="22"/>
      <c r="L25" s="22"/>
      <c r="M25" s="141">
        <v>6</v>
      </c>
      <c r="N25" s="141"/>
      <c r="O25" s="22">
        <v>6</v>
      </c>
      <c r="P25" s="22"/>
      <c r="Q25" s="93"/>
      <c r="R25" s="25"/>
      <c r="S25" s="25"/>
    </row>
    <row r="26" spans="1:19" ht="93" x14ac:dyDescent="0.35">
      <c r="A26" s="39">
        <f t="shared" si="0"/>
        <v>16</v>
      </c>
      <c r="B26" s="12">
        <v>2.1099999999999977</v>
      </c>
      <c r="C26" s="8" t="s">
        <v>37</v>
      </c>
      <c r="D26" s="8" t="s">
        <v>61</v>
      </c>
      <c r="E26" s="22">
        <v>0</v>
      </c>
      <c r="F26" s="22">
        <v>0</v>
      </c>
      <c r="G26" s="22">
        <v>0</v>
      </c>
      <c r="H26" s="22">
        <v>0</v>
      </c>
      <c r="I26" s="62"/>
      <c r="J26" s="62"/>
      <c r="K26" s="22"/>
      <c r="L26" s="22"/>
      <c r="M26" s="141">
        <v>0</v>
      </c>
      <c r="N26" s="141"/>
      <c r="O26" s="22">
        <v>0</v>
      </c>
      <c r="P26" s="22"/>
      <c r="Q26" s="93"/>
      <c r="R26" s="25"/>
      <c r="S26" s="25"/>
    </row>
    <row r="27" spans="1:19" ht="165" customHeight="1" x14ac:dyDescent="0.35">
      <c r="A27" s="39">
        <f t="shared" si="0"/>
        <v>17</v>
      </c>
      <c r="B27" s="12">
        <v>2.1199999999999974</v>
      </c>
      <c r="C27" s="8" t="s">
        <v>62</v>
      </c>
      <c r="D27" s="8" t="s">
        <v>113</v>
      </c>
      <c r="E27" s="22">
        <v>46</v>
      </c>
      <c r="F27" s="22">
        <v>0</v>
      </c>
      <c r="G27" s="22">
        <v>46</v>
      </c>
      <c r="H27" s="22">
        <v>0</v>
      </c>
      <c r="I27" s="62"/>
      <c r="J27" s="62"/>
      <c r="K27" s="22"/>
      <c r="L27" s="22"/>
      <c r="M27" s="141">
        <v>46</v>
      </c>
      <c r="N27" s="141"/>
      <c r="O27" s="22">
        <v>46</v>
      </c>
      <c r="P27" s="22"/>
      <c r="Q27" s="93"/>
      <c r="R27" s="25"/>
      <c r="S27" s="25"/>
    </row>
    <row r="28" spans="1:19" ht="77.5" x14ac:dyDescent="0.35">
      <c r="A28" s="39">
        <f t="shared" si="0"/>
        <v>18</v>
      </c>
      <c r="B28" s="12">
        <v>2.13</v>
      </c>
      <c r="C28" s="26" t="s">
        <v>63</v>
      </c>
      <c r="D28" s="8" t="s">
        <v>115</v>
      </c>
      <c r="E28" s="22">
        <v>229</v>
      </c>
      <c r="F28" s="22">
        <v>0</v>
      </c>
      <c r="G28" s="22">
        <v>229</v>
      </c>
      <c r="H28" s="22">
        <v>0</v>
      </c>
      <c r="I28" s="62"/>
      <c r="J28" s="62"/>
      <c r="K28" s="22"/>
      <c r="L28" s="22"/>
      <c r="M28" s="141">
        <v>-388</v>
      </c>
      <c r="N28" s="141"/>
      <c r="O28" s="22">
        <v>229</v>
      </c>
      <c r="P28" s="22"/>
      <c r="Q28" s="93"/>
      <c r="R28" s="25"/>
      <c r="S28" s="25"/>
    </row>
    <row r="29" spans="1:19" ht="31" x14ac:dyDescent="0.35">
      <c r="A29" s="39">
        <f t="shared" si="0"/>
        <v>19</v>
      </c>
      <c r="B29" s="12">
        <v>2.14</v>
      </c>
      <c r="C29" s="8" t="s">
        <v>10</v>
      </c>
      <c r="D29" s="5" t="s">
        <v>28</v>
      </c>
      <c r="E29" s="22">
        <v>294</v>
      </c>
      <c r="F29" s="22">
        <v>0</v>
      </c>
      <c r="G29" s="22">
        <v>294</v>
      </c>
      <c r="H29" s="22">
        <v>0</v>
      </c>
      <c r="I29" s="62"/>
      <c r="J29" s="62"/>
      <c r="K29" s="22"/>
      <c r="L29" s="22"/>
      <c r="M29" s="141">
        <v>206</v>
      </c>
      <c r="N29" s="141"/>
      <c r="O29" s="22">
        <v>327</v>
      </c>
      <c r="P29" s="22"/>
      <c r="Q29" s="93"/>
      <c r="R29" s="25"/>
      <c r="S29" s="25"/>
    </row>
    <row r="30" spans="1:19" ht="102" customHeight="1" x14ac:dyDescent="0.35">
      <c r="A30" s="39">
        <f t="shared" si="0"/>
        <v>20</v>
      </c>
      <c r="B30" s="12">
        <v>2.15</v>
      </c>
      <c r="C30" s="8" t="s">
        <v>106</v>
      </c>
      <c r="D30" s="5" t="s">
        <v>116</v>
      </c>
      <c r="E30" s="22">
        <v>890</v>
      </c>
      <c r="F30" s="22">
        <v>12730.523269813853</v>
      </c>
      <c r="G30" s="22">
        <v>890</v>
      </c>
      <c r="H30" s="22">
        <v>12730.523269813853</v>
      </c>
      <c r="I30" s="62"/>
      <c r="J30" s="62"/>
      <c r="K30" s="22"/>
      <c r="L30" s="22"/>
      <c r="M30" s="141">
        <v>802</v>
      </c>
      <c r="N30" s="141">
        <v>12731</v>
      </c>
      <c r="O30" s="22">
        <v>821</v>
      </c>
      <c r="P30" s="22">
        <v>12731</v>
      </c>
      <c r="Q30" s="93"/>
      <c r="R30" s="25"/>
      <c r="S30" s="25"/>
    </row>
    <row r="31" spans="1:19" ht="194.25" customHeight="1" x14ac:dyDescent="0.35">
      <c r="A31" s="39">
        <f>1+A30</f>
        <v>21</v>
      </c>
      <c r="B31" s="12">
        <v>3.01</v>
      </c>
      <c r="C31" s="8" t="s">
        <v>44</v>
      </c>
      <c r="D31" s="9" t="s">
        <v>118</v>
      </c>
      <c r="E31" s="22">
        <v>-10837</v>
      </c>
      <c r="F31" s="22">
        <v>0</v>
      </c>
      <c r="G31" s="22">
        <v>-10837</v>
      </c>
      <c r="H31" s="22">
        <v>0</v>
      </c>
      <c r="I31" s="62"/>
      <c r="J31" s="62"/>
      <c r="K31" s="93"/>
      <c r="L31" s="93"/>
      <c r="M31" s="141">
        <v>-10837</v>
      </c>
      <c r="N31" s="141"/>
      <c r="O31" s="93">
        <v>-10837</v>
      </c>
      <c r="P31" s="93"/>
      <c r="Q31" s="93"/>
      <c r="R31" s="25"/>
      <c r="S31" s="25"/>
    </row>
    <row r="32" spans="1:19" ht="108.75" customHeight="1" x14ac:dyDescent="0.35">
      <c r="A32" s="39">
        <f t="shared" ref="A32:A75" si="1">1+A31</f>
        <v>22</v>
      </c>
      <c r="B32" s="12">
        <v>3.02</v>
      </c>
      <c r="C32" s="8" t="s">
        <v>107</v>
      </c>
      <c r="D32" s="9" t="s">
        <v>120</v>
      </c>
      <c r="E32" s="22">
        <v>-241</v>
      </c>
      <c r="F32" s="22">
        <v>0</v>
      </c>
      <c r="G32" s="22">
        <v>-241</v>
      </c>
      <c r="H32" s="22">
        <v>0</v>
      </c>
      <c r="I32" s="62"/>
      <c r="J32" s="62"/>
      <c r="K32" s="93"/>
      <c r="L32" s="93"/>
      <c r="M32" s="141">
        <v>-241</v>
      </c>
      <c r="N32" s="141"/>
      <c r="O32" s="93">
        <v>-241</v>
      </c>
      <c r="P32" s="93"/>
      <c r="Q32" s="93"/>
      <c r="R32" s="93"/>
      <c r="S32" s="22"/>
    </row>
    <row r="33" spans="1:19" ht="108.75" customHeight="1" x14ac:dyDescent="0.35">
      <c r="A33" s="39">
        <f t="shared" si="1"/>
        <v>23</v>
      </c>
      <c r="B33" s="12">
        <v>3.03</v>
      </c>
      <c r="C33" s="8" t="s">
        <v>92</v>
      </c>
      <c r="D33" s="9" t="s">
        <v>186</v>
      </c>
      <c r="E33" s="22">
        <v>54</v>
      </c>
      <c r="F33" s="22">
        <v>0</v>
      </c>
      <c r="G33" s="22">
        <v>-7</v>
      </c>
      <c r="H33" s="22">
        <v>0</v>
      </c>
      <c r="I33" s="62"/>
      <c r="J33" s="62"/>
      <c r="K33" s="93"/>
      <c r="L33" s="93"/>
      <c r="M33" s="141">
        <v>-7</v>
      </c>
      <c r="N33" s="141"/>
      <c r="O33" s="93">
        <v>54</v>
      </c>
      <c r="P33" s="93"/>
      <c r="Q33" s="93"/>
      <c r="R33" s="93"/>
      <c r="S33" s="22"/>
    </row>
    <row r="34" spans="1:19" ht="76.5" customHeight="1" x14ac:dyDescent="0.35">
      <c r="A34" s="39">
        <f t="shared" si="1"/>
        <v>24</v>
      </c>
      <c r="B34" s="12">
        <v>3.04</v>
      </c>
      <c r="C34" s="8" t="s">
        <v>41</v>
      </c>
      <c r="D34" s="29" t="s">
        <v>121</v>
      </c>
      <c r="E34" s="22">
        <v>1022</v>
      </c>
      <c r="F34" s="22">
        <v>0</v>
      </c>
      <c r="G34" s="22">
        <v>1022</v>
      </c>
      <c r="H34" s="22">
        <v>0</v>
      </c>
      <c r="I34" s="62"/>
      <c r="J34" s="62"/>
      <c r="K34" s="93">
        <v>828</v>
      </c>
      <c r="L34" s="93">
        <v>0</v>
      </c>
      <c r="M34" s="141">
        <v>550</v>
      </c>
      <c r="N34" s="141"/>
      <c r="O34" s="118">
        <v>1022</v>
      </c>
      <c r="P34" s="118">
        <v>0</v>
      </c>
      <c r="Q34" s="118" t="s">
        <v>218</v>
      </c>
      <c r="R34" s="25"/>
      <c r="S34" s="25"/>
    </row>
    <row r="35" spans="1:19" ht="146.25" customHeight="1" x14ac:dyDescent="0.35">
      <c r="A35" s="39">
        <f t="shared" si="1"/>
        <v>25</v>
      </c>
      <c r="B35" s="12">
        <v>3.05</v>
      </c>
      <c r="C35" s="8" t="s">
        <v>42</v>
      </c>
      <c r="D35" s="8" t="s">
        <v>123</v>
      </c>
      <c r="E35" s="22">
        <v>-101</v>
      </c>
      <c r="F35" s="22">
        <v>0</v>
      </c>
      <c r="G35" s="22">
        <v>-101</v>
      </c>
      <c r="H35" s="22">
        <v>0</v>
      </c>
      <c r="I35" s="62"/>
      <c r="J35" s="62"/>
      <c r="K35" s="93">
        <v>-101</v>
      </c>
      <c r="L35" s="93">
        <v>0</v>
      </c>
      <c r="M35" s="141">
        <v>-101</v>
      </c>
      <c r="N35" s="141"/>
      <c r="O35" s="93">
        <v>-101</v>
      </c>
      <c r="P35" s="93"/>
      <c r="Q35" s="93"/>
      <c r="R35" s="25"/>
      <c r="S35" s="25"/>
    </row>
    <row r="36" spans="1:19" ht="120.75" customHeight="1" x14ac:dyDescent="0.35">
      <c r="A36" s="39">
        <f t="shared" si="1"/>
        <v>26</v>
      </c>
      <c r="B36" s="12">
        <v>3.06</v>
      </c>
      <c r="C36" s="8" t="s">
        <v>43</v>
      </c>
      <c r="D36" s="8" t="s">
        <v>184</v>
      </c>
      <c r="E36" s="22">
        <v>357</v>
      </c>
      <c r="F36" s="22">
        <v>0</v>
      </c>
      <c r="G36" s="22">
        <v>389</v>
      </c>
      <c r="H36" s="22">
        <v>0</v>
      </c>
      <c r="I36" s="62"/>
      <c r="J36" s="62"/>
      <c r="K36" s="93">
        <v>389</v>
      </c>
      <c r="L36" s="81">
        <v>0</v>
      </c>
      <c r="M36" s="141">
        <v>389</v>
      </c>
      <c r="N36" s="141"/>
      <c r="O36" s="22">
        <v>357</v>
      </c>
      <c r="P36" s="22"/>
      <c r="Q36" s="93"/>
      <c r="R36" s="25"/>
      <c r="S36" s="25"/>
    </row>
    <row r="37" spans="1:19" ht="149.25" customHeight="1" x14ac:dyDescent="0.35">
      <c r="A37" s="39">
        <f t="shared" si="1"/>
        <v>27</v>
      </c>
      <c r="B37" s="12">
        <v>3.07</v>
      </c>
      <c r="C37" s="26" t="s">
        <v>79</v>
      </c>
      <c r="D37" s="29" t="s">
        <v>187</v>
      </c>
      <c r="E37" s="22">
        <v>1128</v>
      </c>
      <c r="F37" s="22">
        <v>0</v>
      </c>
      <c r="G37" s="22">
        <v>292</v>
      </c>
      <c r="H37" s="22">
        <v>0</v>
      </c>
      <c r="I37" s="62"/>
      <c r="J37" s="62"/>
      <c r="K37" s="81">
        <v>0</v>
      </c>
      <c r="L37" s="81">
        <v>0</v>
      </c>
      <c r="M37" s="93">
        <v>227</v>
      </c>
      <c r="N37" s="141"/>
      <c r="O37" s="22">
        <v>307</v>
      </c>
      <c r="P37" s="22"/>
      <c r="Q37" s="93"/>
      <c r="R37" s="25"/>
      <c r="S37" s="25"/>
    </row>
    <row r="38" spans="1:19" ht="91.5" customHeight="1" x14ac:dyDescent="0.35">
      <c r="A38" s="39">
        <f t="shared" si="1"/>
        <v>28</v>
      </c>
      <c r="B38" s="12">
        <v>3.08</v>
      </c>
      <c r="C38" s="8" t="s">
        <v>68</v>
      </c>
      <c r="D38" s="5" t="s">
        <v>124</v>
      </c>
      <c r="E38" s="22">
        <v>653</v>
      </c>
      <c r="F38" s="22">
        <v>0</v>
      </c>
      <c r="G38" s="22">
        <v>653</v>
      </c>
      <c r="H38" s="22">
        <v>0</v>
      </c>
      <c r="I38" s="62"/>
      <c r="J38" s="62"/>
      <c r="K38" s="81">
        <v>0</v>
      </c>
      <c r="L38" s="81">
        <v>0</v>
      </c>
      <c r="M38" s="93">
        <v>348</v>
      </c>
      <c r="N38" s="141"/>
      <c r="O38" s="22">
        <v>296</v>
      </c>
      <c r="P38" s="22"/>
      <c r="Q38" s="93"/>
      <c r="R38" s="25"/>
      <c r="S38" s="25"/>
    </row>
    <row r="39" spans="1:19" ht="120.75" customHeight="1" x14ac:dyDescent="0.35">
      <c r="A39" s="39">
        <f t="shared" si="1"/>
        <v>29</v>
      </c>
      <c r="B39" s="12">
        <v>3.09</v>
      </c>
      <c r="C39" s="8" t="s">
        <v>49</v>
      </c>
      <c r="D39" s="30" t="s">
        <v>201</v>
      </c>
      <c r="E39" s="22">
        <v>484</v>
      </c>
      <c r="F39" s="22">
        <v>0</v>
      </c>
      <c r="G39" s="22">
        <v>131</v>
      </c>
      <c r="H39" s="22">
        <v>0</v>
      </c>
      <c r="I39" s="62"/>
      <c r="J39" s="62"/>
      <c r="K39" s="81">
        <v>269</v>
      </c>
      <c r="L39" s="81">
        <v>0</v>
      </c>
      <c r="M39" s="93">
        <v>131</v>
      </c>
      <c r="N39" s="141"/>
      <c r="O39" s="22">
        <v>484</v>
      </c>
      <c r="P39" s="22"/>
      <c r="Q39" s="93"/>
      <c r="R39" s="25"/>
      <c r="S39" s="25"/>
    </row>
    <row r="40" spans="1:19" ht="140.25" customHeight="1" x14ac:dyDescent="0.35">
      <c r="A40" s="39">
        <f t="shared" si="1"/>
        <v>30</v>
      </c>
      <c r="B40" s="12">
        <v>3.1</v>
      </c>
      <c r="C40" s="8" t="s">
        <v>160</v>
      </c>
      <c r="D40" s="8" t="s">
        <v>126</v>
      </c>
      <c r="E40" s="22">
        <v>912</v>
      </c>
      <c r="F40" s="22">
        <v>0</v>
      </c>
      <c r="G40" s="22">
        <v>912</v>
      </c>
      <c r="H40" s="22">
        <v>0</v>
      </c>
      <c r="I40" s="69">
        <v>912</v>
      </c>
      <c r="J40" s="69">
        <v>0</v>
      </c>
      <c r="K40" s="93">
        <v>912</v>
      </c>
      <c r="L40" s="93">
        <v>0</v>
      </c>
      <c r="M40" s="141">
        <v>912</v>
      </c>
      <c r="N40" s="141"/>
      <c r="O40" s="22">
        <v>912</v>
      </c>
      <c r="P40" s="22"/>
      <c r="Q40" s="93"/>
      <c r="R40" s="25"/>
      <c r="S40" s="25"/>
    </row>
    <row r="41" spans="1:19" ht="162.75" customHeight="1" x14ac:dyDescent="0.35">
      <c r="A41" s="39">
        <f t="shared" si="1"/>
        <v>31</v>
      </c>
      <c r="B41" s="6">
        <v>3.11</v>
      </c>
      <c r="C41" s="26" t="s">
        <v>94</v>
      </c>
      <c r="D41" s="5" t="s">
        <v>191</v>
      </c>
      <c r="E41" s="22">
        <v>871</v>
      </c>
      <c r="F41" s="22">
        <v>2923</v>
      </c>
      <c r="G41" s="22">
        <v>889</v>
      </c>
      <c r="H41" s="22">
        <v>2994</v>
      </c>
      <c r="I41" s="62"/>
      <c r="J41" s="62"/>
      <c r="K41" s="83">
        <v>655</v>
      </c>
      <c r="L41" s="83">
        <v>2273</v>
      </c>
      <c r="M41" s="141">
        <v>868</v>
      </c>
      <c r="N41" s="103">
        <v>2994</v>
      </c>
      <c r="O41" s="22"/>
      <c r="P41" s="22"/>
      <c r="Q41" s="93"/>
      <c r="R41" s="25"/>
      <c r="S41" s="25"/>
    </row>
    <row r="42" spans="1:19" ht="168.75" customHeight="1" x14ac:dyDescent="0.35">
      <c r="A42" s="39">
        <f t="shared" si="1"/>
        <v>32</v>
      </c>
      <c r="B42" s="6">
        <v>3.12</v>
      </c>
      <c r="C42" s="26" t="s">
        <v>95</v>
      </c>
      <c r="D42" s="5" t="s">
        <v>192</v>
      </c>
      <c r="E42" s="22">
        <v>853</v>
      </c>
      <c r="F42" s="22">
        <v>7191</v>
      </c>
      <c r="G42" s="22">
        <v>787</v>
      </c>
      <c r="H42" s="22">
        <v>7251</v>
      </c>
      <c r="I42" s="62"/>
      <c r="J42" s="62"/>
      <c r="K42" s="83">
        <v>611</v>
      </c>
      <c r="L42" s="83">
        <v>6199</v>
      </c>
      <c r="M42" s="141">
        <v>736</v>
      </c>
      <c r="N42" s="103">
        <v>7251</v>
      </c>
      <c r="O42" s="19"/>
      <c r="P42" s="19"/>
      <c r="Q42" s="19"/>
      <c r="R42" s="25"/>
      <c r="S42" s="25"/>
    </row>
    <row r="43" spans="1:19" ht="188.25" customHeight="1" x14ac:dyDescent="0.35">
      <c r="A43" s="39">
        <f t="shared" si="1"/>
        <v>33</v>
      </c>
      <c r="B43" s="6">
        <v>3.13</v>
      </c>
      <c r="C43" s="26" t="s">
        <v>96</v>
      </c>
      <c r="D43" s="5" t="s">
        <v>188</v>
      </c>
      <c r="E43" s="22">
        <v>897</v>
      </c>
      <c r="F43" s="22">
        <v>7194</v>
      </c>
      <c r="G43" s="22">
        <v>757</v>
      </c>
      <c r="H43" s="22">
        <v>6630</v>
      </c>
      <c r="I43" s="62"/>
      <c r="J43" s="62"/>
      <c r="K43" s="83">
        <v>17</v>
      </c>
      <c r="L43" s="83">
        <v>920</v>
      </c>
      <c r="M43" s="141">
        <v>711</v>
      </c>
      <c r="N43" s="141">
        <v>6630</v>
      </c>
      <c r="O43" s="22"/>
      <c r="P43" s="22"/>
      <c r="Q43" s="93"/>
      <c r="R43" s="22"/>
      <c r="S43" s="22"/>
    </row>
    <row r="44" spans="1:19" ht="159" customHeight="1" x14ac:dyDescent="0.35">
      <c r="A44" s="117">
        <f t="shared" si="1"/>
        <v>34</v>
      </c>
      <c r="B44" s="6">
        <v>3.14</v>
      </c>
      <c r="C44" s="26" t="s">
        <v>97</v>
      </c>
      <c r="D44" s="5" t="s">
        <v>189</v>
      </c>
      <c r="E44" s="22">
        <v>1489</v>
      </c>
      <c r="F44" s="22">
        <v>13123</v>
      </c>
      <c r="G44" s="22">
        <v>1167</v>
      </c>
      <c r="H44" s="22">
        <v>10469</v>
      </c>
      <c r="I44" s="62"/>
      <c r="J44" s="62"/>
      <c r="K44" s="83">
        <v>943</v>
      </c>
      <c r="L44" s="83">
        <v>8976</v>
      </c>
      <c r="M44" s="141">
        <v>1094</v>
      </c>
      <c r="N44" s="141">
        <v>10469</v>
      </c>
      <c r="O44" s="22"/>
      <c r="P44" s="22"/>
      <c r="Q44" s="93"/>
      <c r="R44" s="22"/>
      <c r="S44" s="22"/>
    </row>
    <row r="45" spans="1:19" ht="171" customHeight="1" x14ac:dyDescent="0.35">
      <c r="A45" s="117">
        <f t="shared" si="1"/>
        <v>35</v>
      </c>
      <c r="B45" s="6">
        <v>3.15</v>
      </c>
      <c r="C45" s="26" t="s">
        <v>98</v>
      </c>
      <c r="D45" s="5" t="s">
        <v>190</v>
      </c>
      <c r="E45" s="22">
        <v>983</v>
      </c>
      <c r="F45" s="22">
        <v>3408</v>
      </c>
      <c r="G45" s="22">
        <v>854</v>
      </c>
      <c r="H45" s="22">
        <v>2966</v>
      </c>
      <c r="I45" s="62"/>
      <c r="J45" s="62"/>
      <c r="K45" s="83">
        <v>686</v>
      </c>
      <c r="L45" s="83">
        <v>2483</v>
      </c>
      <c r="M45" s="141">
        <v>833</v>
      </c>
      <c r="N45" s="141">
        <v>2966</v>
      </c>
      <c r="O45" s="22"/>
      <c r="P45" s="22"/>
      <c r="Q45" s="93"/>
      <c r="R45" s="22"/>
      <c r="S45" s="22"/>
    </row>
    <row r="46" spans="1:19" ht="213" customHeight="1" x14ac:dyDescent="0.35">
      <c r="A46" s="117">
        <f t="shared" si="1"/>
        <v>36</v>
      </c>
      <c r="B46" s="12">
        <v>3.16</v>
      </c>
      <c r="C46" s="157" t="s">
        <v>261</v>
      </c>
      <c r="D46" s="160" t="s">
        <v>262</v>
      </c>
      <c r="E46" s="22">
        <v>6861</v>
      </c>
      <c r="F46" s="22">
        <v>35432</v>
      </c>
      <c r="G46" s="158">
        <v>6530</v>
      </c>
      <c r="H46" s="158">
        <v>32677</v>
      </c>
      <c r="I46" s="62"/>
      <c r="J46" s="62"/>
      <c r="K46" s="83">
        <v>6414</v>
      </c>
      <c r="L46" s="83">
        <v>33084</v>
      </c>
      <c r="M46" s="141">
        <v>4141</v>
      </c>
      <c r="N46" s="141">
        <v>6953</v>
      </c>
      <c r="O46" s="22">
        <v>5404</v>
      </c>
      <c r="P46" s="22">
        <v>-4401</v>
      </c>
      <c r="Q46" s="105"/>
      <c r="R46" s="209" t="s">
        <v>193</v>
      </c>
      <c r="S46" s="210"/>
    </row>
    <row r="47" spans="1:19" ht="168" customHeight="1" x14ac:dyDescent="0.35">
      <c r="A47" s="117">
        <f t="shared" si="1"/>
        <v>37</v>
      </c>
      <c r="B47" s="12">
        <v>3.17</v>
      </c>
      <c r="C47" s="26" t="s">
        <v>159</v>
      </c>
      <c r="D47" s="9" t="s">
        <v>158</v>
      </c>
      <c r="E47" s="22">
        <v>1259</v>
      </c>
      <c r="F47" s="22">
        <v>-3959</v>
      </c>
      <c r="G47" s="22">
        <v>1259</v>
      </c>
      <c r="H47" s="22">
        <v>-3959</v>
      </c>
      <c r="I47" s="69">
        <v>1259</v>
      </c>
      <c r="J47" s="69">
        <v>-3959</v>
      </c>
      <c r="K47" s="22"/>
      <c r="L47" s="22"/>
      <c r="M47" s="141">
        <v>1286</v>
      </c>
      <c r="N47" s="141">
        <v>-3959</v>
      </c>
      <c r="O47" s="118">
        <v>1280</v>
      </c>
      <c r="P47" s="118">
        <v>-3959</v>
      </c>
      <c r="Q47" s="118" t="s">
        <v>219</v>
      </c>
      <c r="R47" s="22"/>
      <c r="S47" s="22"/>
    </row>
    <row r="48" spans="1:19" ht="170.5" x14ac:dyDescent="0.35">
      <c r="A48" s="117">
        <f t="shared" si="1"/>
        <v>38</v>
      </c>
      <c r="B48" s="12">
        <v>3.18</v>
      </c>
      <c r="C48" s="26" t="s">
        <v>101</v>
      </c>
      <c r="D48" s="30" t="s">
        <v>127</v>
      </c>
      <c r="E48" s="22">
        <v>-1393</v>
      </c>
      <c r="F48" s="22">
        <v>-15228</v>
      </c>
      <c r="G48" s="22">
        <v>-1393</v>
      </c>
      <c r="H48" s="22">
        <v>-15228</v>
      </c>
      <c r="I48" s="62"/>
      <c r="J48" s="62"/>
      <c r="K48" s="22"/>
      <c r="L48" s="22"/>
      <c r="M48" s="141">
        <v>-1287</v>
      </c>
      <c r="N48" s="141">
        <v>-15228</v>
      </c>
      <c r="O48" s="22">
        <v>-1309</v>
      </c>
      <c r="P48" s="22">
        <v>-15228</v>
      </c>
      <c r="Q48" s="93"/>
      <c r="R48" s="22"/>
      <c r="S48" s="22"/>
    </row>
    <row r="49" spans="1:19" s="23" customFormat="1" x14ac:dyDescent="0.35">
      <c r="A49" s="117">
        <f t="shared" si="1"/>
        <v>39</v>
      </c>
      <c r="B49" s="109" t="s">
        <v>221</v>
      </c>
      <c r="C49" s="96" t="s">
        <v>220</v>
      </c>
      <c r="D49" s="30" t="s">
        <v>207</v>
      </c>
      <c r="E49" s="82"/>
      <c r="F49" s="82"/>
      <c r="G49" s="93"/>
      <c r="H49" s="93"/>
      <c r="I49" s="62"/>
      <c r="J49" s="62"/>
      <c r="M49" s="114"/>
      <c r="N49" s="77"/>
      <c r="O49" s="114">
        <v>2104.1284478445727</v>
      </c>
      <c r="P49" s="114">
        <v>5713.2092924948711</v>
      </c>
      <c r="R49" s="115"/>
    </row>
    <row r="50" spans="1:19" s="23" customFormat="1" x14ac:dyDescent="0.35">
      <c r="A50" s="117">
        <f t="shared" si="1"/>
        <v>40</v>
      </c>
      <c r="B50" s="109" t="s">
        <v>222</v>
      </c>
      <c r="C50" s="96" t="s">
        <v>208</v>
      </c>
      <c r="D50" s="30" t="s">
        <v>209</v>
      </c>
      <c r="E50" s="82"/>
      <c r="F50" s="82"/>
      <c r="G50" s="93"/>
      <c r="H50" s="93"/>
      <c r="I50" s="62"/>
      <c r="J50" s="62"/>
      <c r="N50" s="77"/>
      <c r="O50" s="123">
        <v>0</v>
      </c>
      <c r="P50" s="123">
        <v>0</v>
      </c>
      <c r="Q50" s="123" t="s">
        <v>210</v>
      </c>
      <c r="R50" s="115"/>
    </row>
    <row r="51" spans="1:19" s="23" customFormat="1" x14ac:dyDescent="0.35">
      <c r="A51" s="117">
        <f t="shared" si="1"/>
        <v>41</v>
      </c>
      <c r="B51" s="109" t="s">
        <v>223</v>
      </c>
      <c r="C51" s="96" t="s">
        <v>211</v>
      </c>
      <c r="D51" s="30" t="s">
        <v>212</v>
      </c>
      <c r="E51" s="82"/>
      <c r="F51" s="82"/>
      <c r="G51" s="93"/>
      <c r="H51" s="93"/>
      <c r="I51" s="62"/>
      <c r="J51" s="62"/>
      <c r="N51" s="77"/>
      <c r="O51" s="114">
        <v>-16.370689232960448</v>
      </c>
      <c r="P51" s="114">
        <v>0</v>
      </c>
      <c r="Q51" s="114"/>
      <c r="R51" s="115"/>
    </row>
    <row r="52" spans="1:19" s="23" customFormat="1" x14ac:dyDescent="0.35">
      <c r="A52" s="117">
        <f t="shared" si="1"/>
        <v>42</v>
      </c>
      <c r="B52" s="109" t="s">
        <v>224</v>
      </c>
      <c r="C52" s="96" t="s">
        <v>213</v>
      </c>
      <c r="D52" s="30" t="s">
        <v>214</v>
      </c>
      <c r="E52" s="82"/>
      <c r="F52" s="82"/>
      <c r="G52" s="93"/>
      <c r="H52" s="93"/>
      <c r="I52" s="62"/>
      <c r="J52" s="62"/>
      <c r="N52" s="77"/>
      <c r="O52" s="114"/>
      <c r="P52" s="114">
        <v>0</v>
      </c>
      <c r="Q52" s="114"/>
      <c r="R52" s="115"/>
    </row>
    <row r="53" spans="1:19" x14ac:dyDescent="0.35">
      <c r="A53" s="117">
        <f t="shared" si="1"/>
        <v>43</v>
      </c>
      <c r="B53" s="12"/>
      <c r="C53" s="8"/>
      <c r="D53" s="9" t="s">
        <v>50</v>
      </c>
      <c r="E53" s="22">
        <v>0</v>
      </c>
      <c r="F53" s="22">
        <v>0</v>
      </c>
      <c r="G53" s="22">
        <v>-1</v>
      </c>
      <c r="H53" s="22">
        <v>1</v>
      </c>
      <c r="I53" s="62"/>
      <c r="J53" s="62"/>
      <c r="K53" s="22"/>
      <c r="L53" s="22"/>
      <c r="M53" s="22">
        <v>1</v>
      </c>
      <c r="N53" s="22"/>
      <c r="O53" s="22">
        <v>-1</v>
      </c>
      <c r="P53" s="22"/>
      <c r="Q53" s="93"/>
      <c r="R53" s="22"/>
      <c r="S53" s="22"/>
    </row>
    <row r="54" spans="1:19" ht="15.75" customHeight="1" x14ac:dyDescent="0.35">
      <c r="A54" s="117">
        <f t="shared" si="1"/>
        <v>44</v>
      </c>
      <c r="B54" s="6"/>
      <c r="C54" s="216" t="s">
        <v>108</v>
      </c>
      <c r="D54" s="216"/>
      <c r="E54" s="46">
        <f t="shared" ref="E54:H54" si="2">SUM(E11:E53)</f>
        <v>12790</v>
      </c>
      <c r="F54" s="46">
        <f t="shared" si="2"/>
        <v>448205.52326981386</v>
      </c>
      <c r="G54" s="119">
        <f t="shared" si="2"/>
        <v>10666</v>
      </c>
      <c r="H54" s="119">
        <f t="shared" si="2"/>
        <v>441922.52326981386</v>
      </c>
      <c r="I54" s="65"/>
      <c r="J54" s="65"/>
      <c r="K54" s="119">
        <v>6055</v>
      </c>
      <c r="L54" s="46">
        <v>432870</v>
      </c>
      <c r="M54" s="119">
        <f t="shared" ref="M54:N54" si="3">SUM(M11:M53)</f>
        <v>3978</v>
      </c>
      <c r="N54" s="46">
        <f t="shared" si="3"/>
        <v>416198</v>
      </c>
      <c r="O54" s="119">
        <f>SUM(O11:O53)</f>
        <v>5074.7577586116122</v>
      </c>
      <c r="P54" s="46">
        <f>SUM(P11:P53)</f>
        <v>380247.20929249487</v>
      </c>
      <c r="Q54" s="93"/>
      <c r="R54" s="22"/>
      <c r="S54" s="22"/>
    </row>
    <row r="55" spans="1:19" x14ac:dyDescent="0.35">
      <c r="A55" s="124">
        <f t="shared" si="1"/>
        <v>45</v>
      </c>
      <c r="B55" s="6"/>
      <c r="C55" s="24"/>
      <c r="D55" s="24"/>
      <c r="E55" s="7"/>
      <c r="F55" s="7"/>
      <c r="G55" s="7"/>
      <c r="H55" s="7"/>
      <c r="I55" s="7"/>
      <c r="J55" s="7"/>
      <c r="K55" s="39"/>
      <c r="L55" s="39"/>
      <c r="M55" s="39"/>
      <c r="N55" s="39"/>
      <c r="O55" s="39"/>
      <c r="P55" s="39"/>
      <c r="Q55" s="90"/>
      <c r="R55" s="5"/>
      <c r="S55" s="5"/>
    </row>
    <row r="56" spans="1:19" ht="22.5" customHeight="1" x14ac:dyDescent="0.35">
      <c r="A56" s="117">
        <f t="shared" si="1"/>
        <v>46</v>
      </c>
      <c r="B56" s="6"/>
      <c r="C56" s="24"/>
      <c r="D56" s="8"/>
      <c r="E56" s="185" t="s">
        <v>64</v>
      </c>
      <c r="F56" s="185"/>
      <c r="G56" s="185" t="s">
        <v>64</v>
      </c>
      <c r="H56" s="185"/>
      <c r="I56" s="39"/>
      <c r="J56" s="39"/>
      <c r="K56" s="185"/>
      <c r="L56" s="185"/>
      <c r="M56" s="185"/>
      <c r="N56" s="185"/>
      <c r="O56" s="185"/>
      <c r="P56" s="185"/>
      <c r="Q56" s="90"/>
      <c r="R56" s="5"/>
      <c r="S56" s="5"/>
    </row>
    <row r="57" spans="1:19" ht="12.75" customHeight="1" x14ac:dyDescent="0.35">
      <c r="A57" s="117">
        <f t="shared" si="1"/>
        <v>47</v>
      </c>
      <c r="B57" s="6"/>
      <c r="C57" s="24"/>
      <c r="D57" s="8"/>
      <c r="E57" s="185"/>
      <c r="F57" s="185"/>
      <c r="G57" s="185"/>
      <c r="H57" s="185"/>
      <c r="I57" s="39"/>
      <c r="J57" s="39"/>
      <c r="K57" s="185"/>
      <c r="L57" s="185"/>
      <c r="M57" s="185"/>
      <c r="N57" s="185"/>
      <c r="O57" s="185"/>
      <c r="P57" s="185"/>
      <c r="Q57" s="90"/>
      <c r="R57" s="185"/>
      <c r="S57" s="185"/>
    </row>
    <row r="58" spans="1:19" ht="30.75" customHeight="1" x14ac:dyDescent="0.35">
      <c r="A58" s="117">
        <f t="shared" si="1"/>
        <v>48</v>
      </c>
      <c r="B58" s="6"/>
      <c r="C58" s="24" t="s">
        <v>16</v>
      </c>
      <c r="D58" s="8"/>
      <c r="E58" s="185"/>
      <c r="F58" s="185"/>
      <c r="G58" s="185"/>
      <c r="H58" s="185"/>
      <c r="I58" s="39"/>
      <c r="J58" s="39"/>
      <c r="K58" s="185"/>
      <c r="L58" s="185"/>
      <c r="M58" s="185"/>
      <c r="N58" s="185"/>
      <c r="O58" s="185"/>
      <c r="P58" s="185"/>
      <c r="Q58" s="90"/>
      <c r="R58" s="185"/>
      <c r="S58" s="185"/>
    </row>
    <row r="59" spans="1:19" ht="52.5" customHeight="1" x14ac:dyDescent="0.35">
      <c r="A59" s="117">
        <f t="shared" si="1"/>
        <v>49</v>
      </c>
      <c r="B59" s="6"/>
      <c r="C59" s="14" t="s">
        <v>11</v>
      </c>
      <c r="D59" s="8"/>
      <c r="E59" s="198">
        <v>9.9000000000000005E-2</v>
      </c>
      <c r="F59" s="198"/>
      <c r="G59" s="198">
        <v>9.9000000000000005E-2</v>
      </c>
      <c r="H59" s="198"/>
      <c r="I59" s="42"/>
      <c r="J59" s="42"/>
      <c r="K59" s="198">
        <v>9.2999999999999999E-2</v>
      </c>
      <c r="L59" s="198"/>
      <c r="M59" s="204">
        <v>0.09</v>
      </c>
      <c r="N59" s="205"/>
      <c r="O59" s="116">
        <v>9.4E-2</v>
      </c>
      <c r="P59" s="25"/>
      <c r="Q59" s="106"/>
      <c r="R59" s="175" t="s">
        <v>194</v>
      </c>
      <c r="S59" s="177"/>
    </row>
    <row r="60" spans="1:19" ht="22.5" customHeight="1" x14ac:dyDescent="0.35">
      <c r="A60" s="117">
        <f t="shared" si="1"/>
        <v>50</v>
      </c>
      <c r="B60" s="6"/>
      <c r="C60" s="14" t="s">
        <v>12</v>
      </c>
      <c r="D60" s="8"/>
      <c r="E60" s="198">
        <v>4.9700000000000001E-2</v>
      </c>
      <c r="F60" s="198"/>
      <c r="G60" s="198">
        <v>4.9700000000000001E-2</v>
      </c>
      <c r="H60" s="198"/>
      <c r="I60" s="42"/>
      <c r="J60" s="42"/>
      <c r="K60" s="245" t="s">
        <v>178</v>
      </c>
      <c r="L60" s="177"/>
      <c r="M60" s="204">
        <v>4.9700000000000001E-2</v>
      </c>
      <c r="N60" s="205"/>
      <c r="O60" s="116">
        <v>4.7500000000000001E-2</v>
      </c>
      <c r="P60" s="25"/>
      <c r="Q60" s="68"/>
      <c r="R60" s="185"/>
      <c r="S60" s="185"/>
    </row>
    <row r="61" spans="1:19" ht="45.75" customHeight="1" x14ac:dyDescent="0.35">
      <c r="A61" s="117">
        <f t="shared" si="1"/>
        <v>51</v>
      </c>
      <c r="B61" s="6"/>
      <c r="C61" s="14" t="s">
        <v>13</v>
      </c>
      <c r="D61" s="8"/>
      <c r="E61" s="199" t="s">
        <v>74</v>
      </c>
      <c r="F61" s="199"/>
      <c r="G61" s="199" t="s">
        <v>74</v>
      </c>
      <c r="H61" s="199"/>
      <c r="I61" s="41"/>
      <c r="J61" s="41"/>
      <c r="K61" s="199" t="s">
        <v>170</v>
      </c>
      <c r="L61" s="199"/>
      <c r="M61" s="248" t="s">
        <v>247</v>
      </c>
      <c r="N61" s="248"/>
      <c r="O61" s="175" t="s">
        <v>215</v>
      </c>
      <c r="P61" s="177"/>
      <c r="Q61" s="68"/>
      <c r="R61" s="185"/>
      <c r="S61" s="185"/>
    </row>
    <row r="62" spans="1:19" ht="22.5" customHeight="1" x14ac:dyDescent="0.35">
      <c r="A62" s="117">
        <f t="shared" si="1"/>
        <v>52</v>
      </c>
      <c r="B62" s="6"/>
      <c r="C62" s="14" t="s">
        <v>19</v>
      </c>
      <c r="D62" s="8"/>
      <c r="E62" s="187">
        <v>7.4300000000000005E-2</v>
      </c>
      <c r="F62" s="186"/>
      <c r="G62" s="187">
        <v>7.4300000000000005E-2</v>
      </c>
      <c r="H62" s="186"/>
      <c r="I62" s="41"/>
      <c r="J62" s="41"/>
      <c r="K62" s="246">
        <v>7.0699999999999999E-2</v>
      </c>
      <c r="L62" s="247"/>
      <c r="M62" s="194">
        <v>6.9199999999999998E-2</v>
      </c>
      <c r="N62" s="195"/>
      <c r="O62" s="116">
        <v>7.0099999999999996E-2</v>
      </c>
      <c r="P62" s="25"/>
      <c r="Q62" s="68"/>
      <c r="R62" s="185"/>
      <c r="S62" s="185"/>
    </row>
    <row r="63" spans="1:19" ht="22.5" customHeight="1" x14ac:dyDescent="0.35">
      <c r="A63" s="117">
        <f t="shared" si="1"/>
        <v>53</v>
      </c>
      <c r="B63" s="6"/>
      <c r="C63" s="14" t="s">
        <v>65</v>
      </c>
      <c r="D63" s="8"/>
      <c r="E63" s="187"/>
      <c r="F63" s="186"/>
      <c r="G63" s="187"/>
      <c r="H63" s="186"/>
      <c r="I63" s="41"/>
      <c r="J63" s="41"/>
      <c r="K63" s="185"/>
      <c r="L63" s="185"/>
      <c r="M63" s="187"/>
      <c r="N63" s="187"/>
      <c r="O63" s="68"/>
      <c r="P63" s="68"/>
      <c r="Q63" s="68"/>
      <c r="R63" s="185"/>
      <c r="S63" s="185"/>
    </row>
    <row r="64" spans="1:19" ht="12.75" customHeight="1" x14ac:dyDescent="0.35">
      <c r="A64" s="117">
        <f t="shared" si="1"/>
        <v>54</v>
      </c>
      <c r="B64" s="6"/>
      <c r="C64" s="14"/>
      <c r="D64" s="8"/>
      <c r="E64" s="185"/>
      <c r="F64" s="185"/>
      <c r="G64" s="185"/>
      <c r="H64" s="185"/>
      <c r="I64" s="39"/>
      <c r="J64" s="39"/>
      <c r="K64" s="185"/>
      <c r="L64" s="185"/>
      <c r="M64" s="185"/>
      <c r="N64" s="185"/>
      <c r="O64" s="68"/>
      <c r="P64" s="68"/>
      <c r="Q64" s="68"/>
      <c r="R64" s="185"/>
      <c r="S64" s="185"/>
    </row>
    <row r="65" spans="1:274" ht="39.75" customHeight="1" x14ac:dyDescent="0.35">
      <c r="A65" s="117">
        <f t="shared" si="1"/>
        <v>55</v>
      </c>
      <c r="B65" s="6"/>
      <c r="C65" s="24" t="s">
        <v>14</v>
      </c>
      <c r="D65" s="8"/>
      <c r="E65" s="185"/>
      <c r="F65" s="185"/>
      <c r="G65" s="185"/>
      <c r="H65" s="185"/>
      <c r="I65" s="39"/>
      <c r="J65" s="39"/>
      <c r="K65" s="185"/>
      <c r="L65" s="185"/>
      <c r="M65" s="185"/>
      <c r="N65" s="185"/>
      <c r="O65" s="68"/>
      <c r="P65" s="68"/>
      <c r="Q65" s="68"/>
      <c r="R65" s="185"/>
      <c r="S65" s="185"/>
    </row>
    <row r="66" spans="1:274" s="87" customFormat="1" ht="54.75" customHeight="1" x14ac:dyDescent="0.35">
      <c r="A66" s="117">
        <f t="shared" si="1"/>
        <v>56</v>
      </c>
      <c r="B66" s="84"/>
      <c r="C66" s="88" t="s">
        <v>179</v>
      </c>
      <c r="D66" s="85"/>
      <c r="E66" s="86"/>
      <c r="F66" s="86"/>
      <c r="G66" s="86"/>
      <c r="H66" s="86"/>
      <c r="I66" s="86"/>
      <c r="J66" s="86"/>
      <c r="K66" s="231" t="s">
        <v>180</v>
      </c>
      <c r="L66" s="232"/>
      <c r="M66" s="86"/>
      <c r="N66" s="86"/>
      <c r="O66" s="68"/>
      <c r="P66" s="68"/>
      <c r="Q66" s="68"/>
      <c r="R66" s="86"/>
      <c r="S66" s="86"/>
    </row>
    <row r="67" spans="1:274" ht="205.5" customHeight="1" x14ac:dyDescent="0.35">
      <c r="A67" s="117">
        <f t="shared" si="1"/>
        <v>57</v>
      </c>
      <c r="B67" s="6"/>
      <c r="C67" s="36" t="s">
        <v>136</v>
      </c>
      <c r="D67" s="8" t="s">
        <v>146</v>
      </c>
      <c r="E67" s="39"/>
      <c r="F67" s="39"/>
      <c r="G67" s="39"/>
      <c r="H67" s="39"/>
      <c r="I67" s="39"/>
      <c r="J67" s="39"/>
      <c r="K67" s="231" t="s">
        <v>181</v>
      </c>
      <c r="L67" s="232"/>
      <c r="M67" s="173" t="s">
        <v>248</v>
      </c>
      <c r="N67" s="174"/>
      <c r="O67" s="39"/>
      <c r="P67" s="39"/>
      <c r="Q67" s="107"/>
      <c r="R67" s="237" t="s">
        <v>195</v>
      </c>
      <c r="S67" s="238"/>
    </row>
    <row r="68" spans="1:274" ht="105.75" customHeight="1" x14ac:dyDescent="0.35">
      <c r="A68" s="117">
        <f t="shared" si="1"/>
        <v>58</v>
      </c>
      <c r="B68" s="6"/>
      <c r="C68" s="37" t="s">
        <v>137</v>
      </c>
      <c r="D68" s="8" t="s">
        <v>147</v>
      </c>
      <c r="E68" s="39"/>
      <c r="F68" s="39"/>
      <c r="G68" s="39"/>
      <c r="H68" s="39"/>
      <c r="I68" s="39"/>
      <c r="J68" s="39"/>
      <c r="K68" s="231" t="s">
        <v>182</v>
      </c>
      <c r="L68" s="232"/>
      <c r="M68" s="173" t="s">
        <v>249</v>
      </c>
      <c r="N68" s="174"/>
      <c r="O68" s="39"/>
      <c r="P68" s="39"/>
      <c r="Q68" s="107"/>
      <c r="R68" s="237" t="s">
        <v>196</v>
      </c>
      <c r="S68" s="238"/>
    </row>
    <row r="69" spans="1:274" s="91" customFormat="1" ht="198" customHeight="1" x14ac:dyDescent="0.35">
      <c r="A69" s="117">
        <f t="shared" si="1"/>
        <v>59</v>
      </c>
      <c r="B69" s="89"/>
      <c r="C69" s="92" t="s">
        <v>183</v>
      </c>
      <c r="D69" s="5" t="s">
        <v>252</v>
      </c>
      <c r="E69" s="175" t="s">
        <v>251</v>
      </c>
      <c r="F69" s="176"/>
      <c r="G69" s="176"/>
      <c r="H69" s="177"/>
      <c r="I69" s="90"/>
      <c r="J69" s="90"/>
      <c r="K69" s="231" t="s">
        <v>175</v>
      </c>
      <c r="L69" s="232"/>
      <c r="M69" s="218" t="s">
        <v>250</v>
      </c>
      <c r="N69" s="219"/>
      <c r="O69" s="90"/>
      <c r="P69" s="90"/>
      <c r="Q69" s="90"/>
      <c r="R69" s="90"/>
      <c r="S69" s="90"/>
    </row>
    <row r="70" spans="1:274" x14ac:dyDescent="0.35">
      <c r="A70" s="117">
        <f t="shared" si="1"/>
        <v>60</v>
      </c>
      <c r="B70" s="15"/>
      <c r="C70" s="24" t="s">
        <v>3</v>
      </c>
      <c r="D70" s="25"/>
      <c r="E70" s="41"/>
      <c r="F70" s="41"/>
      <c r="G70" s="41"/>
      <c r="H70" s="41"/>
      <c r="I70" s="41"/>
      <c r="J70" s="41"/>
      <c r="K70" s="16"/>
      <c r="L70" s="17"/>
      <c r="M70" s="25"/>
      <c r="N70" s="25"/>
      <c r="O70" s="25"/>
      <c r="P70" s="25"/>
      <c r="Q70" s="25"/>
      <c r="R70" s="25"/>
      <c r="S70" s="25"/>
    </row>
    <row r="71" spans="1:274" ht="18.5" x14ac:dyDescent="0.35">
      <c r="A71" s="117">
        <f t="shared" si="1"/>
        <v>61</v>
      </c>
      <c r="B71" s="15"/>
      <c r="C71" s="24" t="s">
        <v>90</v>
      </c>
      <c r="D71" s="25"/>
      <c r="E71" s="27"/>
      <c r="F71" s="27"/>
      <c r="G71" s="27"/>
      <c r="H71" s="27"/>
      <c r="I71" s="27"/>
      <c r="J71" s="27"/>
      <c r="K71" s="27"/>
      <c r="L71" s="27"/>
      <c r="M71" s="25"/>
      <c r="N71" s="25"/>
      <c r="O71" s="244"/>
      <c r="P71" s="244"/>
      <c r="Q71" s="61"/>
      <c r="R71" s="25"/>
      <c r="S71" s="25"/>
    </row>
    <row r="72" spans="1:274" ht="111" customHeight="1" x14ac:dyDescent="0.35">
      <c r="A72" s="117">
        <f t="shared" si="1"/>
        <v>62</v>
      </c>
      <c r="B72" s="15"/>
      <c r="C72" s="5" t="s">
        <v>140</v>
      </c>
      <c r="D72" s="5" t="s">
        <v>138</v>
      </c>
      <c r="E72" s="27"/>
      <c r="F72" s="27"/>
      <c r="G72" s="27"/>
      <c r="H72" s="27"/>
      <c r="I72" s="239" t="s">
        <v>163</v>
      </c>
      <c r="J72" s="240"/>
      <c r="K72" s="240"/>
      <c r="L72" s="240"/>
      <c r="M72" s="240"/>
      <c r="N72" s="240"/>
      <c r="O72" s="240"/>
      <c r="P72" s="240"/>
      <c r="Q72" s="240"/>
      <c r="R72" s="240"/>
      <c r="S72" s="241"/>
    </row>
    <row r="73" spans="1:274" s="23" customFormat="1" ht="108.5" x14ac:dyDescent="0.35">
      <c r="A73" s="117">
        <f t="shared" si="1"/>
        <v>63</v>
      </c>
      <c r="B73" s="15"/>
      <c r="C73" s="8" t="s">
        <v>89</v>
      </c>
      <c r="D73" s="5" t="s">
        <v>151</v>
      </c>
      <c r="E73" s="25"/>
      <c r="F73" s="25"/>
      <c r="G73" s="25"/>
      <c r="H73" s="25"/>
      <c r="I73" s="25"/>
      <c r="J73" s="25"/>
      <c r="K73" s="25"/>
      <c r="L73" s="25"/>
      <c r="M73" s="25"/>
      <c r="N73" s="25"/>
      <c r="O73" s="25"/>
      <c r="P73" s="25"/>
      <c r="Q73" s="25"/>
      <c r="R73" s="25"/>
      <c r="S73" s="25"/>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row>
    <row r="74" spans="1:274" ht="243" customHeight="1" x14ac:dyDescent="0.35">
      <c r="A74" s="117">
        <f t="shared" si="1"/>
        <v>64</v>
      </c>
      <c r="B74" s="6"/>
      <c r="C74" s="9" t="s">
        <v>131</v>
      </c>
      <c r="D74" s="9" t="s">
        <v>132</v>
      </c>
      <c r="E74" s="41"/>
      <c r="F74" s="41"/>
      <c r="G74" s="41"/>
      <c r="H74" s="41"/>
      <c r="I74" s="41"/>
      <c r="J74" s="41"/>
      <c r="K74" s="25"/>
      <c r="L74" s="25"/>
      <c r="M74" s="25"/>
      <c r="N74" s="25"/>
      <c r="O74" s="25"/>
      <c r="P74" s="25"/>
      <c r="Q74" s="25"/>
      <c r="R74" s="25"/>
      <c r="S74" s="25"/>
    </row>
    <row r="75" spans="1:274" ht="155" x14ac:dyDescent="0.35">
      <c r="A75" s="117">
        <f t="shared" si="1"/>
        <v>65</v>
      </c>
      <c r="B75" s="15"/>
      <c r="C75" s="5" t="s">
        <v>149</v>
      </c>
      <c r="D75" s="5" t="s">
        <v>150</v>
      </c>
      <c r="E75" s="41"/>
      <c r="F75" s="41"/>
      <c r="G75" s="41"/>
      <c r="H75" s="41"/>
      <c r="I75" s="41"/>
      <c r="J75" s="41"/>
      <c r="K75" s="25"/>
      <c r="L75" s="25"/>
      <c r="M75" s="25"/>
      <c r="N75" s="25"/>
      <c r="O75" s="25"/>
      <c r="P75" s="25"/>
      <c r="Q75" s="25"/>
      <c r="R75" s="25"/>
      <c r="S75" s="25"/>
    </row>
  </sheetData>
  <mergeCells count="89">
    <mergeCell ref="E59:F59"/>
    <mergeCell ref="E62:F62"/>
    <mergeCell ref="E61:F61"/>
    <mergeCell ref="K59:L59"/>
    <mergeCell ref="R58:S58"/>
    <mergeCell ref="G59:H59"/>
    <mergeCell ref="G60:H60"/>
    <mergeCell ref="R61:S61"/>
    <mergeCell ref="M62:N62"/>
    <mergeCell ref="M61:N61"/>
    <mergeCell ref="O61:P61"/>
    <mergeCell ref="E58:F58"/>
    <mergeCell ref="K58:L58"/>
    <mergeCell ref="G58:H58"/>
    <mergeCell ref="E63:F63"/>
    <mergeCell ref="G64:H64"/>
    <mergeCell ref="K60:L60"/>
    <mergeCell ref="K61:L61"/>
    <mergeCell ref="K62:L62"/>
    <mergeCell ref="G62:H62"/>
    <mergeCell ref="G63:H63"/>
    <mergeCell ref="G61:H61"/>
    <mergeCell ref="K63:L63"/>
    <mergeCell ref="E60:F60"/>
    <mergeCell ref="I72:S72"/>
    <mergeCell ref="K66:L66"/>
    <mergeCell ref="K67:L67"/>
    <mergeCell ref="K68:L68"/>
    <mergeCell ref="K69:L69"/>
    <mergeCell ref="R67:S67"/>
    <mergeCell ref="R68:S68"/>
    <mergeCell ref="O71:P71"/>
    <mergeCell ref="E69:H69"/>
    <mergeCell ref="M67:N67"/>
    <mergeCell ref="M68:N68"/>
    <mergeCell ref="M69:N69"/>
    <mergeCell ref="M64:N64"/>
    <mergeCell ref="E65:F65"/>
    <mergeCell ref="K64:L64"/>
    <mergeCell ref="K65:L65"/>
    <mergeCell ref="E64:F64"/>
    <mergeCell ref="G65:H65"/>
    <mergeCell ref="M65:N65"/>
    <mergeCell ref="R65:S65"/>
    <mergeCell ref="M58:N58"/>
    <mergeCell ref="O58:P58"/>
    <mergeCell ref="R60:S60"/>
    <mergeCell ref="R59:S59"/>
    <mergeCell ref="R62:S62"/>
    <mergeCell ref="R64:S64"/>
    <mergeCell ref="M63:N63"/>
    <mergeCell ref="R63:S63"/>
    <mergeCell ref="M60:N60"/>
    <mergeCell ref="M59:N59"/>
    <mergeCell ref="O57:P57"/>
    <mergeCell ref="R57:S57"/>
    <mergeCell ref="K57:L57"/>
    <mergeCell ref="G57:H57"/>
    <mergeCell ref="I8:S8"/>
    <mergeCell ref="R46:S46"/>
    <mergeCell ref="O56:P56"/>
    <mergeCell ref="A8:H8"/>
    <mergeCell ref="K56:L56"/>
    <mergeCell ref="M56:N56"/>
    <mergeCell ref="C54:D54"/>
    <mergeCell ref="A10:F10"/>
    <mergeCell ref="G56:H56"/>
    <mergeCell ref="E56:F56"/>
    <mergeCell ref="E57:F57"/>
    <mergeCell ref="M57:N57"/>
    <mergeCell ref="R7:S7"/>
    <mergeCell ref="E5:F5"/>
    <mergeCell ref="M5:N5"/>
    <mergeCell ref="O5:P5"/>
    <mergeCell ref="R5:S5"/>
    <mergeCell ref="K7:L7"/>
    <mergeCell ref="G5:H5"/>
    <mergeCell ref="G7:H7"/>
    <mergeCell ref="K5:L5"/>
    <mergeCell ref="E7:F7"/>
    <mergeCell ref="M7:N7"/>
    <mergeCell ref="O7:P7"/>
    <mergeCell ref="I5:J5"/>
    <mergeCell ref="A1:N1"/>
    <mergeCell ref="A2:N2"/>
    <mergeCell ref="A3:N3"/>
    <mergeCell ref="O1:S2"/>
    <mergeCell ref="O3:S4"/>
    <mergeCell ref="C4:E4"/>
  </mergeCells>
  <printOptions horizontalCentered="1"/>
  <pageMargins left="0.28999999999999998" right="0.18" top="0.56000000000000005" bottom="0.93" header="0.23" footer="0.42"/>
  <pageSetup paperSize="5" scale="51" fitToHeight="8" orientation="landscape" r:id="rId1"/>
  <headerFooter>
    <oddFooter>&amp;C&amp;16UE-190335 et al Joint Issues List (January 2020)&amp;R&amp;16&amp;A Page &amp;P of &amp;N</oddFooter>
  </headerFooter>
  <rowBreaks count="4" manualBreakCount="4">
    <brk id="47" max="18" man="1"/>
    <brk id="63" max="18" man="1"/>
    <brk id="69" max="18" man="1"/>
    <brk id="75"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2021-08-11T07:00:00+00:00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2CE4EB7-1251-4618-9225-D890A813057C}"/>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A184630B-8CE6-4857-B7AF-2B99EB43D1F1}">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054F8ACD-4602-4536-9919-C17BA3D45D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Huey, Lorilyn (UTC)</cp:lastModifiedBy>
  <cp:lastPrinted>2021-08-11T00:30:00Z</cp:lastPrinted>
  <dcterms:created xsi:type="dcterms:W3CDTF">2011-09-06T20:33:12Z</dcterms:created>
  <dcterms:modified xsi:type="dcterms:W3CDTF">2021-08-11T17:20:40Z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0x0101006E56B4D1795A2E4DB2F0B01679ED314A00EA77B5ED84937743973E7F67CD421E1E</vt:lpwstr>
  </property>
  <property fmtid="{D5CDD505-2E9C-101B-9397-08002B2CF9AE}" pid="4" name="_docset_NoMedatataSyncRequired">
    <vt:lpwstr>False</vt:lpwstr>
  </property>
  <property fmtid="{D5CDD505-2E9C-101B-9397-08002B2CF9AE}" pid="5" name="IsEFSEC">
    <vt:bool>false</vt:bool>
  </property>
</Properties>
</file>