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8635" windowHeight="15330" activeTab="0"/>
  </bookViews>
  <sheets>
    <sheet name="Gas Res Exhibit 2009" sheetId="1" r:id="rId1"/>
  </sheets>
  <externalReferences>
    <externalReference r:id="rId4"/>
    <externalReference r:id="rId5"/>
  </externalReferences>
  <definedNames>
    <definedName name="\0">#REF!</definedName>
    <definedName name="\d">#REF!</definedName>
    <definedName name="\e">#REF!</definedName>
    <definedName name="\f">#REF!</definedName>
    <definedName name="\i">#REF!</definedName>
    <definedName name="\l">#REF!</definedName>
    <definedName name="\m">'[1]SCH7 '!#REF!</definedName>
    <definedName name="\n">#REF!</definedName>
    <definedName name="\p">'[1]SCH7 '!#REF!</definedName>
    <definedName name="\r">#REF!</definedName>
    <definedName name="\s">#REF!</definedName>
    <definedName name="\t">#REF!</definedName>
    <definedName name="\x">#REF!</definedName>
    <definedName name="_1990">#REF!</definedName>
    <definedName name="ALL">#REF!</definedName>
    <definedName name="BASIC">#REF!</definedName>
    <definedName name="blaac">#REF!</definedName>
    <definedName name="blaavg">#REF!</definedName>
    <definedName name="BLAINE">#REF!</definedName>
    <definedName name="cenac">#REF!</definedName>
    <definedName name="cenavg">#REF!</definedName>
    <definedName name="CENTRAILIA">#REF!</definedName>
    <definedName name="claac">#REF!</definedName>
    <definedName name="claavg">#REF!</definedName>
    <definedName name="CLALLUM">#REF!</definedName>
    <definedName name="compare">#REF!</definedName>
    <definedName name="COMPARISON">'[1]SCH7 '!#REF!</definedName>
    <definedName name="CUSTOMER">#REF!</definedName>
    <definedName name="ELLENSBURG">#REF!</definedName>
    <definedName name="elmac">#REF!</definedName>
    <definedName name="elmavg">#REF!</definedName>
    <definedName name="ELMHURST">#REF!</definedName>
    <definedName name="forcust">'[2]1-94 to 6-94'!#REF!</definedName>
    <definedName name="graac">'[1]SCH24C'!#REF!</definedName>
    <definedName name="graavg">#REF!</definedName>
    <definedName name="GRAYSHARBOR">#REF!</definedName>
    <definedName name="idaac">#REF!</definedName>
    <definedName name="idaavg">#REF!</definedName>
    <definedName name="kitac">#REF!</definedName>
    <definedName name="kitavg">#REF!</definedName>
    <definedName name="KITTITAS">#REF!</definedName>
    <definedName name="lakac">#REF!</definedName>
    <definedName name="lakavg">#REF!</definedName>
    <definedName name="LAKEVIEW">#REF!</definedName>
    <definedName name="lewac">#REF!</definedName>
    <definedName name="lewavg">#REF!</definedName>
    <definedName name="LEWIS">#REF!</definedName>
    <definedName name="MARCH90">#REF!</definedName>
    <definedName name="mas1ac">#REF!</definedName>
    <definedName name="mas1avg">#REF!</definedName>
    <definedName name="mas3ac">'[1]SCH24C'!#REF!</definedName>
    <definedName name="mas3avg">#REF!</definedName>
    <definedName name="MASON1">#REF!</definedName>
    <definedName name="MASON2">#REF!</definedName>
    <definedName name="MILTON">#REF!</definedName>
    <definedName name="MO">#REF!</definedName>
    <definedName name="ohoac">#REF!</definedName>
    <definedName name="ohoavg">#REF!</definedName>
    <definedName name="OHOP">#REF!</definedName>
    <definedName name="orcac">#REF!</definedName>
    <definedName name="ORCAS">#REF!</definedName>
    <definedName name="orcavg">#REF!</definedName>
    <definedName name="PACIFIC">#REF!</definedName>
    <definedName name="parac">#REF!</definedName>
    <definedName name="paravg">#REF!</definedName>
    <definedName name="PARKLAND">#REF!</definedName>
    <definedName name="penac">#REF!</definedName>
    <definedName name="penavg">#REF!</definedName>
    <definedName name="PENINSULA">#REF!</definedName>
    <definedName name="pgeac">'[1]SCH24C'!#REF!</definedName>
    <definedName name="pgeavg">#REF!</definedName>
    <definedName name="PORTLAND">#REF!</definedName>
    <definedName name="pplac">'[1]SCH24C'!#REF!</definedName>
    <definedName name="pplavg">#REF!</definedName>
    <definedName name="ppoac">#REF!</definedName>
    <definedName name="ppoavg">#REF!</definedName>
    <definedName name="_xlnm.Print_Area" localSheetId="0">'Gas Res Exhibit 2009'!$A$1:$E$217</definedName>
    <definedName name="Print_Area_MI">'[1]SCH7 '!#REF!</definedName>
    <definedName name="_xlnm.Print_Titles" localSheetId="0">'Gas Res Exhibit 2009'!$5:$5</definedName>
    <definedName name="print1">#REF!</definedName>
    <definedName name="print2">#REF!</definedName>
    <definedName name="print3">'[1]SCH24C'!#REF!</definedName>
    <definedName name="print4">'[1]SCH24C'!#REF!</definedName>
    <definedName name="print5">'[1]SCH24C'!#REF!</definedName>
    <definedName name="print6">#REF!</definedName>
    <definedName name="print7">'[1]SCH26C'!$A$650:$L$679</definedName>
    <definedName name="print8">'[1]SCH26C'!$N$228:$N$278</definedName>
    <definedName name="printcust">'[2]1-94 to 6-94'!#REF!</definedName>
    <definedName name="PTANGELES">#REF!</definedName>
    <definedName name="pugavg">#REF!</definedName>
    <definedName name="S_RATE1">#REF!</definedName>
    <definedName name="S_RATE2">#REF!</definedName>
    <definedName name="S_RATE3">#REF!</definedName>
    <definedName name="SCH94">#REF!</definedName>
    <definedName name="SCH95">#REF!</definedName>
    <definedName name="sclac">#REF!</definedName>
    <definedName name="sclavg">#REF!</definedName>
    <definedName name="SEATTLE">#REF!</definedName>
    <definedName name="snoac">#REF!</definedName>
    <definedName name="snoavg">#REF!</definedName>
    <definedName name="SNOHOMISH">#REF!</definedName>
    <definedName name="sumac">'[1]SCH24C'!#REF!</definedName>
    <definedName name="SUMAS">#REF!</definedName>
    <definedName name="sumavg">#REF!</definedName>
    <definedName name="TABLE">#REF!</definedName>
    <definedName name="tacac">#REF!</definedName>
    <definedName name="tacavg">#REF!</definedName>
    <definedName name="TACOMA">#REF!</definedName>
    <definedName name="tanac">#REF!</definedName>
    <definedName name="tanavg">#REF!</definedName>
    <definedName name="TANNER">#REF!</definedName>
    <definedName name="template24">#REF!</definedName>
    <definedName name="tpuac">#REF!</definedName>
    <definedName name="W_RATE1">#REF!</definedName>
    <definedName name="W_RATE2">#REF!</definedName>
    <definedName name="W_RATE3">#REF!</definedName>
    <definedName name="WORKSHEET88">#REF!</definedName>
    <definedName name="WORKSHEET89">#REF!</definedName>
    <definedName name="WORKSHEETJ90">#REF!</definedName>
    <definedName name="WWP">#REF!</definedName>
    <definedName name="wwpac">'[1]SCH24C'!#REF!</definedName>
    <definedName name="wwpavg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acox</author>
  </authors>
  <commentList>
    <comment ref="B62" authorId="0">
      <text>
        <r>
          <rPr>
            <b/>
            <sz val="8"/>
            <rFont val="Tahoma"/>
            <family val="0"/>
          </rPr>
          <t>acox:</t>
        </r>
        <r>
          <rPr>
            <sz val="8"/>
            <rFont val="Tahoma"/>
            <family val="0"/>
          </rPr>
          <t xml:space="preserve">
Basic Charge is calculated as a weighted average of Winter and Summer charges.</t>
        </r>
      </text>
    </comment>
    <comment ref="B63" authorId="0">
      <text>
        <r>
          <rPr>
            <b/>
            <sz val="8"/>
            <rFont val="Tahoma"/>
            <family val="0"/>
          </rPr>
          <t>acox:</t>
        </r>
        <r>
          <rPr>
            <sz val="8"/>
            <rFont val="Tahoma"/>
            <family val="0"/>
          </rPr>
          <t xml:space="preserve">
Basic Charge is calculated as a weighted average of Winter and Summer charges.</t>
        </r>
      </text>
    </comment>
    <comment ref="B76" authorId="0">
      <text>
        <r>
          <rPr>
            <b/>
            <sz val="8"/>
            <rFont val="Tahoma"/>
            <family val="0"/>
          </rPr>
          <t>acox:</t>
        </r>
        <r>
          <rPr>
            <sz val="8"/>
            <rFont val="Tahoma"/>
            <family val="0"/>
          </rPr>
          <t xml:space="preserve">
Basic Charge is calculated as a weighted average of Winter and Summer charges.</t>
        </r>
      </text>
    </comment>
    <comment ref="B132" authorId="0">
      <text>
        <r>
          <rPr>
            <b/>
            <sz val="8"/>
            <rFont val="Tahoma"/>
            <family val="0"/>
          </rPr>
          <t>acox:</t>
        </r>
        <r>
          <rPr>
            <sz val="8"/>
            <rFont val="Tahoma"/>
            <family val="0"/>
          </rPr>
          <t xml:space="preserve">
Basic Charge is calculated as a weighted average of Winter and Summer charges.</t>
        </r>
      </text>
    </comment>
    <comment ref="B213" authorId="0">
      <text>
        <r>
          <rPr>
            <b/>
            <sz val="8"/>
            <rFont val="Tahoma"/>
            <family val="0"/>
          </rPr>
          <t>acox:</t>
        </r>
        <r>
          <rPr>
            <sz val="8"/>
            <rFont val="Tahoma"/>
            <family val="0"/>
          </rPr>
          <t xml:space="preserve">
Basic Charge is calculated as a weighted average of Winter and Summer charges.</t>
        </r>
      </text>
    </comment>
  </commentList>
</comments>
</file>

<file path=xl/sharedStrings.xml><?xml version="1.0" encoding="utf-8"?>
<sst xmlns="http://schemas.openxmlformats.org/spreadsheetml/2006/main" count="429" uniqueCount="230">
  <si>
    <t>Puget Sound Energy</t>
  </si>
  <si>
    <t>2009 Gas General Rate Case</t>
  </si>
  <si>
    <t>Line</t>
  </si>
  <si>
    <t>Utility</t>
  </si>
  <si>
    <t>State</t>
  </si>
  <si>
    <t>Charge</t>
  </si>
  <si>
    <t>Percentile</t>
  </si>
  <si>
    <t>Missouri Gas Energy</t>
  </si>
  <si>
    <t>MO</t>
  </si>
  <si>
    <t>Atmos Energy Corp (Missouri NE)</t>
  </si>
  <si>
    <t>Duke Energy Ohio</t>
  </si>
  <si>
    <t>OH</t>
  </si>
  <si>
    <t>Oklahoma Natural Gas Co.</t>
  </si>
  <si>
    <t>OK</t>
  </si>
  <si>
    <t>Ameren IP</t>
  </si>
  <si>
    <t>IL</t>
  </si>
  <si>
    <t>Atmos Energy Corp (Missouri W)</t>
  </si>
  <si>
    <t>Vermont Gas Systems, Inc.</t>
  </si>
  <si>
    <t>VT</t>
  </si>
  <si>
    <t>Ameren CIPS (Central Illinois Public Service Co)</t>
  </si>
  <si>
    <t>Xcel Energy (Northern States Power Co)</t>
  </si>
  <si>
    <t>ND</t>
  </si>
  <si>
    <t>Richmond Utilities Board</t>
  </si>
  <si>
    <t>KY</t>
  </si>
  <si>
    <t>Maine Natural Gas</t>
  </si>
  <si>
    <t>ME</t>
  </si>
  <si>
    <t>Citizens Gas Fuel Company</t>
  </si>
  <si>
    <t>MI</t>
  </si>
  <si>
    <t>National Fuel Gas Company</t>
  </si>
  <si>
    <t>NY</t>
  </si>
  <si>
    <t>Connecticut Natural Gas Corporation</t>
  </si>
  <si>
    <t>CT</t>
  </si>
  <si>
    <t>Ameren CILCO (Central Illinois Light Co)</t>
  </si>
  <si>
    <t>Black Hills Corporation</t>
  </si>
  <si>
    <t>KS</t>
  </si>
  <si>
    <t>Central Hudson Gas &amp; Electric Corporation</t>
  </si>
  <si>
    <t>IA</t>
  </si>
  <si>
    <t>Delta Natural Gas Company, Inc.</t>
  </si>
  <si>
    <t>Laclede Gas Company</t>
  </si>
  <si>
    <t>Peoples Gas - The Peoples Gas Light and Coke Co.</t>
  </si>
  <si>
    <t>AmerenUE (Union Electric Co)</t>
  </si>
  <si>
    <t>Central Florida Gas Co., Div. Chesapeake Utilities</t>
  </si>
  <si>
    <t>FL</t>
  </si>
  <si>
    <t>Cheyenne Light, Fuel &amp; Power Company</t>
  </si>
  <si>
    <t>WY</t>
  </si>
  <si>
    <t>Rochester Gas &amp; Electric Corporation</t>
  </si>
  <si>
    <t>National Grid - Niagara Mohawk Power Corp</t>
  </si>
  <si>
    <t>Ohio Valley Gas</t>
  </si>
  <si>
    <t>IN</t>
  </si>
  <si>
    <t>Consolidated Edison Co of New York, Inc.</t>
  </si>
  <si>
    <t>Atmos Energy Corp Mid</t>
  </si>
  <si>
    <t>TX</t>
  </si>
  <si>
    <t>Orange &amp; Rockland Utilities, Inc.</t>
  </si>
  <si>
    <t>Atmos Energy Corp (Missouri SE)</t>
  </si>
  <si>
    <t>City of Las Cruces</t>
  </si>
  <si>
    <t>NM</t>
  </si>
  <si>
    <t>Keyspan Energy Delivery - NE (Boston Gas)</t>
  </si>
  <si>
    <t>MA</t>
  </si>
  <si>
    <t>Corning Natural Gas Corporation</t>
  </si>
  <si>
    <t>Yankee Gas</t>
  </si>
  <si>
    <t>Atmos Energy Corp</t>
  </si>
  <si>
    <t>TN</t>
  </si>
  <si>
    <t>Baltimore Gas and Electric Company</t>
  </si>
  <si>
    <t>MD</t>
  </si>
  <si>
    <t>North Shore Gas</t>
  </si>
  <si>
    <t>Piedmont Natural Gas Company, Inc.</t>
  </si>
  <si>
    <t>Southern Connecticut Gas Company</t>
  </si>
  <si>
    <t>Arkansas Oklahoma Gas Corp</t>
  </si>
  <si>
    <t>Dominion - (East Ohio)</t>
  </si>
  <si>
    <t>Kokomo Gas &amp; Fuel  (NISOURCE)</t>
  </si>
  <si>
    <t>Roanoke Gas Company</t>
  </si>
  <si>
    <t>VA</t>
  </si>
  <si>
    <t>Columbia Gas of Virginia</t>
  </si>
  <si>
    <t>Kansas Gas Service</t>
  </si>
  <si>
    <t>Atmos Energy Corp (Louisiana Gas Service Rate Division)</t>
  </si>
  <si>
    <t>LA</t>
  </si>
  <si>
    <t>Montana-Dakota Utilities Co.</t>
  </si>
  <si>
    <t>Columbia Gas of Ohio, Inc.</t>
  </si>
  <si>
    <t>Atmos Energy Corp (Trans Louisiana Gas Service Rate Division)</t>
  </si>
  <si>
    <t>Bangor Gas Company</t>
  </si>
  <si>
    <t>NE</t>
  </si>
  <si>
    <t>Chattanooga Gas Company</t>
  </si>
  <si>
    <t>Duke Energy Kentucky</t>
  </si>
  <si>
    <t>PA</t>
  </si>
  <si>
    <t>Philadelphia Gas Works</t>
  </si>
  <si>
    <t>UGI Central Penn Gas, Inc.</t>
  </si>
  <si>
    <t>Metropolitan Utilities District</t>
  </si>
  <si>
    <t>UGI Penn Natural Gas</t>
  </si>
  <si>
    <t>Equitable Gas Company</t>
  </si>
  <si>
    <t>Columbia Gas of Pennsylvania, Inc.</t>
  </si>
  <si>
    <t>Mt. Carmel Public Utility Company</t>
  </si>
  <si>
    <t>Keyspan Energy Delivery - NE (Energy North)</t>
  </si>
  <si>
    <t>NH</t>
  </si>
  <si>
    <t>Berkshire Gas Company</t>
  </si>
  <si>
    <t>Vectren (Indiana Gas Co)</t>
  </si>
  <si>
    <t>Fort Pierce Utilities Authority</t>
  </si>
  <si>
    <t>Bay State Gas Company</t>
  </si>
  <si>
    <t>Citizens Gas &amp; Coke (Marion County)</t>
  </si>
  <si>
    <t>Dominion - (Peoples)</t>
  </si>
  <si>
    <t>SEMCO Energy Gas Company - Battle Creek Gas Company</t>
  </si>
  <si>
    <t>Vectren Energy (Southern Indiana Elec &amp; Gas Co - SIGECO)</t>
  </si>
  <si>
    <t>National Grid - Rhode Island natural gas operations of New England Gas Company</t>
  </si>
  <si>
    <t>RI</t>
  </si>
  <si>
    <t>Okaloosa Gas District</t>
  </si>
  <si>
    <t>PECO Energy</t>
  </si>
  <si>
    <t>Southwest Gas Corporation</t>
  </si>
  <si>
    <t>AZ</t>
  </si>
  <si>
    <t>GA</t>
  </si>
  <si>
    <t>Chesapeake Utilities Corp., Delaware &amp; Maryland Divisions</t>
  </si>
  <si>
    <t>DE</t>
  </si>
  <si>
    <t>SourceGas LLC (Natural Gas Service in NE)</t>
  </si>
  <si>
    <t>Xcel Energy (Public Service Co of CO)</t>
  </si>
  <si>
    <t>CO</t>
  </si>
  <si>
    <t>City of Corpus Christi</t>
  </si>
  <si>
    <t>Madison Gas and Electric Company</t>
  </si>
  <si>
    <t>WI</t>
  </si>
  <si>
    <t>Washington Gas Light Company</t>
  </si>
  <si>
    <t>KeySpan Energy Delivery - Long Island</t>
  </si>
  <si>
    <t>City of Leesburg</t>
  </si>
  <si>
    <t>Alliant Energy IP&amp;L (Interstate Power &amp; Light)</t>
  </si>
  <si>
    <t>City of Charlottesville, Public Utilities Div</t>
  </si>
  <si>
    <t>Clearwater Gas System</t>
  </si>
  <si>
    <t>Memphis Light, Gas &amp; Water Division</t>
  </si>
  <si>
    <t>NC</t>
  </si>
  <si>
    <t>SC</t>
  </si>
  <si>
    <t>Public Service of North Carolina</t>
  </si>
  <si>
    <t>WA</t>
  </si>
  <si>
    <t>SCE&amp;G (South Carolina Electric &amp; Gas Company)</t>
  </si>
  <si>
    <t>SEMCO Energy Gas Company - MPSC Division</t>
  </si>
  <si>
    <t>SourceGas LLC (Natural Gas Service in CO)</t>
  </si>
  <si>
    <t>SourceGas LLC (Natural Gas Service in WY)</t>
  </si>
  <si>
    <t>TECO Peoples Gas System</t>
  </si>
  <si>
    <t>AR</t>
  </si>
  <si>
    <t>City of Richmond, Dept of Public Utilities</t>
  </si>
  <si>
    <t>Union Oil &amp; Gas Inc.</t>
  </si>
  <si>
    <t>WV</t>
  </si>
  <si>
    <t>Virginia Natural Gas, Inc.</t>
  </si>
  <si>
    <t>PNM - Public Service Company of New Mexico</t>
  </si>
  <si>
    <t>Colorado Springs Utilities</t>
  </si>
  <si>
    <t>Delmarva Power</t>
  </si>
  <si>
    <t>Gainesville Regional Utilities</t>
  </si>
  <si>
    <t>Atmos Energy Corp Amarillo</t>
  </si>
  <si>
    <t>Consumers Energy</t>
  </si>
  <si>
    <t>Northern Utilities, Inc.</t>
  </si>
  <si>
    <t>The Empire District Gas Co (North &amp; South)</t>
  </si>
  <si>
    <t>Arkansas Western Gas Company</t>
  </si>
  <si>
    <t>Columbia Gas of Kentucky, Inc.</t>
  </si>
  <si>
    <t>Columbia Gas of Maryland, Inc.</t>
  </si>
  <si>
    <t>Atlanta Gas Light Company</t>
  </si>
  <si>
    <t>ENSTAR Natural Gas Company</t>
  </si>
  <si>
    <t>AK</t>
  </si>
  <si>
    <t>Lexington Utilities</t>
  </si>
  <si>
    <t>Orwell Natural Gas Company</t>
  </si>
  <si>
    <t>Minnesota Energy Resources Corp (NMU)</t>
  </si>
  <si>
    <t>MN</t>
  </si>
  <si>
    <t>Minnesota Energy Resources Corp (PNG)</t>
  </si>
  <si>
    <t>New England Gas Co North Attleboro</t>
  </si>
  <si>
    <t>Questar Gas Company</t>
  </si>
  <si>
    <t>Valley Energy</t>
  </si>
  <si>
    <t>UGI Utilities, Inc.</t>
  </si>
  <si>
    <t xml:space="preserve">We Energy - Wisconsin Electric Gas Operations </t>
  </si>
  <si>
    <t xml:space="preserve">We Energy - Wisconsin Gas LLC </t>
  </si>
  <si>
    <t>Louisville Gas and Electric Company</t>
  </si>
  <si>
    <t>Southwest Gas Corporation (Northern NV)</t>
  </si>
  <si>
    <t>NV</t>
  </si>
  <si>
    <t>Southwest Gas Corporation (Southern NV)</t>
  </si>
  <si>
    <t>Unisource Energy Services (UNS Gas, Inc.)</t>
  </si>
  <si>
    <t>Nicor Gas (Northern Illinois Gas Co)</t>
  </si>
  <si>
    <t>New Jersey Natural Gas</t>
  </si>
  <si>
    <t>NJ</t>
  </si>
  <si>
    <t>Easton Utilities</t>
  </si>
  <si>
    <t>Alliant Energy WP&amp;L (Wisconsin Power and Light Company )</t>
  </si>
  <si>
    <t>Entergy Gulf States, Inc.</t>
  </si>
  <si>
    <t>Entergy New Orleans</t>
  </si>
  <si>
    <t>Florida City Gas</t>
  </si>
  <si>
    <t>Greenville Utilities</t>
  </si>
  <si>
    <t>Michigan Gas Utilities</t>
  </si>
  <si>
    <t>Northwestern Energy</t>
  </si>
  <si>
    <t>DC</t>
  </si>
  <si>
    <t>Keyspan Energy Delivery - NE (Essex Gas)</t>
  </si>
  <si>
    <t>CPS Energy</t>
  </si>
  <si>
    <t>South Jersey Gas Company</t>
  </si>
  <si>
    <t>New York State Electric &amp; Gas Corporation</t>
  </si>
  <si>
    <t>SD</t>
  </si>
  <si>
    <t>Elizabethtown Gas</t>
  </si>
  <si>
    <t>Clarke-Mobile Counties Gas District</t>
  </si>
  <si>
    <t>AL</t>
  </si>
  <si>
    <t>Dominion - (Hope)</t>
  </si>
  <si>
    <t>Northern Indiana Fuel &amp; Light</t>
  </si>
  <si>
    <t>KeySpan NYC</t>
  </si>
  <si>
    <t>Middle Tennessee Natural Gas Utility District</t>
  </si>
  <si>
    <t>NorthWestern Energy</t>
  </si>
  <si>
    <t>NW Natural</t>
  </si>
  <si>
    <t>Southwestern Virginia Gas Company</t>
  </si>
  <si>
    <t>Superior Water, Light and Power Co</t>
  </si>
  <si>
    <t>The Empire District Gas Co (Northwest)</t>
  </si>
  <si>
    <t>Vectren Energy Delivery of Ohio</t>
  </si>
  <si>
    <t>Wisconsin Public Service</t>
  </si>
  <si>
    <t>MS</t>
  </si>
  <si>
    <t>MT</t>
  </si>
  <si>
    <t>The Gas Company, LLC</t>
  </si>
  <si>
    <t>HI</t>
  </si>
  <si>
    <t>NSTAR Electric &amp; Gas Corporation</t>
  </si>
  <si>
    <t>Keyspan Energy Delivery - NE (Colonial - Cape)</t>
  </si>
  <si>
    <t>CenterPoint Energy-Minnesota Gas</t>
  </si>
  <si>
    <t>Intermountain Gas Company</t>
  </si>
  <si>
    <t>ID</t>
  </si>
  <si>
    <t>Mountaineer Gas Company</t>
  </si>
  <si>
    <t>New England Gas Co Fall River</t>
  </si>
  <si>
    <t>NV Energy (Sierra Pacific Power Company)</t>
  </si>
  <si>
    <t>Xcel Energy (Michigan Public Service Co)</t>
  </si>
  <si>
    <t>Northern Indiana Public Service Company</t>
  </si>
  <si>
    <t>Avista Utilities</t>
  </si>
  <si>
    <t>OR</t>
  </si>
  <si>
    <t>City of Holyoke Gas &amp; Electric Dept</t>
  </si>
  <si>
    <t>Westfield Gas &amp; Elec. Light Co</t>
  </si>
  <si>
    <t>Public Service Electric and Gas Company</t>
  </si>
  <si>
    <t>Elkton Gas</t>
  </si>
  <si>
    <t>Knoxville Utilities Board</t>
  </si>
  <si>
    <t>Westfield Gas Corp (Hamilton County)</t>
  </si>
  <si>
    <t>Keyspan Energy Delivery - NE (Colonial Gas-Lowell)</t>
  </si>
  <si>
    <t>Southern California Gas Company</t>
  </si>
  <si>
    <t>CA</t>
  </si>
  <si>
    <t>Pike County Power &amp; Light</t>
  </si>
  <si>
    <t>UT</t>
  </si>
  <si>
    <t>Cascade Natural Gas Corporation</t>
  </si>
  <si>
    <t>Pacific Gas and Electric Company</t>
  </si>
  <si>
    <t>Average Basic Charge</t>
  </si>
  <si>
    <t>Comparison of Residential Basic Charges of Gas Distribution Companies</t>
  </si>
  <si>
    <t>DTE Energy - (Detroit Edison and MichCon (Michigan Consolidated Gas Co))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</si>
</sst>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%"/>
    <numFmt numFmtId="170" formatCode="_(* #,##0.0_);_(* \(#,##0.0\);_(* &quot;-&quot;??_);_(@_)"/>
    <numFmt numFmtId="171" formatCode="_(* #,##0_);_(* \(#,##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38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10" fontId="9" fillId="22" borderId="6" applyNumberFormat="0" applyBorder="0" applyAlignment="0" applyProtection="0"/>
    <xf numFmtId="0" fontId="15" fillId="0" borderId="7" applyNumberFormat="0" applyFill="0" applyAlignment="0" applyProtection="0"/>
    <xf numFmtId="0" fontId="16" fillId="23" borderId="0" applyNumberFormat="0" applyBorder="0" applyAlignment="0" applyProtection="0"/>
    <xf numFmtId="0" fontId="17" fillId="0" borderId="0">
      <alignment/>
      <protection/>
    </xf>
    <xf numFmtId="0" fontId="0" fillId="24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Fill="1" applyAlignment="1">
      <alignment horizontal="left"/>
    </xf>
    <xf numFmtId="44" fontId="0" fillId="0" borderId="0" xfId="0" applyNumberFormat="1" applyFont="1" applyFill="1" applyAlignment="1">
      <alignment/>
    </xf>
    <xf numFmtId="169" fontId="0" fillId="0" borderId="0" xfId="62" applyNumberFormat="1" applyFont="1" applyFill="1" applyAlignment="1">
      <alignment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44" fontId="24" fillId="0" borderId="0" xfId="0" applyNumberFormat="1" applyFont="1" applyFill="1" applyAlignment="1">
      <alignment/>
    </xf>
    <xf numFmtId="169" fontId="24" fillId="0" borderId="0" xfId="62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44" fontId="24" fillId="0" borderId="0" xfId="44" applyFont="1" applyFill="1" applyBorder="1" applyAlignment="1">
      <alignment/>
    </xf>
    <xf numFmtId="0" fontId="24" fillId="0" borderId="0" xfId="0" applyFont="1" applyAlignment="1">
      <alignment/>
    </xf>
    <xf numFmtId="44" fontId="24" fillId="0" borderId="0" xfId="44" applyFont="1" applyAlignment="1">
      <alignment/>
    </xf>
    <xf numFmtId="0" fontId="24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Comparisons\ELEC%20Rate%20comparisons\Utility%20Rates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san\Desktop\Customers%201-94%20to%20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****"/>
      <sheetName val="UTILITY WEB SITES"/>
      <sheetName val="Master"/>
      <sheetName val="Res kWh &amp; Cust Count"/>
      <sheetName val="SCH7 "/>
      <sheetName val="SCH24C"/>
      <sheetName val="SCH24I"/>
      <sheetName val="SCH25C"/>
      <sheetName val="SCH25I"/>
      <sheetName val="SCH26C"/>
      <sheetName val="SCH26I"/>
      <sheetName val="SCH31C"/>
      <sheetName val="SCH31I"/>
      <sheetName val="SCH49C"/>
      <sheetName val="SCH49I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9">
        <row r="650">
          <cell r="A650" t="str">
            <v>PACIFIC POWER &amp; LIGHT (WA)</v>
          </cell>
        </row>
        <row r="651">
          <cell r="E651" t="str">
            <v>Puget Sound Energy</v>
          </cell>
        </row>
        <row r="652">
          <cell r="E652" t="str">
            <v>Schedule 26 (GT350 KW) - Grocery Store</v>
          </cell>
        </row>
        <row r="655">
          <cell r="E655" t="str">
            <v>PUGET SOUND ENERGY</v>
          </cell>
          <cell r="H655" t="str">
            <v>Pacific Power (Washington)</v>
          </cell>
          <cell r="K655" t="str">
            <v>Amount</v>
          </cell>
          <cell r="L655" t="str">
            <v>Percent</v>
          </cell>
        </row>
        <row r="656">
          <cell r="A656" t="str">
            <v>Month</v>
          </cell>
          <cell r="B656" t="str">
            <v>KWH</v>
          </cell>
          <cell r="C656" t="str">
            <v>KW</v>
          </cell>
          <cell r="D656" t="str">
            <v>ENERGY</v>
          </cell>
          <cell r="E656" t="str">
            <v>DEMAND</v>
          </cell>
          <cell r="F656" t="str">
            <v>TOTAL</v>
          </cell>
          <cell r="G656" t="str">
            <v>ENERGY</v>
          </cell>
          <cell r="H656" t="str">
            <v>DEMAND</v>
          </cell>
          <cell r="I656" t="str">
            <v>KVAR</v>
          </cell>
          <cell r="J656" t="str">
            <v>TOTAL</v>
          </cell>
          <cell r="K656" t="str">
            <v>Difference</v>
          </cell>
          <cell r="L656" t="str">
            <v>Difference</v>
          </cell>
        </row>
        <row r="658">
          <cell r="A658" t="str">
            <v>January</v>
          </cell>
          <cell r="B658">
            <v>201480</v>
          </cell>
          <cell r="C658">
            <v>336</v>
          </cell>
          <cell r="D658">
            <v>9934.344920000001</v>
          </cell>
          <cell r="E658">
            <v>2380.87497</v>
          </cell>
          <cell r="F658">
            <v>12315.21989</v>
          </cell>
          <cell r="G658">
            <v>7251.5728</v>
          </cell>
          <cell r="H658">
            <v>567.84</v>
          </cell>
          <cell r="I658">
            <v>8.408755190640324</v>
          </cell>
          <cell r="J658">
            <v>7827.8215551906405</v>
          </cell>
          <cell r="K658">
            <v>-4487.39833480936</v>
          </cell>
          <cell r="L658">
            <v>-0.36437825510960975</v>
          </cell>
        </row>
        <row r="659">
          <cell r="A659" t="str">
            <v>February</v>
          </cell>
          <cell r="B659">
            <v>189170</v>
          </cell>
          <cell r="C659">
            <v>344</v>
          </cell>
          <cell r="D659">
            <v>9328.951430000001</v>
          </cell>
          <cell r="E659">
            <v>2429.68988</v>
          </cell>
          <cell r="F659">
            <v>11758.64131</v>
          </cell>
          <cell r="G659">
            <v>6840.9112</v>
          </cell>
          <cell r="H659">
            <v>581.36</v>
          </cell>
          <cell r="I659">
            <v>8.608963647560342</v>
          </cell>
          <cell r="J659">
            <v>7430.880163647559</v>
          </cell>
          <cell r="K659">
            <v>-4327.761146352442</v>
          </cell>
          <cell r="L659">
            <v>-0.36804942274001906</v>
          </cell>
        </row>
        <row r="660">
          <cell r="A660" t="str">
            <v>March</v>
          </cell>
          <cell r="B660">
            <v>208980</v>
          </cell>
          <cell r="C660">
            <v>339</v>
          </cell>
          <cell r="D660">
            <v>10303.18742</v>
          </cell>
          <cell r="E660">
            <v>2404.7561399999995</v>
          </cell>
          <cell r="F660">
            <v>12707.94356</v>
          </cell>
          <cell r="G660">
            <v>7501.7728</v>
          </cell>
          <cell r="H660">
            <v>572.91</v>
          </cell>
          <cell r="I660">
            <v>8.483833361985326</v>
          </cell>
          <cell r="J660">
            <v>8083.166633361985</v>
          </cell>
          <cell r="K660">
            <v>-4624.776926638015</v>
          </cell>
          <cell r="L660">
            <v>-0.3639280348391801</v>
          </cell>
        </row>
        <row r="661">
          <cell r="A661" t="str">
            <v>April</v>
          </cell>
          <cell r="B661">
            <v>204640</v>
          </cell>
          <cell r="C661">
            <v>347</v>
          </cell>
          <cell r="D661">
            <v>9333.8104</v>
          </cell>
          <cell r="E661">
            <v>1659.13937</v>
          </cell>
          <cell r="F661">
            <v>10992.949770000001</v>
          </cell>
          <cell r="G661">
            <v>7356.990399999999</v>
          </cell>
          <cell r="H661">
            <v>586.43</v>
          </cell>
          <cell r="I661">
            <v>8.684041818905333</v>
          </cell>
          <cell r="J661">
            <v>7952.104441818904</v>
          </cell>
          <cell r="K661">
            <v>-3040.845328181097</v>
          </cell>
          <cell r="L661">
            <v>-0.2766177770119199</v>
          </cell>
        </row>
        <row r="662">
          <cell r="A662" t="str">
            <v>May</v>
          </cell>
          <cell r="B662">
            <v>218610</v>
          </cell>
          <cell r="C662">
            <v>363</v>
          </cell>
          <cell r="D662">
            <v>9969.23585</v>
          </cell>
          <cell r="E662">
            <v>1737.72802</v>
          </cell>
          <cell r="F662">
            <v>11706.96387</v>
          </cell>
          <cell r="G662">
            <v>7823.0296</v>
          </cell>
          <cell r="H662">
            <v>410.18999999999994</v>
          </cell>
          <cell r="I662">
            <v>9.084458732745333</v>
          </cell>
          <cell r="J662">
            <v>8242.304058732745</v>
          </cell>
          <cell r="K662">
            <v>-3464.6598112672546</v>
          </cell>
          <cell r="L662">
            <v>-0.2959486208158303</v>
          </cell>
        </row>
        <row r="663">
          <cell r="A663" t="str">
            <v>June</v>
          </cell>
          <cell r="B663">
            <v>182840</v>
          </cell>
          <cell r="C663">
            <v>363</v>
          </cell>
          <cell r="D663">
            <v>8342.237399999998</v>
          </cell>
          <cell r="E663">
            <v>1721.26704</v>
          </cell>
          <cell r="F663">
            <v>10063.504439999999</v>
          </cell>
          <cell r="G663">
            <v>6629.7424</v>
          </cell>
          <cell r="H663">
            <v>410.18999999999994</v>
          </cell>
          <cell r="I663">
            <v>9.084458732745333</v>
          </cell>
          <cell r="J663">
            <v>7049.016858732745</v>
          </cell>
          <cell r="K663">
            <v>-3014.4875812672535</v>
          </cell>
          <cell r="L663">
            <v>-0.2995465048224547</v>
          </cell>
        </row>
        <row r="664">
          <cell r="A664" t="str">
            <v>July</v>
          </cell>
          <cell r="B664">
            <v>227060</v>
          </cell>
          <cell r="C664">
            <v>375</v>
          </cell>
          <cell r="D664">
            <v>10353.5841</v>
          </cell>
          <cell r="E664">
            <v>1795.73652</v>
          </cell>
          <cell r="F664">
            <v>12149.32062</v>
          </cell>
          <cell r="G664">
            <v>8104.921599999999</v>
          </cell>
          <cell r="H664">
            <v>423.74999999999994</v>
          </cell>
          <cell r="I664">
            <v>9.384771418125355</v>
          </cell>
          <cell r="J664">
            <v>8538.056371418123</v>
          </cell>
          <cell r="K664">
            <v>-3611.264248581878</v>
          </cell>
          <cell r="L664">
            <v>-0.297240015432392</v>
          </cell>
        </row>
        <row r="665">
          <cell r="A665" t="str">
            <v>August</v>
          </cell>
          <cell r="B665">
            <v>225680</v>
          </cell>
          <cell r="C665">
            <v>363</v>
          </cell>
          <cell r="D665">
            <v>10290.8148</v>
          </cell>
          <cell r="E665">
            <v>1740.9812299999999</v>
          </cell>
          <cell r="F665">
            <v>12031.79603</v>
          </cell>
          <cell r="G665">
            <v>8058.8848</v>
          </cell>
          <cell r="H665">
            <v>410.18999999999994</v>
          </cell>
          <cell r="I665">
            <v>9.084458732745333</v>
          </cell>
          <cell r="J665">
            <v>8478.159258732745</v>
          </cell>
          <cell r="K665">
            <v>-3553.6367712672545</v>
          </cell>
          <cell r="L665">
            <v>-0.29535380772801</v>
          </cell>
        </row>
        <row r="666">
          <cell r="A666" t="str">
            <v>September</v>
          </cell>
          <cell r="B666">
            <v>210020</v>
          </cell>
          <cell r="C666">
            <v>358</v>
          </cell>
          <cell r="D666">
            <v>9578.519699999999</v>
          </cell>
          <cell r="E666">
            <v>1711.22488</v>
          </cell>
          <cell r="F666">
            <v>11289.744579999999</v>
          </cell>
          <cell r="G666">
            <v>7536.467199999999</v>
          </cell>
          <cell r="H666">
            <v>404.53999999999996</v>
          </cell>
          <cell r="I666">
            <v>8.959328447170341</v>
          </cell>
          <cell r="J666">
            <v>7949.966528447169</v>
          </cell>
          <cell r="K666">
            <v>-3339.7780515528293</v>
          </cell>
          <cell r="L666">
            <v>-0.29582405765576936</v>
          </cell>
        </row>
        <row r="667">
          <cell r="A667" t="str">
            <v>October</v>
          </cell>
          <cell r="B667">
            <v>157510</v>
          </cell>
          <cell r="C667">
            <v>342</v>
          </cell>
          <cell r="D667">
            <v>7771.94429</v>
          </cell>
          <cell r="E667">
            <v>2401.50164</v>
          </cell>
          <cell r="F667">
            <v>10173.44593</v>
          </cell>
          <cell r="G667">
            <v>5784.7336</v>
          </cell>
          <cell r="H667">
            <v>386.46</v>
          </cell>
          <cell r="I667">
            <v>8.558911533330303</v>
          </cell>
          <cell r="J667">
            <v>6179.75251153333</v>
          </cell>
          <cell r="K667">
            <v>-3993.6934184666698</v>
          </cell>
          <cell r="L667">
            <v>-0.3925605390686605</v>
          </cell>
        </row>
        <row r="668">
          <cell r="A668" t="str">
            <v>November</v>
          </cell>
          <cell r="B668">
            <v>198640</v>
          </cell>
          <cell r="C668">
            <v>343</v>
          </cell>
          <cell r="D668">
            <v>9794.676560000002</v>
          </cell>
          <cell r="E668">
            <v>2427.23803</v>
          </cell>
          <cell r="F668">
            <v>12221.914590000002</v>
          </cell>
          <cell r="G668">
            <v>7156.830399999999</v>
          </cell>
          <cell r="H668">
            <v>579.67</v>
          </cell>
          <cell r="I668">
            <v>8.583937590445329</v>
          </cell>
          <cell r="J668">
            <v>7745.084337590444</v>
          </cell>
          <cell r="K668">
            <v>-4476.830252409558</v>
          </cell>
          <cell r="L668">
            <v>-0.36629533118096824</v>
          </cell>
        </row>
        <row r="669">
          <cell r="A669" t="str">
            <v>December</v>
          </cell>
          <cell r="B669">
            <v>198660</v>
          </cell>
          <cell r="C669">
            <v>338</v>
          </cell>
          <cell r="D669">
            <v>9795.660140000002</v>
          </cell>
          <cell r="E669">
            <v>2393.19712</v>
          </cell>
          <cell r="F669">
            <v>12188.85726</v>
          </cell>
          <cell r="G669">
            <v>7157.4976</v>
          </cell>
          <cell r="H669">
            <v>571.22</v>
          </cell>
          <cell r="I669">
            <v>8.458807304870325</v>
          </cell>
          <cell r="J669">
            <v>7737.17640730487</v>
          </cell>
          <cell r="K669">
            <v>-4451.680852695131</v>
          </cell>
          <cell r="L669">
            <v>-0.36522544794286405</v>
          </cell>
        </row>
        <row r="671">
          <cell r="A671" t="str">
            <v>  TOTAL</v>
          </cell>
          <cell r="B671">
            <v>2423290</v>
          </cell>
          <cell r="D671">
            <v>114796.96701000001</v>
          </cell>
          <cell r="E671">
            <v>24803.33484</v>
          </cell>
          <cell r="F671">
            <v>139600.30185</v>
          </cell>
          <cell r="G671">
            <v>87203.35440000001</v>
          </cell>
          <cell r="H671">
            <v>5904.75</v>
          </cell>
          <cell r="I671">
            <v>105.38472651126897</v>
          </cell>
          <cell r="J671">
            <v>93213.48912651125</v>
          </cell>
          <cell r="K671">
            <v>-46386.812723488736</v>
          </cell>
          <cell r="L671">
            <v>-0.33228304028548017</v>
          </cell>
        </row>
        <row r="673">
          <cell r="A673" t="str">
            <v>Monthly Average</v>
          </cell>
          <cell r="B673">
            <v>201940.83333333334</v>
          </cell>
          <cell r="C673">
            <v>350.9166666666667</v>
          </cell>
          <cell r="D673">
            <v>9566.4139175</v>
          </cell>
          <cell r="E673">
            <v>2066.94457</v>
          </cell>
          <cell r="F673">
            <v>11633.3584875</v>
          </cell>
          <cell r="G673">
            <v>7266.946200000001</v>
          </cell>
          <cell r="H673">
            <v>492.0625</v>
          </cell>
          <cell r="I673">
            <v>8.782060542605747</v>
          </cell>
          <cell r="J673">
            <v>7767.790760542604</v>
          </cell>
          <cell r="K673">
            <v>-3865.567726957395</v>
          </cell>
          <cell r="L673">
            <v>-0.33228304028548017</v>
          </cell>
        </row>
        <row r="675">
          <cell r="A675" t="str">
            <v>Average Cents/KWH</v>
          </cell>
          <cell r="D675">
            <v>4.737236030768088</v>
          </cell>
          <cell r="F675">
            <v>5.760775716071952</v>
          </cell>
          <cell r="G675">
            <v>3.5985521501760007</v>
          </cell>
          <cell r="J675">
            <v>3.846567646732799</v>
          </cell>
          <cell r="K675">
            <v>-1.9142080693391526</v>
          </cell>
          <cell r="L675">
            <v>-0.3322830402854803</v>
          </cell>
        </row>
        <row r="678">
          <cell r="A678" t="str">
            <v>PACIFIC POWER &amp; LIGHT (WA)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94 to 6-94"/>
      <sheetName val="7-94 to 6-95"/>
      <sheetName val="7-95 to 12-95"/>
      <sheetName val="1996 Customer Count"/>
      <sheetName val="1-97 to 12-97"/>
      <sheetName val="1-98 to 5-99"/>
      <sheetName val="6-99 to 8-99"/>
      <sheetName val="9-99 to 6-00"/>
      <sheetName val="7-00 to 11-02"/>
      <sheetName val="12-02 to 12-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.7109375" style="4" customWidth="1"/>
    <col min="2" max="2" width="70.8515625" style="4" bestFit="1" customWidth="1"/>
    <col min="3" max="3" width="4.8515625" style="1" bestFit="1" customWidth="1"/>
    <col min="4" max="4" width="8.28125" style="1" customWidth="1"/>
    <col min="5" max="5" width="8.421875" style="1" bestFit="1" customWidth="1"/>
    <col min="6" max="16384" width="9.140625" style="1" customWidth="1"/>
  </cols>
  <sheetData>
    <row r="1" spans="1:5" ht="12.75">
      <c r="A1" s="20" t="s">
        <v>0</v>
      </c>
      <c r="B1" s="20"/>
      <c r="C1" s="20"/>
      <c r="D1" s="20"/>
      <c r="E1" s="20"/>
    </row>
    <row r="2" spans="1:5" ht="12.75">
      <c r="A2" s="20" t="s">
        <v>1</v>
      </c>
      <c r="B2" s="20"/>
      <c r="C2" s="20"/>
      <c r="D2" s="20"/>
      <c r="E2" s="20"/>
    </row>
    <row r="3" spans="1:5" ht="12.75">
      <c r="A3" s="20" t="s">
        <v>228</v>
      </c>
      <c r="B3" s="20"/>
      <c r="C3" s="20"/>
      <c r="D3" s="20"/>
      <c r="E3" s="20"/>
    </row>
    <row r="4" ht="12.75"/>
    <row r="5" spans="1:5" ht="12.75">
      <c r="A5" s="2" t="s">
        <v>2</v>
      </c>
      <c r="B5" s="2" t="s">
        <v>3</v>
      </c>
      <c r="C5" s="2" t="s">
        <v>4</v>
      </c>
      <c r="D5" s="3" t="s">
        <v>5</v>
      </c>
      <c r="E5" s="3" t="s">
        <v>6</v>
      </c>
    </row>
    <row r="6" spans="1:5" ht="12.75">
      <c r="A6" s="4">
        <v>1</v>
      </c>
      <c r="B6" s="5" t="s">
        <v>7</v>
      </c>
      <c r="C6" s="6" t="s">
        <v>8</v>
      </c>
      <c r="D6" s="7">
        <v>24.62</v>
      </c>
      <c r="E6" s="8">
        <v>1</v>
      </c>
    </row>
    <row r="7" spans="1:5" ht="12.75">
      <c r="A7" s="4">
        <f aca="true" t="shared" si="0" ref="A7:A70">A6+1</f>
        <v>2</v>
      </c>
      <c r="B7" s="1" t="s">
        <v>9</v>
      </c>
      <c r="C7" s="6" t="s">
        <v>8</v>
      </c>
      <c r="D7" s="7">
        <v>20.61</v>
      </c>
      <c r="E7" s="8">
        <v>0.9952380952380953</v>
      </c>
    </row>
    <row r="8" spans="1:5" ht="12.75">
      <c r="A8" s="4">
        <f t="shared" si="0"/>
        <v>3</v>
      </c>
      <c r="B8" s="1" t="s">
        <v>10</v>
      </c>
      <c r="C8" s="6" t="s">
        <v>11</v>
      </c>
      <c r="D8" s="7">
        <v>20.25</v>
      </c>
      <c r="E8" s="8">
        <v>0.9904761904761905</v>
      </c>
    </row>
    <row r="9" spans="1:5" ht="12.75">
      <c r="A9" s="4">
        <f t="shared" si="0"/>
        <v>4</v>
      </c>
      <c r="B9" s="1" t="s">
        <v>12</v>
      </c>
      <c r="C9" s="6" t="s">
        <v>13</v>
      </c>
      <c r="D9" s="7">
        <v>20</v>
      </c>
      <c r="E9" s="8">
        <v>0.9857142857142858</v>
      </c>
    </row>
    <row r="10" spans="1:5" ht="12.75">
      <c r="A10" s="4">
        <f t="shared" si="0"/>
        <v>5</v>
      </c>
      <c r="B10" s="1" t="s">
        <v>14</v>
      </c>
      <c r="C10" s="6" t="s">
        <v>15</v>
      </c>
      <c r="D10" s="7">
        <v>19.97</v>
      </c>
      <c r="E10" s="8">
        <v>0.9809523809523809</v>
      </c>
    </row>
    <row r="11" spans="1:5" ht="12.75">
      <c r="A11" s="4">
        <f t="shared" si="0"/>
        <v>6</v>
      </c>
      <c r="B11" s="1" t="s">
        <v>16</v>
      </c>
      <c r="C11" s="6" t="s">
        <v>8</v>
      </c>
      <c r="D11" s="7">
        <v>19.43</v>
      </c>
      <c r="E11" s="8">
        <v>0.9761904761904762</v>
      </c>
    </row>
    <row r="12" spans="1:5" ht="12.75">
      <c r="A12" s="4">
        <f t="shared" si="0"/>
        <v>7</v>
      </c>
      <c r="B12" s="1" t="s">
        <v>17</v>
      </c>
      <c r="C12" s="6" t="s">
        <v>18</v>
      </c>
      <c r="D12" s="7">
        <f>0.6099*30.42</f>
        <v>18.553158</v>
      </c>
      <c r="E12" s="8">
        <v>0.9714285714285714</v>
      </c>
    </row>
    <row r="13" spans="1:5" ht="12.75">
      <c r="A13" s="4">
        <f t="shared" si="0"/>
        <v>8</v>
      </c>
      <c r="B13" s="1" t="s">
        <v>19</v>
      </c>
      <c r="C13" s="6" t="s">
        <v>15</v>
      </c>
      <c r="D13" s="7">
        <v>18.51</v>
      </c>
      <c r="E13" s="8">
        <v>0.9666666666666667</v>
      </c>
    </row>
    <row r="14" spans="1:5" ht="12.75">
      <c r="A14" s="4">
        <f t="shared" si="0"/>
        <v>9</v>
      </c>
      <c r="B14" s="1" t="s">
        <v>20</v>
      </c>
      <c r="C14" s="6" t="s">
        <v>21</v>
      </c>
      <c r="D14" s="7">
        <v>18.48</v>
      </c>
      <c r="E14" s="8">
        <v>0.9619047619047619</v>
      </c>
    </row>
    <row r="15" spans="1:5" ht="12.75">
      <c r="A15" s="4">
        <f t="shared" si="0"/>
        <v>10</v>
      </c>
      <c r="B15" s="1" t="s">
        <v>22</v>
      </c>
      <c r="C15" s="6" t="s">
        <v>23</v>
      </c>
      <c r="D15" s="7">
        <v>18.34</v>
      </c>
      <c r="E15" s="8">
        <v>0.9571428571428572</v>
      </c>
    </row>
    <row r="16" spans="1:5" ht="12.75">
      <c r="A16" s="4">
        <f t="shared" si="0"/>
        <v>11</v>
      </c>
      <c r="B16" s="1" t="s">
        <v>24</v>
      </c>
      <c r="C16" s="6" t="s">
        <v>25</v>
      </c>
      <c r="D16" s="7">
        <v>17.96</v>
      </c>
      <c r="E16" s="8">
        <v>0.9523809523809523</v>
      </c>
    </row>
    <row r="17" spans="1:5" ht="12.75">
      <c r="A17" s="4">
        <f t="shared" si="0"/>
        <v>12</v>
      </c>
      <c r="B17" s="1" t="s">
        <v>28</v>
      </c>
      <c r="C17" s="6" t="s">
        <v>29</v>
      </c>
      <c r="D17" s="7">
        <v>16.61</v>
      </c>
      <c r="E17" s="8">
        <v>0.9476190476190476</v>
      </c>
    </row>
    <row r="18" spans="1:5" ht="12.75">
      <c r="A18" s="4">
        <f t="shared" si="0"/>
        <v>13</v>
      </c>
      <c r="B18" s="1" t="s">
        <v>30</v>
      </c>
      <c r="C18" s="6" t="s">
        <v>31</v>
      </c>
      <c r="D18" s="7">
        <v>16.5</v>
      </c>
      <c r="E18" s="8">
        <v>0.9428571428571428</v>
      </c>
    </row>
    <row r="19" spans="1:5" ht="12.75">
      <c r="A19" s="4">
        <f t="shared" si="0"/>
        <v>14</v>
      </c>
      <c r="B19" s="1" t="s">
        <v>32</v>
      </c>
      <c r="C19" s="6" t="s">
        <v>15</v>
      </c>
      <c r="D19" s="7">
        <v>16.42</v>
      </c>
      <c r="E19" s="8">
        <v>0.9380952380952381</v>
      </c>
    </row>
    <row r="20" spans="1:5" ht="12.75">
      <c r="A20" s="4">
        <f t="shared" si="0"/>
        <v>15</v>
      </c>
      <c r="B20" s="1" t="s">
        <v>33</v>
      </c>
      <c r="C20" s="6" t="s">
        <v>34</v>
      </c>
      <c r="D20" s="7">
        <v>16</v>
      </c>
      <c r="E20" s="8">
        <v>0.9333333333333333</v>
      </c>
    </row>
    <row r="21" spans="1:5" ht="12.75">
      <c r="A21" s="4">
        <f t="shared" si="0"/>
        <v>16</v>
      </c>
      <c r="B21" s="1" t="s">
        <v>35</v>
      </c>
      <c r="C21" s="6" t="s">
        <v>29</v>
      </c>
      <c r="D21" s="7">
        <v>16</v>
      </c>
      <c r="E21" s="8">
        <v>0.9333333333333333</v>
      </c>
    </row>
    <row r="22" spans="1:5" ht="12.75">
      <c r="A22" s="4">
        <f t="shared" si="0"/>
        <v>17</v>
      </c>
      <c r="B22" s="1" t="s">
        <v>33</v>
      </c>
      <c r="C22" s="6" t="s">
        <v>36</v>
      </c>
      <c r="D22" s="7">
        <v>15.6</v>
      </c>
      <c r="E22" s="8">
        <v>0.9238095238095239</v>
      </c>
    </row>
    <row r="23" spans="1:5" ht="12.75">
      <c r="A23" s="4">
        <f t="shared" si="0"/>
        <v>18</v>
      </c>
      <c r="B23" s="1" t="s">
        <v>39</v>
      </c>
      <c r="C23" s="6" t="s">
        <v>15</v>
      </c>
      <c r="D23" s="7">
        <v>15.5</v>
      </c>
      <c r="E23" s="8">
        <v>0.919047619047619</v>
      </c>
    </row>
    <row r="24" spans="1:5" ht="12.75">
      <c r="A24" s="4">
        <f t="shared" si="0"/>
        <v>19</v>
      </c>
      <c r="B24" s="1" t="s">
        <v>37</v>
      </c>
      <c r="C24" s="6" t="s">
        <v>23</v>
      </c>
      <c r="D24" s="7">
        <v>15.5</v>
      </c>
      <c r="E24" s="8">
        <v>0.919047619047619</v>
      </c>
    </row>
    <row r="25" spans="1:5" ht="12.75">
      <c r="A25" s="4">
        <f t="shared" si="0"/>
        <v>20</v>
      </c>
      <c r="B25" s="1" t="s">
        <v>38</v>
      </c>
      <c r="C25" s="6" t="s">
        <v>8</v>
      </c>
      <c r="D25" s="7">
        <v>15.5</v>
      </c>
      <c r="E25" s="8">
        <v>0.919047619047619</v>
      </c>
    </row>
    <row r="26" spans="1:5" ht="12.75">
      <c r="A26" s="4">
        <f t="shared" si="0"/>
        <v>21</v>
      </c>
      <c r="B26" s="4" t="s">
        <v>66</v>
      </c>
      <c r="C26" s="6" t="s">
        <v>31</v>
      </c>
      <c r="D26" s="7">
        <v>15</v>
      </c>
      <c r="E26" s="8">
        <v>0.9047619047619048</v>
      </c>
    </row>
    <row r="27" spans="1:5" ht="12.75">
      <c r="A27" s="4">
        <f t="shared" si="0"/>
        <v>22</v>
      </c>
      <c r="B27" s="1" t="s">
        <v>41</v>
      </c>
      <c r="C27" s="6" t="s">
        <v>42</v>
      </c>
      <c r="D27" s="7">
        <v>15</v>
      </c>
      <c r="E27" s="8">
        <v>0.9047619047619048</v>
      </c>
    </row>
    <row r="28" spans="1:5" ht="12.75">
      <c r="A28" s="4">
        <f t="shared" si="0"/>
        <v>23</v>
      </c>
      <c r="B28" s="1" t="s">
        <v>40</v>
      </c>
      <c r="C28" s="6" t="s">
        <v>8</v>
      </c>
      <c r="D28" s="7">
        <v>15</v>
      </c>
      <c r="E28" s="8">
        <v>0.9047619047619048</v>
      </c>
    </row>
    <row r="29" spans="1:5" ht="12.75">
      <c r="A29" s="4">
        <f t="shared" si="0"/>
        <v>24</v>
      </c>
      <c r="B29" s="4" t="s">
        <v>45</v>
      </c>
      <c r="C29" s="6" t="s">
        <v>29</v>
      </c>
      <c r="D29" s="7">
        <v>15</v>
      </c>
      <c r="E29" s="8">
        <v>0.9047619047619048</v>
      </c>
    </row>
    <row r="30" spans="1:5" ht="12.75">
      <c r="A30" s="4">
        <f t="shared" si="0"/>
        <v>25</v>
      </c>
      <c r="B30" s="1" t="s">
        <v>43</v>
      </c>
      <c r="C30" s="6" t="s">
        <v>44</v>
      </c>
      <c r="D30" s="7">
        <v>15</v>
      </c>
      <c r="E30" s="8">
        <v>0.9047619047619048</v>
      </c>
    </row>
    <row r="31" spans="1:5" ht="12.75">
      <c r="A31" s="4">
        <f t="shared" si="0"/>
        <v>26</v>
      </c>
      <c r="B31" s="4" t="s">
        <v>46</v>
      </c>
      <c r="C31" s="6" t="s">
        <v>29</v>
      </c>
      <c r="D31" s="7">
        <v>14.71</v>
      </c>
      <c r="E31" s="8">
        <v>0.8809523809523809</v>
      </c>
    </row>
    <row r="32" spans="1:5" ht="12.75">
      <c r="A32" s="4">
        <f t="shared" si="0"/>
        <v>27</v>
      </c>
      <c r="B32" s="4" t="s">
        <v>47</v>
      </c>
      <c r="C32" s="6" t="s">
        <v>48</v>
      </c>
      <c r="D32" s="7">
        <v>14.5</v>
      </c>
      <c r="E32" s="8">
        <v>0.8761904761904762</v>
      </c>
    </row>
    <row r="33" spans="1:5" ht="12.75">
      <c r="A33" s="4">
        <f t="shared" si="0"/>
        <v>28</v>
      </c>
      <c r="B33" s="4" t="s">
        <v>49</v>
      </c>
      <c r="C33" s="6" t="s">
        <v>29</v>
      </c>
      <c r="D33" s="7">
        <v>14.34</v>
      </c>
      <c r="E33" s="8">
        <v>0.8714285714285714</v>
      </c>
    </row>
    <row r="34" spans="1:5" ht="12.75">
      <c r="A34" s="4">
        <f t="shared" si="0"/>
        <v>29</v>
      </c>
      <c r="B34" s="4" t="s">
        <v>52</v>
      </c>
      <c r="C34" s="6" t="s">
        <v>29</v>
      </c>
      <c r="D34" s="7">
        <v>14</v>
      </c>
      <c r="E34" s="8">
        <v>0.8666666666666667</v>
      </c>
    </row>
    <row r="35" spans="1:5" ht="12.75">
      <c r="A35" s="4">
        <f t="shared" si="0"/>
        <v>30</v>
      </c>
      <c r="B35" s="4" t="s">
        <v>50</v>
      </c>
      <c r="C35" s="6" t="s">
        <v>51</v>
      </c>
      <c r="D35" s="7">
        <v>14</v>
      </c>
      <c r="E35" s="8">
        <v>0.8666666666666667</v>
      </c>
    </row>
    <row r="36" spans="1:5" ht="12.75">
      <c r="A36" s="4">
        <f t="shared" si="0"/>
        <v>31</v>
      </c>
      <c r="B36" s="1" t="s">
        <v>53</v>
      </c>
      <c r="C36" s="6" t="s">
        <v>8</v>
      </c>
      <c r="D36" s="7">
        <v>13.92</v>
      </c>
      <c r="E36" s="8">
        <v>0.8571428571428572</v>
      </c>
    </row>
    <row r="37" spans="1:5" ht="12.75">
      <c r="A37" s="4">
        <f t="shared" si="0"/>
        <v>32</v>
      </c>
      <c r="B37" s="1" t="s">
        <v>54</v>
      </c>
      <c r="C37" s="6" t="s">
        <v>55</v>
      </c>
      <c r="D37" s="7">
        <v>13.75</v>
      </c>
      <c r="E37" s="8">
        <v>0.8523809523809524</v>
      </c>
    </row>
    <row r="38" spans="1:5" ht="12.75">
      <c r="A38" s="4">
        <f t="shared" si="0"/>
        <v>33</v>
      </c>
      <c r="B38" s="1" t="s">
        <v>56</v>
      </c>
      <c r="C38" s="6" t="s">
        <v>57</v>
      </c>
      <c r="D38" s="7">
        <v>13.74</v>
      </c>
      <c r="E38" s="8">
        <v>0.8476190476190476</v>
      </c>
    </row>
    <row r="39" spans="1:5" ht="12.75">
      <c r="A39" s="4">
        <f t="shared" si="0"/>
        <v>34</v>
      </c>
      <c r="B39" s="1" t="s">
        <v>58</v>
      </c>
      <c r="C39" s="6" t="s">
        <v>29</v>
      </c>
      <c r="D39" s="7">
        <v>13.73</v>
      </c>
      <c r="E39" s="8">
        <v>0.8428571428571429</v>
      </c>
    </row>
    <row r="40" spans="1:5" ht="12.75">
      <c r="A40" s="4">
        <f t="shared" si="0"/>
        <v>35</v>
      </c>
      <c r="B40" s="1" t="s">
        <v>59</v>
      </c>
      <c r="C40" s="6" t="s">
        <v>31</v>
      </c>
      <c r="D40" s="7">
        <v>13.06</v>
      </c>
      <c r="E40" s="8">
        <v>0.8380952380952381</v>
      </c>
    </row>
    <row r="41" spans="1:5" ht="12.75">
      <c r="A41" s="4">
        <f t="shared" si="0"/>
        <v>36</v>
      </c>
      <c r="B41" s="4" t="s">
        <v>64</v>
      </c>
      <c r="C41" s="6" t="s">
        <v>15</v>
      </c>
      <c r="D41" s="7">
        <v>13</v>
      </c>
      <c r="E41" s="8">
        <v>0.8333333333333334</v>
      </c>
    </row>
    <row r="42" spans="1:5" ht="12.75">
      <c r="A42" s="4">
        <f t="shared" si="0"/>
        <v>37</v>
      </c>
      <c r="B42" s="4" t="s">
        <v>62</v>
      </c>
      <c r="C42" s="6" t="s">
        <v>63</v>
      </c>
      <c r="D42" s="7">
        <v>13</v>
      </c>
      <c r="E42" s="8">
        <v>0.8333333333333334</v>
      </c>
    </row>
    <row r="43" spans="1:5" ht="12.75">
      <c r="A43" s="4">
        <f t="shared" si="0"/>
        <v>38</v>
      </c>
      <c r="B43" s="4" t="s">
        <v>67</v>
      </c>
      <c r="C43" s="6" t="s">
        <v>13</v>
      </c>
      <c r="D43" s="7">
        <v>12.75</v>
      </c>
      <c r="E43" s="8">
        <v>0.8238095238095238</v>
      </c>
    </row>
    <row r="44" spans="1:5" ht="12.75">
      <c r="A44" s="4">
        <f t="shared" si="0"/>
        <v>39</v>
      </c>
      <c r="B44" s="4" t="s">
        <v>69</v>
      </c>
      <c r="C44" s="6" t="s">
        <v>48</v>
      </c>
      <c r="D44" s="7">
        <v>12.5</v>
      </c>
      <c r="E44" s="8">
        <v>0.819047619047619</v>
      </c>
    </row>
    <row r="45" spans="1:5" ht="12.75">
      <c r="A45" s="4">
        <f t="shared" si="0"/>
        <v>40</v>
      </c>
      <c r="B45" s="4" t="s">
        <v>68</v>
      </c>
      <c r="C45" s="6" t="s">
        <v>11</v>
      </c>
      <c r="D45" s="7">
        <v>12.5</v>
      </c>
      <c r="E45" s="8">
        <v>0.819047619047619</v>
      </c>
    </row>
    <row r="46" spans="1:5" ht="12.75">
      <c r="A46" s="4">
        <f t="shared" si="0"/>
        <v>41</v>
      </c>
      <c r="B46" s="4" t="s">
        <v>70</v>
      </c>
      <c r="C46" s="6" t="s">
        <v>71</v>
      </c>
      <c r="D46" s="7">
        <v>12.3</v>
      </c>
      <c r="E46" s="8">
        <v>0.8095238095238095</v>
      </c>
    </row>
    <row r="47" spans="1:5" ht="12.75">
      <c r="A47" s="4">
        <f t="shared" si="0"/>
        <v>42</v>
      </c>
      <c r="B47" s="4" t="s">
        <v>60</v>
      </c>
      <c r="C47" s="6" t="s">
        <v>34</v>
      </c>
      <c r="D47" s="7">
        <v>12.25</v>
      </c>
      <c r="E47" s="8">
        <v>0.8047619047619048</v>
      </c>
    </row>
    <row r="48" spans="1:5" ht="12.75">
      <c r="A48" s="4">
        <f t="shared" si="0"/>
        <v>43</v>
      </c>
      <c r="B48" s="4" t="s">
        <v>73</v>
      </c>
      <c r="C48" s="6" t="s">
        <v>34</v>
      </c>
      <c r="D48" s="7">
        <v>12.25</v>
      </c>
      <c r="E48" s="8">
        <v>0.8047619047619048</v>
      </c>
    </row>
    <row r="49" spans="1:5" ht="12.75">
      <c r="A49" s="4">
        <f t="shared" si="0"/>
        <v>44</v>
      </c>
      <c r="B49" s="4" t="s">
        <v>72</v>
      </c>
      <c r="C49" s="6" t="s">
        <v>71</v>
      </c>
      <c r="D49" s="7">
        <v>12.25</v>
      </c>
      <c r="E49" s="8">
        <v>0.8047619047619048</v>
      </c>
    </row>
    <row r="50" spans="1:5" ht="12.75">
      <c r="A50" s="4">
        <f t="shared" si="0"/>
        <v>45</v>
      </c>
      <c r="B50" s="4" t="s">
        <v>74</v>
      </c>
      <c r="C50" s="6" t="s">
        <v>75</v>
      </c>
      <c r="D50" s="7">
        <v>12.2</v>
      </c>
      <c r="E50" s="8">
        <v>0.7904761904761904</v>
      </c>
    </row>
    <row r="51" spans="1:5" ht="12.75">
      <c r="A51" s="4">
        <f t="shared" si="0"/>
        <v>46</v>
      </c>
      <c r="B51" s="4" t="s">
        <v>76</v>
      </c>
      <c r="C51" s="6" t="s">
        <v>44</v>
      </c>
      <c r="D51" s="7">
        <f>0.4*30.42</f>
        <v>12.168000000000001</v>
      </c>
      <c r="E51" s="8">
        <v>0.7857142857142857</v>
      </c>
    </row>
    <row r="52" spans="1:5" ht="12.75">
      <c r="A52" s="4">
        <f t="shared" si="0"/>
        <v>47</v>
      </c>
      <c r="B52" s="4" t="s">
        <v>77</v>
      </c>
      <c r="C52" s="6" t="s">
        <v>11</v>
      </c>
      <c r="D52" s="7">
        <v>12.16</v>
      </c>
      <c r="E52" s="8">
        <v>0.780952380952381</v>
      </c>
    </row>
    <row r="53" spans="1:5" ht="12.75">
      <c r="A53" s="4">
        <f t="shared" si="0"/>
        <v>48</v>
      </c>
      <c r="B53" s="4" t="s">
        <v>82</v>
      </c>
      <c r="C53" s="6" t="s">
        <v>23</v>
      </c>
      <c r="D53" s="7">
        <v>12</v>
      </c>
      <c r="E53" s="8">
        <v>0.7761904761904762</v>
      </c>
    </row>
    <row r="54" spans="1:5" ht="12.75">
      <c r="A54" s="4">
        <f t="shared" si="0"/>
        <v>49</v>
      </c>
      <c r="B54" s="4" t="s">
        <v>78</v>
      </c>
      <c r="C54" s="6" t="s">
        <v>75</v>
      </c>
      <c r="D54" s="7">
        <v>12</v>
      </c>
      <c r="E54" s="8">
        <v>0.7761904761904762</v>
      </c>
    </row>
    <row r="55" spans="1:5" ht="12.75">
      <c r="A55" s="4">
        <f t="shared" si="0"/>
        <v>50</v>
      </c>
      <c r="B55" s="4" t="s">
        <v>79</v>
      </c>
      <c r="C55" s="6" t="s">
        <v>63</v>
      </c>
      <c r="D55" s="7">
        <v>12</v>
      </c>
      <c r="E55" s="8">
        <v>0.7761904761904762</v>
      </c>
    </row>
    <row r="56" spans="1:5" ht="12.75">
      <c r="A56" s="4">
        <f t="shared" si="0"/>
        <v>51</v>
      </c>
      <c r="B56" s="4" t="s">
        <v>33</v>
      </c>
      <c r="C56" s="6" t="s">
        <v>80</v>
      </c>
      <c r="D56" s="7">
        <v>12</v>
      </c>
      <c r="E56" s="8">
        <v>0.7761904761904762</v>
      </c>
    </row>
    <row r="57" spans="1:5" ht="12.75">
      <c r="A57" s="4">
        <f t="shared" si="0"/>
        <v>52</v>
      </c>
      <c r="B57" s="4" t="s">
        <v>28</v>
      </c>
      <c r="C57" s="6" t="s">
        <v>83</v>
      </c>
      <c r="D57" s="7">
        <v>12</v>
      </c>
      <c r="E57" s="8">
        <v>0.7761904761904762</v>
      </c>
    </row>
    <row r="58" spans="1:5" ht="12.75">
      <c r="A58" s="4">
        <f t="shared" si="0"/>
        <v>53</v>
      </c>
      <c r="B58" s="4" t="s">
        <v>84</v>
      </c>
      <c r="C58" s="6" t="s">
        <v>83</v>
      </c>
      <c r="D58" s="7">
        <v>12</v>
      </c>
      <c r="E58" s="8">
        <v>0.7761904761904762</v>
      </c>
    </row>
    <row r="59" spans="1:5" ht="12.75">
      <c r="A59" s="4">
        <f t="shared" si="0"/>
        <v>54</v>
      </c>
      <c r="B59" s="4" t="s">
        <v>85</v>
      </c>
      <c r="C59" s="6" t="s">
        <v>83</v>
      </c>
      <c r="D59" s="7">
        <v>12</v>
      </c>
      <c r="E59" s="8">
        <v>0.7761904761904762</v>
      </c>
    </row>
    <row r="60" spans="1:5" ht="12.75">
      <c r="A60" s="4">
        <f t="shared" si="0"/>
        <v>55</v>
      </c>
      <c r="B60" s="4" t="s">
        <v>86</v>
      </c>
      <c r="C60" s="6" t="s">
        <v>80</v>
      </c>
      <c r="D60" s="7">
        <v>11.76</v>
      </c>
      <c r="E60" s="8">
        <v>0.7428571428571429</v>
      </c>
    </row>
    <row r="61" spans="1:5" ht="12.75">
      <c r="A61" s="4">
        <f t="shared" si="0"/>
        <v>56</v>
      </c>
      <c r="B61" s="1" t="s">
        <v>87</v>
      </c>
      <c r="C61" s="6" t="s">
        <v>83</v>
      </c>
      <c r="D61" s="7">
        <v>11.75</v>
      </c>
      <c r="E61" s="8">
        <v>0.7380952380952381</v>
      </c>
    </row>
    <row r="62" spans="1:5" ht="12.75">
      <c r="A62" s="4">
        <f t="shared" si="0"/>
        <v>57</v>
      </c>
      <c r="B62" s="4" t="s">
        <v>60</v>
      </c>
      <c r="C62" s="6" t="s">
        <v>61</v>
      </c>
      <c r="D62" s="7">
        <v>11.75</v>
      </c>
      <c r="E62" s="8">
        <v>0.7380952380952381</v>
      </c>
    </row>
    <row r="63" spans="1:5" ht="12.75">
      <c r="A63" s="4">
        <f t="shared" si="0"/>
        <v>58</v>
      </c>
      <c r="B63" s="4" t="s">
        <v>65</v>
      </c>
      <c r="C63" s="6" t="s">
        <v>61</v>
      </c>
      <c r="D63" s="7">
        <v>11.75</v>
      </c>
      <c r="E63" s="8">
        <v>0.7380952380952381</v>
      </c>
    </row>
    <row r="64" spans="1:5" ht="12.75">
      <c r="A64" s="4">
        <f t="shared" si="0"/>
        <v>59</v>
      </c>
      <c r="B64" s="1" t="s">
        <v>88</v>
      </c>
      <c r="C64" s="6" t="s">
        <v>83</v>
      </c>
      <c r="D64" s="7">
        <v>11.65</v>
      </c>
      <c r="E64" s="8">
        <v>0.7238095238095238</v>
      </c>
    </row>
    <row r="65" spans="1:5" ht="12.75">
      <c r="A65" s="4">
        <f t="shared" si="0"/>
        <v>60</v>
      </c>
      <c r="B65" s="1" t="s">
        <v>90</v>
      </c>
      <c r="C65" s="6" t="s">
        <v>15</v>
      </c>
      <c r="D65" s="7">
        <v>11.5</v>
      </c>
      <c r="E65" s="8">
        <v>0.719047619047619</v>
      </c>
    </row>
    <row r="66" spans="1:5" ht="12.75">
      <c r="A66" s="4">
        <f t="shared" si="0"/>
        <v>61</v>
      </c>
      <c r="B66" s="1" t="s">
        <v>89</v>
      </c>
      <c r="C66" s="6" t="s">
        <v>83</v>
      </c>
      <c r="D66" s="7">
        <v>11.5</v>
      </c>
      <c r="E66" s="8">
        <v>0.719047619047619</v>
      </c>
    </row>
    <row r="67" spans="1:5" ht="12.75">
      <c r="A67" s="4">
        <f t="shared" si="0"/>
        <v>62</v>
      </c>
      <c r="B67" s="1" t="s">
        <v>91</v>
      </c>
      <c r="C67" s="6" t="s">
        <v>92</v>
      </c>
      <c r="D67" s="7">
        <v>11.46</v>
      </c>
      <c r="E67" s="8">
        <v>0.7095238095238094</v>
      </c>
    </row>
    <row r="68" spans="1:5" ht="12.75">
      <c r="A68" s="4">
        <f t="shared" si="0"/>
        <v>63</v>
      </c>
      <c r="B68" s="1" t="s">
        <v>93</v>
      </c>
      <c r="C68" s="6" t="s">
        <v>63</v>
      </c>
      <c r="D68" s="7">
        <v>11.27</v>
      </c>
      <c r="E68" s="8">
        <v>0.7047619047619047</v>
      </c>
    </row>
    <row r="69" spans="1:5" ht="12.75">
      <c r="A69" s="4">
        <f t="shared" si="0"/>
        <v>64</v>
      </c>
      <c r="B69" s="1" t="s">
        <v>94</v>
      </c>
      <c r="C69" s="6" t="s">
        <v>48</v>
      </c>
      <c r="D69" s="7">
        <v>11.25</v>
      </c>
      <c r="E69" s="8">
        <v>0.7</v>
      </c>
    </row>
    <row r="70" spans="1:5" ht="12.75">
      <c r="A70" s="4">
        <f t="shared" si="0"/>
        <v>65</v>
      </c>
      <c r="B70" s="1" t="s">
        <v>95</v>
      </c>
      <c r="C70" s="6" t="s">
        <v>42</v>
      </c>
      <c r="D70" s="7">
        <v>11.17</v>
      </c>
      <c r="E70" s="8">
        <v>0.6952380952380952</v>
      </c>
    </row>
    <row r="71" spans="1:5" ht="12.75">
      <c r="A71" s="4">
        <f aca="true" t="shared" si="1" ref="A71:A134">A70+1</f>
        <v>66</v>
      </c>
      <c r="B71" s="1" t="s">
        <v>96</v>
      </c>
      <c r="C71" s="6" t="s">
        <v>57</v>
      </c>
      <c r="D71" s="7">
        <v>11.12</v>
      </c>
      <c r="E71" s="8">
        <v>0.6904761904761905</v>
      </c>
    </row>
    <row r="72" spans="1:5" ht="12.75">
      <c r="A72" s="4">
        <f t="shared" si="1"/>
        <v>67</v>
      </c>
      <c r="B72" s="1" t="s">
        <v>97</v>
      </c>
      <c r="C72" s="6" t="s">
        <v>48</v>
      </c>
      <c r="D72" s="7">
        <v>11</v>
      </c>
      <c r="E72" s="8">
        <v>0.6857142857142857</v>
      </c>
    </row>
    <row r="73" spans="1:5" ht="12.75">
      <c r="A73" s="4">
        <f t="shared" si="1"/>
        <v>68</v>
      </c>
      <c r="B73" s="1" t="s">
        <v>100</v>
      </c>
      <c r="C73" s="6" t="s">
        <v>48</v>
      </c>
      <c r="D73" s="7">
        <v>11</v>
      </c>
      <c r="E73" s="8">
        <v>0.6857142857142857</v>
      </c>
    </row>
    <row r="74" spans="1:5" ht="12.75">
      <c r="A74" s="4">
        <f t="shared" si="1"/>
        <v>69</v>
      </c>
      <c r="B74" s="1" t="s">
        <v>99</v>
      </c>
      <c r="C74" s="6" t="s">
        <v>27</v>
      </c>
      <c r="D74" s="7">
        <v>11</v>
      </c>
      <c r="E74" s="8">
        <v>0.6857142857142857</v>
      </c>
    </row>
    <row r="75" spans="1:5" ht="12.75">
      <c r="A75" s="4">
        <f t="shared" si="1"/>
        <v>70</v>
      </c>
      <c r="B75" s="1" t="s">
        <v>98</v>
      </c>
      <c r="C75" s="6" t="s">
        <v>83</v>
      </c>
      <c r="D75" s="7">
        <v>11</v>
      </c>
      <c r="E75" s="8">
        <v>0.6857142857142857</v>
      </c>
    </row>
    <row r="76" spans="1:5" ht="12.75">
      <c r="A76" s="4">
        <f t="shared" si="1"/>
        <v>71</v>
      </c>
      <c r="B76" s="4" t="s">
        <v>81</v>
      </c>
      <c r="C76" s="6" t="s">
        <v>61</v>
      </c>
      <c r="D76" s="7">
        <v>11</v>
      </c>
      <c r="E76" s="8">
        <v>0.6857142857142857</v>
      </c>
    </row>
    <row r="77" spans="1:5" ht="12.75">
      <c r="A77" s="4">
        <f t="shared" si="1"/>
        <v>72</v>
      </c>
      <c r="B77" s="1" t="s">
        <v>103</v>
      </c>
      <c r="C77" s="6" t="s">
        <v>42</v>
      </c>
      <c r="D77" s="7">
        <v>10.8</v>
      </c>
      <c r="E77" s="8">
        <v>0.6619047619047619</v>
      </c>
    </row>
    <row r="78" spans="1:5" ht="12.75">
      <c r="A78" s="4">
        <f t="shared" si="1"/>
        <v>73</v>
      </c>
      <c r="B78" s="1" t="s">
        <v>101</v>
      </c>
      <c r="C78" s="6" t="s">
        <v>102</v>
      </c>
      <c r="D78" s="7">
        <v>10.8</v>
      </c>
      <c r="E78" s="8">
        <v>0.6619047619047619</v>
      </c>
    </row>
    <row r="79" spans="1:5" ht="12.75">
      <c r="A79" s="4">
        <f t="shared" si="1"/>
        <v>74</v>
      </c>
      <c r="B79" s="1" t="s">
        <v>104</v>
      </c>
      <c r="C79" s="6" t="s">
        <v>83</v>
      </c>
      <c r="D79" s="7">
        <v>10.75</v>
      </c>
      <c r="E79" s="8">
        <v>0.6523809523809524</v>
      </c>
    </row>
    <row r="80" spans="1:5" ht="12.75">
      <c r="A80" s="4">
        <f t="shared" si="1"/>
        <v>75</v>
      </c>
      <c r="B80" s="1" t="s">
        <v>105</v>
      </c>
      <c r="C80" s="6" t="s">
        <v>106</v>
      </c>
      <c r="D80" s="7">
        <v>10.7</v>
      </c>
      <c r="E80" s="8">
        <v>0.6476190476190475</v>
      </c>
    </row>
    <row r="81" spans="1:5" ht="12.75">
      <c r="A81" s="4">
        <f t="shared" si="1"/>
        <v>76</v>
      </c>
      <c r="B81" s="4" t="s">
        <v>108</v>
      </c>
      <c r="C81" s="6" t="s">
        <v>109</v>
      </c>
      <c r="D81" s="7">
        <v>10.5</v>
      </c>
      <c r="E81" s="8">
        <v>0.6428571428571428</v>
      </c>
    </row>
    <row r="82" spans="1:5" ht="12.75">
      <c r="A82" s="4">
        <f t="shared" si="1"/>
        <v>77</v>
      </c>
      <c r="B82" s="1" t="s">
        <v>60</v>
      </c>
      <c r="C82" s="6" t="s">
        <v>107</v>
      </c>
      <c r="D82" s="7">
        <v>10.5</v>
      </c>
      <c r="E82" s="8">
        <v>0.6428571428571428</v>
      </c>
    </row>
    <row r="83" spans="1:5" ht="12.75">
      <c r="A83" s="4">
        <f t="shared" si="1"/>
        <v>78</v>
      </c>
      <c r="B83" s="4" t="s">
        <v>110</v>
      </c>
      <c r="C83" s="6" t="s">
        <v>80</v>
      </c>
      <c r="D83" s="7">
        <v>10.44</v>
      </c>
      <c r="E83" s="8">
        <v>0.6333333333333333</v>
      </c>
    </row>
    <row r="84" spans="1:5" ht="12.75">
      <c r="A84" s="4">
        <f t="shared" si="1"/>
        <v>79</v>
      </c>
      <c r="B84" s="4" t="s">
        <v>111</v>
      </c>
      <c r="C84" s="6" t="s">
        <v>112</v>
      </c>
      <c r="D84" s="7">
        <v>10.28</v>
      </c>
      <c r="E84" s="8">
        <v>0.6285714285714286</v>
      </c>
    </row>
    <row r="85" spans="1:5" ht="12.75">
      <c r="A85" s="4">
        <f t="shared" si="1"/>
        <v>80</v>
      </c>
      <c r="B85" s="4" t="s">
        <v>113</v>
      </c>
      <c r="C85" s="6" t="s">
        <v>51</v>
      </c>
      <c r="D85" s="7">
        <v>10.26</v>
      </c>
      <c r="E85" s="8">
        <v>0.6238095238095238</v>
      </c>
    </row>
    <row r="86" spans="1:5" ht="12.75">
      <c r="A86" s="4">
        <f t="shared" si="1"/>
        <v>81</v>
      </c>
      <c r="B86" s="4" t="s">
        <v>114</v>
      </c>
      <c r="C86" s="6" t="s">
        <v>115</v>
      </c>
      <c r="D86" s="7">
        <f>0.337*30.42</f>
        <v>10.251540000000002</v>
      </c>
      <c r="E86" s="8">
        <v>0.6190476190476191</v>
      </c>
    </row>
    <row r="87" spans="1:5" ht="12.75">
      <c r="A87" s="4">
        <f t="shared" si="1"/>
        <v>82</v>
      </c>
      <c r="B87" s="4" t="s">
        <v>20</v>
      </c>
      <c r="C87" s="6" t="s">
        <v>115</v>
      </c>
      <c r="D87" s="7">
        <v>10.25</v>
      </c>
      <c r="E87" s="8">
        <v>0.6142857142857143</v>
      </c>
    </row>
    <row r="88" spans="1:5" ht="12.75">
      <c r="A88" s="4">
        <f t="shared" si="1"/>
        <v>83</v>
      </c>
      <c r="B88" s="4" t="s">
        <v>116</v>
      </c>
      <c r="C88" s="6" t="s">
        <v>63</v>
      </c>
      <c r="D88" s="7">
        <v>10.2</v>
      </c>
      <c r="E88" s="8">
        <v>0.6095238095238096</v>
      </c>
    </row>
    <row r="89" spans="1:5" ht="12.75">
      <c r="A89" s="4">
        <f t="shared" si="1"/>
        <v>84</v>
      </c>
      <c r="B89" s="4" t="s">
        <v>117</v>
      </c>
      <c r="C89" s="6" t="s">
        <v>29</v>
      </c>
      <c r="D89" s="7">
        <v>10.18</v>
      </c>
      <c r="E89" s="8">
        <v>0.6047619047619048</v>
      </c>
    </row>
    <row r="90" spans="1:5" ht="12.75">
      <c r="A90" s="4">
        <f t="shared" si="1"/>
        <v>85</v>
      </c>
      <c r="B90" s="4" t="s">
        <v>118</v>
      </c>
      <c r="C90" s="6" t="s">
        <v>42</v>
      </c>
      <c r="D90" s="7">
        <v>10.17</v>
      </c>
      <c r="E90" s="8">
        <v>0.6</v>
      </c>
    </row>
    <row r="91" spans="1:5" ht="12.75">
      <c r="A91" s="4">
        <f t="shared" si="1"/>
        <v>86</v>
      </c>
      <c r="B91" s="4" t="s">
        <v>129</v>
      </c>
      <c r="C91" s="6" t="s">
        <v>112</v>
      </c>
      <c r="D91" s="7">
        <v>10</v>
      </c>
      <c r="E91" s="8">
        <v>0.5952380952380952</v>
      </c>
    </row>
    <row r="92" spans="1:5" ht="12.75">
      <c r="A92" s="4">
        <f t="shared" si="1"/>
        <v>87</v>
      </c>
      <c r="B92" s="4" t="s">
        <v>121</v>
      </c>
      <c r="C92" s="6" t="s">
        <v>42</v>
      </c>
      <c r="D92" s="7">
        <v>10</v>
      </c>
      <c r="E92" s="8">
        <v>0.5952380952380952</v>
      </c>
    </row>
    <row r="93" spans="1:5" ht="12.75">
      <c r="A93" s="4">
        <f t="shared" si="1"/>
        <v>88</v>
      </c>
      <c r="B93" s="4" t="s">
        <v>131</v>
      </c>
      <c r="C93" s="6" t="s">
        <v>42</v>
      </c>
      <c r="D93" s="7">
        <v>10</v>
      </c>
      <c r="E93" s="8">
        <v>0.5952380952380952</v>
      </c>
    </row>
    <row r="94" spans="1:5" ht="12.75">
      <c r="A94" s="4">
        <f t="shared" si="1"/>
        <v>89</v>
      </c>
      <c r="B94" s="4" t="s">
        <v>119</v>
      </c>
      <c r="C94" s="6" t="s">
        <v>36</v>
      </c>
      <c r="D94" s="7">
        <v>10</v>
      </c>
      <c r="E94" s="8">
        <v>0.5952380952380952</v>
      </c>
    </row>
    <row r="95" spans="1:5" ht="12.75">
      <c r="A95" s="4">
        <f t="shared" si="1"/>
        <v>90</v>
      </c>
      <c r="B95" s="4" t="s">
        <v>128</v>
      </c>
      <c r="C95" s="6" t="s">
        <v>27</v>
      </c>
      <c r="D95" s="7">
        <v>10</v>
      </c>
      <c r="E95" s="8">
        <v>0.5952380952380952</v>
      </c>
    </row>
    <row r="96" spans="1:5" ht="12.75">
      <c r="A96" s="4">
        <f t="shared" si="1"/>
        <v>91</v>
      </c>
      <c r="B96" s="4" t="s">
        <v>65</v>
      </c>
      <c r="C96" s="6" t="s">
        <v>123</v>
      </c>
      <c r="D96" s="7">
        <v>10</v>
      </c>
      <c r="E96" s="8">
        <v>0.5952380952380952</v>
      </c>
    </row>
    <row r="97" spans="1:5" ht="12.75">
      <c r="A97" s="4">
        <f t="shared" si="1"/>
        <v>92</v>
      </c>
      <c r="B97" s="4" t="s">
        <v>125</v>
      </c>
      <c r="C97" s="6" t="s">
        <v>123</v>
      </c>
      <c r="D97" s="7">
        <v>10</v>
      </c>
      <c r="E97" s="8">
        <v>0.5952380952380952</v>
      </c>
    </row>
    <row r="98" spans="1:5" ht="12.75">
      <c r="A98" s="4">
        <f t="shared" si="1"/>
        <v>93</v>
      </c>
      <c r="B98" s="4" t="s">
        <v>127</v>
      </c>
      <c r="C98" s="6" t="s">
        <v>124</v>
      </c>
      <c r="D98" s="7">
        <v>10</v>
      </c>
      <c r="E98" s="8">
        <v>0.5952380952380952</v>
      </c>
    </row>
    <row r="99" spans="1:5" ht="12.75">
      <c r="A99" s="4">
        <f t="shared" si="1"/>
        <v>94</v>
      </c>
      <c r="B99" s="4" t="s">
        <v>122</v>
      </c>
      <c r="C99" s="6" t="s">
        <v>61</v>
      </c>
      <c r="D99" s="7">
        <v>10</v>
      </c>
      <c r="E99" s="8">
        <v>0.5952380952380952</v>
      </c>
    </row>
    <row r="100" spans="1:5" ht="12.75">
      <c r="A100" s="4">
        <f t="shared" si="1"/>
        <v>95</v>
      </c>
      <c r="B100" s="4" t="s">
        <v>120</v>
      </c>
      <c r="C100" s="6" t="s">
        <v>71</v>
      </c>
      <c r="D100" s="7">
        <v>10</v>
      </c>
      <c r="E100" s="8">
        <v>0.5952380952380952</v>
      </c>
    </row>
    <row r="101" spans="1:5" ht="12.75">
      <c r="A101" s="4">
        <f t="shared" si="1"/>
        <v>96</v>
      </c>
      <c r="B101" s="9" t="s">
        <v>0</v>
      </c>
      <c r="C101" s="10" t="s">
        <v>126</v>
      </c>
      <c r="D101" s="11">
        <v>10</v>
      </c>
      <c r="E101" s="12">
        <v>0.5952380952380952</v>
      </c>
    </row>
    <row r="102" spans="1:5" ht="12.75">
      <c r="A102" s="4">
        <f t="shared" si="1"/>
        <v>97</v>
      </c>
      <c r="B102" s="4" t="s">
        <v>130</v>
      </c>
      <c r="C102" s="4" t="s">
        <v>44</v>
      </c>
      <c r="D102" s="7">
        <v>10</v>
      </c>
      <c r="E102" s="8">
        <v>0.5952380952380952</v>
      </c>
    </row>
    <row r="103" spans="1:5" ht="12.75">
      <c r="A103" s="4">
        <f t="shared" si="1"/>
        <v>98</v>
      </c>
      <c r="B103" s="4" t="s">
        <v>67</v>
      </c>
      <c r="C103" s="6" t="s">
        <v>132</v>
      </c>
      <c r="D103" s="7">
        <v>9.9</v>
      </c>
      <c r="E103" s="8">
        <v>0.5380952380952381</v>
      </c>
    </row>
    <row r="104" spans="1:5" ht="12.75">
      <c r="A104" s="4">
        <f t="shared" si="1"/>
        <v>99</v>
      </c>
      <c r="B104" s="13" t="s">
        <v>60</v>
      </c>
      <c r="C104" s="14" t="s">
        <v>15</v>
      </c>
      <c r="D104" s="15">
        <v>9.9</v>
      </c>
      <c r="E104" s="8">
        <v>0.5380952380952381</v>
      </c>
    </row>
    <row r="105" spans="1:5" ht="12.75">
      <c r="A105" s="4">
        <f t="shared" si="1"/>
        <v>100</v>
      </c>
      <c r="B105" s="13" t="s">
        <v>133</v>
      </c>
      <c r="C105" s="14" t="s">
        <v>71</v>
      </c>
      <c r="D105" s="15">
        <v>9.9</v>
      </c>
      <c r="E105" s="8">
        <v>0.5380952380952381</v>
      </c>
    </row>
    <row r="106" spans="1:5" ht="12.75">
      <c r="A106" s="4">
        <f t="shared" si="1"/>
        <v>101</v>
      </c>
      <c r="B106" s="13" t="s">
        <v>134</v>
      </c>
      <c r="C106" s="14" t="s">
        <v>135</v>
      </c>
      <c r="D106" s="15">
        <v>9.84</v>
      </c>
      <c r="E106" s="8">
        <v>0.5238095238095238</v>
      </c>
    </row>
    <row r="107" spans="1:5" ht="12.75">
      <c r="A107" s="4">
        <f t="shared" si="1"/>
        <v>102</v>
      </c>
      <c r="B107" s="13" t="s">
        <v>136</v>
      </c>
      <c r="C107" s="14" t="s">
        <v>71</v>
      </c>
      <c r="D107" s="15">
        <v>9.78</v>
      </c>
      <c r="E107" s="8">
        <v>0.519047619047619</v>
      </c>
    </row>
    <row r="108" spans="1:5" ht="12.75">
      <c r="A108" s="4">
        <f t="shared" si="1"/>
        <v>103</v>
      </c>
      <c r="B108" s="13" t="s">
        <v>26</v>
      </c>
      <c r="C108" s="14" t="s">
        <v>27</v>
      </c>
      <c r="D108" s="15">
        <v>9.75</v>
      </c>
      <c r="E108" s="8">
        <v>0.5142857142857142</v>
      </c>
    </row>
    <row r="109" spans="1:5" ht="12.75">
      <c r="A109" s="4">
        <f t="shared" si="1"/>
        <v>104</v>
      </c>
      <c r="B109" s="13" t="s">
        <v>137</v>
      </c>
      <c r="C109" s="14" t="s">
        <v>55</v>
      </c>
      <c r="D109" s="15">
        <v>9.59</v>
      </c>
      <c r="E109" s="8">
        <v>0.5095238095238095</v>
      </c>
    </row>
    <row r="110" spans="1:5" ht="12.75">
      <c r="A110" s="4">
        <f t="shared" si="1"/>
        <v>105</v>
      </c>
      <c r="B110" s="13" t="s">
        <v>138</v>
      </c>
      <c r="C110" s="13" t="s">
        <v>112</v>
      </c>
      <c r="D110" s="16">
        <v>9.56</v>
      </c>
      <c r="E110" s="8">
        <v>0.5047619047619047</v>
      </c>
    </row>
    <row r="111" spans="1:5" ht="12.75">
      <c r="A111" s="4">
        <f t="shared" si="1"/>
        <v>106</v>
      </c>
      <c r="B111" s="13" t="s">
        <v>139</v>
      </c>
      <c r="C111" s="14" t="s">
        <v>109</v>
      </c>
      <c r="D111" s="15">
        <v>9.56</v>
      </c>
      <c r="E111" s="8">
        <v>0.5047619047619047</v>
      </c>
    </row>
    <row r="112" spans="1:5" ht="12.75">
      <c r="A112" s="4">
        <f t="shared" si="1"/>
        <v>107</v>
      </c>
      <c r="B112" s="1" t="s">
        <v>140</v>
      </c>
      <c r="C112" s="6" t="s">
        <v>42</v>
      </c>
      <c r="D112" s="7">
        <v>9.52</v>
      </c>
      <c r="E112" s="8">
        <v>0.49523809523809526</v>
      </c>
    </row>
    <row r="113" spans="1:5" ht="12.75">
      <c r="A113" s="4">
        <f t="shared" si="1"/>
        <v>108</v>
      </c>
      <c r="B113" s="1" t="s">
        <v>142</v>
      </c>
      <c r="C113" s="6" t="s">
        <v>27</v>
      </c>
      <c r="D113" s="7">
        <v>9.5</v>
      </c>
      <c r="E113" s="8">
        <v>0.4904761904761905</v>
      </c>
    </row>
    <row r="114" spans="1:5" ht="12.75">
      <c r="A114" s="4">
        <f t="shared" si="1"/>
        <v>109</v>
      </c>
      <c r="B114" s="1" t="s">
        <v>144</v>
      </c>
      <c r="C114" s="6" t="s">
        <v>8</v>
      </c>
      <c r="D114" s="7">
        <v>9.5</v>
      </c>
      <c r="E114" s="8">
        <v>0.4904761904761905</v>
      </c>
    </row>
    <row r="115" spans="1:5" ht="12.75">
      <c r="A115" s="4">
        <f t="shared" si="1"/>
        <v>110</v>
      </c>
      <c r="B115" s="1" t="s">
        <v>143</v>
      </c>
      <c r="C115" s="6" t="s">
        <v>92</v>
      </c>
      <c r="D115" s="7">
        <v>9.5</v>
      </c>
      <c r="E115" s="8">
        <v>0.4904761904761905</v>
      </c>
    </row>
    <row r="116" spans="1:5" ht="12.75">
      <c r="A116" s="4">
        <f t="shared" si="1"/>
        <v>111</v>
      </c>
      <c r="B116" s="1" t="s">
        <v>141</v>
      </c>
      <c r="C116" s="6" t="s">
        <v>51</v>
      </c>
      <c r="D116" s="7">
        <v>9.5</v>
      </c>
      <c r="E116" s="8">
        <v>0.4904761904761905</v>
      </c>
    </row>
    <row r="117" spans="1:5" ht="12.75">
      <c r="A117" s="4">
        <f t="shared" si="1"/>
        <v>112</v>
      </c>
      <c r="B117" s="1" t="s">
        <v>145</v>
      </c>
      <c r="C117" s="6" t="s">
        <v>132</v>
      </c>
      <c r="D117" s="7">
        <v>9.4</v>
      </c>
      <c r="E117" s="8">
        <v>0.4714285714285714</v>
      </c>
    </row>
    <row r="118" spans="1:5" ht="12.75">
      <c r="A118" s="4">
        <f t="shared" si="1"/>
        <v>113</v>
      </c>
      <c r="B118" s="1" t="s">
        <v>60</v>
      </c>
      <c r="C118" s="6" t="s">
        <v>23</v>
      </c>
      <c r="D118" s="7">
        <v>9.35</v>
      </c>
      <c r="E118" s="8">
        <v>0.4666666666666667</v>
      </c>
    </row>
    <row r="119" spans="1:5" ht="12.75">
      <c r="A119" s="4">
        <f t="shared" si="1"/>
        <v>114</v>
      </c>
      <c r="B119" s="1" t="s">
        <v>146</v>
      </c>
      <c r="C119" s="6" t="s">
        <v>23</v>
      </c>
      <c r="D119" s="7">
        <v>9.3</v>
      </c>
      <c r="E119" s="8">
        <v>0.46190476190476193</v>
      </c>
    </row>
    <row r="120" spans="1:5" ht="12.75">
      <c r="A120" s="4">
        <f t="shared" si="1"/>
        <v>115</v>
      </c>
      <c r="B120" s="1" t="s">
        <v>147</v>
      </c>
      <c r="C120" s="6" t="s">
        <v>63</v>
      </c>
      <c r="D120" s="7">
        <v>9.25</v>
      </c>
      <c r="E120" s="8">
        <v>0.4571428571428572</v>
      </c>
    </row>
    <row r="121" spans="1:5" ht="12.75">
      <c r="A121" s="4">
        <f t="shared" si="1"/>
        <v>116</v>
      </c>
      <c r="B121" s="1" t="s">
        <v>76</v>
      </c>
      <c r="C121" s="6" t="s">
        <v>21</v>
      </c>
      <c r="D121" s="7">
        <f>0.3*30.42</f>
        <v>9.126</v>
      </c>
      <c r="E121" s="8">
        <v>0.45238095238095233</v>
      </c>
    </row>
    <row r="122" spans="1:5" ht="12.75">
      <c r="A122" s="4">
        <f t="shared" si="1"/>
        <v>117</v>
      </c>
      <c r="B122" s="1" t="s">
        <v>148</v>
      </c>
      <c r="C122" s="6" t="s">
        <v>107</v>
      </c>
      <c r="D122" s="7">
        <f>108.6/12</f>
        <v>9.049999999999999</v>
      </c>
      <c r="E122" s="8">
        <v>0.4476190476190476</v>
      </c>
    </row>
    <row r="123" spans="1:5" ht="12.75">
      <c r="A123" s="4">
        <f t="shared" si="1"/>
        <v>118</v>
      </c>
      <c r="B123" s="1" t="s">
        <v>149</v>
      </c>
      <c r="C123" s="6" t="s">
        <v>150</v>
      </c>
      <c r="D123" s="7">
        <v>9</v>
      </c>
      <c r="E123" s="8">
        <v>0.44285714285714284</v>
      </c>
    </row>
    <row r="124" spans="1:5" ht="12.75">
      <c r="A124" s="4">
        <f t="shared" si="1"/>
        <v>119</v>
      </c>
      <c r="B124" s="1" t="s">
        <v>60</v>
      </c>
      <c r="C124" s="6" t="s">
        <v>112</v>
      </c>
      <c r="D124" s="7">
        <v>9</v>
      </c>
      <c r="E124" s="8">
        <v>0.44285714285714284</v>
      </c>
    </row>
    <row r="125" spans="1:5" ht="12.75">
      <c r="A125" s="4">
        <f t="shared" si="1"/>
        <v>120</v>
      </c>
      <c r="B125" s="1" t="s">
        <v>151</v>
      </c>
      <c r="C125" s="6" t="s">
        <v>123</v>
      </c>
      <c r="D125" s="7">
        <v>9</v>
      </c>
      <c r="E125" s="8">
        <v>0.44285714285714284</v>
      </c>
    </row>
    <row r="126" spans="1:5" ht="12.75">
      <c r="A126" s="4">
        <f t="shared" si="1"/>
        <v>121</v>
      </c>
      <c r="B126" s="1" t="s">
        <v>152</v>
      </c>
      <c r="C126" s="6" t="s">
        <v>11</v>
      </c>
      <c r="D126" s="7">
        <v>9</v>
      </c>
      <c r="E126" s="8">
        <v>0.44285714285714284</v>
      </c>
    </row>
    <row r="127" spans="1:5" ht="12.75">
      <c r="A127" s="4">
        <f t="shared" si="1"/>
        <v>122</v>
      </c>
      <c r="B127" s="1" t="s">
        <v>12</v>
      </c>
      <c r="C127" s="6" t="s">
        <v>13</v>
      </c>
      <c r="D127" s="7">
        <v>9</v>
      </c>
      <c r="E127" s="8">
        <v>0.44285714285714284</v>
      </c>
    </row>
    <row r="128" spans="1:5" ht="12.75">
      <c r="A128" s="4">
        <f t="shared" si="1"/>
        <v>123</v>
      </c>
      <c r="B128" s="1" t="s">
        <v>116</v>
      </c>
      <c r="C128" s="6" t="s">
        <v>71</v>
      </c>
      <c r="D128" s="7">
        <v>9</v>
      </c>
      <c r="E128" s="8">
        <v>0.44285714285714284</v>
      </c>
    </row>
    <row r="129" spans="1:5" ht="12.75">
      <c r="A129" s="4">
        <f t="shared" si="1"/>
        <v>124</v>
      </c>
      <c r="B129" s="1" t="s">
        <v>153</v>
      </c>
      <c r="C129" s="6" t="s">
        <v>154</v>
      </c>
      <c r="D129" s="7">
        <v>8.98</v>
      </c>
      <c r="E129" s="8">
        <v>0.41428571428571426</v>
      </c>
    </row>
    <row r="130" spans="1:5" ht="12.75">
      <c r="A130" s="4">
        <f t="shared" si="1"/>
        <v>125</v>
      </c>
      <c r="B130" s="1" t="s">
        <v>155</v>
      </c>
      <c r="C130" s="6" t="s">
        <v>154</v>
      </c>
      <c r="D130" s="7">
        <v>8.98</v>
      </c>
      <c r="E130" s="8">
        <v>0.41428571428571426</v>
      </c>
    </row>
    <row r="131" spans="1:5" ht="12.75">
      <c r="A131" s="4">
        <f t="shared" si="1"/>
        <v>126</v>
      </c>
      <c r="B131" s="1" t="s">
        <v>156</v>
      </c>
      <c r="C131" s="6" t="s">
        <v>57</v>
      </c>
      <c r="D131" s="7">
        <v>8.95</v>
      </c>
      <c r="E131" s="8">
        <v>0.40476190476190477</v>
      </c>
    </row>
    <row r="132" spans="1:5" ht="12.75">
      <c r="A132" s="4">
        <f t="shared" si="1"/>
        <v>127</v>
      </c>
      <c r="B132" s="4" t="s">
        <v>65</v>
      </c>
      <c r="C132" s="6" t="s">
        <v>124</v>
      </c>
      <c r="D132" s="7">
        <v>8.83</v>
      </c>
      <c r="E132" s="8">
        <v>0.4</v>
      </c>
    </row>
    <row r="133" spans="1:5" ht="12.75">
      <c r="A133" s="4">
        <f t="shared" si="1"/>
        <v>128</v>
      </c>
      <c r="B133" s="1" t="s">
        <v>108</v>
      </c>
      <c r="C133" s="6" t="s">
        <v>63</v>
      </c>
      <c r="D133" s="7">
        <v>8.75</v>
      </c>
      <c r="E133" s="8">
        <v>0.3952380952380953</v>
      </c>
    </row>
    <row r="134" spans="1:5" ht="12.75">
      <c r="A134" s="4">
        <f t="shared" si="1"/>
        <v>129</v>
      </c>
      <c r="B134" s="1" t="s">
        <v>157</v>
      </c>
      <c r="C134" s="6" t="s">
        <v>44</v>
      </c>
      <c r="D134" s="7">
        <v>8.7</v>
      </c>
      <c r="E134" s="8">
        <v>0.3904761904761904</v>
      </c>
    </row>
    <row r="135" spans="1:5" ht="12.75">
      <c r="A135" s="4">
        <f aca="true" t="shared" si="2" ref="A135:A198">A134+1</f>
        <v>130</v>
      </c>
      <c r="B135" s="1" t="s">
        <v>158</v>
      </c>
      <c r="C135" s="6" t="s">
        <v>83</v>
      </c>
      <c r="D135" s="7">
        <v>8.65</v>
      </c>
      <c r="E135" s="8">
        <v>0.3857142857142857</v>
      </c>
    </row>
    <row r="136" spans="1:5" ht="12.75">
      <c r="A136" s="4">
        <f t="shared" si="2"/>
        <v>131</v>
      </c>
      <c r="B136" s="1" t="s">
        <v>159</v>
      </c>
      <c r="C136" s="6" t="s">
        <v>83</v>
      </c>
      <c r="D136" s="7">
        <v>8.55</v>
      </c>
      <c r="E136" s="8">
        <v>0.38095238095238093</v>
      </c>
    </row>
    <row r="137" spans="1:5" ht="12.75">
      <c r="A137" s="4">
        <f t="shared" si="2"/>
        <v>132</v>
      </c>
      <c r="B137" s="1" t="s">
        <v>160</v>
      </c>
      <c r="C137" s="6" t="s">
        <v>115</v>
      </c>
      <c r="D137" s="7">
        <f>0.28*30.42</f>
        <v>8.517600000000002</v>
      </c>
      <c r="E137" s="8">
        <v>0.3761904761904762</v>
      </c>
    </row>
    <row r="138" spans="1:5" ht="12.75">
      <c r="A138" s="4">
        <f t="shared" si="2"/>
        <v>133</v>
      </c>
      <c r="B138" s="1" t="s">
        <v>161</v>
      </c>
      <c r="C138" s="6" t="s">
        <v>115</v>
      </c>
      <c r="D138" s="7">
        <f>0.28*30.42</f>
        <v>8.517600000000002</v>
      </c>
      <c r="E138" s="8">
        <v>0.3761904761904762</v>
      </c>
    </row>
    <row r="139" spans="1:5" ht="12.75">
      <c r="A139" s="4">
        <f t="shared" si="2"/>
        <v>134</v>
      </c>
      <c r="B139" s="1" t="s">
        <v>166</v>
      </c>
      <c r="C139" s="6" t="s">
        <v>106</v>
      </c>
      <c r="D139" s="7">
        <v>8.5</v>
      </c>
      <c r="E139" s="8">
        <v>0.3666666666666667</v>
      </c>
    </row>
    <row r="140" spans="1:5" ht="12.75">
      <c r="A140" s="4">
        <f t="shared" si="2"/>
        <v>135</v>
      </c>
      <c r="B140" s="1" t="s">
        <v>162</v>
      </c>
      <c r="C140" s="6" t="s">
        <v>23</v>
      </c>
      <c r="D140" s="7">
        <v>8.5</v>
      </c>
      <c r="E140" s="8">
        <v>0.3666666666666667</v>
      </c>
    </row>
    <row r="141" spans="1:5" ht="12.75">
      <c r="A141" s="4">
        <f t="shared" si="2"/>
        <v>136</v>
      </c>
      <c r="B141" s="1" t="s">
        <v>229</v>
      </c>
      <c r="C141" s="6" t="s">
        <v>27</v>
      </c>
      <c r="D141" s="7">
        <v>8.5</v>
      </c>
      <c r="E141" s="8">
        <v>0.3666666666666667</v>
      </c>
    </row>
    <row r="142" spans="1:5" ht="12.75">
      <c r="A142" s="4">
        <f t="shared" si="2"/>
        <v>137</v>
      </c>
      <c r="B142" s="1" t="s">
        <v>163</v>
      </c>
      <c r="C142" s="6" t="s">
        <v>164</v>
      </c>
      <c r="D142" s="7">
        <v>8.5</v>
      </c>
      <c r="E142" s="8">
        <v>0.3666666666666667</v>
      </c>
    </row>
    <row r="143" spans="1:5" ht="12.75">
      <c r="A143" s="4">
        <f t="shared" si="2"/>
        <v>138</v>
      </c>
      <c r="B143" s="1" t="s">
        <v>165</v>
      </c>
      <c r="C143" s="6" t="s">
        <v>164</v>
      </c>
      <c r="D143" s="7">
        <v>8.5</v>
      </c>
      <c r="E143" s="8">
        <v>0.3666666666666667</v>
      </c>
    </row>
    <row r="144" spans="1:5" ht="12.75">
      <c r="A144" s="4">
        <f t="shared" si="2"/>
        <v>139</v>
      </c>
      <c r="B144" s="1" t="s">
        <v>167</v>
      </c>
      <c r="C144" s="6" t="s">
        <v>15</v>
      </c>
      <c r="D144" s="7">
        <v>8.4</v>
      </c>
      <c r="E144" s="8">
        <v>0.34285714285714286</v>
      </c>
    </row>
    <row r="145" spans="1:5" ht="12.75">
      <c r="A145" s="4">
        <f t="shared" si="2"/>
        <v>140</v>
      </c>
      <c r="B145" s="1" t="s">
        <v>168</v>
      </c>
      <c r="C145" s="6" t="s">
        <v>169</v>
      </c>
      <c r="D145" s="7">
        <v>8.25</v>
      </c>
      <c r="E145" s="8">
        <v>0.3380952380952381</v>
      </c>
    </row>
    <row r="146" spans="1:5" ht="12.75">
      <c r="A146" s="4">
        <f t="shared" si="2"/>
        <v>141</v>
      </c>
      <c r="B146" s="1" t="s">
        <v>170</v>
      </c>
      <c r="C146" s="6" t="s">
        <v>63</v>
      </c>
      <c r="D146" s="7">
        <v>8.15</v>
      </c>
      <c r="E146" s="8">
        <v>0.33333333333333337</v>
      </c>
    </row>
    <row r="147" spans="1:5" ht="12.75">
      <c r="A147" s="4">
        <f t="shared" si="2"/>
        <v>142</v>
      </c>
      <c r="B147" s="1" t="s">
        <v>171</v>
      </c>
      <c r="C147" s="6" t="s">
        <v>115</v>
      </c>
      <c r="D147" s="7">
        <f>0.263*30.42</f>
        <v>8.00046</v>
      </c>
      <c r="E147" s="8">
        <v>0.3285714285714286</v>
      </c>
    </row>
    <row r="148" spans="1:5" ht="12.75">
      <c r="A148" s="4">
        <f t="shared" si="2"/>
        <v>143</v>
      </c>
      <c r="B148" s="1" t="s">
        <v>174</v>
      </c>
      <c r="C148" s="6" t="s">
        <v>42</v>
      </c>
      <c r="D148" s="7">
        <v>8</v>
      </c>
      <c r="E148" s="8">
        <v>0.32380952380952377</v>
      </c>
    </row>
    <row r="149" spans="1:5" ht="12.75">
      <c r="A149" s="4">
        <f t="shared" si="2"/>
        <v>144</v>
      </c>
      <c r="B149" s="1" t="s">
        <v>172</v>
      </c>
      <c r="C149" s="6" t="s">
        <v>75</v>
      </c>
      <c r="D149" s="7">
        <v>8</v>
      </c>
      <c r="E149" s="8">
        <v>0.32380952380952377</v>
      </c>
    </row>
    <row r="150" spans="1:5" ht="12.75">
      <c r="A150" s="4">
        <f t="shared" si="2"/>
        <v>145</v>
      </c>
      <c r="B150" s="1" t="s">
        <v>173</v>
      </c>
      <c r="C150" s="6" t="s">
        <v>75</v>
      </c>
      <c r="D150" s="7">
        <v>8</v>
      </c>
      <c r="E150" s="8">
        <v>0.32380952380952377</v>
      </c>
    </row>
    <row r="151" spans="1:5" ht="12.75">
      <c r="A151" s="4">
        <f t="shared" si="2"/>
        <v>146</v>
      </c>
      <c r="B151" s="1" t="s">
        <v>176</v>
      </c>
      <c r="C151" s="6" t="s">
        <v>27</v>
      </c>
      <c r="D151" s="7">
        <v>8</v>
      </c>
      <c r="E151" s="8">
        <v>0.32380952380952377</v>
      </c>
    </row>
    <row r="152" spans="1:5" ht="12.75">
      <c r="A152" s="4">
        <f t="shared" si="2"/>
        <v>147</v>
      </c>
      <c r="B152" s="1" t="s">
        <v>20</v>
      </c>
      <c r="C152" s="6" t="s">
        <v>154</v>
      </c>
      <c r="D152" s="7">
        <v>8</v>
      </c>
      <c r="E152" s="8">
        <v>0.32380952380952377</v>
      </c>
    </row>
    <row r="153" spans="1:5" ht="12.75">
      <c r="A153" s="4">
        <f t="shared" si="2"/>
        <v>148</v>
      </c>
      <c r="B153" s="1" t="s">
        <v>175</v>
      </c>
      <c r="C153" s="6" t="s">
        <v>123</v>
      </c>
      <c r="D153" s="7">
        <v>8</v>
      </c>
      <c r="E153" s="8">
        <v>0.32380952380952377</v>
      </c>
    </row>
    <row r="154" spans="1:5" ht="12.75">
      <c r="A154" s="4">
        <f t="shared" si="2"/>
        <v>149</v>
      </c>
      <c r="B154" s="1" t="s">
        <v>177</v>
      </c>
      <c r="C154" s="6" t="s">
        <v>80</v>
      </c>
      <c r="D154" s="7">
        <v>8</v>
      </c>
      <c r="E154" s="8">
        <v>0.32380952380952377</v>
      </c>
    </row>
    <row r="155" spans="1:5" ht="12.75">
      <c r="A155" s="4">
        <f t="shared" si="2"/>
        <v>150</v>
      </c>
      <c r="B155" s="1" t="s">
        <v>116</v>
      </c>
      <c r="C155" s="6" t="s">
        <v>178</v>
      </c>
      <c r="D155" s="7">
        <v>7.95</v>
      </c>
      <c r="E155" s="8">
        <v>0.29047619047619044</v>
      </c>
    </row>
    <row r="156" spans="1:5" ht="12.75">
      <c r="A156" s="4">
        <f t="shared" si="2"/>
        <v>151</v>
      </c>
      <c r="B156" s="1" t="s">
        <v>60</v>
      </c>
      <c r="C156" s="6" t="s">
        <v>36</v>
      </c>
      <c r="D156" s="7">
        <v>7.95</v>
      </c>
      <c r="E156" s="8">
        <v>0.29047619047619044</v>
      </c>
    </row>
    <row r="157" spans="1:5" ht="12.75">
      <c r="A157" s="4">
        <f t="shared" si="2"/>
        <v>152</v>
      </c>
      <c r="B157" s="1" t="s">
        <v>179</v>
      </c>
      <c r="C157" s="6" t="s">
        <v>57</v>
      </c>
      <c r="D157" s="7">
        <v>7.94</v>
      </c>
      <c r="E157" s="8">
        <v>0.28095238095238095</v>
      </c>
    </row>
    <row r="158" spans="1:5" ht="12.75">
      <c r="A158" s="4">
        <f t="shared" si="2"/>
        <v>153</v>
      </c>
      <c r="B158" s="1" t="s">
        <v>180</v>
      </c>
      <c r="C158" s="6" t="s">
        <v>51</v>
      </c>
      <c r="D158" s="7">
        <v>7.92</v>
      </c>
      <c r="E158" s="8">
        <v>0.2761904761904762</v>
      </c>
    </row>
    <row r="159" spans="1:5" ht="12.75">
      <c r="A159" s="4">
        <f t="shared" si="2"/>
        <v>154</v>
      </c>
      <c r="B159" s="1" t="s">
        <v>181</v>
      </c>
      <c r="C159" s="6" t="s">
        <v>169</v>
      </c>
      <c r="D159" s="7">
        <v>7.7575</v>
      </c>
      <c r="E159" s="8">
        <v>0.27142857142857146</v>
      </c>
    </row>
    <row r="160" spans="1:5" ht="12.75">
      <c r="A160" s="4">
        <f t="shared" si="2"/>
        <v>155</v>
      </c>
      <c r="B160" s="1" t="s">
        <v>182</v>
      </c>
      <c r="C160" s="6" t="s">
        <v>29</v>
      </c>
      <c r="D160" s="7">
        <v>7.7</v>
      </c>
      <c r="E160" s="8">
        <v>0.2666666666666667</v>
      </c>
    </row>
    <row r="161" spans="1:5" ht="12.75">
      <c r="A161" s="4">
        <f t="shared" si="2"/>
        <v>156</v>
      </c>
      <c r="B161" s="1" t="s">
        <v>158</v>
      </c>
      <c r="C161" s="6" t="s">
        <v>29</v>
      </c>
      <c r="D161" s="7">
        <v>7.62</v>
      </c>
      <c r="E161" s="8">
        <v>0.26190476190476186</v>
      </c>
    </row>
    <row r="162" spans="1:5" ht="12.75">
      <c r="A162" s="4">
        <f t="shared" si="2"/>
        <v>157</v>
      </c>
      <c r="B162" s="1" t="s">
        <v>76</v>
      </c>
      <c r="C162" s="6" t="s">
        <v>183</v>
      </c>
      <c r="D162" s="7">
        <f>0.25*30.42</f>
        <v>7.605</v>
      </c>
      <c r="E162" s="8">
        <v>0.2571428571428571</v>
      </c>
    </row>
    <row r="163" spans="1:5" ht="12.75">
      <c r="A163" s="4">
        <f t="shared" si="2"/>
        <v>158</v>
      </c>
      <c r="B163" s="1" t="s">
        <v>184</v>
      </c>
      <c r="C163" s="6" t="s">
        <v>169</v>
      </c>
      <c r="D163" s="7">
        <v>7.55</v>
      </c>
      <c r="E163" s="8">
        <v>0.2523809523809524</v>
      </c>
    </row>
    <row r="164" spans="1:5" ht="12.75">
      <c r="A164" s="4">
        <f t="shared" si="2"/>
        <v>159</v>
      </c>
      <c r="B164" s="1" t="s">
        <v>185</v>
      </c>
      <c r="C164" s="6" t="s">
        <v>186</v>
      </c>
      <c r="D164" s="7">
        <v>7.5</v>
      </c>
      <c r="E164" s="8">
        <v>0.24761904761904763</v>
      </c>
    </row>
    <row r="165" spans="1:5" ht="12.75">
      <c r="A165" s="4">
        <f t="shared" si="2"/>
        <v>160</v>
      </c>
      <c r="B165" s="1" t="s">
        <v>188</v>
      </c>
      <c r="C165" s="6" t="s">
        <v>48</v>
      </c>
      <c r="D165" s="7">
        <v>7.5</v>
      </c>
      <c r="E165" s="8">
        <v>0.24761904761904763</v>
      </c>
    </row>
    <row r="166" spans="1:5" ht="12.75">
      <c r="A166" s="4">
        <f t="shared" si="2"/>
        <v>161</v>
      </c>
      <c r="B166" s="1" t="s">
        <v>88</v>
      </c>
      <c r="C166" s="6" t="s">
        <v>23</v>
      </c>
      <c r="D166" s="7">
        <v>7.5</v>
      </c>
      <c r="E166" s="8">
        <v>0.24761904761904763</v>
      </c>
    </row>
    <row r="167" spans="1:5" ht="12.75">
      <c r="A167" s="4">
        <f t="shared" si="2"/>
        <v>162</v>
      </c>
      <c r="B167" s="1" t="s">
        <v>187</v>
      </c>
      <c r="C167" s="6" t="s">
        <v>115</v>
      </c>
      <c r="D167" s="7">
        <v>7.5</v>
      </c>
      <c r="E167" s="8">
        <v>0.24761904761904763</v>
      </c>
    </row>
    <row r="168" spans="1:5" ht="12.75">
      <c r="A168" s="4">
        <f t="shared" si="2"/>
        <v>163</v>
      </c>
      <c r="B168" s="1" t="s">
        <v>78</v>
      </c>
      <c r="C168" s="6" t="s">
        <v>71</v>
      </c>
      <c r="D168" s="7">
        <v>7.35</v>
      </c>
      <c r="E168" s="8">
        <v>0.22857142857142854</v>
      </c>
    </row>
    <row r="169" spans="1:5" ht="12.75">
      <c r="A169" s="4">
        <f t="shared" si="2"/>
        <v>164</v>
      </c>
      <c r="B169" s="1" t="s">
        <v>189</v>
      </c>
      <c r="C169" s="6" t="s">
        <v>29</v>
      </c>
      <c r="D169" s="7">
        <v>7.2</v>
      </c>
      <c r="E169" s="8">
        <v>0.2238095238095238</v>
      </c>
    </row>
    <row r="170" spans="1:5" ht="12.75">
      <c r="A170" s="4">
        <f t="shared" si="2"/>
        <v>165</v>
      </c>
      <c r="B170" s="1" t="s">
        <v>195</v>
      </c>
      <c r="C170" s="6" t="s">
        <v>8</v>
      </c>
      <c r="D170" s="7">
        <v>7</v>
      </c>
      <c r="E170" s="8">
        <v>0.21904761904761905</v>
      </c>
    </row>
    <row r="171" spans="1:5" ht="12.75">
      <c r="A171" s="4">
        <f t="shared" si="2"/>
        <v>166</v>
      </c>
      <c r="B171" s="1" t="s">
        <v>196</v>
      </c>
      <c r="C171" s="6" t="s">
        <v>11</v>
      </c>
      <c r="D171" s="7">
        <v>7</v>
      </c>
      <c r="E171" s="8">
        <v>0.21904761904761905</v>
      </c>
    </row>
    <row r="172" spans="1:5" ht="12.75">
      <c r="A172" s="4">
        <f t="shared" si="2"/>
        <v>167</v>
      </c>
      <c r="B172" s="1" t="s">
        <v>191</v>
      </c>
      <c r="C172" s="6" t="s">
        <v>183</v>
      </c>
      <c r="D172" s="7">
        <v>7</v>
      </c>
      <c r="E172" s="8">
        <v>0.21904761904761905</v>
      </c>
    </row>
    <row r="173" spans="1:5" ht="12.75">
      <c r="A173" s="4">
        <f t="shared" si="2"/>
        <v>168</v>
      </c>
      <c r="B173" s="1" t="s">
        <v>190</v>
      </c>
      <c r="C173" s="6" t="s">
        <v>61</v>
      </c>
      <c r="D173" s="7">
        <v>7</v>
      </c>
      <c r="E173" s="8">
        <v>0.21904761904761905</v>
      </c>
    </row>
    <row r="174" spans="1:5" ht="12.75">
      <c r="A174" s="4">
        <f t="shared" si="2"/>
        <v>169</v>
      </c>
      <c r="B174" s="1" t="s">
        <v>193</v>
      </c>
      <c r="C174" s="6" t="s">
        <v>71</v>
      </c>
      <c r="D174" s="7">
        <v>7</v>
      </c>
      <c r="E174" s="8">
        <v>0.21904761904761905</v>
      </c>
    </row>
    <row r="175" spans="1:5" ht="12.75">
      <c r="A175" s="4">
        <f t="shared" si="2"/>
        <v>170</v>
      </c>
      <c r="B175" s="1" t="s">
        <v>192</v>
      </c>
      <c r="C175" s="6" t="s">
        <v>126</v>
      </c>
      <c r="D175" s="7">
        <v>7</v>
      </c>
      <c r="E175" s="8">
        <v>0.21904761904761905</v>
      </c>
    </row>
    <row r="176" spans="1:5" ht="12.75">
      <c r="A176" s="4">
        <f t="shared" si="2"/>
        <v>171</v>
      </c>
      <c r="B176" s="1" t="s">
        <v>194</v>
      </c>
      <c r="C176" s="6" t="s">
        <v>115</v>
      </c>
      <c r="D176" s="7">
        <v>7</v>
      </c>
      <c r="E176" s="8">
        <v>0.21904761904761905</v>
      </c>
    </row>
    <row r="177" spans="1:5" ht="12.75">
      <c r="A177" s="4">
        <f t="shared" si="2"/>
        <v>172</v>
      </c>
      <c r="B177" s="1" t="s">
        <v>197</v>
      </c>
      <c r="C177" s="6" t="s">
        <v>115</v>
      </c>
      <c r="D177" s="7">
        <v>7</v>
      </c>
      <c r="E177" s="8">
        <v>0.21904761904761905</v>
      </c>
    </row>
    <row r="178" spans="1:5" ht="12.75">
      <c r="A178" s="4">
        <f t="shared" si="2"/>
        <v>173</v>
      </c>
      <c r="B178" s="4" t="s">
        <v>60</v>
      </c>
      <c r="C178" s="6" t="s">
        <v>198</v>
      </c>
      <c r="D178" s="7">
        <v>6.95</v>
      </c>
      <c r="E178" s="8">
        <v>0.18095238095238098</v>
      </c>
    </row>
    <row r="179" spans="1:5" ht="12.75">
      <c r="A179" s="4">
        <f t="shared" si="2"/>
        <v>174</v>
      </c>
      <c r="B179" s="4" t="s">
        <v>118</v>
      </c>
      <c r="C179" s="6" t="s">
        <v>42</v>
      </c>
      <c r="D179" s="7">
        <v>6.78</v>
      </c>
      <c r="E179" s="8">
        <v>0.17619047619047623</v>
      </c>
    </row>
    <row r="180" spans="1:5" ht="12.75">
      <c r="A180" s="4">
        <f t="shared" si="2"/>
        <v>175</v>
      </c>
      <c r="B180" s="4" t="s">
        <v>200</v>
      </c>
      <c r="C180" s="6" t="s">
        <v>201</v>
      </c>
      <c r="D180" s="7">
        <v>6.75</v>
      </c>
      <c r="E180" s="8">
        <v>0.17142857142857137</v>
      </c>
    </row>
    <row r="181" spans="1:5" ht="12.75">
      <c r="A181" s="4">
        <f t="shared" si="2"/>
        <v>176</v>
      </c>
      <c r="B181" s="4" t="s">
        <v>191</v>
      </c>
      <c r="C181" s="6" t="s">
        <v>199</v>
      </c>
      <c r="D181" s="7">
        <v>6.75</v>
      </c>
      <c r="E181" s="8">
        <v>0.17142857142857137</v>
      </c>
    </row>
    <row r="182" spans="1:5" ht="12.75">
      <c r="A182" s="4">
        <f t="shared" si="2"/>
        <v>177</v>
      </c>
      <c r="B182" s="4" t="s">
        <v>202</v>
      </c>
      <c r="C182" s="6" t="s">
        <v>57</v>
      </c>
      <c r="D182" s="7">
        <v>6.69</v>
      </c>
      <c r="E182" s="8">
        <v>0.16190476190476188</v>
      </c>
    </row>
    <row r="183" spans="1:5" ht="12.75">
      <c r="A183" s="4">
        <f t="shared" si="2"/>
        <v>178</v>
      </c>
      <c r="B183" s="4" t="s">
        <v>203</v>
      </c>
      <c r="C183" s="6" t="s">
        <v>57</v>
      </c>
      <c r="D183" s="7">
        <v>6.52</v>
      </c>
      <c r="E183" s="8">
        <v>0.15714285714285714</v>
      </c>
    </row>
    <row r="184" spans="1:5" ht="12.75">
      <c r="A184" s="4">
        <f t="shared" si="2"/>
        <v>179</v>
      </c>
      <c r="B184" s="4" t="s">
        <v>208</v>
      </c>
      <c r="C184" s="6" t="s">
        <v>57</v>
      </c>
      <c r="D184" s="7">
        <v>6.5</v>
      </c>
      <c r="E184" s="8">
        <v>0.1523809523809524</v>
      </c>
    </row>
    <row r="185" spans="1:5" ht="12.75">
      <c r="A185" s="4">
        <f t="shared" si="2"/>
        <v>180</v>
      </c>
      <c r="B185" s="4" t="s">
        <v>210</v>
      </c>
      <c r="C185" s="6" t="s">
        <v>27</v>
      </c>
      <c r="D185" s="7">
        <v>6.5</v>
      </c>
      <c r="E185" s="8">
        <v>0.1523809523809524</v>
      </c>
    </row>
    <row r="186" spans="1:5" ht="12.75">
      <c r="A186" s="4">
        <f t="shared" si="2"/>
        <v>181</v>
      </c>
      <c r="B186" s="4" t="s">
        <v>204</v>
      </c>
      <c r="C186" s="6" t="s">
        <v>154</v>
      </c>
      <c r="D186" s="7">
        <v>6.5</v>
      </c>
      <c r="E186" s="8">
        <v>0.1523809523809524</v>
      </c>
    </row>
    <row r="187" spans="1:5" ht="12.75">
      <c r="A187" s="4">
        <f t="shared" si="2"/>
        <v>182</v>
      </c>
      <c r="B187" s="1" t="s">
        <v>209</v>
      </c>
      <c r="C187" s="6" t="s">
        <v>164</v>
      </c>
      <c r="D187" s="7">
        <v>6.5</v>
      </c>
      <c r="E187" s="8">
        <v>0.1523809523809524</v>
      </c>
    </row>
    <row r="188" spans="1:5" ht="12.75">
      <c r="A188" s="4">
        <f t="shared" si="2"/>
        <v>183</v>
      </c>
      <c r="B188" s="1" t="s">
        <v>88</v>
      </c>
      <c r="C188" s="6" t="s">
        <v>135</v>
      </c>
      <c r="D188" s="7">
        <v>6.5</v>
      </c>
      <c r="E188" s="8">
        <v>0.1523809523809524</v>
      </c>
    </row>
    <row r="189" spans="1:5" ht="12.75">
      <c r="A189" s="4">
        <f t="shared" si="2"/>
        <v>184</v>
      </c>
      <c r="B189" s="1" t="s">
        <v>207</v>
      </c>
      <c r="C189" s="6" t="s">
        <v>135</v>
      </c>
      <c r="D189" s="7">
        <v>6.5</v>
      </c>
      <c r="E189" s="8">
        <v>0.1523809523809524</v>
      </c>
    </row>
    <row r="190" spans="1:5" ht="12.75">
      <c r="A190" s="4">
        <f t="shared" si="2"/>
        <v>185</v>
      </c>
      <c r="B190" s="4" t="s">
        <v>211</v>
      </c>
      <c r="C190" s="6" t="s">
        <v>48</v>
      </c>
      <c r="D190" s="7">
        <v>6.36</v>
      </c>
      <c r="E190" s="8">
        <v>0.12380952380952381</v>
      </c>
    </row>
    <row r="191" spans="1:5" ht="12.75">
      <c r="A191" s="4">
        <f t="shared" si="2"/>
        <v>186</v>
      </c>
      <c r="B191" s="4" t="s">
        <v>76</v>
      </c>
      <c r="C191" s="6" t="s">
        <v>199</v>
      </c>
      <c r="D191" s="7">
        <v>6.35</v>
      </c>
      <c r="E191" s="8">
        <v>0.11904761904761907</v>
      </c>
    </row>
    <row r="192" spans="1:5" ht="12.75">
      <c r="A192" s="4">
        <f t="shared" si="2"/>
        <v>187</v>
      </c>
      <c r="B192" s="4" t="s">
        <v>214</v>
      </c>
      <c r="C192" s="6" t="s">
        <v>57</v>
      </c>
      <c r="D192" s="7">
        <v>6</v>
      </c>
      <c r="E192" s="8">
        <v>0.11428571428571432</v>
      </c>
    </row>
    <row r="193" spans="1:5" ht="12.75">
      <c r="A193" s="4">
        <f t="shared" si="2"/>
        <v>188</v>
      </c>
      <c r="B193" s="4" t="s">
        <v>215</v>
      </c>
      <c r="C193" s="6" t="s">
        <v>57</v>
      </c>
      <c r="D193" s="7">
        <v>6</v>
      </c>
      <c r="E193" s="8">
        <v>0.11428571428571432</v>
      </c>
    </row>
    <row r="194" spans="1:5" ht="12.75">
      <c r="A194" s="4">
        <f t="shared" si="2"/>
        <v>189</v>
      </c>
      <c r="B194" s="4" t="s">
        <v>212</v>
      </c>
      <c r="C194" s="6" t="s">
        <v>213</v>
      </c>
      <c r="D194" s="7">
        <v>6</v>
      </c>
      <c r="E194" s="8">
        <v>0.11428571428571432</v>
      </c>
    </row>
    <row r="195" spans="1:5" ht="12.75">
      <c r="A195" s="4">
        <f t="shared" si="2"/>
        <v>190</v>
      </c>
      <c r="B195" s="4" t="s">
        <v>192</v>
      </c>
      <c r="C195" s="6" t="s">
        <v>213</v>
      </c>
      <c r="D195" s="7">
        <v>6</v>
      </c>
      <c r="E195" s="8">
        <v>0.11428571428571432</v>
      </c>
    </row>
    <row r="196" spans="1:5" ht="12.75">
      <c r="A196" s="4">
        <f t="shared" si="2"/>
        <v>191</v>
      </c>
      <c r="B196" s="4" t="s">
        <v>216</v>
      </c>
      <c r="C196" s="6" t="s">
        <v>169</v>
      </c>
      <c r="D196" s="7">
        <v>5.84</v>
      </c>
      <c r="E196" s="8">
        <v>0.09523809523809523</v>
      </c>
    </row>
    <row r="197" spans="1:5" ht="12.75">
      <c r="A197" s="4">
        <f t="shared" si="2"/>
        <v>192</v>
      </c>
      <c r="B197" s="4" t="s">
        <v>217</v>
      </c>
      <c r="C197" s="6" t="s">
        <v>63</v>
      </c>
      <c r="D197" s="7">
        <v>5.75</v>
      </c>
      <c r="E197" s="8">
        <v>0.09047619047619049</v>
      </c>
    </row>
    <row r="198" spans="1:5" ht="12.75">
      <c r="A198" s="4">
        <f t="shared" si="2"/>
        <v>193</v>
      </c>
      <c r="B198" s="4" t="s">
        <v>212</v>
      </c>
      <c r="C198" s="6" t="s">
        <v>126</v>
      </c>
      <c r="D198" s="7">
        <v>5.75</v>
      </c>
      <c r="E198" s="8">
        <v>0.09047619047619049</v>
      </c>
    </row>
    <row r="199" spans="1:5" ht="12.75">
      <c r="A199" s="4">
        <f aca="true" t="shared" si="3" ref="A199:A215">A198+1</f>
        <v>194</v>
      </c>
      <c r="B199" s="4" t="s">
        <v>33</v>
      </c>
      <c r="C199" s="6" t="s">
        <v>112</v>
      </c>
      <c r="D199" s="7">
        <v>5.5</v>
      </c>
      <c r="E199" s="8">
        <v>0.080952380952381</v>
      </c>
    </row>
    <row r="200" spans="1:5" ht="12.75">
      <c r="A200" s="4">
        <f t="shared" si="3"/>
        <v>195</v>
      </c>
      <c r="B200" s="4" t="s">
        <v>218</v>
      </c>
      <c r="C200" s="6" t="s">
        <v>51</v>
      </c>
      <c r="D200" s="7">
        <v>5.3</v>
      </c>
      <c r="E200" s="8">
        <v>0.07619047619047614</v>
      </c>
    </row>
    <row r="201" spans="1:5" ht="12.75">
      <c r="A201" s="4">
        <f t="shared" si="3"/>
        <v>196</v>
      </c>
      <c r="B201" s="4" t="s">
        <v>219</v>
      </c>
      <c r="C201" s="6" t="s">
        <v>48</v>
      </c>
      <c r="D201" s="7">
        <v>5.25</v>
      </c>
      <c r="E201" s="8">
        <v>0.0714285714285714</v>
      </c>
    </row>
    <row r="202" spans="1:5" ht="12.75">
      <c r="A202" s="4">
        <f t="shared" si="3"/>
        <v>197</v>
      </c>
      <c r="B202" s="4" t="s">
        <v>220</v>
      </c>
      <c r="C202" s="6" t="s">
        <v>57</v>
      </c>
      <c r="D202" s="7">
        <v>5.04</v>
      </c>
      <c r="E202" s="8">
        <v>0.06666666666666665</v>
      </c>
    </row>
    <row r="203" spans="1:5" ht="12.75">
      <c r="A203" s="4">
        <f t="shared" si="3"/>
        <v>198</v>
      </c>
      <c r="B203" s="4" t="s">
        <v>221</v>
      </c>
      <c r="C203" s="6" t="s">
        <v>222</v>
      </c>
      <c r="D203" s="7">
        <f>0.16438*30.42</f>
        <v>5.0004396</v>
      </c>
      <c r="E203" s="8">
        <v>0.06190476190476191</v>
      </c>
    </row>
    <row r="204" spans="1:5" ht="12.75">
      <c r="A204" s="4">
        <f t="shared" si="3"/>
        <v>199</v>
      </c>
      <c r="B204" s="4" t="s">
        <v>119</v>
      </c>
      <c r="C204" s="6" t="s">
        <v>15</v>
      </c>
      <c r="D204" s="7">
        <f>0.16438*30.42</f>
        <v>5.0004396</v>
      </c>
      <c r="E204" s="8">
        <v>0.06190476190476191</v>
      </c>
    </row>
    <row r="205" spans="1:5" ht="12.75">
      <c r="A205" s="4">
        <f t="shared" si="3"/>
        <v>200</v>
      </c>
      <c r="B205" s="4" t="s">
        <v>119</v>
      </c>
      <c r="C205" s="6" t="s">
        <v>154</v>
      </c>
      <c r="D205" s="7">
        <f>0.16438*30.42</f>
        <v>5.0004396</v>
      </c>
      <c r="E205" s="8">
        <v>0.06190476190476191</v>
      </c>
    </row>
    <row r="206" spans="1:5" ht="12.75">
      <c r="A206" s="4">
        <f t="shared" si="3"/>
        <v>201</v>
      </c>
      <c r="B206" s="4" t="s">
        <v>105</v>
      </c>
      <c r="C206" s="6" t="s">
        <v>222</v>
      </c>
      <c r="D206" s="7">
        <v>5</v>
      </c>
      <c r="E206" s="8">
        <v>0.04761904761904767</v>
      </c>
    </row>
    <row r="207" spans="1:5" ht="12.75">
      <c r="A207" s="4">
        <f t="shared" si="3"/>
        <v>202</v>
      </c>
      <c r="B207" s="4" t="s">
        <v>197</v>
      </c>
      <c r="C207" s="6" t="s">
        <v>27</v>
      </c>
      <c r="D207" s="7">
        <v>5</v>
      </c>
      <c r="E207" s="8">
        <v>0.04761904761904767</v>
      </c>
    </row>
    <row r="208" spans="1:5" ht="12.75">
      <c r="A208" s="4">
        <f t="shared" si="3"/>
        <v>203</v>
      </c>
      <c r="B208" s="4" t="s">
        <v>223</v>
      </c>
      <c r="C208" s="6" t="s">
        <v>83</v>
      </c>
      <c r="D208" s="7">
        <v>5</v>
      </c>
      <c r="E208" s="8">
        <v>0.04761904761904767</v>
      </c>
    </row>
    <row r="209" spans="1:5" ht="12.75">
      <c r="A209" s="4">
        <f t="shared" si="3"/>
        <v>204</v>
      </c>
      <c r="B209" s="4" t="s">
        <v>157</v>
      </c>
      <c r="C209" s="6" t="s">
        <v>224</v>
      </c>
      <c r="D209" s="7">
        <v>5</v>
      </c>
      <c r="E209" s="8">
        <v>0.04761904761904767</v>
      </c>
    </row>
    <row r="210" spans="1:5" ht="12.75">
      <c r="A210" s="4">
        <f t="shared" si="3"/>
        <v>205</v>
      </c>
      <c r="B210" s="4" t="s">
        <v>143</v>
      </c>
      <c r="C210" s="6" t="s">
        <v>25</v>
      </c>
      <c r="D210" s="7">
        <v>4.96</v>
      </c>
      <c r="E210" s="8">
        <v>0.02857142857142858</v>
      </c>
    </row>
    <row r="211" spans="1:5" ht="12.75">
      <c r="A211" s="4">
        <f t="shared" si="3"/>
        <v>206</v>
      </c>
      <c r="B211" s="4" t="s">
        <v>212</v>
      </c>
      <c r="C211" s="6" t="s">
        <v>206</v>
      </c>
      <c r="D211" s="7">
        <v>4</v>
      </c>
      <c r="E211" s="8">
        <v>0.023809523809523836</v>
      </c>
    </row>
    <row r="212" spans="1:5" ht="12.75">
      <c r="A212" s="4">
        <f t="shared" si="3"/>
        <v>207</v>
      </c>
      <c r="B212" s="4" t="s">
        <v>225</v>
      </c>
      <c r="C212" s="6" t="s">
        <v>126</v>
      </c>
      <c r="D212" s="7">
        <v>4</v>
      </c>
      <c r="E212" s="8">
        <v>0.023809523809523836</v>
      </c>
    </row>
    <row r="213" spans="1:5" ht="12.75">
      <c r="A213" s="4">
        <f t="shared" si="3"/>
        <v>208</v>
      </c>
      <c r="B213" s="4" t="s">
        <v>205</v>
      </c>
      <c r="C213" s="6" t="s">
        <v>206</v>
      </c>
      <c r="D213" s="7">
        <v>3.83</v>
      </c>
      <c r="E213" s="8">
        <v>0.014285714285714235</v>
      </c>
    </row>
    <row r="214" spans="1:5" ht="12.75">
      <c r="A214" s="4">
        <f t="shared" si="3"/>
        <v>209</v>
      </c>
      <c r="B214" s="4" t="s">
        <v>226</v>
      </c>
      <c r="C214" s="6" t="s">
        <v>222</v>
      </c>
      <c r="D214" s="7">
        <f>0.09863*30.42</f>
        <v>3.0003246</v>
      </c>
      <c r="E214" s="8">
        <v>0.00952380952380949</v>
      </c>
    </row>
    <row r="215" spans="1:5" ht="12.75">
      <c r="A215" s="4">
        <f t="shared" si="3"/>
        <v>210</v>
      </c>
      <c r="B215" s="4" t="s">
        <v>225</v>
      </c>
      <c r="C215" s="6" t="s">
        <v>213</v>
      </c>
      <c r="D215" s="7">
        <v>3</v>
      </c>
      <c r="E215" s="8">
        <v>0.004761904761904745</v>
      </c>
    </row>
    <row r="216" ht="12.75"/>
    <row r="217" spans="2:4" ht="12.75">
      <c r="B217" s="17" t="s">
        <v>227</v>
      </c>
      <c r="C217" s="18"/>
      <c r="D217" s="19">
        <f>AVERAGE(D6:D215)</f>
        <v>10.06599286380952</v>
      </c>
    </row>
  </sheetData>
  <mergeCells count="3">
    <mergeCell ref="A1:E1"/>
    <mergeCell ref="A2:E2"/>
    <mergeCell ref="A3:E3"/>
  </mergeCells>
  <printOptions horizontalCentered="1"/>
  <pageMargins left="0.75" right="0.75" top="1" bottom="1" header="0.5" footer="0.5"/>
  <pageSetup horizontalDpi="300" verticalDpi="300" orientation="portrait" scale="90" r:id="rId3"/>
  <headerFooter alignWithMargins="0">
    <oddFooter>&amp;RExhibit No.___(JKP-14)
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acox</dc:creator>
  <cp:keywords/>
  <dc:description/>
  <cp:lastModifiedBy>jphelp</cp:lastModifiedBy>
  <cp:lastPrinted>2009-03-27T17:32:35Z</cp:lastPrinted>
  <dcterms:created xsi:type="dcterms:W3CDTF">2009-02-05T18:02:04Z</dcterms:created>
  <dcterms:modified xsi:type="dcterms:W3CDTF">2009-03-27T17:32:39Z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289628432</vt:i4>
  </property>
  <property fmtid="{D5CDD505-2E9C-101B-9397-08002B2CF9AE}" pid="4" name="_NewReviewCyc">
    <vt:lpwstr/>
  </property>
  <property fmtid="{D5CDD505-2E9C-101B-9397-08002B2CF9AE}" pid="5" name="_EmailSubje">
    <vt:lpwstr>Exhibits</vt:lpwstr>
  </property>
  <property fmtid="{D5CDD505-2E9C-101B-9397-08002B2CF9AE}" pid="6" name="_AuthorEma">
    <vt:lpwstr>janet.phelps@pse.com</vt:lpwstr>
  </property>
  <property fmtid="{D5CDD505-2E9C-101B-9397-08002B2CF9AE}" pid="7" name="_AuthorEmailDisplayNa">
    <vt:lpwstr>Phelps, Janet K</vt:lpwstr>
  </property>
  <property fmtid="{D5CDD505-2E9C-101B-9397-08002B2CF9AE}" pid="8" name="DocumentSetTy">
    <vt:lpwstr>Testimony</vt:lpwstr>
  </property>
  <property fmtid="{D5CDD505-2E9C-101B-9397-08002B2CF9AE}" pid="9" name="IsHighlyConfidenti">
    <vt:lpwstr>0</vt:lpwstr>
  </property>
  <property fmtid="{D5CDD505-2E9C-101B-9397-08002B2CF9AE}" pid="10" name="DocketNumb">
    <vt:lpwstr>090705</vt:lpwstr>
  </property>
  <property fmtid="{D5CDD505-2E9C-101B-9397-08002B2CF9AE}" pid="11" name="IsConfidenti">
    <vt:lpwstr>0</vt:lpwstr>
  </property>
  <property fmtid="{D5CDD505-2E9C-101B-9397-08002B2CF9AE}" pid="12" name="Dat">
    <vt:lpwstr>2009-05-08T00:00:00Z</vt:lpwstr>
  </property>
  <property fmtid="{D5CDD505-2E9C-101B-9397-08002B2CF9AE}" pid="13" name="CaseTy">
    <vt:lpwstr>Tariff Revision</vt:lpwstr>
  </property>
  <property fmtid="{D5CDD505-2E9C-101B-9397-08002B2CF9AE}" pid="14" name="OpenedDa">
    <vt:lpwstr>2009-05-08T00:00:00Z</vt:lpwstr>
  </property>
  <property fmtid="{D5CDD505-2E9C-101B-9397-08002B2CF9AE}" pid="15" name="Pref">
    <vt:lpwstr>UG</vt:lpwstr>
  </property>
  <property fmtid="{D5CDD505-2E9C-101B-9397-08002B2CF9AE}" pid="16" name="CaseCompanyNam">
    <vt:lpwstr>Puget Sound Energy</vt:lpwstr>
  </property>
  <property fmtid="{D5CDD505-2E9C-101B-9397-08002B2CF9AE}" pid="17" name="IndustryCo">
    <vt:lpwstr>150</vt:lpwstr>
  </property>
  <property fmtid="{D5CDD505-2E9C-101B-9397-08002B2CF9AE}" pid="18" name="CaseStat">
    <vt:lpwstr>Closed</vt:lpwstr>
  </property>
  <property fmtid="{D5CDD505-2E9C-101B-9397-08002B2CF9AE}" pid="19" name="_docset_NoMedatataSyncRequir">
    <vt:lpwstr>False</vt:lpwstr>
  </property>
  <property fmtid="{D5CDD505-2E9C-101B-9397-08002B2CF9AE}" pid="20" name="Nickna">
    <vt:lpwstr/>
  </property>
  <property fmtid="{D5CDD505-2E9C-101B-9397-08002B2CF9AE}" pid="21" name="Proce">
    <vt:lpwstr/>
  </property>
  <property fmtid="{D5CDD505-2E9C-101B-9397-08002B2CF9AE}" pid="22" name="Visibili">
    <vt:lpwstr/>
  </property>
  <property fmtid="{D5CDD505-2E9C-101B-9397-08002B2CF9AE}" pid="23" name="DocumentGro">
    <vt:lpwstr/>
  </property>
</Properties>
</file>