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96" windowWidth="15228" windowHeight="1026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<sst xmlns="http://schemas.openxmlformats.org/spreadsheetml/2006/main" count="106" uniqueCount="33">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</sst>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" fillId="2" borderId="2" applyNumberFormat="0" applyFont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4" applyNumberFormat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0" fontId="29" fillId="0" borderId="9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31" fillId="2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75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" fillId="0" borderId="0" xfId="0" applyFont="1"/>
    <xf numFmtId="41" fontId="10" fillId="0" borderId="0" xfId="1" applyNumberFormat="1" applyFont="1"/>
    <xf numFmtId="165" fontId="11" fillId="0" borderId="0" xfId="0" applyNumberFormat="1" applyFont="1" applyProtection="1">
      <protection locked="0"/>
    </xf>
    <xf numFmtId="41" fontId="10" fillId="0" borderId="0" xfId="1" applyNumberFormat="1" applyFont="1" applyFill="1"/>
    <xf numFmtId="166" fontId="11" fillId="0" borderId="0" xfId="0" applyNumberFormat="1" applyFont="1" applyAlignment="1" applyProtection="1">
      <alignment horizontal="right"/>
      <protection locked="0"/>
    </xf>
    <xf numFmtId="41" fontId="10" fillId="0" borderId="1" xfId="1" applyNumberFormat="1" applyFont="1" applyBorder="1"/>
    <xf numFmtId="165" fontId="11" fillId="0" borderId="1" xfId="0" applyNumberFormat="1" applyFont="1" applyBorder="1" applyProtection="1">
      <protection locked="0"/>
    </xf>
    <xf numFmtId="41" fontId="10" fillId="0" borderId="1" xfId="1" applyNumberFormat="1" applyFont="1" applyFill="1" applyBorder="1"/>
    <xf numFmtId="166" fontId="11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/>
    <xf numFmtId="37" fontId="10" fillId="0" borderId="0" xfId="0" applyNumberFormat="1" applyFont="1" applyFill="1"/>
    <xf numFmtId="0" fontId="10" fillId="0" borderId="1" xfId="0" applyFont="1" applyBorder="1"/>
    <xf numFmtId="0" fontId="10" fillId="0" borderId="1" xfId="0" applyFont="1" applyFill="1" applyBorder="1"/>
    <xf numFmtId="166" fontId="10" fillId="0" borderId="1" xfId="0" applyNumberFormat="1" applyFont="1" applyBorder="1"/>
    <xf numFmtId="166" fontId="10" fillId="0" borderId="0" xfId="0" applyNumberFormat="1" applyFont="1" applyBorder="1"/>
    <xf numFmtId="0" fontId="4" fillId="0" borderId="0" xfId="0" applyFont="1" applyFill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167" fontId="14" fillId="0" borderId="0" xfId="0" applyNumberFormat="1" applyFont="1"/>
    <xf numFmtId="0" fontId="15" fillId="0" borderId="0" xfId="0" applyFont="1"/>
    <xf numFmtId="0" fontId="16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8" fillId="0" borderId="0" xfId="0" applyFont="1" applyFill="1"/>
    <xf numFmtId="0" fontId="14" fillId="0" borderId="0" xfId="0" applyFont="1" applyFill="1"/>
    <xf numFmtId="167" fontId="14" fillId="0" borderId="0" xfId="0" applyNumberFormat="1" applyFont="1" applyFill="1"/>
    <xf numFmtId="0" fontId="7" fillId="0" borderId="0" xfId="0" applyFont="1" applyAlignment="1">
      <alignment horizontal="center"/>
    </xf>
    <xf numFmtId="0" fontId="14" fillId="0" borderId="3" xfId="0" applyFont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0" fillId="0" borderId="0" xfId="1" applyNumberFormat="1" applyFont="1" applyFill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A71" sqref="A71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4"/>
    </row>
    <row r="3" spans="1:11" ht="21" x14ac:dyDescent="0.4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4"/>
    </row>
    <row r="4" spans="1:11" ht="21" x14ac:dyDescent="0.4">
      <c r="B4" s="70">
        <v>42674</v>
      </c>
      <c r="C4" s="70"/>
      <c r="D4" s="70"/>
      <c r="E4" s="70"/>
      <c r="F4" s="70"/>
      <c r="G4" s="70"/>
      <c r="H4" s="70"/>
      <c r="I4" s="70"/>
      <c r="J4" s="70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71" t="s">
        <v>2</v>
      </c>
      <c r="C6" s="71"/>
      <c r="D6" s="71"/>
      <c r="E6" s="71"/>
      <c r="F6" s="71"/>
      <c r="G6" s="71"/>
      <c r="H6" s="71"/>
      <c r="I6" s="71"/>
      <c r="J6" s="71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72" t="s">
        <v>3</v>
      </c>
      <c r="C11" s="72"/>
      <c r="D11" s="72"/>
      <c r="E11" s="72"/>
      <c r="F11" s="72"/>
      <c r="G11" s="72"/>
      <c r="H11" s="72"/>
      <c r="I11" s="72"/>
      <c r="J11" s="72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68" t="s">
        <v>5</v>
      </c>
      <c r="I12" s="68"/>
      <c r="J12" s="68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53">
        <v>753104</v>
      </c>
      <c r="E14" s="53">
        <v>753943</v>
      </c>
      <c r="F14" s="18">
        <f t="shared" ref="F14:F20" si="0">D14-E14</f>
        <v>-839</v>
      </c>
      <c r="G14" s="19">
        <f t="shared" ref="G14:G20" si="1">F14/E14</f>
        <v>-1.1128162208548923E-3</v>
      </c>
      <c r="H14" s="54">
        <v>738347</v>
      </c>
      <c r="I14" s="18">
        <f t="shared" ref="I14:I19" si="2">+D14-H14</f>
        <v>14757</v>
      </c>
      <c r="J14" s="21">
        <f t="shared" ref="J14:J20" si="3">+I14/H14</f>
        <v>1.9986537495242752E-2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53">
        <v>54950</v>
      </c>
      <c r="E15" s="53">
        <v>56304</v>
      </c>
      <c r="F15" s="18">
        <f t="shared" si="0"/>
        <v>-1354</v>
      </c>
      <c r="G15" s="19">
        <f t="shared" si="1"/>
        <v>-2.404802500710429E-2</v>
      </c>
      <c r="H15" s="54">
        <v>54508</v>
      </c>
      <c r="I15" s="18">
        <f t="shared" si="2"/>
        <v>442</v>
      </c>
      <c r="J15" s="21">
        <f t="shared" si="3"/>
        <v>8.1089014456593531E-3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53">
        <v>393</v>
      </c>
      <c r="E16" s="53">
        <v>279</v>
      </c>
      <c r="F16" s="18">
        <f t="shared" si="0"/>
        <v>114</v>
      </c>
      <c r="G16" s="19">
        <f t="shared" si="1"/>
        <v>0.40860215053763443</v>
      </c>
      <c r="H16" s="54">
        <v>413</v>
      </c>
      <c r="I16" s="18">
        <f t="shared" si="2"/>
        <v>-20</v>
      </c>
      <c r="J16" s="21">
        <f t="shared" si="3"/>
        <v>-4.8426150121065374E-2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53">
        <v>2343</v>
      </c>
      <c r="E17" s="53">
        <v>2322</v>
      </c>
      <c r="F17" s="18">
        <f t="shared" si="0"/>
        <v>21</v>
      </c>
      <c r="G17" s="19">
        <f t="shared" si="1"/>
        <v>9.0439276485788107E-3</v>
      </c>
      <c r="H17" s="54">
        <v>2375</v>
      </c>
      <c r="I17" s="18">
        <f t="shared" si="2"/>
        <v>-32</v>
      </c>
      <c r="J17" s="21">
        <f t="shared" si="3"/>
        <v>-1.3473684210526317E-2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53">
        <v>11</v>
      </c>
      <c r="E18" s="53">
        <v>17</v>
      </c>
      <c r="F18" s="18">
        <f t="shared" si="0"/>
        <v>-6</v>
      </c>
      <c r="G18" s="19">
        <f t="shared" si="1"/>
        <v>-0.35294117647058826</v>
      </c>
      <c r="H18" s="54">
        <v>10</v>
      </c>
      <c r="I18" s="18">
        <f t="shared" si="2"/>
        <v>1</v>
      </c>
      <c r="J18" s="21">
        <f t="shared" si="3"/>
        <v>0.1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228</v>
      </c>
      <c r="E19" s="24">
        <v>197</v>
      </c>
      <c r="F19" s="22">
        <f t="shared" si="0"/>
        <v>31</v>
      </c>
      <c r="G19" s="23">
        <f t="shared" si="1"/>
        <v>0.15736040609137056</v>
      </c>
      <c r="H19" s="55">
        <v>226</v>
      </c>
      <c r="I19" s="22">
        <f t="shared" si="2"/>
        <v>2</v>
      </c>
      <c r="J19" s="25">
        <f t="shared" si="3"/>
        <v>8.8495575221238937E-3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811029</v>
      </c>
      <c r="E20" s="28">
        <f>SUM(E14:E19)</f>
        <v>813062</v>
      </c>
      <c r="F20" s="27">
        <f t="shared" si="0"/>
        <v>-2033</v>
      </c>
      <c r="G20" s="19">
        <f t="shared" si="1"/>
        <v>-2.5004243218844321E-3</v>
      </c>
      <c r="H20" s="28">
        <f>SUM(H14:H19)</f>
        <v>795879</v>
      </c>
      <c r="I20" s="27">
        <f>SUM(I14:I19)</f>
        <v>15150</v>
      </c>
      <c r="J20" s="21">
        <f t="shared" si="3"/>
        <v>1.9035556912545753E-2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hidden="1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hidden="1" x14ac:dyDescent="0.3">
      <c r="A23" s="50">
        <v>10</v>
      </c>
      <c r="B23" s="74" t="s">
        <v>21</v>
      </c>
      <c r="C23" s="74"/>
      <c r="D23" s="74"/>
      <c r="E23" s="74"/>
      <c r="F23" s="74"/>
      <c r="G23" s="74"/>
      <c r="H23" s="74"/>
      <c r="I23" s="74"/>
      <c r="J23" s="74"/>
      <c r="K23" s="32"/>
    </row>
    <row r="24" spans="1:11" ht="17.399999999999999" hidden="1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68" t="s">
        <v>5</v>
      </c>
      <c r="I24" s="68"/>
      <c r="J24" s="68"/>
      <c r="K24" s="32"/>
    </row>
    <row r="25" spans="1:11" ht="17.399999999999999" hidden="1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hidden="1" x14ac:dyDescent="0.3">
      <c r="A26" s="50">
        <v>13</v>
      </c>
      <c r="B26" s="17" t="s">
        <v>12</v>
      </c>
      <c r="C26" s="43"/>
      <c r="D26" s="56">
        <v>753104</v>
      </c>
      <c r="E26" s="56">
        <v>753943</v>
      </c>
      <c r="F26" s="18">
        <f t="shared" ref="F26:F32" si="4">D26-E26</f>
        <v>-839</v>
      </c>
      <c r="G26" s="19">
        <f t="shared" ref="G26:G32" si="5">F26/E26</f>
        <v>-1.1128162208548923E-3</v>
      </c>
      <c r="H26" s="62">
        <v>738347</v>
      </c>
      <c r="I26" s="18">
        <f t="shared" ref="I26:I31" si="6">+D26-H26</f>
        <v>14757</v>
      </c>
      <c r="J26" s="21">
        <f t="shared" ref="J26:J32" si="7">+I26/H26</f>
        <v>1.9986537495242752E-2</v>
      </c>
      <c r="K26" s="32"/>
    </row>
    <row r="27" spans="1:11" ht="17.399999999999999" hidden="1" x14ac:dyDescent="0.3">
      <c r="A27" s="50">
        <v>14</v>
      </c>
      <c r="B27" s="17" t="s">
        <v>13</v>
      </c>
      <c r="C27" s="43"/>
      <c r="D27" s="56">
        <v>54950</v>
      </c>
      <c r="E27" s="56">
        <v>56304</v>
      </c>
      <c r="F27" s="18">
        <f t="shared" si="4"/>
        <v>-1354</v>
      </c>
      <c r="G27" s="19">
        <f t="shared" si="5"/>
        <v>-2.404802500710429E-2</v>
      </c>
      <c r="H27" s="62">
        <v>54508</v>
      </c>
      <c r="I27" s="18">
        <f t="shared" si="6"/>
        <v>442</v>
      </c>
      <c r="J27" s="21">
        <f t="shared" si="7"/>
        <v>8.1089014456593531E-3</v>
      </c>
      <c r="K27" s="32"/>
    </row>
    <row r="28" spans="1:11" ht="17.399999999999999" hidden="1" x14ac:dyDescent="0.3">
      <c r="A28" s="50">
        <v>15</v>
      </c>
      <c r="B28" s="17" t="s">
        <v>14</v>
      </c>
      <c r="C28" s="43"/>
      <c r="D28" s="56">
        <v>393</v>
      </c>
      <c r="E28" s="56">
        <v>279</v>
      </c>
      <c r="F28" s="18">
        <f t="shared" si="4"/>
        <v>114</v>
      </c>
      <c r="G28" s="19">
        <f t="shared" si="5"/>
        <v>0.40860215053763443</v>
      </c>
      <c r="H28" s="62">
        <v>413</v>
      </c>
      <c r="I28" s="18">
        <f t="shared" si="6"/>
        <v>-20</v>
      </c>
      <c r="J28" s="21">
        <f t="shared" si="7"/>
        <v>-4.8426150121065374E-2</v>
      </c>
      <c r="K28" s="32"/>
    </row>
    <row r="29" spans="1:11" ht="17.399999999999999" hidden="1" x14ac:dyDescent="0.3">
      <c r="A29" s="50">
        <v>16</v>
      </c>
      <c r="B29" s="17" t="s">
        <v>15</v>
      </c>
      <c r="C29" s="43"/>
      <c r="D29" s="56">
        <v>2343</v>
      </c>
      <c r="E29" s="56">
        <v>2322</v>
      </c>
      <c r="F29" s="18">
        <f t="shared" si="4"/>
        <v>21</v>
      </c>
      <c r="G29" s="19">
        <f t="shared" si="5"/>
        <v>9.0439276485788107E-3</v>
      </c>
      <c r="H29" s="62">
        <v>2375</v>
      </c>
      <c r="I29" s="18">
        <f t="shared" si="6"/>
        <v>-32</v>
      </c>
      <c r="J29" s="21">
        <f t="shared" si="7"/>
        <v>-1.3473684210526317E-2</v>
      </c>
      <c r="K29" s="32"/>
    </row>
    <row r="30" spans="1:11" ht="17.399999999999999" hidden="1" x14ac:dyDescent="0.3">
      <c r="A30" s="50">
        <v>17</v>
      </c>
      <c r="B30" s="17" t="s">
        <v>16</v>
      </c>
      <c r="C30" s="43"/>
      <c r="D30" s="56">
        <v>11</v>
      </c>
      <c r="E30" s="56">
        <v>17</v>
      </c>
      <c r="F30" s="18">
        <f t="shared" si="4"/>
        <v>-6</v>
      </c>
      <c r="G30" s="19">
        <f t="shared" si="5"/>
        <v>-0.35294117647058826</v>
      </c>
      <c r="H30" s="62">
        <v>10</v>
      </c>
      <c r="I30" s="18">
        <f t="shared" si="6"/>
        <v>1</v>
      </c>
      <c r="J30" s="21">
        <f t="shared" si="7"/>
        <v>0.1</v>
      </c>
      <c r="K30" s="32"/>
    </row>
    <row r="31" spans="1:11" ht="17.399999999999999" hidden="1" x14ac:dyDescent="0.3">
      <c r="A31" s="50">
        <v>18</v>
      </c>
      <c r="B31" s="17" t="s">
        <v>17</v>
      </c>
      <c r="C31" s="43"/>
      <c r="D31" s="57">
        <v>228</v>
      </c>
      <c r="E31" s="57">
        <v>197</v>
      </c>
      <c r="F31" s="22">
        <f t="shared" si="4"/>
        <v>31</v>
      </c>
      <c r="G31" s="23">
        <f t="shared" si="5"/>
        <v>0.15736040609137056</v>
      </c>
      <c r="H31" s="63">
        <v>226</v>
      </c>
      <c r="I31" s="22">
        <f t="shared" si="6"/>
        <v>2</v>
      </c>
      <c r="J31" s="25">
        <f t="shared" si="7"/>
        <v>8.8495575221238937E-3</v>
      </c>
      <c r="K31" s="32"/>
    </row>
    <row r="32" spans="1:11" ht="17.399999999999999" hidden="1" x14ac:dyDescent="0.3">
      <c r="A32" s="50">
        <v>19</v>
      </c>
      <c r="B32" s="17" t="s">
        <v>18</v>
      </c>
      <c r="C32" s="43"/>
      <c r="D32" s="27">
        <f>SUM(D26:D31)</f>
        <v>811029</v>
      </c>
      <c r="E32" s="28">
        <f>SUM(E26:E31)</f>
        <v>813062</v>
      </c>
      <c r="F32" s="27">
        <f t="shared" si="4"/>
        <v>-2033</v>
      </c>
      <c r="G32" s="19">
        <f t="shared" si="5"/>
        <v>-2.5004243218844321E-3</v>
      </c>
      <c r="H32" s="28">
        <f>SUM(H26:H31)</f>
        <v>795879</v>
      </c>
      <c r="I32" s="27">
        <f>SUM(I26:I31)</f>
        <v>15150</v>
      </c>
      <c r="J32" s="21">
        <f t="shared" si="7"/>
        <v>1.9035556912545753E-2</v>
      </c>
      <c r="K32" s="32"/>
    </row>
    <row r="33" spans="1:11" ht="17.399999999999999" hidden="1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9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10</v>
      </c>
      <c r="B35" s="73" t="s">
        <v>20</v>
      </c>
      <c r="C35" s="73"/>
      <c r="D35" s="73"/>
      <c r="E35" s="73"/>
      <c r="F35" s="73"/>
      <c r="G35" s="73"/>
      <c r="H35" s="73"/>
      <c r="I35" s="73"/>
      <c r="J35" s="73"/>
      <c r="K35" s="32"/>
    </row>
    <row r="36" spans="1:11" ht="17.399999999999999" x14ac:dyDescent="0.3">
      <c r="A36" s="50">
        <v>11</v>
      </c>
      <c r="B36" s="11"/>
      <c r="C36" s="11"/>
      <c r="D36" s="11"/>
      <c r="E36" s="46"/>
      <c r="F36" s="13" t="s">
        <v>4</v>
      </c>
      <c r="G36" s="12"/>
      <c r="H36" s="68" t="s">
        <v>5</v>
      </c>
      <c r="I36" s="68"/>
      <c r="J36" s="68"/>
      <c r="K36" s="32"/>
    </row>
    <row r="37" spans="1:11" ht="17.399999999999999" x14ac:dyDescent="0.3">
      <c r="A37" s="50">
        <v>12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13</v>
      </c>
      <c r="B38" s="17" t="s">
        <v>12</v>
      </c>
      <c r="C38" s="43"/>
      <c r="D38" s="58">
        <v>748402</v>
      </c>
      <c r="E38" s="58">
        <v>750675</v>
      </c>
      <c r="F38" s="18">
        <f t="shared" ref="F38:F44" si="8">D38-E38</f>
        <v>-2273</v>
      </c>
      <c r="G38" s="19">
        <f t="shared" ref="G38:G44" si="9">F38/E38</f>
        <v>-3.0279415192992973E-3</v>
      </c>
      <c r="H38" s="64">
        <v>736524</v>
      </c>
      <c r="I38" s="18">
        <f t="shared" ref="I38:I43" si="10">+D38-H38</f>
        <v>11878</v>
      </c>
      <c r="J38" s="21">
        <f t="shared" ref="J38:J44" si="11">+I38/H38</f>
        <v>1.6127105158827138E-2</v>
      </c>
      <c r="K38" s="32"/>
    </row>
    <row r="39" spans="1:11" ht="17.399999999999999" x14ac:dyDescent="0.3">
      <c r="A39" s="50">
        <v>14</v>
      </c>
      <c r="B39" s="17" t="s">
        <v>13</v>
      </c>
      <c r="C39" s="43"/>
      <c r="D39" s="58">
        <v>54955</v>
      </c>
      <c r="E39" s="58">
        <v>56033</v>
      </c>
      <c r="F39" s="18">
        <f t="shared" si="8"/>
        <v>-1078</v>
      </c>
      <c r="G39" s="19">
        <f t="shared" si="9"/>
        <v>-1.9238662930772938E-2</v>
      </c>
      <c r="H39" s="64">
        <v>54630</v>
      </c>
      <c r="I39" s="18">
        <f t="shared" si="10"/>
        <v>325</v>
      </c>
      <c r="J39" s="21">
        <f t="shared" si="11"/>
        <v>5.9491122094087493E-3</v>
      </c>
      <c r="K39" s="32"/>
    </row>
    <row r="40" spans="1:11" ht="17.399999999999999" x14ac:dyDescent="0.3">
      <c r="A40" s="50">
        <v>15</v>
      </c>
      <c r="B40" s="17" t="s">
        <v>14</v>
      </c>
      <c r="C40" s="43"/>
      <c r="D40" s="58">
        <v>400</v>
      </c>
      <c r="E40" s="58">
        <v>284</v>
      </c>
      <c r="F40" s="18">
        <f t="shared" si="8"/>
        <v>116</v>
      </c>
      <c r="G40" s="19">
        <f t="shared" si="9"/>
        <v>0.40845070422535212</v>
      </c>
      <c r="H40" s="64">
        <v>420</v>
      </c>
      <c r="I40" s="18">
        <f t="shared" si="10"/>
        <v>-20</v>
      </c>
      <c r="J40" s="21">
        <f t="shared" si="11"/>
        <v>-4.7619047619047616E-2</v>
      </c>
      <c r="K40" s="32"/>
    </row>
    <row r="41" spans="1:11" ht="17.399999999999999" x14ac:dyDescent="0.3">
      <c r="A41" s="50">
        <v>16</v>
      </c>
      <c r="B41" s="17" t="s">
        <v>15</v>
      </c>
      <c r="C41" s="43"/>
      <c r="D41" s="58">
        <v>2375</v>
      </c>
      <c r="E41" s="58">
        <v>2336</v>
      </c>
      <c r="F41" s="18">
        <f t="shared" si="8"/>
        <v>39</v>
      </c>
      <c r="G41" s="19">
        <f t="shared" si="9"/>
        <v>1.6695205479452056E-2</v>
      </c>
      <c r="H41" s="64">
        <v>2377</v>
      </c>
      <c r="I41" s="18">
        <f t="shared" si="10"/>
        <v>-2</v>
      </c>
      <c r="J41" s="21">
        <f t="shared" si="11"/>
        <v>-8.4139671855279767E-4</v>
      </c>
      <c r="K41" s="32"/>
    </row>
    <row r="42" spans="1:11" ht="17.399999999999999" x14ac:dyDescent="0.3">
      <c r="A42" s="50">
        <v>17</v>
      </c>
      <c r="B42" s="17" t="s">
        <v>16</v>
      </c>
      <c r="C42" s="43"/>
      <c r="D42" s="58">
        <v>11</v>
      </c>
      <c r="E42" s="58">
        <v>17</v>
      </c>
      <c r="F42" s="18">
        <f t="shared" si="8"/>
        <v>-6</v>
      </c>
      <c r="G42" s="19">
        <f t="shared" si="9"/>
        <v>-0.35294117647058826</v>
      </c>
      <c r="H42" s="64">
        <v>11</v>
      </c>
      <c r="I42" s="18">
        <f t="shared" si="10"/>
        <v>0</v>
      </c>
      <c r="J42" s="21">
        <f t="shared" si="11"/>
        <v>0</v>
      </c>
      <c r="K42" s="32"/>
    </row>
    <row r="43" spans="1:11" ht="17.399999999999999" x14ac:dyDescent="0.3">
      <c r="A43" s="50">
        <v>18</v>
      </c>
      <c r="B43" s="17" t="s">
        <v>17</v>
      </c>
      <c r="C43" s="43"/>
      <c r="D43" s="59">
        <v>227</v>
      </c>
      <c r="E43" s="59">
        <v>197</v>
      </c>
      <c r="F43" s="22">
        <f t="shared" si="8"/>
        <v>30</v>
      </c>
      <c r="G43" s="23">
        <f t="shared" si="9"/>
        <v>0.15228426395939088</v>
      </c>
      <c r="H43" s="65">
        <v>220</v>
      </c>
      <c r="I43" s="22">
        <f t="shared" si="10"/>
        <v>7</v>
      </c>
      <c r="J43" s="25">
        <f t="shared" si="11"/>
        <v>3.1818181818181815E-2</v>
      </c>
      <c r="K43" s="32"/>
    </row>
    <row r="44" spans="1:11" ht="17.399999999999999" x14ac:dyDescent="0.3">
      <c r="A44" s="50">
        <v>19</v>
      </c>
      <c r="B44" s="17" t="s">
        <v>18</v>
      </c>
      <c r="C44" s="43"/>
      <c r="D44" s="27">
        <f>SUM(D38:D43)</f>
        <v>806370</v>
      </c>
      <c r="E44" s="28">
        <f>SUM(E38:E43)</f>
        <v>809542</v>
      </c>
      <c r="F44" s="27">
        <f t="shared" si="8"/>
        <v>-3172</v>
      </c>
      <c r="G44" s="19">
        <f t="shared" si="9"/>
        <v>-3.9182648954594083E-3</v>
      </c>
      <c r="H44" s="28">
        <f>SUM(H38:H43)</f>
        <v>794182</v>
      </c>
      <c r="I44" s="27">
        <f>SUM(I38:I43)</f>
        <v>12188</v>
      </c>
      <c r="J44" s="21">
        <f t="shared" si="11"/>
        <v>1.5346608208194092E-2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20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73" t="s">
        <v>20</v>
      </c>
      <c r="C49" s="73"/>
      <c r="D49" s="73"/>
      <c r="E49" s="73"/>
      <c r="F49" s="73"/>
      <c r="G49" s="73"/>
      <c r="H49" s="73"/>
      <c r="I49" s="73"/>
      <c r="J49" s="73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68" t="s">
        <v>5</v>
      </c>
      <c r="I50" s="68"/>
      <c r="J50" s="68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21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22</v>
      </c>
      <c r="B61" s="73" t="s">
        <v>19</v>
      </c>
      <c r="C61" s="73"/>
      <c r="D61" s="73"/>
      <c r="E61" s="73"/>
      <c r="F61" s="73"/>
      <c r="G61" s="73"/>
      <c r="H61" s="73"/>
      <c r="I61" s="73"/>
      <c r="J61" s="73"/>
      <c r="K61" s="35"/>
    </row>
    <row r="62" spans="1:11" s="10" customFormat="1" ht="17.399999999999999" x14ac:dyDescent="0.3">
      <c r="A62" s="50">
        <v>23</v>
      </c>
      <c r="B62" s="12"/>
      <c r="C62" s="12"/>
      <c r="D62" s="12"/>
      <c r="E62" s="46"/>
      <c r="F62" s="13" t="s">
        <v>4</v>
      </c>
      <c r="G62" s="12"/>
      <c r="H62" s="36"/>
      <c r="I62" s="68" t="s">
        <v>5</v>
      </c>
      <c r="J62" s="68"/>
      <c r="K62" s="14"/>
    </row>
    <row r="63" spans="1:11" s="10" customFormat="1" ht="17.399999999999999" x14ac:dyDescent="0.3">
      <c r="A63" s="50">
        <v>24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25</v>
      </c>
      <c r="B64" s="17" t="s">
        <v>12</v>
      </c>
      <c r="C64" s="17"/>
      <c r="D64" s="60">
        <v>747237</v>
      </c>
      <c r="E64" s="60">
        <v>752128</v>
      </c>
      <c r="F64" s="18">
        <f t="shared" ref="F64:F70" si="16">D64-E64</f>
        <v>-4891</v>
      </c>
      <c r="G64" s="19">
        <f t="shared" ref="G64:G70" si="17">F64/E64</f>
        <v>-6.5028824880871338E-3</v>
      </c>
      <c r="H64" s="66">
        <v>735779</v>
      </c>
      <c r="I64" s="18">
        <f t="shared" ref="I64:I69" si="18">+D64-H64</f>
        <v>11458</v>
      </c>
      <c r="J64" s="21">
        <f t="shared" ref="J64:J70" si="19">+I64/H64</f>
        <v>1.5572610797535674E-2</v>
      </c>
      <c r="K64" s="21"/>
    </row>
    <row r="65" spans="1:11" ht="17.399999999999999" x14ac:dyDescent="0.3">
      <c r="A65" s="50">
        <v>26</v>
      </c>
      <c r="B65" s="17" t="s">
        <v>13</v>
      </c>
      <c r="C65" s="17"/>
      <c r="D65" s="60">
        <v>54918</v>
      </c>
      <c r="E65" s="60">
        <v>56078</v>
      </c>
      <c r="F65" s="18">
        <f t="shared" si="16"/>
        <v>-1160</v>
      </c>
      <c r="G65" s="19">
        <f t="shared" si="17"/>
        <v>-2.0685473804343948E-2</v>
      </c>
      <c r="H65" s="66">
        <v>54612</v>
      </c>
      <c r="I65" s="18">
        <f t="shared" si="18"/>
        <v>306</v>
      </c>
      <c r="J65" s="21">
        <f t="shared" si="19"/>
        <v>5.6031641397495053E-3</v>
      </c>
      <c r="K65" s="21"/>
    </row>
    <row r="66" spans="1:11" ht="17.399999999999999" x14ac:dyDescent="0.3">
      <c r="A66" s="50">
        <v>27</v>
      </c>
      <c r="B66" s="17" t="s">
        <v>14</v>
      </c>
      <c r="C66" s="17"/>
      <c r="D66" s="60">
        <v>401</v>
      </c>
      <c r="E66" s="60">
        <v>289</v>
      </c>
      <c r="F66" s="18">
        <f t="shared" si="16"/>
        <v>112</v>
      </c>
      <c r="G66" s="19">
        <f t="shared" si="17"/>
        <v>0.38754325259515571</v>
      </c>
      <c r="H66" s="66">
        <v>422</v>
      </c>
      <c r="I66" s="18">
        <f t="shared" si="18"/>
        <v>-21</v>
      </c>
      <c r="J66" s="21">
        <f t="shared" si="19"/>
        <v>-4.9763033175355451E-2</v>
      </c>
      <c r="K66" s="21"/>
    </row>
    <row r="67" spans="1:11" ht="17.399999999999999" x14ac:dyDescent="0.3">
      <c r="A67" s="50">
        <v>28</v>
      </c>
      <c r="B67" s="17" t="s">
        <v>15</v>
      </c>
      <c r="C67" s="17"/>
      <c r="D67" s="60">
        <v>2376</v>
      </c>
      <c r="E67" s="60">
        <v>2333</v>
      </c>
      <c r="F67" s="18">
        <f t="shared" si="16"/>
        <v>43</v>
      </c>
      <c r="G67" s="19">
        <f t="shared" si="17"/>
        <v>1.8431204457779682E-2</v>
      </c>
      <c r="H67" s="66">
        <v>2376</v>
      </c>
      <c r="I67" s="18">
        <f t="shared" si="18"/>
        <v>0</v>
      </c>
      <c r="J67" s="21">
        <f t="shared" si="19"/>
        <v>0</v>
      </c>
      <c r="K67" s="21"/>
    </row>
    <row r="68" spans="1:11" ht="17.399999999999999" x14ac:dyDescent="0.3">
      <c r="A68" s="50">
        <v>29</v>
      </c>
      <c r="B68" s="17" t="s">
        <v>16</v>
      </c>
      <c r="C68" s="17"/>
      <c r="D68" s="60">
        <v>11</v>
      </c>
      <c r="E68" s="60">
        <v>17</v>
      </c>
      <c r="F68" s="18">
        <f t="shared" si="16"/>
        <v>-6</v>
      </c>
      <c r="G68" s="19">
        <f t="shared" si="17"/>
        <v>-0.35294117647058826</v>
      </c>
      <c r="H68" s="66">
        <v>11</v>
      </c>
      <c r="I68" s="18">
        <f t="shared" si="18"/>
        <v>0</v>
      </c>
      <c r="J68" s="21">
        <f t="shared" si="19"/>
        <v>0</v>
      </c>
      <c r="K68" s="21"/>
    </row>
    <row r="69" spans="1:11" ht="17.399999999999999" x14ac:dyDescent="0.3">
      <c r="A69" s="50">
        <v>30</v>
      </c>
      <c r="B69" s="17" t="s">
        <v>17</v>
      </c>
      <c r="C69" s="17"/>
      <c r="D69" s="61">
        <v>227</v>
      </c>
      <c r="E69" s="61">
        <v>199</v>
      </c>
      <c r="F69" s="22">
        <f t="shared" si="16"/>
        <v>28</v>
      </c>
      <c r="G69" s="23">
        <f t="shared" si="17"/>
        <v>0.1407035175879397</v>
      </c>
      <c r="H69" s="67">
        <v>218</v>
      </c>
      <c r="I69" s="22">
        <f t="shared" si="18"/>
        <v>9</v>
      </c>
      <c r="J69" s="25">
        <f t="shared" si="19"/>
        <v>4.1284403669724773E-2</v>
      </c>
      <c r="K69" s="26"/>
    </row>
    <row r="70" spans="1:11" ht="17.399999999999999" x14ac:dyDescent="0.3">
      <c r="A70" s="50">
        <v>31</v>
      </c>
      <c r="B70" s="17" t="s">
        <v>18</v>
      </c>
      <c r="C70" s="17"/>
      <c r="D70" s="27">
        <f>SUM(D64:D69)</f>
        <v>805170</v>
      </c>
      <c r="E70" s="28">
        <f>SUM(E64:E69)</f>
        <v>811044</v>
      </c>
      <c r="F70" s="27">
        <f t="shared" si="16"/>
        <v>-5874</v>
      </c>
      <c r="G70" s="19">
        <f t="shared" si="17"/>
        <v>-7.2425170520958176E-3</v>
      </c>
      <c r="H70" s="28">
        <f>SUM(H64:H69)</f>
        <v>793418</v>
      </c>
      <c r="I70" s="27">
        <f>SUM(I64:I69)</f>
        <v>11752</v>
      </c>
      <c r="J70" s="21">
        <f t="shared" si="19"/>
        <v>1.4811864616129202E-2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898DA82-3161-4DDB-9105-98B8649D7B91}"/>
</file>

<file path=customXml/itemProps2.xml><?xml version="1.0" encoding="utf-8"?>
<ds:datastoreItem xmlns:ds="http://schemas.openxmlformats.org/officeDocument/2006/customXml" ds:itemID="{964D72E5-FC3C-4D3D-B811-5668E7881D21}"/>
</file>

<file path=customXml/itemProps3.xml><?xml version="1.0" encoding="utf-8"?>
<ds:datastoreItem xmlns:ds="http://schemas.openxmlformats.org/officeDocument/2006/customXml" ds:itemID="{6BACD8B8-68DD-4E0E-BA55-0902E1C1D129}"/>
</file>

<file path=customXml/itemProps4.xml><?xml version="1.0" encoding="utf-8"?>
<ds:datastoreItem xmlns:ds="http://schemas.openxmlformats.org/officeDocument/2006/customXml" ds:itemID="{A59FA4C6-9F99-434F-9C65-55DDBA0A7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2016-10-03T16:20:01Z</cp:lastPrinted>
  <dcterms:created xsi:type="dcterms:W3CDTF">2014-01-09T00:46:09Z</dcterms:created>
  <dcterms:modified xsi:type="dcterms:W3CDTF">2017-02-08T23:33:17Z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