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dence4-my.sharepoint.com/personal/elena_argunov_providence_org/Documents/Desktop/ELENA/New folder/hearings/Exhibits/"/>
    </mc:Choice>
  </mc:AlternateContent>
  <xr:revisionPtr revIDLastSave="72" documentId="8_{FADE28B1-9D5C-4D02-B045-27FC849DA003}" xr6:coauthVersionLast="47" xr6:coauthVersionMax="47" xr10:uidLastSave="{45B10E21-B1DC-443A-9A6D-0F4C83F05FC0}"/>
  <bookViews>
    <workbookView xWindow="-120" yWindow="-120" windowWidth="29040" windowHeight="17640" xr2:uid="{B886A2F1-474A-4F07-B358-C6F2436DBF53}"/>
  </bookViews>
  <sheets>
    <sheet name="Title" sheetId="3" r:id="rId1"/>
    <sheet name="MDMS" sheetId="1" r:id="rId2"/>
    <sheet name="Interval" sheetId="2" r:id="rId3"/>
  </sheets>
  <definedNames>
    <definedName name="_xlnm._FilterDatabase" localSheetId="2" hidden="1">Interval!$A$1:$D$1</definedName>
    <definedName name="_xlnm._FilterDatabase" localSheetId="1" hidden="1">MDMS!$A$1:$AS$1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5" i="1"/>
  <c r="N4" i="1"/>
  <c r="N3" i="1"/>
  <c r="M5" i="1"/>
  <c r="M4" i="1"/>
  <c r="M3" i="1"/>
  <c r="C17" i="2"/>
</calcChain>
</file>

<file path=xl/sharedStrings.xml><?xml version="1.0" encoding="utf-8"?>
<sst xmlns="http://schemas.openxmlformats.org/spreadsheetml/2006/main" count="123" uniqueCount="66">
  <si>
    <t>CONTRACT_ACCOUNT</t>
  </si>
  <si>
    <t>DEVICE_LOCATION</t>
  </si>
  <si>
    <t>METER_SERIAL_NUMBER</t>
  </si>
  <si>
    <t>BILLING_RATE</t>
  </si>
  <si>
    <t>MDVC_ID</t>
  </si>
  <si>
    <t>CHANNEL_ID</t>
  </si>
  <si>
    <t>Channel Description</t>
  </si>
  <si>
    <t>MR_GATEWAY_ID</t>
  </si>
  <si>
    <t>Gateway Description</t>
  </si>
  <si>
    <t>ENTRY_DATE</t>
  </si>
  <si>
    <t>READ_TIME</t>
  </si>
  <si>
    <t>CUM_READ</t>
  </si>
  <si>
    <t>DAILY_CUM_USAGE</t>
  </si>
  <si>
    <t>CUM_MISSING</t>
  </si>
  <si>
    <t>DAILY_CUM_MISSING</t>
  </si>
  <si>
    <t>MR_READ_TYPE</t>
  </si>
  <si>
    <t>READ_STATUS_CUM</t>
  </si>
  <si>
    <t>ESTIMATION_RULE_CUM</t>
  </si>
  <si>
    <t>Estimation Rule Explanation</t>
  </si>
  <si>
    <t>CUM_OFFSET</t>
  </si>
  <si>
    <t>DAILY_PEAK_DEM</t>
  </si>
  <si>
    <t>DAILY_PEAK_DEM_TIME</t>
  </si>
  <si>
    <t>DEM_MISSING</t>
  </si>
  <si>
    <t>DAILY_DEM_MISSING</t>
  </si>
  <si>
    <t>BC_PEAK_DEM</t>
  </si>
  <si>
    <t>BC_PEAK_DEM_TIME</t>
  </si>
  <si>
    <t>READ_STATUS_DEM</t>
  </si>
  <si>
    <t>ESTIMATION_RULE_DEM</t>
  </si>
  <si>
    <t>Estimation Rule Dem Explanation</t>
  </si>
  <si>
    <t>BILLED_INDICATOR</t>
  </si>
  <si>
    <t>VEE</t>
  </si>
  <si>
    <t>VEE_DATE</t>
  </si>
  <si>
    <t>LAST_GOOD_READ_DATE</t>
  </si>
  <si>
    <t>INSERT_TIME</t>
  </si>
  <si>
    <t>UPDATED_BY</t>
  </si>
  <si>
    <t>UPDATE_TIME</t>
  </si>
  <si>
    <t>REVIEW_IND</t>
  </si>
  <si>
    <t>REF_GATEWAY_ID</t>
  </si>
  <si>
    <t>DEM_EST_DAYS</t>
  </si>
  <si>
    <t>OUTAGE_IND</t>
  </si>
  <si>
    <t>VEE_NET</t>
  </si>
  <si>
    <t>REASON_TYPE</t>
  </si>
  <si>
    <t>220023882420</t>
  </si>
  <si>
    <t>6002200969</t>
  </si>
  <si>
    <t>X155953447</t>
  </si>
  <si>
    <t>07E</t>
  </si>
  <si>
    <t>kWh Delivered</t>
  </si>
  <si>
    <t>AMI - Command Center</t>
  </si>
  <si>
    <t>Y</t>
  </si>
  <si>
    <t>G</t>
  </si>
  <si>
    <t>Good Read received from the meter</t>
  </si>
  <si>
    <t>237243013</t>
  </si>
  <si>
    <t>N</t>
  </si>
  <si>
    <t>None</t>
  </si>
  <si>
    <t>237677582</t>
  </si>
  <si>
    <t>238068767</t>
  </si>
  <si>
    <t>Account</t>
  </si>
  <si>
    <t>Date</t>
  </si>
  <si>
    <t>Total</t>
  </si>
  <si>
    <t>Interval count</t>
  </si>
  <si>
    <t>235123473</t>
  </si>
  <si>
    <t>235123995</t>
  </si>
  <si>
    <t>EA Calculation</t>
  </si>
  <si>
    <t>DOCKET UE-220701</t>
  </si>
  <si>
    <t>Rebuttal Testimony Elena Argunov</t>
  </si>
  <si>
    <t>Exh. EACCH-32C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</si>
</sst>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m/dd/yyyy\ hh:mm:ss"/>
    <numFmt numFmtId="165" formatCode="0.000"/>
    <numFmt numFmtId="166" formatCode="[$-409]m/d/yy\ h:mm\ AM/P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166" fontId="0" fillId="0" borderId="0" xfId="0" applyNumberFormat="1" applyAlignment="1"/>
    <xf numFmtId="43" fontId="0" fillId="0" borderId="0" xfId="1" applyFont="1" applyAlignment="1"/>
    <xf numFmtId="43" fontId="0" fillId="0" borderId="0" xfId="0" applyNumberFormat="1" applyAlignment="1"/>
    <xf numFmtId="43" fontId="4" fillId="0" borderId="0" xfId="0" applyNumberFormat="1" applyFont="1" applyAlignment="1"/>
    <xf numFmtId="0" fontId="0" fillId="3" borderId="0" xfId="0" applyFill="1" applyAlignment="1"/>
    <xf numFmtId="14" fontId="0" fillId="3" borderId="0" xfId="0" applyNumberFormat="1" applyFill="1" applyAlignment="1"/>
    <xf numFmtId="43" fontId="0" fillId="3" borderId="0" xfId="1" applyFont="1" applyFill="1" applyAlignment="1"/>
    <xf numFmtId="0" fontId="4" fillId="3" borderId="0" xfId="0" applyFont="1" applyFill="1" applyAlignment="1"/>
    <xf numFmtId="166" fontId="0" fillId="3" borderId="0" xfId="0" applyNumberForma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/>
    <xf numFmtId="1" fontId="3" fillId="3" borderId="0" xfId="0" applyNumberFormat="1" applyFont="1" applyFill="1" applyAlignment="1"/>
    <xf numFmtId="3" fontId="3" fillId="3" borderId="0" xfId="0" applyNumberFormat="1" applyFont="1" applyFill="1" applyAlignment="1"/>
    <xf numFmtId="14" fontId="3" fillId="3" borderId="0" xfId="0" applyNumberFormat="1" applyFont="1" applyFill="1" applyAlignment="1"/>
    <xf numFmtId="43" fontId="3" fillId="3" borderId="0" xfId="1" applyFont="1" applyFill="1" applyAlignment="1"/>
    <xf numFmtId="165" fontId="3" fillId="3" borderId="0" xfId="0" applyNumberFormat="1" applyFont="1" applyFill="1" applyAlignment="1"/>
    <xf numFmtId="165" fontId="5" fillId="3" borderId="0" xfId="0" applyNumberFormat="1" applyFont="1" applyFill="1" applyAlignment="1"/>
    <xf numFmtId="166" fontId="2" fillId="3" borderId="0" xfId="2" applyNumberFormat="1" applyFill="1" applyAlignment="1"/>
    <xf numFmtId="165" fontId="2" fillId="3" borderId="0" xfId="2" applyNumberFormat="1" applyFill="1" applyAlignment="1"/>
    <xf numFmtId="0" fontId="2" fillId="3" borderId="0" xfId="2" applyFill="1" applyAlignment="1"/>
    <xf numFmtId="166" fontId="3" fillId="3" borderId="0" xfId="0" applyNumberFormat="1" applyFont="1" applyFill="1" applyAlignment="1"/>
    <xf numFmtId="164" fontId="3" fillId="3" borderId="0" xfId="0" applyNumberFormat="1" applyFont="1" applyFill="1" applyAlignment="1"/>
    <xf numFmtId="43" fontId="0" fillId="3" borderId="0" xfId="0" applyNumberFormat="1" applyFill="1" applyAlignment="1"/>
    <xf numFmtId="43" fontId="4" fillId="3" borderId="0" xfId="0" applyNumberFormat="1" applyFont="1" applyFill="1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0" xfId="0" applyFill="1"/>
    <xf numFmtId="14" fontId="0" fillId="3" borderId="0" xfId="0" applyNumberFormat="1" applyFill="1"/>
    <xf numFmtId="0" fontId="6" fillId="4" borderId="0" xfId="0" applyFont="1" applyFill="1"/>
  </cellXfs>
  <cellStyles count="3">
    <cellStyle name="Comma" xfId="1" builtinId="3"/>
    <cellStyle name="Neutral" xfId="2" builtinId="28"/>
    <cellStyle name="Normal" xfId="0" builtinId="0"/>
  </cellStyles>
  <dxfs count="0"/>
  <tableStyles count="1" defaultTableStyle="TableStyleMedium2" defaultPivotStyle="PivotStyleLight16">
    <tableStyle name="Invisible" pivot="0" table="0" count="0" xr9:uid="{B74BD44F-3C37-43B6-86B3-902DBD11C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C3EB5-1CF5-4213-B70E-90B7156C39DB}">
  <dimension ref="A1:A3"/>
  <sheetViews>
    <sheetView tabSelected="1" workbookViewId="0">
      <selection activeCell="B30" sqref="B30"/>
    </sheetView>
  </sheetViews>
  <sheetFormatPr defaultRowHeight="15" x14ac:dyDescent="0.25"/>
  <cols>
    <col min="1" max="1" width="35.42578125" bestFit="1" customWidth="1"/>
  </cols>
  <sheetData>
    <row r="1" spans="1:1" ht="15.75" x14ac:dyDescent="0.25">
      <c r="A1" s="32" t="s">
        <v>63</v>
      </c>
    </row>
    <row r="2" spans="1:1" ht="15.75" x14ac:dyDescent="0.25">
      <c r="A2" s="32" t="s">
        <v>64</v>
      </c>
    </row>
    <row r="3" spans="1:1" ht="15.75" x14ac:dyDescent="0.25">
      <c r="A3" s="32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B3A6-2504-4D23-8DB5-860554EC513D}">
  <dimension ref="A1:AS9"/>
  <sheetViews>
    <sheetView topLeftCell="C1" workbookViewId="0">
      <selection activeCell="K15" sqref="K15"/>
    </sheetView>
  </sheetViews>
  <sheetFormatPr defaultRowHeight="15" x14ac:dyDescent="0.25"/>
  <cols>
    <col min="1" max="8" width="9.140625" style="2"/>
    <col min="9" max="9" width="22" style="2" bestFit="1" customWidth="1"/>
    <col min="10" max="11" width="18.85546875" style="3" bestFit="1" customWidth="1"/>
    <col min="12" max="12" width="10.5703125" style="5" bestFit="1" customWidth="1"/>
    <col min="13" max="13" width="10.28515625" style="2" bestFit="1" customWidth="1"/>
    <col min="14" max="14" width="10.28515625" style="2" customWidth="1"/>
    <col min="15" max="19" width="9.140625" style="2"/>
    <col min="20" max="20" width="33.42578125" style="2" bestFit="1" customWidth="1"/>
    <col min="21" max="22" width="9.140625" style="2"/>
    <col min="23" max="23" width="22.28515625" style="4" bestFit="1" customWidth="1"/>
    <col min="24" max="33" width="9.140625" style="2"/>
    <col min="34" max="34" width="25.5703125" style="4" bestFit="1" customWidth="1"/>
    <col min="35" max="35" width="16.42578125" style="4" bestFit="1" customWidth="1"/>
    <col min="36" max="36" width="21.42578125" style="2" customWidth="1"/>
    <col min="37" max="37" width="16.42578125" style="4" bestFit="1" customWidth="1"/>
    <col min="38" max="38" width="14.42578125" style="2" bestFit="1" customWidth="1"/>
    <col min="39" max="39" width="19.140625" style="2" bestFit="1" customWidth="1"/>
    <col min="40" max="40" width="9.140625" style="2"/>
    <col min="41" max="41" width="18.85546875" style="2" bestFit="1" customWidth="1"/>
    <col min="42" max="16384" width="9.140625" style="2"/>
  </cols>
  <sheetData>
    <row r="1" spans="1:45" s="8" customForma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9" t="s">
        <v>10</v>
      </c>
      <c r="L1" s="10" t="s">
        <v>11</v>
      </c>
      <c r="M1" s="8" t="s">
        <v>12</v>
      </c>
      <c r="N1" s="11" t="s">
        <v>62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12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12" t="s">
        <v>32</v>
      </c>
      <c r="AI1" s="12" t="s">
        <v>33</v>
      </c>
      <c r="AJ1" s="8" t="s">
        <v>34</v>
      </c>
      <c r="AK1" s="12" t="s">
        <v>35</v>
      </c>
      <c r="AL1" s="8" t="s">
        <v>36</v>
      </c>
      <c r="AM1" s="8" t="s">
        <v>37</v>
      </c>
      <c r="AN1" s="8" t="s">
        <v>38</v>
      </c>
      <c r="AO1" s="8" t="s">
        <v>39</v>
      </c>
      <c r="AP1" s="8" t="s">
        <v>40</v>
      </c>
      <c r="AQ1" s="8" t="s">
        <v>41</v>
      </c>
    </row>
    <row r="2" spans="1:45" s="8" customFormat="1" x14ac:dyDescent="0.25">
      <c r="A2" s="13" t="s">
        <v>42</v>
      </c>
      <c r="B2" s="14" t="s">
        <v>43</v>
      </c>
      <c r="C2" s="14" t="s">
        <v>44</v>
      </c>
      <c r="D2" s="14" t="s">
        <v>45</v>
      </c>
      <c r="E2" s="15">
        <v>16716873</v>
      </c>
      <c r="F2" s="16">
        <v>1</v>
      </c>
      <c r="G2" s="16" t="s">
        <v>46</v>
      </c>
      <c r="H2" s="16">
        <v>62</v>
      </c>
      <c r="I2" s="16" t="s">
        <v>47</v>
      </c>
      <c r="J2" s="17">
        <v>44535</v>
      </c>
      <c r="K2" s="17">
        <v>44535</v>
      </c>
      <c r="L2" s="18">
        <v>8576.4509999999991</v>
      </c>
      <c r="M2" s="19">
        <v>104.38</v>
      </c>
      <c r="N2" s="20"/>
      <c r="O2" s="14"/>
      <c r="P2" s="14"/>
      <c r="Q2" s="14" t="s">
        <v>48</v>
      </c>
      <c r="R2" s="14" t="s">
        <v>49</v>
      </c>
      <c r="S2" s="14"/>
      <c r="T2" s="14" t="s">
        <v>50</v>
      </c>
      <c r="U2" s="14"/>
      <c r="V2" s="19">
        <v>7.4660000000000002</v>
      </c>
      <c r="W2" s="21">
        <v>44534.559027777803</v>
      </c>
      <c r="X2" s="14"/>
      <c r="Y2" s="14"/>
      <c r="Z2" s="22"/>
      <c r="AA2" s="23"/>
      <c r="AB2" s="14"/>
      <c r="AC2" s="14"/>
      <c r="AD2" s="14"/>
      <c r="AE2" s="14"/>
      <c r="AF2" s="14" t="s">
        <v>48</v>
      </c>
      <c r="AG2" s="14"/>
      <c r="AH2" s="24">
        <v>44535</v>
      </c>
      <c r="AI2" s="24"/>
      <c r="AJ2" s="14"/>
      <c r="AK2" s="24" t="s">
        <v>52</v>
      </c>
      <c r="AL2" s="14" t="s">
        <v>60</v>
      </c>
      <c r="AM2" s="25">
        <v>44535.429224537002</v>
      </c>
      <c r="AN2" s="14" t="s">
        <v>61</v>
      </c>
      <c r="AO2" s="25">
        <v>44535.439594907402</v>
      </c>
      <c r="AP2" s="14" t="s">
        <v>52</v>
      </c>
      <c r="AQ2" s="14"/>
      <c r="AR2" s="14"/>
      <c r="AS2" s="13"/>
    </row>
    <row r="3" spans="1:45" s="8" customFormat="1" x14ac:dyDescent="0.25">
      <c r="A3" s="8" t="s">
        <v>42</v>
      </c>
      <c r="B3" s="8" t="s">
        <v>43</v>
      </c>
      <c r="C3" s="8" t="s">
        <v>44</v>
      </c>
      <c r="D3" s="8" t="s">
        <v>45</v>
      </c>
      <c r="E3" s="8">
        <v>16716873</v>
      </c>
      <c r="F3" s="8">
        <v>1</v>
      </c>
      <c r="G3" s="8" t="s">
        <v>46</v>
      </c>
      <c r="H3" s="8">
        <v>62</v>
      </c>
      <c r="I3" s="8" t="s">
        <v>47</v>
      </c>
      <c r="J3" s="9">
        <v>44569</v>
      </c>
      <c r="K3" s="9">
        <v>44569</v>
      </c>
      <c r="L3" s="10">
        <v>13338.477999999999</v>
      </c>
      <c r="M3" s="26">
        <f>L3-L2</f>
        <v>4762.027</v>
      </c>
      <c r="N3" s="27">
        <f>L3-L2</f>
        <v>4762.027</v>
      </c>
      <c r="O3" s="8">
        <v>0</v>
      </c>
      <c r="Q3" s="8" t="s">
        <v>48</v>
      </c>
      <c r="R3" s="8" t="s">
        <v>49</v>
      </c>
      <c r="T3" s="8" t="s">
        <v>50</v>
      </c>
      <c r="V3" s="8">
        <v>8.7430000000000003</v>
      </c>
      <c r="W3" s="12">
        <v>44568.381944444402</v>
      </c>
      <c r="AF3" s="8" t="s">
        <v>48</v>
      </c>
      <c r="AH3" s="12">
        <v>44569</v>
      </c>
      <c r="AI3" s="12">
        <v>44569.431400463</v>
      </c>
      <c r="AJ3" s="8" t="s">
        <v>51</v>
      </c>
      <c r="AK3" s="12">
        <v>44569.443275463003</v>
      </c>
      <c r="AL3" s="8" t="s">
        <v>52</v>
      </c>
      <c r="AO3" s="8" t="s">
        <v>53</v>
      </c>
      <c r="AP3" s="8" t="s">
        <v>52</v>
      </c>
    </row>
    <row r="4" spans="1:45" s="8" customFormat="1" x14ac:dyDescent="0.25">
      <c r="A4" s="8" t="s">
        <v>42</v>
      </c>
      <c r="B4" s="8" t="s">
        <v>43</v>
      </c>
      <c r="C4" s="8" t="s">
        <v>44</v>
      </c>
      <c r="D4" s="8" t="s">
        <v>45</v>
      </c>
      <c r="E4" s="8">
        <v>16716873</v>
      </c>
      <c r="F4" s="8">
        <v>1</v>
      </c>
      <c r="G4" s="8" t="s">
        <v>46</v>
      </c>
      <c r="H4" s="8">
        <v>62</v>
      </c>
      <c r="I4" s="8" t="s">
        <v>47</v>
      </c>
      <c r="J4" s="9">
        <v>44577</v>
      </c>
      <c r="K4" s="9">
        <v>44577</v>
      </c>
      <c r="L4" s="10">
        <v>14499.464</v>
      </c>
      <c r="M4" s="26">
        <f>L4-L3</f>
        <v>1160.9860000000008</v>
      </c>
      <c r="N4" s="27">
        <f>L4-L3</f>
        <v>1160.9860000000008</v>
      </c>
      <c r="O4" s="8">
        <v>0</v>
      </c>
      <c r="Q4" s="8" t="s">
        <v>48</v>
      </c>
      <c r="R4" s="8" t="s">
        <v>49</v>
      </c>
      <c r="T4" s="8" t="s">
        <v>50</v>
      </c>
      <c r="V4" s="8">
        <v>7.9340000000000002</v>
      </c>
      <c r="W4" s="12">
        <v>44576.048611111102</v>
      </c>
      <c r="AF4" s="8" t="s">
        <v>48</v>
      </c>
      <c r="AH4" s="12">
        <v>44577</v>
      </c>
      <c r="AI4" s="12">
        <v>44577.441157407397</v>
      </c>
      <c r="AJ4" s="8" t="s">
        <v>54</v>
      </c>
      <c r="AK4" s="12">
        <v>44577.4538888889</v>
      </c>
      <c r="AL4" s="8" t="s">
        <v>52</v>
      </c>
      <c r="AO4" s="8" t="s">
        <v>53</v>
      </c>
      <c r="AP4" s="8" t="s">
        <v>52</v>
      </c>
    </row>
    <row r="5" spans="1:45" s="8" customFormat="1" x14ac:dyDescent="0.25">
      <c r="A5" s="28" t="s">
        <v>42</v>
      </c>
      <c r="B5" s="8" t="s">
        <v>43</v>
      </c>
      <c r="C5" s="8" t="s">
        <v>44</v>
      </c>
      <c r="D5" s="8" t="s">
        <v>45</v>
      </c>
      <c r="E5" s="8">
        <v>16716873</v>
      </c>
      <c r="F5" s="8">
        <v>1</v>
      </c>
      <c r="G5" s="8" t="s">
        <v>46</v>
      </c>
      <c r="H5" s="8">
        <v>62</v>
      </c>
      <c r="I5" s="8" t="s">
        <v>47</v>
      </c>
      <c r="J5" s="9">
        <v>44585</v>
      </c>
      <c r="K5" s="9">
        <v>44585</v>
      </c>
      <c r="L5" s="10">
        <v>15539.444</v>
      </c>
      <c r="M5" s="26">
        <f>L5-L4</f>
        <v>1039.9799999999996</v>
      </c>
      <c r="N5" s="27">
        <f>L5-L4</f>
        <v>1039.9799999999996</v>
      </c>
      <c r="O5" s="8">
        <v>0</v>
      </c>
      <c r="Q5" s="8" t="s">
        <v>48</v>
      </c>
      <c r="R5" s="8" t="s">
        <v>49</v>
      </c>
      <c r="T5" s="8" t="s">
        <v>50</v>
      </c>
      <c r="V5" s="8">
        <v>8.5579999999999998</v>
      </c>
      <c r="W5" s="12">
        <v>44584.486111111102</v>
      </c>
      <c r="AF5" s="8" t="s">
        <v>48</v>
      </c>
      <c r="AH5" s="12">
        <v>44585</v>
      </c>
      <c r="AI5" s="12">
        <v>44585.432314814803</v>
      </c>
      <c r="AJ5" s="8" t="s">
        <v>55</v>
      </c>
      <c r="AK5" s="12">
        <v>44585.443124999998</v>
      </c>
      <c r="AL5" s="8" t="s">
        <v>52</v>
      </c>
      <c r="AO5" s="8" t="s">
        <v>53</v>
      </c>
      <c r="AP5" s="8" t="s">
        <v>52</v>
      </c>
      <c r="AS5" s="29"/>
    </row>
    <row r="6" spans="1:45" x14ac:dyDescent="0.25">
      <c r="M6" s="7" t="s">
        <v>58</v>
      </c>
      <c r="N6" s="7">
        <f>SUM(N3:N5)</f>
        <v>6962.9930000000004</v>
      </c>
    </row>
    <row r="7" spans="1:45" x14ac:dyDescent="0.25">
      <c r="M7" s="6"/>
      <c r="N7" s="6"/>
    </row>
    <row r="8" spans="1:45" x14ac:dyDescent="0.25">
      <c r="M8" s="6"/>
      <c r="N8" s="6"/>
    </row>
    <row r="9" spans="1:45" x14ac:dyDescent="0.25">
      <c r="M9" s="6"/>
      <c r="N9" s="6"/>
    </row>
  </sheetData>
  <autoFilter ref="A1:AS1" xr:uid="{9DAAB3A6-2504-4D23-8DB5-860554EC513D}">
    <sortState xmlns:xlrd2="http://schemas.microsoft.com/office/spreadsheetml/2017/richdata2" ref="A2:AS5">
      <sortCondition ref="K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CED1-506B-41F7-8548-EB728F165548}">
  <dimension ref="A1:D17"/>
  <sheetViews>
    <sheetView workbookViewId="0">
      <selection activeCell="B17" sqref="B17"/>
    </sheetView>
  </sheetViews>
  <sheetFormatPr defaultRowHeight="15" x14ac:dyDescent="0.25"/>
  <cols>
    <col min="1" max="1" width="13.5703125" bestFit="1" customWidth="1"/>
    <col min="2" max="2" width="10.85546875" style="1" bestFit="1" customWidth="1"/>
    <col min="4" max="4" width="15.7109375" bestFit="1" customWidth="1"/>
  </cols>
  <sheetData>
    <row r="1" spans="1:4" x14ac:dyDescent="0.25">
      <c r="A1" s="30" t="s">
        <v>56</v>
      </c>
      <c r="B1" s="31" t="s">
        <v>57</v>
      </c>
      <c r="C1" s="30" t="s">
        <v>58</v>
      </c>
      <c r="D1" s="30" t="s">
        <v>59</v>
      </c>
    </row>
    <row r="2" spans="1:4" x14ac:dyDescent="0.25">
      <c r="A2" s="30" t="s">
        <v>42</v>
      </c>
      <c r="B2" s="31">
        <v>44536</v>
      </c>
      <c r="C2" s="30">
        <v>81.770000000000039</v>
      </c>
      <c r="D2" s="30">
        <v>69</v>
      </c>
    </row>
    <row r="3" spans="1:4" x14ac:dyDescent="0.25">
      <c r="A3" s="30" t="s">
        <v>42</v>
      </c>
      <c r="B3" s="31">
        <v>44557</v>
      </c>
      <c r="C3" s="30">
        <v>30.8</v>
      </c>
      <c r="D3" s="30">
        <v>16</v>
      </c>
    </row>
    <row r="4" spans="1:4" x14ac:dyDescent="0.25">
      <c r="A4" s="30" t="s">
        <v>42</v>
      </c>
      <c r="B4" s="31">
        <v>44567</v>
      </c>
      <c r="C4" s="30">
        <v>15.679999999999998</v>
      </c>
      <c r="D4" s="30">
        <v>16</v>
      </c>
    </row>
    <row r="5" spans="1:4" x14ac:dyDescent="0.25">
      <c r="A5" s="30" t="s">
        <v>42</v>
      </c>
      <c r="B5" s="31">
        <v>44569</v>
      </c>
      <c r="C5" s="30">
        <v>18.299999999999997</v>
      </c>
      <c r="D5" s="30">
        <v>11</v>
      </c>
    </row>
    <row r="6" spans="1:4" x14ac:dyDescent="0.25">
      <c r="A6" s="30" t="s">
        <v>42</v>
      </c>
      <c r="B6" s="31">
        <v>44570</v>
      </c>
      <c r="C6" s="30">
        <v>41.639999999999993</v>
      </c>
      <c r="D6" s="30">
        <v>21</v>
      </c>
    </row>
    <row r="7" spans="1:4" x14ac:dyDescent="0.25">
      <c r="A7" s="30" t="s">
        <v>42</v>
      </c>
      <c r="B7" s="31">
        <v>44574</v>
      </c>
      <c r="C7" s="30">
        <v>21.86</v>
      </c>
      <c r="D7" s="30">
        <v>16</v>
      </c>
    </row>
    <row r="8" spans="1:4" x14ac:dyDescent="0.25">
      <c r="A8" s="30" t="s">
        <v>42</v>
      </c>
      <c r="B8" s="31">
        <v>44576</v>
      </c>
      <c r="C8" s="30">
        <v>57.340000000000018</v>
      </c>
      <c r="D8" s="30">
        <v>43</v>
      </c>
    </row>
    <row r="9" spans="1:4" x14ac:dyDescent="0.25">
      <c r="A9" s="30" t="s">
        <v>42</v>
      </c>
      <c r="B9" s="31">
        <v>44577</v>
      </c>
      <c r="C9" s="30">
        <v>135.15999999999991</v>
      </c>
      <c r="D9" s="30">
        <v>96</v>
      </c>
    </row>
    <row r="10" spans="1:4" x14ac:dyDescent="0.25">
      <c r="A10" s="30" t="s">
        <v>42</v>
      </c>
      <c r="B10" s="31">
        <v>44578</v>
      </c>
      <c r="C10" s="30">
        <v>48.330000000000005</v>
      </c>
      <c r="D10" s="30">
        <v>37</v>
      </c>
    </row>
    <row r="11" spans="1:4" x14ac:dyDescent="0.25">
      <c r="A11" s="30" t="s">
        <v>42</v>
      </c>
      <c r="B11" s="31">
        <v>44580</v>
      </c>
      <c r="C11" s="30">
        <v>40.520000000000003</v>
      </c>
      <c r="D11" s="30">
        <v>27</v>
      </c>
    </row>
    <row r="12" spans="1:4" x14ac:dyDescent="0.25">
      <c r="A12" s="30" t="s">
        <v>42</v>
      </c>
      <c r="B12" s="31">
        <v>44581</v>
      </c>
      <c r="C12" s="30">
        <v>112.61999999999999</v>
      </c>
      <c r="D12" s="30">
        <v>96</v>
      </c>
    </row>
    <row r="13" spans="1:4" x14ac:dyDescent="0.25">
      <c r="A13" s="30" t="s">
        <v>42</v>
      </c>
      <c r="B13" s="31">
        <v>44582</v>
      </c>
      <c r="C13" s="30">
        <v>123.92</v>
      </c>
      <c r="D13" s="30">
        <v>96</v>
      </c>
    </row>
    <row r="14" spans="1:4" x14ac:dyDescent="0.25">
      <c r="A14" s="30" t="s">
        <v>42</v>
      </c>
      <c r="B14" s="31">
        <v>44583</v>
      </c>
      <c r="C14" s="30">
        <v>137.97000000000008</v>
      </c>
      <c r="D14" s="30">
        <v>96</v>
      </c>
    </row>
    <row r="15" spans="1:4" x14ac:dyDescent="0.25">
      <c r="A15" s="30" t="s">
        <v>42</v>
      </c>
      <c r="B15" s="31">
        <v>44584</v>
      </c>
      <c r="C15" s="30">
        <v>125.45999999999995</v>
      </c>
      <c r="D15" s="30">
        <v>96</v>
      </c>
    </row>
    <row r="16" spans="1:4" x14ac:dyDescent="0.25">
      <c r="A16" s="30" t="s">
        <v>42</v>
      </c>
      <c r="B16" s="31">
        <v>44585</v>
      </c>
      <c r="C16" s="30">
        <v>41.72999999999999</v>
      </c>
      <c r="D16" s="30">
        <v>32</v>
      </c>
    </row>
    <row r="17" spans="1:4" x14ac:dyDescent="0.25">
      <c r="A17" s="30"/>
      <c r="B17" s="31" t="s">
        <v>58</v>
      </c>
      <c r="C17" s="30">
        <f>SUM(C2:C16)</f>
        <v>1033.0999999999997</v>
      </c>
      <c r="D17" s="30"/>
    </row>
  </sheetData>
  <autoFilter ref="A1:D1" xr:uid="{0DCDCED1-506B-41F7-8548-EB728F16554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7AD79EEC3618428DF97170364E38D6" ma:contentTypeVersion="20" ma:contentTypeDescription="" ma:contentTypeScope="" ma:versionID="4797e930d9cf86cbc93514a27ac803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140</IndustryCode>
    <CaseStatus xmlns="dc463f71-b30c-4ab2-9473-d307f9d35888">Formal</CaseStatus>
    <OpenedDate xmlns="dc463f71-b30c-4ab2-9473-d307f9d35888">2022-09-15T07:00:00+00:00</OpenedDate>
    <SignificantOrder xmlns="dc463f71-b30c-4ab2-9473-d307f9d35888">false</SignificantOrder>
    <Date1 xmlns="dc463f71-b30c-4ab2-9473-d307f9d35888">2023-02-24T08:00:00+00:00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ABD9A9-4950-4987-A38A-D52E21BD8401}"/>
</file>

<file path=customXml/itemProps2.xml><?xml version="1.0" encoding="utf-8"?>
<ds:datastoreItem xmlns:ds="http://schemas.openxmlformats.org/officeDocument/2006/customXml" ds:itemID="{C4D98AB7-E739-40D0-A3EE-92BFA9B661AE}"/>
</file>

<file path=customXml/itemProps3.xml><?xml version="1.0" encoding="utf-8"?>
<ds:datastoreItem xmlns:ds="http://schemas.openxmlformats.org/officeDocument/2006/customXml" ds:itemID="{89BFD1EE-3BE2-4255-807C-3CA61DB9AB2B}"/>
</file>

<file path=customXml/itemProps4.xml><?xml version="1.0" encoding="utf-8"?>
<ds:datastoreItem xmlns:ds="http://schemas.openxmlformats.org/officeDocument/2006/customXml" ds:itemID="{A4E11CBE-FAC8-4B71-94F0-D4743B244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MDMS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Argunov, Elena</dc:creator>
  <cp:lastModifiedBy>Argunov, Elena</cp:lastModifiedBy>
  <dcterms:created xsi:type="dcterms:W3CDTF">2023-02-15T18:31:45Z</dcterms:created>
  <dcterms:modified xsi:type="dcterms:W3CDTF">2023-02-22T19:48:49Z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0x0101006E56B4D1795A2E4DB2F0B01679ED314A00AA7AD79EEC3618428DF97170364E38D6</vt:lpwstr>
  </property>
  <property fmtid="{D5CDD505-2E9C-101B-9397-08002B2CF9AE}" pid="5" name="IsEFSEC">
    <vt:bool>false</vt:bool>
  </property>
  <property fmtid="{D5CDD505-2E9C-101B-9397-08002B2CF9AE}" pid="6" name="_docset_NoMedatataSyncRequired">
    <vt:lpwstr>False</vt:lpwstr>
  </property>
</Properties>
</file>