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2.xml" ContentType="application/vnd.ms-office.chartstyl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000"/>
  </bookViews>
  <sheets>
    <sheet name="2030" sheetId="79" r:id="rId1"/>
    <sheet name="2045" sheetId="78" r:id="rId2"/>
    <sheet name="Elec GasData" sheetId="41" r:id="rId3"/>
    <sheet name="Conversion Cost Example" sheetId="52" r:id="rId4"/>
    <sheet name="Scen 1 Total Costs" sheetId="16" r:id="rId5"/>
    <sheet name="Scen 2 Total Costs " sheetId="19" r:id="rId6"/>
    <sheet name="Scen 3 Total Costs " sheetId="20" r:id="rId7"/>
    <sheet name="Scen 4 Total Costs  HHP" sheetId="21" r:id="rId8"/>
    <sheet name="Reference" sheetId="80" r:id="rId9"/>
    <sheet name="%  Rate increase" sheetId="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 localSheetId="8">#REF!</definedName>
    <definedName name="\a">#REF!</definedName>
    <definedName name="\b" localSheetId="8">#REF!</definedName>
    <definedName name="\b">#REF!</definedName>
    <definedName name="____Jun09">" BS!$AI$7:$AI$1643"</definedName>
    <definedName name="___Jun09">" BS!$AI$7:$AI$1643"</definedName>
    <definedName name="__Jun09">" BS!$AI$7:$AI$1643"</definedName>
    <definedName name="_ASD2" localSheetId="8">#REF!</definedName>
    <definedName name="_ASD2">#REF!</definedName>
    <definedName name="_Fill" localSheetId="2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Jun09">" BS!$AI$7:$AI$1643"</definedName>
    <definedName name="_Order1">255</definedName>
    <definedName name="_Order2">255</definedName>
    <definedName name="_Regression_Int">1</definedName>
    <definedName name="_www1" localSheetId="8" hidden="1">{#N/A,#N/A,FALSE,"schA"}</definedName>
    <definedName name="_www1" hidden="1">{#N/A,#N/A,FALSE,"schA"}</definedName>
    <definedName name="AAAAAAAAAAAAAA" localSheetId="8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q1BookLife">'[1]Thermal Acq Inputs'!$H$46</definedName>
    <definedName name="Acq1CapPer">'[1]Thermal Acq Inputs'!$H$47</definedName>
    <definedName name="Acq1StrartDate">'[1]Thermal Acq Inputs'!$H$48</definedName>
    <definedName name="Acq2BookLife">'[1]Thermal Acq Inputs'!$H$111</definedName>
    <definedName name="Acq2CapPer">'[1]Thermal Acq Inputs'!$H$112</definedName>
    <definedName name="Acq2StartDate">'[1]Thermal Acq Inputs'!$H$113</definedName>
    <definedName name="Acq3BookLife">'[1]Thermal Acq Inputs'!$H$177</definedName>
    <definedName name="Acq3CapPer">'[1]Thermal Acq Inputs'!$H$178</definedName>
    <definedName name="Acq3StartDate">'[1]Thermal Acq Inputs'!$H$179</definedName>
    <definedName name="Acq4BookLife">'[1]Thermal Acq Inputs'!$H$242</definedName>
    <definedName name="Acq4CapPer">'[1]Thermal Acq Inputs'!$H$243</definedName>
    <definedName name="Acq4StartDate">'[1]Thermal Acq Inputs'!$H$244</definedName>
    <definedName name="Acq5BookLife">'[1]Thermal Acq Inputs'!$H$308</definedName>
    <definedName name="Acq5CapPer">'[1]Thermal Acq Inputs'!$H$309</definedName>
    <definedName name="Acq5StartDate">'[1]Thermal Acq Inputs'!$H$310</definedName>
    <definedName name="AcqTherm_01">[1]LPProblem!$C$20</definedName>
    <definedName name="AcqTherm_02">[1]LPProblem!$C$21</definedName>
    <definedName name="AcqTherm_03">[1]LPProblem!$C$22</definedName>
    <definedName name="AcqTherm_04">[1]LPProblem!$C$23</definedName>
    <definedName name="AcqTherm_05">[1]LPProblem!$C$24</definedName>
    <definedName name="AcqWind_01">[1]LPProblem!$C$25</definedName>
    <definedName name="AcqWind_02">[1]LPProblem!$C$26</definedName>
    <definedName name="AcqWind_03">[1]LPProblem!$C$27</definedName>
    <definedName name="AcqWind_04">[1]LPProblem!$C$28</definedName>
    <definedName name="AcqWind_05">[1]LPProblem!$C$29</definedName>
    <definedName name="ActualType" localSheetId="8">#REF!</definedName>
    <definedName name="ActualType">#REF!</definedName>
    <definedName name="adASD" localSheetId="8" hidden="1">#REF!</definedName>
    <definedName name="adASD" hidden="1">#REF!</definedName>
    <definedName name="adj_rev_temp" localSheetId="8">[2]Sheet1!#REF!</definedName>
    <definedName name="adj_rev_temp">[2]Sheet1!#REF!</definedName>
    <definedName name="ads" localSheetId="8" hidden="1">{#N/A,#N/A,FALSE,"schA"}</definedName>
    <definedName name="ads" hidden="1">{#N/A,#N/A,FALSE,"schA"}</definedName>
    <definedName name="Aero_FOM" localSheetId="8">#REF!</definedName>
    <definedName name="Aero_FOM">#REF!</definedName>
    <definedName name="Aero_Gas_Trans" localSheetId="8">#REF!</definedName>
    <definedName name="Aero_Gas_Trans">#REF!</definedName>
    <definedName name="Aero_Trans" localSheetId="8">#REF!</definedName>
    <definedName name="Aero_Trans">#REF!</definedName>
    <definedName name="After_Tax_Cash_Discount">[3]Assumptions!$D$37</definedName>
    <definedName name="AfterTaxWACC">[4]Assumptions!$E$18</definedName>
    <definedName name="afudc_flag">'[5]Assumptions (Input)'!$B$14</definedName>
    <definedName name="amort_exp" localSheetId="8">[2]Sheet1!#REF!</definedName>
    <definedName name="amort_exp">[2]Sheet1!#REF!</definedName>
    <definedName name="AS_OF_DATE" localSheetId="8">#REF!</definedName>
    <definedName name="AS_OF_DATE">#REF!</definedName>
    <definedName name="AS2DocOpenMode">"AS2DocumentEdit"</definedName>
    <definedName name="ASD" localSheetId="8">#REF!</definedName>
    <definedName name="ASD">#REF!</definedName>
    <definedName name="asofdate" localSheetId="8">#REF!</definedName>
    <definedName name="asofdate">#REF!</definedName>
    <definedName name="Assessment_Rate">'[5]Assumptions (Input)'!$B$7</definedName>
    <definedName name="AssumptionOutput" localSheetId="8">#REF!</definedName>
    <definedName name="AssumptionOutput">#REF!</definedName>
    <definedName name="ASSUMPTIONS" localSheetId="8">#REF!</definedName>
    <definedName name="ASSUMPTIONS">#REF!</definedName>
    <definedName name="Aurora_Prices">"Monthly Price Summary'!$C$4:$H$63"</definedName>
    <definedName name="AuroraBaseYear">'[6]Aurora_New Resources'!$C$2</definedName>
    <definedName name="b" localSheetId="8" hidden="1">{#N/A,#N/A,FALSE,"Coversheet";#N/A,#N/A,FALSE,"QA"}</definedName>
    <definedName name="b" hidden="1">{#N/A,#N/A,FALSE,"Coversheet";#N/A,#N/A,FALSE,"QA"}</definedName>
    <definedName name="balsh1stqtr97" localSheetId="8">[7]!balsh1stqtr97</definedName>
    <definedName name="balsh1stqtr97">[7]!balsh1stqtr97</definedName>
    <definedName name="balshet2ndqtr" localSheetId="8">[7]!balshet2ndqtr</definedName>
    <definedName name="balshet2ndqtr">[7]!balshet2ndqtr</definedName>
    <definedName name="Base_Year" localSheetId="8">#REF!</definedName>
    <definedName name="Base_Year">#REF!</definedName>
    <definedName name="BaseYear">'[8]Thermal Options'!$H$2</definedName>
    <definedName name="Batteries" localSheetId="8">#REF!</definedName>
    <definedName name="Batteries">#REF!</definedName>
    <definedName name="Batteries_2" localSheetId="8">#REF!</definedName>
    <definedName name="Batteries_2">#REF!</definedName>
    <definedName name="BatteriesBookLife" localSheetId="8">#REF!</definedName>
    <definedName name="BatteriesBookLife">#REF!</definedName>
    <definedName name="Battery_FOM" localSheetId="8">#REF!</definedName>
    <definedName name="Battery_FOM">#REF!</definedName>
    <definedName name="BB" localSheetId="8">[2]Sheet1!#REF!</definedName>
    <definedName name="BB">[2]Sheet1!#REF!</definedName>
    <definedName name="BBB" localSheetId="8">[2]Sheet1!#REF!</definedName>
    <definedName name="BBB">[2]Sheet1!#REF!</definedName>
    <definedName name="benrate" localSheetId="8">#REF!</definedName>
    <definedName name="benrate">#REF!</definedName>
    <definedName name="BIO_CAP">[9]Assumptions!$M$8</definedName>
    <definedName name="BIO_FOM" localSheetId="8">#REF!</definedName>
    <definedName name="BIO_FOM">#REF!</definedName>
    <definedName name="Bio_RECcredit" localSheetId="8">#REF!</definedName>
    <definedName name="Bio_RECcredit">#REF!</definedName>
    <definedName name="Bio_Rev_Esc" localSheetId="8">#REF!</definedName>
    <definedName name="Bio_Rev_Esc">#REF!</definedName>
    <definedName name="Bio_VOM_Esc" localSheetId="8">#REF!</definedName>
    <definedName name="Bio_VOM_Esc">#REF!</definedName>
    <definedName name="Biomass" localSheetId="8">#REF!</definedName>
    <definedName name="Biomass">#REF!</definedName>
    <definedName name="Biomass_PeakCredit" localSheetId="8">#REF!</definedName>
    <definedName name="Biomass_PeakCredit">#REF!</definedName>
    <definedName name="Biomoss_lineloss">[10]Assumptions!$N$7</definedName>
    <definedName name="BioPTCLastYear" localSheetId="8">#REF!</definedName>
    <definedName name="BioPTCLastYear">#REF!</definedName>
    <definedName name="BioPTCLoss" localSheetId="8">#REF!</definedName>
    <definedName name="BioPTCLoss">#REF!</definedName>
    <definedName name="BndleA">[1]LPProblem!$R$20</definedName>
    <definedName name="BndleB">[1]LPProblem!$R$21</definedName>
    <definedName name="BndleC">[1]LPProblem!$R$22</definedName>
    <definedName name="BndleD">[1]LPProblem!$R$23</definedName>
    <definedName name="BndleE">[1]LPProblem!$R$24</definedName>
    <definedName name="BndleF">[1]LPProblem!$R$25</definedName>
    <definedName name="BndleG">[1]LPProblem!$R$26</definedName>
    <definedName name="BndleH">[1]LPProblem!$R$27</definedName>
    <definedName name="BndleI">[1]LPProblem!$R$28</definedName>
    <definedName name="BndleJ">[1]LPProblem!$R$29</definedName>
    <definedName name="brdepr" localSheetId="8">#REF!</definedName>
    <definedName name="brdepr">#REF!</definedName>
    <definedName name="breval" localSheetId="8">#REF!</definedName>
    <definedName name="breval">#REF!</definedName>
    <definedName name="brfin" localSheetId="8">#REF!</definedName>
    <definedName name="brfin">#REF!</definedName>
    <definedName name="briacst" localSheetId="8">#REF!</definedName>
    <definedName name="briacst">#REF!</definedName>
    <definedName name="briact" localSheetId="8">#REF!</definedName>
    <definedName name="briact">#REF!</definedName>
    <definedName name="briash" localSheetId="8">#REF!</definedName>
    <definedName name="briash">#REF!</definedName>
    <definedName name="bricum" localSheetId="8">#REF!</definedName>
    <definedName name="bricum">#REF!</definedName>
    <definedName name="brimo" localSheetId="8">#REF!</definedName>
    <definedName name="brimo">#REF!</definedName>
    <definedName name="brimw" localSheetId="8">#REF!</definedName>
    <definedName name="brimw">#REF!</definedName>
    <definedName name="brirev" localSheetId="8">#REF!</definedName>
    <definedName name="brirev">#REF!</definedName>
    <definedName name="brisust" localSheetId="8">#REF!</definedName>
    <definedName name="brisust">#REF!</definedName>
    <definedName name="briytd" localSheetId="8">#REF!</definedName>
    <definedName name="briytd">#REF!</definedName>
    <definedName name="broinc" localSheetId="8">#REF!</definedName>
    <definedName name="broinc">#REF!</definedName>
    <definedName name="bromfuel" localSheetId="8">#REF!</definedName>
    <definedName name="bromfuel">#REF!</definedName>
    <definedName name="brshex" localSheetId="8">#REF!</definedName>
    <definedName name="brshex">#REF!</definedName>
    <definedName name="Budget1997" localSheetId="8">[7]!Budget1997</definedName>
    <definedName name="Budget1997">[7]!Budget1997</definedName>
    <definedName name="bun" localSheetId="8">#REF!</definedName>
    <definedName name="bun">#REF!</definedName>
    <definedName name="BusiLineexp" localSheetId="8">[7]!BusiLineexp</definedName>
    <definedName name="BusiLineexp">[7]!BusiLineexp</definedName>
    <definedName name="Button_1">"TradeSummary_Ken_Finicle_List"</definedName>
    <definedName name="BUV" localSheetId="8">#REF!</definedName>
    <definedName name="BUV">#REF!</definedName>
    <definedName name="Capacity_Factor">'[5]Assumptions (Input)'!$B$16</definedName>
    <definedName name="CapacityNeed" localSheetId="8">#REF!</definedName>
    <definedName name="CapacityNeed">#REF!</definedName>
    <definedName name="capandrates" localSheetId="8">[7]!capandrates</definedName>
    <definedName name="capandrates">[7]!capandrates</definedName>
    <definedName name="CapEx_ITC" localSheetId="8">#REF!</definedName>
    <definedName name="CapEx_ITC">#REF!</definedName>
    <definedName name="CapEx_ITC_Wind3">'[1]Wind Acq Inputs'!$J$128</definedName>
    <definedName name="CapEx_ITC_Wind4">'[1]Wind Acq Inputs'!$J$167</definedName>
    <definedName name="CapexEsc" localSheetId="8">#REF!</definedName>
    <definedName name="CapexEsc">#REF!</definedName>
    <definedName name="Capital_Inflation">'[5]Assumptions (Input)'!$B$12</definedName>
    <definedName name="CaseDescription" localSheetId="8">#REF!</definedName>
    <definedName name="CaseDescription">#REF!</definedName>
    <definedName name="CBWorkbookPriority" hidden="1">-1894858854</definedName>
    <definedName name="CCCT" localSheetId="8">#REF!</definedName>
    <definedName name="CCCT">#REF!</definedName>
    <definedName name="CCGT_East_Rev_Esc" localSheetId="8">#REF!</definedName>
    <definedName name="CCGT_East_Rev_Esc">#REF!</definedName>
    <definedName name="CCGT_East_VOM_Esc" localSheetId="8">#REF!</definedName>
    <definedName name="CCGT_East_VOM_Esc">#REF!</definedName>
    <definedName name="CCGT_FOM" localSheetId="8">#REF!</definedName>
    <definedName name="CCGT_FOM">#REF!</definedName>
    <definedName name="CCGT_FOR" localSheetId="8">#REF!</definedName>
    <definedName name="CCGT_FOR">#REF!</definedName>
    <definedName name="CCGT_Rev_Esc" localSheetId="8">#REF!</definedName>
    <definedName name="CCGT_Rev_Esc">#REF!</definedName>
    <definedName name="CCGT_VOM_Esc" localSheetId="8">#REF!</definedName>
    <definedName name="CCGT_VOM_Esc">#REF!</definedName>
    <definedName name="CCGTeast_FOM" localSheetId="8">#REF!</definedName>
    <definedName name="CCGTeast_FOM">#REF!</definedName>
    <definedName name="Choices_Wrapper" localSheetId="8">[7]!Choices_Wrapper</definedName>
    <definedName name="Choices_Wrapper">[7]!Choices_Wrapper</definedName>
    <definedName name="Close_Date">'[5]Capital Projects(Input)'!$D$7:$D$46</definedName>
    <definedName name="Coal_PeakCredit" localSheetId="8">#REF!</definedName>
    <definedName name="Coal_PeakCredit">#REF!</definedName>
    <definedName name="Coal_Prices">[11]Summary!$A$49</definedName>
    <definedName name="CoalPropTaxRate" localSheetId="8">#REF!</definedName>
    <definedName name="CoalPropTaxRate">#REF!</definedName>
    <definedName name="Colstrip_Add_Share">'[10]Colstrip Inputs'!$M$199</definedName>
    <definedName name="common" localSheetId="8">#REF!</definedName>
    <definedName name="common">#REF!</definedName>
    <definedName name="Common_Lbr12" localSheetId="8">#REF!</definedName>
    <definedName name="Common_Lbr12">#REF!</definedName>
    <definedName name="Common_Lbr34" localSheetId="8">#REF!</definedName>
    <definedName name="Common_Lbr34">#REF!</definedName>
    <definedName name="Common_TB12" localSheetId="8">#REF!</definedName>
    <definedName name="Common_TB12">#REF!</definedName>
    <definedName name="Common_TB34" localSheetId="8">#REF!</definedName>
    <definedName name="Common_TB34">#REF!</definedName>
    <definedName name="Common12" localSheetId="8">#REF!</definedName>
    <definedName name="Common12">#REF!</definedName>
    <definedName name="Common34" localSheetId="8">#REF!</definedName>
    <definedName name="Common34">#REF!</definedName>
    <definedName name="Commoncost">[12]Sheet2!$B$12</definedName>
    <definedName name="Commoncost1">[12]Sheet2!$C$12</definedName>
    <definedName name="cono_yes" localSheetId="8">[2]Sheet1!#REF!</definedName>
    <definedName name="cono_yes">[2]Sheet1!#REF!</definedName>
    <definedName name="Constraint1" localSheetId="8">#REF!</definedName>
    <definedName name="Constraint1">#REF!</definedName>
    <definedName name="Constraint2" localSheetId="8">#REF!</definedName>
    <definedName name="Constraint2">#REF!</definedName>
    <definedName name="Constraint3" localSheetId="8">#REF!</definedName>
    <definedName name="Constraint3">#REF!</definedName>
    <definedName name="Constraint4" localSheetId="8">#REF!</definedName>
    <definedName name="Constraint4">#REF!</definedName>
    <definedName name="Constraint5" localSheetId="8">#REF!</definedName>
    <definedName name="Constraint5">#REF!</definedName>
    <definedName name="Constraint6" localSheetId="8">#REF!</definedName>
    <definedName name="Constraint6">#REF!</definedName>
    <definedName name="Contract_FOM" localSheetId="8">#REF!</definedName>
    <definedName name="Contract_FOM">#REF!</definedName>
    <definedName name="ConversionFactor" localSheetId="8">#REF!</definedName>
    <definedName name="ConversionFactor">#REF!</definedName>
    <definedName name="Costdebt" localSheetId="8">#REF!</definedName>
    <definedName name="Costdebt">#REF!</definedName>
    <definedName name="costeq" localSheetId="8">#REF!</definedName>
    <definedName name="costeq">#REF!</definedName>
    <definedName name="costpref" localSheetId="8">#REF!</definedName>
    <definedName name="costpref">#REF!</definedName>
    <definedName name="CostSwitch" localSheetId="8">#REF!</definedName>
    <definedName name="CostSwitch">#REF!</definedName>
    <definedName name="CPI_Rate">'[5]Assumptions (Input)'!$B$9</definedName>
    <definedName name="Create_Easton_Cost_Report" localSheetId="8">[11]!Create_Easton_Cost_Report</definedName>
    <definedName name="Create_Easton_Cost_Report">[11]!Create_Easton_Cost_Report</definedName>
    <definedName name="CreditTable" localSheetId="8">#REF!</definedName>
    <definedName name="CreditTable">#REF!</definedName>
    <definedName name="crit" localSheetId="8">#REF!</definedName>
    <definedName name="crit">#REF!</definedName>
    <definedName name="CSIssue" localSheetId="8">#REF!</definedName>
    <definedName name="CSIssue">#REF!</definedName>
    <definedName name="ctacst" localSheetId="8">#REF!</definedName>
    <definedName name="ctacst">#REF!</definedName>
    <definedName name="ctact" localSheetId="8">#REF!</definedName>
    <definedName name="ctact">#REF!</definedName>
    <definedName name="ctash" localSheetId="8">#REF!</definedName>
    <definedName name="ctash">#REF!</definedName>
    <definedName name="ctgcum" localSheetId="8">#REF!</definedName>
    <definedName name="ctgcum">#REF!</definedName>
    <definedName name="ctgmo" localSheetId="8">#REF!</definedName>
    <definedName name="ctgmo">#REF!</definedName>
    <definedName name="ctgmw" localSheetId="8">#REF!</definedName>
    <definedName name="ctgmw">#REF!</definedName>
    <definedName name="ctrev" localSheetId="8">#REF!</definedName>
    <definedName name="ctrev">#REF!</definedName>
    <definedName name="ctsust" localSheetId="8">#REF!</definedName>
    <definedName name="ctsust">#REF!</definedName>
    <definedName name="ctytd" localSheetId="8">#REF!</definedName>
    <definedName name="ctytd">#REF!</definedName>
    <definedName name="CurveNumbers" localSheetId="8">'[13]Forward Curves'!#REF!</definedName>
    <definedName name="CurveNumbers">'[13]Forward Curves'!#REF!</definedName>
    <definedName name="dasfjakl" localSheetId="8">#REF!</definedName>
    <definedName name="dasfjakl">#REF!</definedName>
    <definedName name="data">[14]log!$A$2:$D$512</definedName>
    <definedName name="DE">[1]LPProblem!$K$39</definedName>
    <definedName name="Debt">[12]Sheet3!$B$2</definedName>
    <definedName name="Debtcost">[12]Sheet2!$B$10</definedName>
    <definedName name="Debtcost1">[12]Sheet2!$C$10</definedName>
    <definedName name="DebtPerc" localSheetId="8">#REF!</definedName>
    <definedName name="DebtPerc">#REF!</definedName>
    <definedName name="decomm_a" localSheetId="8">[2]Sheet1!#REF!</definedName>
    <definedName name="decomm_a">[2]Sheet1!#REF!</definedName>
    <definedName name="decomm_b" localSheetId="8">[2]Sheet1!#REF!</definedName>
    <definedName name="decomm_b">[2]Sheet1!#REF!</definedName>
    <definedName name="def_tax_adder" localSheetId="8">[2]Sheet1!#REF!</definedName>
    <definedName name="def_tax_adder">[2]Sheet1!#REF!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mandResponse" localSheetId="8">[10]LPProblem!#REF!</definedName>
    <definedName name="DemandResponse">[10]LPProblem!#REF!</definedName>
    <definedName name="DemandResponse1">[1]LPProblem!$U$20</definedName>
    <definedName name="DemandResponse2">[1]LPProblem!$U$21</definedName>
    <definedName name="DemandResponse3">[1]LPProblem!$U$22</definedName>
    <definedName name="DemandResponse4">[1]LPProblem!$U$23</definedName>
    <definedName name="DemandResponse5">[1]LPProblem!$U$24</definedName>
    <definedName name="Deprate">[15]Deprate!$A:$V</definedName>
    <definedName name="Depreciation" localSheetId="8">[7]!Depreciation</definedName>
    <definedName name="Depreciation">[7]!Depreciation</definedName>
    <definedName name="DetailData" localSheetId="8">#REF!</definedName>
    <definedName name="DetailData">#REF!</definedName>
    <definedName name="df" localSheetId="8">[16]Assumptions!#REF!</definedName>
    <definedName name="df">[16]Assumptions!#REF!</definedName>
    <definedName name="DFDelta" localSheetId="8">#REF!</definedName>
    <definedName name="DFDelta">#REF!</definedName>
    <definedName name="DFPurchase" localSheetId="8">#REF!</definedName>
    <definedName name="DFPurchase">#REF!</definedName>
    <definedName name="Disount_Rate">[7]Reference!$C$3</definedName>
    <definedName name="DivRate" localSheetId="8">#REF!</definedName>
    <definedName name="DivRate">#REF!</definedName>
    <definedName name="DJE" localSheetId="8">#REF!</definedName>
    <definedName name="DJE">#REF!</definedName>
    <definedName name="drate_nuc" localSheetId="8">[2]Sheet1!#REF!</definedName>
    <definedName name="drate_nuc">[2]Sheet1!#REF!</definedName>
    <definedName name="drate_oth_new" localSheetId="8">[2]Sheet1!#REF!</definedName>
    <definedName name="drate_oth_new">[2]Sheet1!#REF!</definedName>
    <definedName name="DSR">[1]LPProblem!$R$20:$R$29</definedName>
    <definedName name="DSR_PeakCredit" localSheetId="8">#REF!</definedName>
    <definedName name="DSR_PeakCredit">#REF!</definedName>
    <definedName name="DSRTotal" localSheetId="8">#REF!</definedName>
    <definedName name="DSRTotal">#REF!</definedName>
    <definedName name="EffTaxRate" localSheetId="8">#REF!</definedName>
    <definedName name="EffTaxRate">#REF!</definedName>
    <definedName name="emc797act" localSheetId="8">[7]!emc797act</definedName>
    <definedName name="emc797act">[7]!emc797act</definedName>
    <definedName name="EMC797sum" localSheetId="8">[7]!EMC797sum</definedName>
    <definedName name="EMC797sum">[7]!EMC797sum</definedName>
    <definedName name="EMC97budget" localSheetId="8">[7]!EMC97budget</definedName>
    <definedName name="EMC97budget">[7]!EMC97budget</definedName>
    <definedName name="EMCeva2ndqtr" localSheetId="8">[7]!EMCeva2ndqtr</definedName>
    <definedName name="EMCeva2ndqtr">[7]!EMCeva2ndqtr</definedName>
    <definedName name="emissallo" localSheetId="8">[7]!emissallo</definedName>
    <definedName name="emissallo">[7]!emissallo</definedName>
    <definedName name="emp_ann_pct" localSheetId="8">[2]Sheet1!#REF!</definedName>
    <definedName name="emp_ann_pct">[2]Sheet1!#REF!</definedName>
    <definedName name="EndDate" localSheetId="8">#REF!</definedName>
    <definedName name="EndDate">#REF!</definedName>
    <definedName name="ener_lp4" localSheetId="8">[2]Sheet1!#REF!</definedName>
    <definedName name="ener_lp4">[2]Sheet1!#REF!</definedName>
    <definedName name="ener_lp5" localSheetId="8">[2]Sheet1!#REF!</definedName>
    <definedName name="ener_lp5">[2]Sheet1!#REF!</definedName>
    <definedName name="ener_oth" localSheetId="8">[2]Sheet1!#REF!</definedName>
    <definedName name="ener_oth">[2]Sheet1!#REF!</definedName>
    <definedName name="ener_res" localSheetId="8">[2]Sheet1!#REF!</definedName>
    <definedName name="ener_res">[2]Sheet1!#REF!</definedName>
    <definedName name="enercost" localSheetId="8">[2]Sheet1!#REF!</definedName>
    <definedName name="enercost">[2]Sheet1!#REF!</definedName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eq_employees" localSheetId="8">[2]Sheet1!#REF!</definedName>
    <definedName name="eq_employees">[2]Sheet1!#REF!</definedName>
    <definedName name="EquityCost" localSheetId="8">#REF!</definedName>
    <definedName name="EquityCost">#REF!</definedName>
    <definedName name="EquityPerc" localSheetId="8">#REF!</definedName>
    <definedName name="EquityPerc">#REF!</definedName>
    <definedName name="Escalator">1.025</definedName>
    <definedName name="Exch_FOM" localSheetId="8">#REF!</definedName>
    <definedName name="Exch_FOM">#REF!</definedName>
    <definedName name="ExpectedCost_20yr" localSheetId="8">#REF!</definedName>
    <definedName name="ExpectedCost_20yr">#REF!</definedName>
    <definedName name="ext_funds" localSheetId="8">[2]Sheet1!#REF!</definedName>
    <definedName name="ext_funds">[2]Sheet1!#REF!</definedName>
    <definedName name="f_needs" localSheetId="8">[2]Sheet1!#REF!</definedName>
    <definedName name="f_needs">[2]Sheet1!#REF!</definedName>
    <definedName name="f_sources" localSheetId="8">[2]Sheet1!#REF!</definedName>
    <definedName name="f_sources">[2]Sheet1!#REF!</definedName>
    <definedName name="fas_106_ret" localSheetId="8">[2]Sheet1!#REF!</definedName>
    <definedName name="fas_106_ret">[2]Sheet1!#REF!</definedName>
    <definedName name="fasdf" localSheetId="8">#REF!</definedName>
    <definedName name="fasdf">#REF!</definedName>
    <definedName name="fasdfasdf" localSheetId="2" hidden="1">#REF!</definedName>
    <definedName name="fasdfasdf" localSheetId="8" hidden="1">#REF!</definedName>
    <definedName name="fasdfasdf" localSheetId="5" hidden="1">#REF!</definedName>
    <definedName name="fasdfasdf" localSheetId="6" hidden="1">#REF!</definedName>
    <definedName name="fasdfasdf" localSheetId="7" hidden="1">#REF!</definedName>
    <definedName name="fasdfasdf" hidden="1">#REF!</definedName>
    <definedName name="FedTaxRate" localSheetId="8">#REF!</definedName>
    <definedName name="FedTaxRate">#REF!</definedName>
    <definedName name="Field_Names">[11]MC1!$V$3</definedName>
    <definedName name="fincosts" localSheetId="8">[7]!fincosts</definedName>
    <definedName name="fincosts">[7]!fincosts</definedName>
    <definedName name="FinDecisionBio" localSheetId="8">#REF!</definedName>
    <definedName name="FinDecisionBio">#REF!</definedName>
    <definedName name="FinDecisionWind" localSheetId="8">#REF!</definedName>
    <definedName name="FinDecisionWind">#REF!</definedName>
    <definedName name="FIT_rate">'[17]Gen Inputs'!$B$34</definedName>
    <definedName name="FIT_Tax_Rate">[3]Assumptions!$B$4</definedName>
    <definedName name="FixedPPA_01">[1]LPProblem!$C$30</definedName>
    <definedName name="FixedPPA_02">[1]LPProblem!$C$31</definedName>
    <definedName name="FixedPPA_03">[1]LPProblem!$C$32</definedName>
    <definedName name="FixedPPA_04">[1]LPProblem!$C$33</definedName>
    <definedName name="FixedPPA_05">[1]LPProblem!$C$34</definedName>
    <definedName name="FixedPPA_06">[1]LPProblem!$C$35</definedName>
    <definedName name="FixedPPA_07">[1]LPProblem!$C$36</definedName>
    <definedName name="FixedPPA_08">[1]LPProblem!$C$37</definedName>
    <definedName name="FixedPPA_09">[1]LPProblem!$C$38</definedName>
    <definedName name="FixedPPA_10">[1]LPProblem!$C$39</definedName>
    <definedName name="FixedPPA_PeakCredit" localSheetId="8">#REF!</definedName>
    <definedName name="FixedPPA_PeakCredit">#REF!</definedName>
    <definedName name="FixedPPA1_CapPer">'[1]Fixed Price PPA Inputs'!$C$25</definedName>
    <definedName name="FixedPPA1_RECcredit">'[1]Fixed Price PPA Inputs'!$C$26</definedName>
    <definedName name="FixedPPA1_RPSMult">'[1]Fixed Price PPA Inputs'!$C$27</definedName>
    <definedName name="FixedPPA10_CapPer">'[1]Fixed Price PPA Inputs'!$C$304</definedName>
    <definedName name="FixedPPA10_RECcredit">'[1]Fixed Price PPA Inputs'!$C$305</definedName>
    <definedName name="FixedPPA10_RPSMult">'[1]Fixed Price PPA Inputs'!$C$306</definedName>
    <definedName name="FixedPPA2_CapPer">'[1]Fixed Price PPA Inputs'!$C$56</definedName>
    <definedName name="FixedPPA2_RECcredit">'[1]Fixed Price PPA Inputs'!$C$57</definedName>
    <definedName name="FixedPPA2_RPSMult">'[1]Fixed Price PPA Inputs'!$C$58</definedName>
    <definedName name="FixedPPA3_CapPer">'[1]Fixed Price PPA Inputs'!$C$87</definedName>
    <definedName name="FixedPPA3_RECcredit">'[1]Fixed Price PPA Inputs'!$C$88</definedName>
    <definedName name="FixedPPA3_RPSMult">'[1]Fixed Price PPA Inputs'!$C$89</definedName>
    <definedName name="FixedPPA4_CapPer">'[1]Fixed Price PPA Inputs'!$C$118</definedName>
    <definedName name="FixedPPA4_RECcredit">'[1]Fixed Price PPA Inputs'!$C$119</definedName>
    <definedName name="FixedPPA4_RPSMult">'[1]Fixed Price PPA Inputs'!$C$120</definedName>
    <definedName name="FixedPPA5_CapPer">'[1]Fixed Price PPA Inputs'!$C$149</definedName>
    <definedName name="FixedPPA5_RECcredit">'[1]Fixed Price PPA Inputs'!$C$150</definedName>
    <definedName name="FixedPPA5_RPSMult">'[1]Fixed Price PPA Inputs'!$C$151</definedName>
    <definedName name="FixedPPA6_CapPer">'[1]Fixed Price PPA Inputs'!$C$180</definedName>
    <definedName name="FixedPPA6_RECcredit">'[1]Fixed Price PPA Inputs'!$C$181</definedName>
    <definedName name="FixedPPA6_RPSMult">'[1]Fixed Price PPA Inputs'!$C$182</definedName>
    <definedName name="FixedPPA7_CapPer">'[1]Fixed Price PPA Inputs'!$C$211</definedName>
    <definedName name="FixedPPA7_RECcredit">'[1]Fixed Price PPA Inputs'!$C$212</definedName>
    <definedName name="FixedPPA7_RPSMult">'[1]Fixed Price PPA Inputs'!$C$213</definedName>
    <definedName name="FixedPPA8_CapPer">'[1]Fixed Price PPA Inputs'!$C$242</definedName>
    <definedName name="FixedPPA8_RECcredit">'[1]Fixed Price PPA Inputs'!$C$243</definedName>
    <definedName name="FixedPPA8_RPSMult">'[1]Fixed Price PPA Inputs'!$C$244</definedName>
    <definedName name="FixedPPA9_CapPer">'[1]Fixed Price PPA Inputs'!$C$273</definedName>
    <definedName name="FixedPPA9_RECcredit">'[1]Fixed Price PPA Inputs'!$C$274</definedName>
    <definedName name="FixedPPA9_RPSMult">'[1]Fixed Price PPA Inputs'!$C$275</definedName>
    <definedName name="FixPPA10IDSwitch">'[1]Fixed Price PPA Inputs'!$C$307</definedName>
    <definedName name="FixPPA1IDSwitch">'[1]Fixed Price PPA Inputs'!$C$28</definedName>
    <definedName name="FixPPA2IDSwitch">'[1]Fixed Price PPA Inputs'!$C$59</definedName>
    <definedName name="FixPPA3IDSwitch">'[1]Fixed Price PPA Inputs'!$C$90</definedName>
    <definedName name="FixPPA4IDSwitch">'[1]Fixed Price PPA Inputs'!$C$121</definedName>
    <definedName name="FixPPA5IDSwitch">'[1]Fixed Price PPA Inputs'!$C$152</definedName>
    <definedName name="FixPPA6IDSwitch">'[1]Fixed Price PPA Inputs'!$C$183</definedName>
    <definedName name="FixPPA7IDSwitch">'[1]Fixed Price PPA Inputs'!$C$214</definedName>
    <definedName name="FixPPA8IDSwitch">'[1]Fixed Price PPA Inputs'!$C$245</definedName>
    <definedName name="FixPPA9IDSwitch">'[1]Fixed Price PPA Inputs'!$C$276</definedName>
    <definedName name="Flow4_PeakCredit" localSheetId="8">#REF!</definedName>
    <definedName name="Flow4_PeakCredit">#REF!</definedName>
    <definedName name="Flow6_PeakCredit" localSheetId="8">#REF!</definedName>
    <definedName name="Flow6_PeakCredit">#REF!</definedName>
    <definedName name="FlowBatteryBookLife">[18]Assumptions!$C$35</definedName>
    <definedName name="flowchart" localSheetId="8">[7]!flowchart</definedName>
    <definedName name="flowchart">[7]!flowchart</definedName>
    <definedName name="FOMEsc" localSheetId="8">#REF!</definedName>
    <definedName name="FOMEsc">#REF!</definedName>
    <definedName name="Forecast" localSheetId="8">#REF!</definedName>
    <definedName name="Forecast">#REF!</definedName>
    <definedName name="Forecast_Period">[3]Assumptions!$B$3</definedName>
    <definedName name="Frame_FOM" localSheetId="8">#REF!</definedName>
    <definedName name="Frame_FOM">#REF!</definedName>
    <definedName name="fuel_ferc" localSheetId="8">[2]Sheet1!#REF!</definedName>
    <definedName name="fuel_ferc">[2]Sheet1!#REF!</definedName>
    <definedName name="fuel_lp4" localSheetId="8">[2]Sheet1!#REF!</definedName>
    <definedName name="fuel_lp4">[2]Sheet1!#REF!</definedName>
    <definedName name="fuel_lp5" localSheetId="8">[2]Sheet1!#REF!</definedName>
    <definedName name="fuel_lp5">[2]Sheet1!#REF!</definedName>
    <definedName name="fuel_oth" localSheetId="8">[2]Sheet1!#REF!</definedName>
    <definedName name="fuel_oth">[2]Sheet1!#REF!</definedName>
    <definedName name="fuel_puc" localSheetId="8">[2]Sheet1!#REF!</definedName>
    <definedName name="fuel_puc">[2]Sheet1!#REF!</definedName>
    <definedName name="fuel_res" localSheetId="8">[2]Sheet1!#REF!</definedName>
    <definedName name="fuel_res">[2]Sheet1!#REF!</definedName>
    <definedName name="fuel_ugi" localSheetId="8">[2]Sheet1!#REF!</definedName>
    <definedName name="fuel_ugi">[2]Sheet1!#REF!</definedName>
    <definedName name="Fuel_Unit">[11]MC1!$V$4:$AG$11</definedName>
    <definedName name="Fuelexp" localSheetId="8">[7]!Fuelexp</definedName>
    <definedName name="Fuelexp">[7]!Fuelexp</definedName>
    <definedName name="Gas_Prices">[11]Summary!$A$142</definedName>
    <definedName name="GAS_TRANSPORT_CCGT" localSheetId="8">#REF!</definedName>
    <definedName name="GAS_TRANSPORT_CCGT">#REF!</definedName>
    <definedName name="GasTranspEsc" localSheetId="8">#REF!</definedName>
    <definedName name="GasTranspEsc">#REF!</definedName>
    <definedName name="gen_emp_red" localSheetId="8">[2]Sheet1!#REF!</definedName>
    <definedName name="gen_emp_red">[2]Sheet1!#REF!</definedName>
    <definedName name="Generic_Resources" localSheetId="8">#REF!</definedName>
    <definedName name="Generic_Resources">#REF!</definedName>
    <definedName name="GenRec20" localSheetId="8">#REF!</definedName>
    <definedName name="GenRec20">#REF!</definedName>
    <definedName name="GenRec5" localSheetId="8">#REF!</definedName>
    <definedName name="GenRec5">#REF!</definedName>
    <definedName name="Geo_RECcredit" localSheetId="8">#REF!</definedName>
    <definedName name="Geo_RECcredit">#REF!</definedName>
    <definedName name="ghr12_rate_up" localSheetId="8">[2]Sheet1!#REF!</definedName>
    <definedName name="ghr12_rate_up">[2]Sheet1!#REF!</definedName>
    <definedName name="ghr66_rate_up" localSheetId="8">[2]Sheet1!#REF!</definedName>
    <definedName name="ghr66_rate_up">[2]Sheet1!#REF!</definedName>
    <definedName name="ghsl_rate_up" localSheetId="8">[2]Sheet1!#REF!</definedName>
    <definedName name="ghsl_rate_up">[2]Sheet1!#REF!</definedName>
    <definedName name="ghugi_rate_up" localSheetId="8">[2]Sheet1!#REF!</definedName>
    <definedName name="ghugi_rate_up">[2]Sheet1!#REF!</definedName>
    <definedName name="GrifCallData" localSheetId="8">#REF!</definedName>
    <definedName name="GrifCallData">#REF!</definedName>
    <definedName name="GrifDuctData" localSheetId="8">#REF!</definedName>
    <definedName name="GrifDuctData">#REF!</definedName>
    <definedName name="GrifGenData" localSheetId="8">#REF!</definedName>
    <definedName name="GrifGenData">#REF!</definedName>
    <definedName name="grtax" localSheetId="8">#REF!</definedName>
    <definedName name="grtax">#REF!</definedName>
    <definedName name="GTInsRate" localSheetId="8">#REF!</definedName>
    <definedName name="GTInsRate">#REF!</definedName>
    <definedName name="GTratio" localSheetId="8">#REF!</definedName>
    <definedName name="GTratio">#REF!</definedName>
    <definedName name="hhcum" localSheetId="8">#REF!</definedName>
    <definedName name="hhcum">#REF!</definedName>
    <definedName name="hhmo" localSheetId="8">#REF!</definedName>
    <definedName name="hhmo">#REF!</definedName>
    <definedName name="hhmw" localSheetId="8">#REF!</definedName>
    <definedName name="hhmw">#REF!</definedName>
    <definedName name="hhydact" localSheetId="8">#REF!</definedName>
    <definedName name="hhydact">#REF!</definedName>
    <definedName name="hhytd" localSheetId="8">#REF!</definedName>
    <definedName name="hhytd">#REF!</definedName>
    <definedName name="hltacst" localSheetId="8">#REF!</definedName>
    <definedName name="hltacst">#REF!</definedName>
    <definedName name="hltact" localSheetId="8">#REF!</definedName>
    <definedName name="hltact">#REF!</definedName>
    <definedName name="hltash" localSheetId="8">#REF!</definedName>
    <definedName name="hltash">#REF!</definedName>
    <definedName name="hltcum" localSheetId="8">#REF!</definedName>
    <definedName name="hltcum">#REF!</definedName>
    <definedName name="hltmo" localSheetId="8">#REF!</definedName>
    <definedName name="hltmo">#REF!</definedName>
    <definedName name="hltmw" localSheetId="8">#REF!</definedName>
    <definedName name="hltmw">#REF!</definedName>
    <definedName name="hltrev" localSheetId="8">#REF!</definedName>
    <definedName name="hltrev">#REF!</definedName>
    <definedName name="hltsust" localSheetId="8">#REF!</definedName>
    <definedName name="hltsust">#REF!</definedName>
    <definedName name="hltytd" localSheetId="8">#REF!</definedName>
    <definedName name="hltytd">#REF!</definedName>
    <definedName name="holidays" localSheetId="8">#REF!</definedName>
    <definedName name="holidays">#REF!</definedName>
    <definedName name="Hourly_Long" localSheetId="8">#REF!</definedName>
    <definedName name="Hourly_Long">#REF!</definedName>
    <definedName name="HTML_CodePage">1252</definedName>
    <definedName name="HTML_Control">{"'3P'!$A$1:$L$58"}</definedName>
    <definedName name="HTML_Description">""</definedName>
    <definedName name="HTML_Email">""</definedName>
    <definedName name="HTML_Header">"Attachment 3P"</definedName>
    <definedName name="HTML_LastUpdate">"09/20/2000"</definedName>
    <definedName name="HTML_LineAfter">FALSE</definedName>
    <definedName name="HTML_LineBefore">FALSE</definedName>
    <definedName name="HTML_Name">"BV"</definedName>
    <definedName name="HTML_OBDlg2">TRUE</definedName>
    <definedName name="HTML_OBDlg4">TRUE</definedName>
    <definedName name="HTML_OS">0</definedName>
    <definedName name="HTML_PathFile">"E:\BV Users_D\a50 - Design Engineering\50.2000, Guidelines\MyHTML.htm"</definedName>
    <definedName name="HTML_Title">"51_2101, a3"</definedName>
    <definedName name="hydacst" localSheetId="8">#REF!</definedName>
    <definedName name="hydacst">#REF!</definedName>
    <definedName name="hydash" localSheetId="8">#REF!</definedName>
    <definedName name="hydash">#REF!</definedName>
    <definedName name="hydrev" localSheetId="8">#REF!</definedName>
    <definedName name="hydrev">#REF!</definedName>
    <definedName name="Hydro_PeakCredit" localSheetId="8">#REF!</definedName>
    <definedName name="Hydro_PeakCredit">#REF!</definedName>
    <definedName name="Hydro_Table" localSheetId="8">[19]Controls!#REF!</definedName>
    <definedName name="Hydro_Table">[19]Controls!#REF!</definedName>
    <definedName name="hydsust" localSheetId="8">#REF!</definedName>
    <definedName name="hydsust">#REF!</definedName>
    <definedName name="IDN" localSheetId="8">#REF!</definedName>
    <definedName name="IDN">#REF!</definedName>
    <definedName name="IDSolar_LineLoss">[10]Assumptions!$P$7</definedName>
    <definedName name="Import_1" localSheetId="8">#REF!</definedName>
    <definedName name="Import_1">#REF!</definedName>
    <definedName name="Imputed_Debt_Rate">'[5]Assumptions (Input)'!$B$15</definedName>
    <definedName name="inctaxrate">0.4</definedName>
    <definedName name="indytd" localSheetId="8">#REF!</definedName>
    <definedName name="indytd">#REF!</definedName>
    <definedName name="inflation" localSheetId="8">#REF!</definedName>
    <definedName name="inflation">#REF!</definedName>
    <definedName name="inflation1" localSheetId="8">#REF!</definedName>
    <definedName name="inflation1">#REF!</definedName>
    <definedName name="init_book_depr" localSheetId="8">[2]Sheet1!#REF!</definedName>
    <definedName name="init_book_depr">[2]Sheet1!#REF!</definedName>
    <definedName name="Input_DB" localSheetId="8">[19]Controls!#REF!</definedName>
    <definedName name="Input_DB">[19]Controls!#REF!</definedName>
    <definedName name="InsEsc" localSheetId="8">#REF!</definedName>
    <definedName name="InsEsc">#REF!</definedName>
    <definedName name="InsRate" localSheetId="8">#REF!</definedName>
    <definedName name="InsRate">#REF!</definedName>
    <definedName name="Insurance_Rate">[3]Assumptions!$B$9</definedName>
    <definedName name="int_real" localSheetId="8">[2]Sheet1!#REF!</definedName>
    <definedName name="int_real">[2]Sheet1!#REF!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AMORT_WIND1">'[1]Wind Acq Inputs'!$N$38</definedName>
    <definedName name="ITC_AMORT_WIND2">'[1]Wind Acq Inputs'!$N$82</definedName>
    <definedName name="ITC_AMORT_WIND3">'[1]Wind Acq Inputs'!$N$125</definedName>
    <definedName name="ITC_AMORT_WIND4">'[1]Wind Acq Inputs'!$N$167</definedName>
    <definedName name="ITC_BASIS_WIND2">'[1]Wind Acq Inputs'!$N$81</definedName>
    <definedName name="ITC_BASIS_WIND3">'[1]Wind Acq Inputs'!$N$124</definedName>
    <definedName name="ITC_BASIS_WIND4">'[1]Wind Acq Inputs'!$N$166</definedName>
    <definedName name="ITC_BASIS_WIND5">'[1]Wind Acq Inputs'!$N$209</definedName>
    <definedName name="ITC_PERCENT_Wind1">'[1]Wind Acq Inputs'!$N$36</definedName>
    <definedName name="ITC_PERCENT_WIND2">'[1]Wind Acq Inputs'!$N$80</definedName>
    <definedName name="ITC_PERCENT_WIND3">'[1]Wind Acq Inputs'!$N$123</definedName>
    <definedName name="ITC_PERCENT_WIND4">'[1]Wind Acq Inputs'!$N$165</definedName>
    <definedName name="ITC_PERCENT_WIND5">'[1]Wind Acq Inputs'!$N$208</definedName>
    <definedName name="ITC_Rate" localSheetId="8">#REF!</definedName>
    <definedName name="ITC_Rate">#REF!</definedName>
    <definedName name="ITC_TaxBasisAdj" localSheetId="8">#REF!</definedName>
    <definedName name="ITC_TaxBasisAdj">#REF!</definedName>
    <definedName name="ITCLastYear" localSheetId="8">#REF!</definedName>
    <definedName name="ITCLastYear">#REF!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PosData" localSheetId="8">#REF!</definedName>
    <definedName name="JPosData">#REF!</definedName>
    <definedName name="Levy_Rate">[3]Assumptions!$B$5</definedName>
    <definedName name="LiIon2_PeakCredit">[10]Assumptions!$K$23</definedName>
    <definedName name="LiIon4_PeakCredit">[10]Assumptions!$K$24</definedName>
    <definedName name="limcount">1</definedName>
    <definedName name="LineLoss" localSheetId="8">#REF!</definedName>
    <definedName name="LineLoss">#REF!</definedName>
    <definedName name="List">[20]P1s!$D$2:$D$69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TPPADebtPerc" localSheetId="8">#REF!</definedName>
    <definedName name="LTPPADebtPerc">#REF!</definedName>
    <definedName name="Macro1" localSheetId="8">[7]!Macro1</definedName>
    <definedName name="Macro1">[7]!Macro1</definedName>
    <definedName name="macro2" localSheetId="8">[7]!macro2</definedName>
    <definedName name="macro2">[7]!macro2</definedName>
    <definedName name="MACRS" localSheetId="8">#REF!</definedName>
    <definedName name="MACRS">#REF!</definedName>
    <definedName name="MACRS_TABLE">'[3]MACRS RATES'!$A$3:$BN$10</definedName>
    <definedName name="mccacst" localSheetId="8">#REF!</definedName>
    <definedName name="mccacst">#REF!</definedName>
    <definedName name="mccact" localSheetId="8">#REF!</definedName>
    <definedName name="mccact">#REF!</definedName>
    <definedName name="mccash" localSheetId="8">#REF!</definedName>
    <definedName name="mccash">#REF!</definedName>
    <definedName name="mcccum" localSheetId="8">#REF!</definedName>
    <definedName name="mcccum">#REF!</definedName>
    <definedName name="mccmo" localSheetId="8">#REF!</definedName>
    <definedName name="mccmo">#REF!</definedName>
    <definedName name="mccmw" localSheetId="8">#REF!</definedName>
    <definedName name="mccmw">#REF!</definedName>
    <definedName name="mccrev" localSheetId="8">#REF!</definedName>
    <definedName name="mccrev">#REF!</definedName>
    <definedName name="mccsust" localSheetId="8">#REF!</definedName>
    <definedName name="mccsust">#REF!</definedName>
    <definedName name="mccytd" localSheetId="8">#REF!</definedName>
    <definedName name="mccytd">#REF!</definedName>
    <definedName name="mcoacst" localSheetId="8">#REF!</definedName>
    <definedName name="mcoacst">#REF!</definedName>
    <definedName name="mcoact" localSheetId="8">#REF!</definedName>
    <definedName name="mcoact">#REF!</definedName>
    <definedName name="mcoash" localSheetId="8">#REF!</definedName>
    <definedName name="mcoash">#REF!</definedName>
    <definedName name="mcocum" localSheetId="8">#REF!</definedName>
    <definedName name="mcocum">#REF!</definedName>
    <definedName name="mcomo" localSheetId="8">#REF!</definedName>
    <definedName name="mcomo">#REF!</definedName>
    <definedName name="mcomw" localSheetId="8">#REF!</definedName>
    <definedName name="mcomw">#REF!</definedName>
    <definedName name="mcorev" localSheetId="8">#REF!</definedName>
    <definedName name="mcorev">#REF!</definedName>
    <definedName name="mcosust" localSheetId="8">#REF!</definedName>
    <definedName name="mcosust">#REF!</definedName>
    <definedName name="mcoytd" localSheetId="8">#REF!</definedName>
    <definedName name="mcoytd">#REF!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ktExposure" localSheetId="8">#REF!</definedName>
    <definedName name="MktExposure">#REF!</definedName>
    <definedName name="Model_years">'[17]Gen Inputs'!$B$21</definedName>
    <definedName name="mohrs" localSheetId="8">#REF!</definedName>
    <definedName name="mohrs">#REF!</definedName>
    <definedName name="monacst" localSheetId="8">#REF!</definedName>
    <definedName name="monacst">#REF!</definedName>
    <definedName name="monact" localSheetId="8">#REF!</definedName>
    <definedName name="monact">#REF!</definedName>
    <definedName name="monash" localSheetId="8">#REF!</definedName>
    <definedName name="monash">#REF!</definedName>
    <definedName name="moncum" localSheetId="8">#REF!</definedName>
    <definedName name="moncum">#REF!</definedName>
    <definedName name="monmo" localSheetId="8">#REF!</definedName>
    <definedName name="monmo">#REF!</definedName>
    <definedName name="monmw" localSheetId="8">#REF!</definedName>
    <definedName name="monmw">#REF!</definedName>
    <definedName name="monrev" localSheetId="8">#REF!</definedName>
    <definedName name="monrev">#REF!</definedName>
    <definedName name="monsust" localSheetId="8">#REF!</definedName>
    <definedName name="monsust">#REF!</definedName>
    <definedName name="monytd" localSheetId="8">#REF!</definedName>
    <definedName name="monytd">#REF!</definedName>
    <definedName name="MT_WIND_TRANMISSION" localSheetId="8">#REF!</definedName>
    <definedName name="MT_WIND_TRANMISSION">#REF!</definedName>
    <definedName name="MTWind_LineLoss">[10]Assumptions!$M$7</definedName>
    <definedName name="MTWind_PeakCredit" localSheetId="8">#REF!</definedName>
    <definedName name="MTWind_PeakCredit">#REF!</definedName>
    <definedName name="MWAdd">'[1]Book Life'!$B$80</definedName>
    <definedName name="new_debt" localSheetId="8">[2]Sheet1!#REF!</definedName>
    <definedName name="new_debt">[2]Sheet1!#REF!</definedName>
    <definedName name="new_debt_total" localSheetId="8">[2]Sheet1!#REF!</definedName>
    <definedName name="new_debt_total">[2]Sheet1!#REF!</definedName>
    <definedName name="new_equity" localSheetId="8">[2]Sheet1!#REF!</definedName>
    <definedName name="new_equity">[2]Sheet1!#REF!</definedName>
    <definedName name="new_pref" localSheetId="8">[2]Sheet1!#REF!</definedName>
    <definedName name="new_pref">[2]Sheet1!#REF!</definedName>
    <definedName name="nuc_emp_red" localSheetId="8">[2]Sheet1!#REF!</definedName>
    <definedName name="nuc_emp_red">[2]Sheet1!#REF!</definedName>
    <definedName name="nuc_sf_depr_a" localSheetId="8">[2]Sheet1!#REF!</definedName>
    <definedName name="nuc_sf_depr_a">[2]Sheet1!#REF!</definedName>
    <definedName name="nuc_sf_depr_b" localSheetId="8">[2]Sheet1!#REF!</definedName>
    <definedName name="nuc_sf_depr_b">[2]Sheet1!#REF!</definedName>
    <definedName name="nuc_sf_depr_c" localSheetId="8">[2]Sheet1!#REF!</definedName>
    <definedName name="nuc_sf_depr_c">[2]Sheet1!#REF!</definedName>
    <definedName name="nuc_sf_depr_d" localSheetId="8">[2]Sheet1!#REF!</definedName>
    <definedName name="nuc_sf_depr_d">[2]Sheet1!#REF!</definedName>
    <definedName name="nuc_wage_0" localSheetId="8">[2]Sheet1!#REF!</definedName>
    <definedName name="nuc_wage_0">[2]Sheet1!#REF!</definedName>
    <definedName name="nuc797act" localSheetId="8">[7]!nuc797act</definedName>
    <definedName name="nuc797act">[7]!nuc797act</definedName>
    <definedName name="NUC797sum" localSheetId="8">[7]!NUC797sum</definedName>
    <definedName name="NUC797sum">[7]!NUC797sum</definedName>
    <definedName name="nuc97budget" localSheetId="8">[7]!nuc97budget</definedName>
    <definedName name="nuc97budget">[7]!nuc97budget</definedName>
    <definedName name="NUCEVA2ndqtr" localSheetId="8">[7]!NUCEVA2ndqtr</definedName>
    <definedName name="NUCEVA2ndqtr">[7]!NUCEVA2ndqtr</definedName>
    <definedName name="Nuclear_Prices">[11]Summary!$A$189</definedName>
    <definedName name="nugd_lp4" localSheetId="8">[2]Sheet1!#REF!</definedName>
    <definedName name="nugd_lp4">[2]Sheet1!#REF!</definedName>
    <definedName name="nugd_lp5" localSheetId="8">[2]Sheet1!#REF!</definedName>
    <definedName name="nugd_lp5">[2]Sheet1!#REF!</definedName>
    <definedName name="nugd_oth" localSheetId="8">[2]Sheet1!#REF!</definedName>
    <definedName name="nugd_oth">[2]Sheet1!#REF!</definedName>
    <definedName name="nugd_res" localSheetId="8">[2]Sheet1!#REF!</definedName>
    <definedName name="nugd_res">[2]Sheet1!#REF!</definedName>
    <definedName name="Number_of_Payments" localSheetId="8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Escalation">'[3]Input Expenses'!$B$2</definedName>
    <definedName name="O_M_Input">'[21]Operations(Input)'!$B$5:$AO$8,'[21]Operations(Input)'!$B$13:$AO$13,'[21]Operations(Input)'!$B$15:$B$17,'[21]Operations(Input)'!$B$17:$AO$17,'[21]Operations(Input)'!$B$15:$AO$15</definedName>
    <definedName name="offpeak_hours" localSheetId="8">#REF!</definedName>
    <definedName name="offpeak_hours">#REF!</definedName>
    <definedName name="Oil_Prices">[11]Summary!$A$96</definedName>
    <definedName name="Open_FOM" localSheetId="8">#REF!</definedName>
    <definedName name="Open_FOM">#REF!</definedName>
    <definedName name="Open_FOR" localSheetId="8">#REF!</definedName>
    <definedName name="Open_FOR">#REF!</definedName>
    <definedName name="OPR" localSheetId="8">#REF!</definedName>
    <definedName name="OPR">#REF!</definedName>
    <definedName name="oth_wage_0" localSheetId="8">[2]Sheet1!#REF!</definedName>
    <definedName name="oth_wage_0">[2]Sheet1!#REF!</definedName>
    <definedName name="Output_DB" localSheetId="8">[19]Controls!#REF!</definedName>
    <definedName name="Output_DB">[19]Controls!#REF!</definedName>
    <definedName name="OutYearEsc" localSheetId="8">#REF!</definedName>
    <definedName name="OutYearEsc">#REF!</definedName>
    <definedName name="page2" localSheetId="8">#REF!</definedName>
    <definedName name="page2">#REF!</definedName>
    <definedName name="pct_apply_ehh" localSheetId="8">[2]Sheet1!#REF!</definedName>
    <definedName name="pct_apply_ehh">[2]Sheet1!#REF!</definedName>
    <definedName name="pct_apply_gh" localSheetId="8">[2]Sheet1!#REF!</definedName>
    <definedName name="pct_apply_gh">[2]Sheet1!#REF!</definedName>
    <definedName name="pct_apply_gh1" localSheetId="8">[2]Sheet1!#REF!</definedName>
    <definedName name="pct_apply_gh1">[2]Sheet1!#REF!</definedName>
    <definedName name="pct_apply_grs" localSheetId="8">[2]Sheet1!#REF!</definedName>
    <definedName name="pct_apply_grs">[2]Sheet1!#REF!</definedName>
    <definedName name="pct_apply_gs1" localSheetId="8">[2]Sheet1!#REF!</definedName>
    <definedName name="pct_apply_gs1">[2]Sheet1!#REF!</definedName>
    <definedName name="pct_apply_gs3" localSheetId="8">[2]Sheet1!#REF!</definedName>
    <definedName name="pct_apply_gs3">[2]Sheet1!#REF!</definedName>
    <definedName name="pct_apply_lp4" localSheetId="8">[2]Sheet1!#REF!</definedName>
    <definedName name="pct_apply_lp4">[2]Sheet1!#REF!</definedName>
    <definedName name="pct_apply_lp5" localSheetId="8">[2]Sheet1!#REF!</definedName>
    <definedName name="pct_apply_lp5">[2]Sheet1!#REF!</definedName>
    <definedName name="pct_apply_sl" localSheetId="8">[2]Sheet1!#REF!</definedName>
    <definedName name="pct_apply_sl">[2]Sheet1!#REF!</definedName>
    <definedName name="peak_hours" localSheetId="8">#REF!</definedName>
    <definedName name="peak_hours">#REF!</definedName>
    <definedName name="Peaker_East_Rev_Esc" localSheetId="8">#REF!</definedName>
    <definedName name="Peaker_East_Rev_Esc">#REF!</definedName>
    <definedName name="Peaker_East_VOM_Esc" localSheetId="8">#REF!</definedName>
    <definedName name="Peaker_East_VOM_Esc">#REF!</definedName>
    <definedName name="Peaker_Rev_Esc" localSheetId="8">#REF!</definedName>
    <definedName name="Peaker_Rev_Esc">#REF!</definedName>
    <definedName name="Peaker_VOM_Esc" localSheetId="8">#REF!</definedName>
    <definedName name="Peaker_VOM_Esc">#REF!</definedName>
    <definedName name="PeakerAero" localSheetId="8">#REF!</definedName>
    <definedName name="PeakerAero">#REF!</definedName>
    <definedName name="PeakerFrame" localSheetId="8">#REF!</definedName>
    <definedName name="PeakerFrame">#REF!</definedName>
    <definedName name="PeakerRecip" localSheetId="8">#REF!</definedName>
    <definedName name="PeakerRecip">#REF!</definedName>
    <definedName name="PED" localSheetId="8">#REF!</definedName>
    <definedName name="PED">#REF!</definedName>
    <definedName name="PlanMargin">[10]Assumptions!$K$19</definedName>
    <definedName name="PlanMargin14" localSheetId="8">#REF!</definedName>
    <definedName name="PlanMargin14">#REF!</definedName>
    <definedName name="PlanMargin18" localSheetId="8">#REF!</definedName>
    <definedName name="PlanMargin18">#REF!</definedName>
    <definedName name="PlanMargin23" localSheetId="8">#REF!</definedName>
    <definedName name="PlanMargin23">#REF!</definedName>
    <definedName name="Planning_Margin" localSheetId="8">#REF!</definedName>
    <definedName name="Planning_Margin">#REF!</definedName>
    <definedName name="Plant_Input">'[21]Plant(Input)'!$B$7:$AP$9,'[21]Plant(Input)'!$B$11,'[21]Plant(Input)'!$B$15:$AP$15,'[21]Plant(Input)'!$B$18,'[21]Plant(Input)'!$B$20:$AP$20</definedName>
    <definedName name="Portfolio_Screening_Model" localSheetId="8">#REF!</definedName>
    <definedName name="Portfolio_Screening_Model">#REF!</definedName>
    <definedName name="PPADiscRate" localSheetId="8">#REF!</definedName>
    <definedName name="PPADiscRate">#REF!</definedName>
    <definedName name="PPAEscPerc" localSheetId="8">#REF!</definedName>
    <definedName name="PPAEscPerc">#REF!</definedName>
    <definedName name="PPE797act" localSheetId="8">[7]!PPE797act</definedName>
    <definedName name="PPE797act">[7]!PPE797act</definedName>
    <definedName name="ppe797sum" localSheetId="8">[7]!ppe797sum</definedName>
    <definedName name="ppe797sum">[7]!ppe797sum</definedName>
    <definedName name="PPEEVA2ndqtr" localSheetId="8">[7]!PPEEVA2ndqtr</definedName>
    <definedName name="PPEEVA2ndqtr">[7]!PPEEVA2ndqtr</definedName>
    <definedName name="PPL_dividends" localSheetId="8">[2]Sheet1!#REF!</definedName>
    <definedName name="PPL_dividends">[2]Sheet1!#REF!</definedName>
    <definedName name="pre_tax_WACC">[3]Assumptions!$D$39</definedName>
    <definedName name="Pref">[12]Sheet3!$B$3</definedName>
    <definedName name="Prefcost">[12]Sheet2!$B$11</definedName>
    <definedName name="Prefcost1">[12]Sheet2!$C$11</definedName>
    <definedName name="PreTaxDebtCost" localSheetId="8">#REF!</definedName>
    <definedName name="PreTaxDebtCost">#REF!</definedName>
    <definedName name="PreTaxWACC" localSheetId="8">#REF!</definedName>
    <definedName name="PreTaxWACC">#REF!</definedName>
    <definedName name="PRINT_3" localSheetId="8">#REF!</definedName>
    <definedName name="PRINT_3">#REF!</definedName>
    <definedName name="PRINT_4" localSheetId="8">#REF!</definedName>
    <definedName name="PRINT_4">#REF!</definedName>
    <definedName name="_xlnm.Print_Area" localSheetId="8">#REF!</definedName>
    <definedName name="_xlnm.Print_Area">#REF!</definedName>
    <definedName name="Print_Area_MI">[22]fuelbudg!$A$1:$P$1792</definedName>
    <definedName name="_xlnm.Print_Titles" localSheetId="8">#REF!</definedName>
    <definedName name="_xlnm.Print_Titles">#REF!</definedName>
    <definedName name="PRINT_TITLES_MI" localSheetId="8">#REF!</definedName>
    <definedName name="PRINT_TITLES_MI">#REF!</definedName>
    <definedName name="Project_Description">[3]Assumptions!$B$1</definedName>
    <definedName name="PropertyTax_Rate">[3]Assumptions!$B$6</definedName>
    <definedName name="PropTaxRate" localSheetId="8">#REF!</definedName>
    <definedName name="PropTaxRate">#REF!</definedName>
    <definedName name="PropTaxRatio" localSheetId="8">#REF!</definedName>
    <definedName name="PropTaxRatio">#REF!</definedName>
    <definedName name="Protege_Data_Range" localSheetId="8">#REF!</definedName>
    <definedName name="Protege_Data_Range">#REF!</definedName>
    <definedName name="Protege_Heading_Range" localSheetId="8">#REF!</definedName>
    <definedName name="Protege_Heading_Range">#REF!</definedName>
    <definedName name="Protege_Title_Range" localSheetId="8">#REF!</definedName>
    <definedName name="Protege_Title_Range">#REF!</definedName>
    <definedName name="PTCesc" localSheetId="8">#REF!</definedName>
    <definedName name="PTCesc">#REF!</definedName>
    <definedName name="PTCLastYear" localSheetId="8">#REF!</definedName>
    <definedName name="PTCLastYear">#REF!</definedName>
    <definedName name="PTCLoss_Wind1">'[1]Wind Acq Inputs'!$J$37</definedName>
    <definedName name="PTCLoss_Wind2">'[1]Wind Acq Inputs'!$J$81</definedName>
    <definedName name="PTCLoss_Wind3">'[1]Wind Acq Inputs'!$J$124</definedName>
    <definedName name="PumpedHydro_PeakCredit" localSheetId="8">#REF!</definedName>
    <definedName name="PumpedHydro_PeakCredit">#REF!</definedName>
    <definedName name="qqq" localSheetId="8" hidden="1">{#N/A,#N/A,FALSE,"schA"}</definedName>
    <definedName name="qqq" hidden="1">{#N/A,#N/A,FALSE,"schA"}</definedName>
    <definedName name="R_needs" localSheetId="8">[2]Sheet1!#REF!</definedName>
    <definedName name="R_needs">[2]Sheet1!#REF!</definedName>
    <definedName name="R_new_interest" localSheetId="8">[2]Sheet1!#REF!</definedName>
    <definedName name="R_new_interest">[2]Sheet1!#REF!</definedName>
    <definedName name="R_old_interest" localSheetId="8">[2]Sheet1!#REF!</definedName>
    <definedName name="R_old_interest">[2]Sheet1!#REF!</definedName>
    <definedName name="R_tot_equity" localSheetId="8">[2]Sheet1!#REF!</definedName>
    <definedName name="R_tot_equity">[2]Sheet1!#REF!</definedName>
    <definedName name="Rate_Base_Used">[3]Assumptions!$B$17</definedName>
    <definedName name="Rate_Case_Lag__yrs">'[23]Assumptions (Input)'!$B$24</definedName>
    <definedName name="RBN" localSheetId="8">#REF!</definedName>
    <definedName name="RBN">#REF!</definedName>
    <definedName name="RBU" localSheetId="8">#REF!</definedName>
    <definedName name="RBU">#REF!</definedName>
    <definedName name="RBV" localSheetId="8">#REF!</definedName>
    <definedName name="RBV">#REF!</definedName>
    <definedName name="rc_reg_other_a" localSheetId="8">[2]Sheet1!#REF!</definedName>
    <definedName name="rc_reg_other_a">[2]Sheet1!#REF!</definedName>
    <definedName name="REC_Credit" localSheetId="8">#REF!</definedName>
    <definedName name="REC_Credit">#REF!</definedName>
    <definedName name="Recip_FOM" localSheetId="8">#REF!</definedName>
    <definedName name="Recip_FOM">#REF!</definedName>
    <definedName name="RECIP_GAS_TRANS" localSheetId="8">#REF!</definedName>
    <definedName name="RECIP_GAS_TRANS">#REF!</definedName>
    <definedName name="RECIP_TRANS" localSheetId="8">#REF!</definedName>
    <definedName name="RECIP_TRANS">#REF!</definedName>
    <definedName name="reg_ror_1" localSheetId="8">[2]Sheet1!#REF!</definedName>
    <definedName name="reg_ror_1">[2]Sheet1!#REF!</definedName>
    <definedName name="Regulation_Flag">[3]Assumptions!$C$12</definedName>
    <definedName name="RENAME" localSheetId="2" hidden="1">#REF!</definedName>
    <definedName name="RENAME" localSheetId="8" hidden="1">#REF!</definedName>
    <definedName name="RENAME" localSheetId="5" hidden="1">#REF!</definedName>
    <definedName name="RENAME" localSheetId="6" hidden="1">#REF!</definedName>
    <definedName name="RENAME" localSheetId="7" hidden="1">#REF!</definedName>
    <definedName name="RENAME" hidden="1">#REF!</definedName>
    <definedName name="RENAME2" localSheetId="2" hidden="1">#REF!</definedName>
    <definedName name="RENAME2" localSheetId="8" hidden="1">#REF!</definedName>
    <definedName name="RENAME2" localSheetId="5" hidden="1">#REF!</definedName>
    <definedName name="RENAME2" localSheetId="6" hidden="1">#REF!</definedName>
    <definedName name="RENAME2" localSheetId="7" hidden="1">#REF!</definedName>
    <definedName name="RENAME2" hidden="1">#REF!</definedName>
    <definedName name="RenewableBookLife">'[1]Wind Acq Inputs'!$C$36</definedName>
    <definedName name="Report_ID__BMI_RID" localSheetId="8">#REF!</definedName>
    <definedName name="Report_ID__BMI_RID">#REF!</definedName>
    <definedName name="Requlated_scenario">[3]Assumptions!$B$12</definedName>
    <definedName name="res797act" localSheetId="8">[7]!res797act</definedName>
    <definedName name="res797act">[7]!res797act</definedName>
    <definedName name="res797sum" localSheetId="8">[7]!res797sum</definedName>
    <definedName name="res797sum">[7]!res797sum</definedName>
    <definedName name="RES97budget" localSheetId="8">[7]!RES97budget</definedName>
    <definedName name="RES97budget">[7]!RES97budget</definedName>
    <definedName name="resale_jcpl_yes" localSheetId="8">[2]Sheet1!#REF!</definedName>
    <definedName name="resale_jcpl_yes">[2]Sheet1!#REF!</definedName>
    <definedName name="resEVA2ndqtr" localSheetId="8">[7]!resEVA2ndqtr</definedName>
    <definedName name="resEVA2ndqtr">[7]!resEVA2ndqtr</definedName>
    <definedName name="Results" localSheetId="8">'[1]Results Summary'!$D$7:$D$14,'[1]Results Summary'!#REF!</definedName>
    <definedName name="Results">'[1]Results Summary'!$D$7:$D$14,'[1]Results Summary'!#REF!</definedName>
    <definedName name="retain_earn" localSheetId="8">[2]Sheet1!#REF!</definedName>
    <definedName name="retain_earn">[2]Sheet1!#REF!</definedName>
    <definedName name="RETRUN_TO_SUMARY_2" localSheetId="8">[7]!RETRUN_TO_SUMARY_2</definedName>
    <definedName name="RETRUN_TO_SUMARY_2">[7]!RETRUN_TO_SUMARY_2</definedName>
    <definedName name="rev_reduct_a" localSheetId="8">[2]Sheet1!#REF!</definedName>
    <definedName name="rev_reduct_a">[2]Sheet1!#REF!</definedName>
    <definedName name="rev_reduct_b" localSheetId="8">[2]Sheet1!#REF!</definedName>
    <definedName name="rev_reduct_b">[2]Sheet1!#REF!</definedName>
    <definedName name="RevBaseYear">'[24]March Point2'!$M$9</definedName>
    <definedName name="RevBaseYear2">'[24]March Point2'!$M$10</definedName>
    <definedName name="RevBaseYear3">'[24]March Point2'!$M$11</definedName>
    <definedName name="revenue_flag">'[5]Assumptions (Input)'!$C$13</definedName>
    <definedName name="Revenue_Taxes">[3]Assumptions!$B$7</definedName>
    <definedName name="RID" localSheetId="8">#REF!</definedName>
    <definedName name="RID">#REF!</definedName>
    <definedName name="Risk_Factor">'[5]Assumptions (Input)'!$B$17</definedName>
    <definedName name="ror" localSheetId="8">[2]Sheet1!#REF!</definedName>
    <definedName name="ror">[2]Sheet1!#REF!</definedName>
    <definedName name="Round5" localSheetId="8">[25]!Round5</definedName>
    <definedName name="Round5">[25]!Round5</definedName>
    <definedName name="RPSSurplus" localSheetId="8">#REF!</definedName>
    <definedName name="RPSSurplus">#REF!</definedName>
    <definedName name="RT_common_ratio" localSheetId="8">[2]Sheet1!#REF!</definedName>
    <definedName name="RT_common_ratio">[2]Sheet1!#REF!</definedName>
    <definedName name="RT_debt_ratio" localSheetId="8">[2]Sheet1!#REF!</definedName>
    <definedName name="RT_debt_ratio">[2]Sheet1!#REF!</definedName>
    <definedName name="RT_pref_ratio" localSheetId="8">[2]Sheet1!#REF!</definedName>
    <definedName name="RT_pref_ratio">[2]Sheet1!#REF!</definedName>
    <definedName name="Rtot_interest" localSheetId="8">[2]Sheet1!#REF!</definedName>
    <definedName name="Rtot_interest">[2]Sheet1!#REF!</definedName>
    <definedName name="s">[26]Offer_Value!$B$15:$AE$15</definedName>
    <definedName name="SAPBEXhrIndnt">"Wide"</definedName>
    <definedName name="SAPCrosstab1" localSheetId="8">#REF!</definedName>
    <definedName name="SAPCrosstab1">#REF!</definedName>
    <definedName name="SAPCrosstab3" localSheetId="8">#REF!</definedName>
    <definedName name="SAPCrosstab3">#REF!</definedName>
    <definedName name="SAPsysID">"708C5W7SBKP804JT78WJ0JNKI"</definedName>
    <definedName name="SAPwbID">"ARS"</definedName>
    <definedName name="sbyacst" localSheetId="8">#REF!</definedName>
    <definedName name="sbyacst">#REF!</definedName>
    <definedName name="sbyact" localSheetId="8">#REF!</definedName>
    <definedName name="sbyact">#REF!</definedName>
    <definedName name="sbyash" localSheetId="8">#REF!</definedName>
    <definedName name="sbyash">#REF!</definedName>
    <definedName name="sbycum" localSheetId="8">#REF!</definedName>
    <definedName name="sbycum">#REF!</definedName>
    <definedName name="sbymo" localSheetId="8">#REF!</definedName>
    <definedName name="sbymo">#REF!</definedName>
    <definedName name="sbymw" localSheetId="8">#REF!</definedName>
    <definedName name="sbymw">#REF!</definedName>
    <definedName name="sbyrev" localSheetId="8">#REF!</definedName>
    <definedName name="sbyrev">#REF!</definedName>
    <definedName name="sbysust" localSheetId="8">#REF!</definedName>
    <definedName name="sbysust">#REF!</definedName>
    <definedName name="sbyytd" localSheetId="8">#REF!</definedName>
    <definedName name="sbyytd">#REF!</definedName>
    <definedName name="sdAD">'[27]Thermal Acq Inputs'!$I$46</definedName>
    <definedName name="SDData" localSheetId="8">#REF!</definedName>
    <definedName name="SDData">#REF!</definedName>
    <definedName name="Self_Build_Peaker_Rev_Esc" localSheetId="8">#REF!</definedName>
    <definedName name="Self_Build_Peaker_Rev_Esc">#REF!</definedName>
    <definedName name="Self_Build_Peaker_VOM_Esc" localSheetId="8">#REF!</definedName>
    <definedName name="Self_Build_Peaker_VOM_Esc">#REF!</definedName>
    <definedName name="SelfPeaker" localSheetId="8">#REF!</definedName>
    <definedName name="SelfPeaker">#REF!</definedName>
    <definedName name="SellerDisc" localSheetId="8">#REF!</definedName>
    <definedName name="SellerDisc">#REF!</definedName>
    <definedName name="sfd" localSheetId="8">#REF!</definedName>
    <definedName name="sfd">#REF!</definedName>
    <definedName name="sfn" localSheetId="8">#REF!</definedName>
    <definedName name="sfn">#REF!</definedName>
    <definedName name="sfv" localSheetId="8">#REF!</definedName>
    <definedName name="sfv">#REF!</definedName>
    <definedName name="ShareCol1" localSheetId="8">#REF!</definedName>
    <definedName name="ShareCol1">#REF!</definedName>
    <definedName name="ShareCol2" localSheetId="8">#REF!</definedName>
    <definedName name="ShareCol2">#REF!</definedName>
    <definedName name="ShareCol3" localSheetId="8">#REF!</definedName>
    <definedName name="ShareCol3">#REF!</definedName>
    <definedName name="ShareCol4" localSheetId="8">#REF!</definedName>
    <definedName name="ShareCol4">#REF!</definedName>
    <definedName name="ShareFredDF" localSheetId="8">#REF!</definedName>
    <definedName name="ShareFredDF">#REF!</definedName>
    <definedName name="ShareFredP" localSheetId="8">#REF!</definedName>
    <definedName name="ShareFredP">#REF!</definedName>
    <definedName name="SocialCostCarbon_switch">[27]Assumptions!$O$33</definedName>
    <definedName name="Solar" localSheetId="8">#REF!</definedName>
    <definedName name="Solar">#REF!</definedName>
    <definedName name="Solar_FOM" localSheetId="8">#REF!</definedName>
    <definedName name="Solar_FOM">#REF!</definedName>
    <definedName name="Solar_PeakCredit" localSheetId="8">#REF!</definedName>
    <definedName name="Solar_PeakCredit">#REF!</definedName>
    <definedName name="Solar_RECcredit" localSheetId="8">#REF!</definedName>
    <definedName name="Solar_RECcredit">#REF!</definedName>
    <definedName name="Solar_Rev_Esc" localSheetId="8">#REF!</definedName>
    <definedName name="Solar_Rev_Esc">#REF!</definedName>
    <definedName name="Solar_Trans" localSheetId="8">#REF!</definedName>
    <definedName name="Solar_Trans">#REF!</definedName>
    <definedName name="Solar_VOM_Esc" localSheetId="8">#REF!</definedName>
    <definedName name="Solar_VOM_Esc">#REF!</definedName>
    <definedName name="SolarBookLife" localSheetId="8">#REF!</definedName>
    <definedName name="SolarBookLife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_Year">[3]Assumptions!$B$2</definedName>
    <definedName name="StartDate" localSheetId="8">#REF!</definedName>
    <definedName name="StartDate">#REF!</definedName>
    <definedName name="StartYear" localSheetId="8">#REF!</definedName>
    <definedName name="StartYear">#REF!</definedName>
    <definedName name="Strike_days">[26]Offer_Value!$B$36:$AE$36</definedName>
    <definedName name="T">[26]Offer_Value!$B$14:$AE$14</definedName>
    <definedName name="T_common_ratio" localSheetId="8">[2]Sheet1!#REF!</definedName>
    <definedName name="T_common_ratio">[2]Sheet1!#REF!</definedName>
    <definedName name="T_cost_common" localSheetId="8">[2]Sheet1!#REF!</definedName>
    <definedName name="T_cost_common">[2]Sheet1!#REF!</definedName>
    <definedName name="T_cost_debt" localSheetId="8">[2]Sheet1!#REF!</definedName>
    <definedName name="T_cost_debt">[2]Sheet1!#REF!</definedName>
    <definedName name="T_cost_pref" localSheetId="8">[2]Sheet1!#REF!</definedName>
    <definedName name="T_cost_pref">[2]Sheet1!#REF!</definedName>
    <definedName name="T_debt_ratio" localSheetId="8">[2]Sheet1!#REF!</definedName>
    <definedName name="T_debt_ratio">[2]Sheet1!#REF!</definedName>
    <definedName name="T_pref_ratio" localSheetId="8">[2]Sheet1!#REF!</definedName>
    <definedName name="T_pref_ratio">[2]Sheet1!#REF!</definedName>
    <definedName name="TableName">"Dummy"</definedName>
    <definedName name="taxes" localSheetId="8">[7]!taxes</definedName>
    <definedName name="taxes">[7]!taxes</definedName>
    <definedName name="Taxrate" localSheetId="8">#REF!</definedName>
    <definedName name="Taxrate">#REF!</definedName>
    <definedName name="tblecontents" localSheetId="8">[7]!tblecontents</definedName>
    <definedName name="tblecontents">[7]!tblecontents</definedName>
    <definedName name="td_emp_red" localSheetId="8">[2]Sheet1!#REF!</definedName>
    <definedName name="td_emp_red">[2]Sheet1!#REF!</definedName>
    <definedName name="Term">'[5]Assumptions (Input)'!$B$4</definedName>
    <definedName name="TEST">2000</definedName>
    <definedName name="Thermal_PeakCredit" localSheetId="8">#REF!</definedName>
    <definedName name="Thermal_PeakCredit">#REF!</definedName>
    <definedName name="ThermalBookLife" localSheetId="8">#REF!</definedName>
    <definedName name="ThermalBookLife">#REF!</definedName>
    <definedName name="Title" localSheetId="8">#REF!</definedName>
    <definedName name="Title">#REF!</definedName>
    <definedName name="TM1_Purchase_Switch" localSheetId="8">#REF!</definedName>
    <definedName name="TM1_Purchase_Switch">#REF!</definedName>
    <definedName name="TollPPA_01">[1]LPProblem!$K$20</definedName>
    <definedName name="TollPPA_02">[1]LPProblem!$K$21</definedName>
    <definedName name="TollPPA_03">[1]LPProblem!$K$22</definedName>
    <definedName name="TollPPA_04">[1]LPProblem!$K$23</definedName>
    <definedName name="TollPPA_05">[1]LPProblem!$K$24</definedName>
    <definedName name="TollPPA_06">[1]LPProblem!$K$25</definedName>
    <definedName name="TollPPA_07">[1]LPProblem!$K$26</definedName>
    <definedName name="TollPPA_08">[1]LPProblem!$K$27</definedName>
    <definedName name="TollPPA_09">[1]LPProblem!$K$28</definedName>
    <definedName name="TollPPA_10">[1]LPProblem!$K$29</definedName>
    <definedName name="TollPPA1_CapPer">'[1]Toll PPA Inputs'!$C$33</definedName>
    <definedName name="TollPPA1_RECcredit">'[1]Toll PPA Inputs'!$C$34</definedName>
    <definedName name="TollPPA1_RPSMult">'[1]Toll PPA Inputs'!$C$35</definedName>
    <definedName name="TollPPA10_CapPer">'[1]Toll PPA Inputs'!$C$375</definedName>
    <definedName name="TollPPA10_RECcredit">'[1]Toll PPA Inputs'!$C$376</definedName>
    <definedName name="TollPPA10_RPSMult">'[1]Toll PPA Inputs'!$C$377</definedName>
    <definedName name="TollPPA2_CapPer">'[1]Toll PPA Inputs'!$C$71</definedName>
    <definedName name="TollPPA2_RECcredit">'[1]Toll PPA Inputs'!$C$72</definedName>
    <definedName name="TollPPA2_RPSMult">'[1]Toll PPA Inputs'!$C$73</definedName>
    <definedName name="TollPPA3_CapPer">'[1]Toll PPA Inputs'!$C$109</definedName>
    <definedName name="TollPPA3_RECcredit">'[1]Toll PPA Inputs'!$C$110</definedName>
    <definedName name="TollPPA3_RPSMult">'[1]Toll PPA Inputs'!$C$111</definedName>
    <definedName name="TollPPA4_CapPer">'[1]Toll PPA Inputs'!$C$147</definedName>
    <definedName name="TollPPA4_RECcredit">'[1]Toll PPA Inputs'!$C$148</definedName>
    <definedName name="TollPPA4_RPSMult">'[1]Toll PPA Inputs'!$C$149</definedName>
    <definedName name="TollPPA5_CapPer">'[1]Toll PPA Inputs'!$C$185</definedName>
    <definedName name="TollPPA5_RECcredit">'[1]Toll PPA Inputs'!$C$186</definedName>
    <definedName name="TollPPA5_RPSMult">'[1]Toll PPA Inputs'!$C$187</definedName>
    <definedName name="TollPPA6_CapPer">'[1]Toll PPA Inputs'!$C$223</definedName>
    <definedName name="TollPPA6_RECcredit">'[1]Toll PPA Inputs'!$C$224</definedName>
    <definedName name="TollPPA6_RPSMult">'[1]Toll PPA Inputs'!$C$225</definedName>
    <definedName name="TollPPA7_CapPer">'[1]Toll PPA Inputs'!$C$261</definedName>
    <definedName name="TollPPA7_RECcredit">'[1]Toll PPA Inputs'!$C$262</definedName>
    <definedName name="TollPPA7_RPSMult">'[1]Toll PPA Inputs'!$C$263</definedName>
    <definedName name="TollPPA8_CapPer">'[1]Toll PPA Inputs'!$C$299</definedName>
    <definedName name="TollPPA8_RECcredit">'[1]Toll PPA Inputs'!$C$300</definedName>
    <definedName name="TollPPA8_RPSMult">'[1]Toll PPA Inputs'!$C$301</definedName>
    <definedName name="TollPPA9_CapPer">'[1]Toll PPA Inputs'!$C$337</definedName>
    <definedName name="TollPPA9_RECcredit">'[1]Toll PPA Inputs'!$C$338</definedName>
    <definedName name="TollPPA9_RPSMult">'[1]Toll PPA Inputs'!$C$339</definedName>
    <definedName name="tot_emp_red" localSheetId="8">[2]Sheet1!#REF!</definedName>
    <definedName name="tot_emp_red">[2]Sheet1!#REF!</definedName>
    <definedName name="Total_Payment" localSheetId="8">Scheduled_Payment+Extra_Payment</definedName>
    <definedName name="Total_Payment">Scheduled_Payment+Extra_Payment</definedName>
    <definedName name="total_rev_temp" localSheetId="8">[2]Sheet1!#REF!</definedName>
    <definedName name="total_rev_temp">[2]Sheet1!#REF!</definedName>
    <definedName name="TotalBatteries" localSheetId="8">#REF!</definedName>
    <definedName name="TotalBatteries">#REF!</definedName>
    <definedName name="TotalBiomass" localSheetId="8">#REF!</definedName>
    <definedName name="TotalBiomass">#REF!</definedName>
    <definedName name="TotalDSR" localSheetId="8">#REF!</definedName>
    <definedName name="TotalDSR">#REF!</definedName>
    <definedName name="TotalPeaker" localSheetId="8">#REF!</definedName>
    <definedName name="TotalPeaker">#REF!</definedName>
    <definedName name="TotalREC20">[1]LPProblem!$AA$32</definedName>
    <definedName name="TotalREC5" localSheetId="8">#REF!</definedName>
    <definedName name="TotalREC5">#REF!</definedName>
    <definedName name="TotalSelfPeaker" localSheetId="8">#REF!</definedName>
    <definedName name="TotalSelfPeaker">#REF!</definedName>
    <definedName name="TotalSolar" localSheetId="8">#REF!</definedName>
    <definedName name="TotalSolar">#REF!</definedName>
    <definedName name="TotalWestBuilds" localSheetId="8">#REF!</definedName>
    <definedName name="TotalWestBuilds">#REF!</definedName>
    <definedName name="TotalWindMT" localSheetId="8">#REF!</definedName>
    <definedName name="TotalWindMT">#REF!</definedName>
    <definedName name="totcum" localSheetId="8">#REF!</definedName>
    <definedName name="totcum">#REF!</definedName>
    <definedName name="totmo" localSheetId="8">#REF!</definedName>
    <definedName name="totmo">#REF!</definedName>
    <definedName name="totytd" localSheetId="8">#REF!</definedName>
    <definedName name="totytd">#REF!</definedName>
    <definedName name="TPactuals" localSheetId="8">[7]!TPactuals</definedName>
    <definedName name="TPactuals">[7]!TPactuals</definedName>
    <definedName name="TPbudget" localSheetId="8">[7]!TPbudget</definedName>
    <definedName name="TPbudget">[7]!TPbudget</definedName>
    <definedName name="TRANS_CCGT" localSheetId="8">#REF!</definedName>
    <definedName name="TRANS_CCGT">#REF!</definedName>
    <definedName name="TransEsc" localSheetId="8">#REF!</definedName>
    <definedName name="TransEsc">#REF!</definedName>
    <definedName name="Tx_PeakCredit" localSheetId="8">#REF!</definedName>
    <definedName name="Tx_PeakCredit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>IF(Loan_Amount*Interest_Rate*Loan_Years*Loan_Start&gt;0,1,0)</definedName>
    <definedName name="View_Graph3" localSheetId="8">[11]!View_Graph3</definedName>
    <definedName name="View_Graph3">[11]!View_Graph3</definedName>
    <definedName name="VOMEsc" localSheetId="8">#REF!</definedName>
    <definedName name="VOMEsc">#REF!</definedName>
    <definedName name="WA_LineLoss">[10]Assumptions!$L$7</definedName>
    <definedName name="WACC" localSheetId="8">#REF!</definedName>
    <definedName name="WACC">#REF!</definedName>
    <definedName name="wc" localSheetId="8">[2]Sheet1!#REF!</definedName>
    <definedName name="wc">[2]Sheet1!#REF!</definedName>
    <definedName name="wc_frac" localSheetId="8">[2]Sheet1!#REF!</definedName>
    <definedName name="wc_frac">[2]Sheet1!#REF!</definedName>
    <definedName name="west_offpeak_hours" localSheetId="8">#REF!</definedName>
    <definedName name="west_offpeak_hours">#REF!</definedName>
    <definedName name="west_peak_hours" localSheetId="8">#REF!</definedName>
    <definedName name="west_peak_hours">#REF!</definedName>
    <definedName name="wHAT" localSheetId="8">[19]Controls!#REF!</definedName>
    <definedName name="wHAT">[19]Controls!#REF!</definedName>
    <definedName name="Wieghted_Cost_of_Interest">[3]Assumptions!$D$40</definedName>
    <definedName name="Wind" localSheetId="8">#REF!</definedName>
    <definedName name="Wind">#REF!</definedName>
    <definedName name="Wind_Acq1_Start_Date">'[1]Wind Acq Inputs'!$C$41</definedName>
    <definedName name="Wind_Acq2_Start_Date">'[1]Wind Acq Inputs'!$C$85</definedName>
    <definedName name="Wind_Acq3_Start_Date">'[1]Wind Acq Inputs'!$C$128</definedName>
    <definedName name="Wind_Acq4_Start_Date">'[1]Wind Acq Inputs'!$C$170</definedName>
    <definedName name="Wind_Acq5_Start_Date">'[1]Wind Acq Inputs'!$C$213</definedName>
    <definedName name="Wind_FOM" localSheetId="8">#REF!</definedName>
    <definedName name="Wind_FOM">#REF!</definedName>
    <definedName name="Wind_PeakCredit" localSheetId="8">#REF!</definedName>
    <definedName name="Wind_PeakCredit">#REF!</definedName>
    <definedName name="Wind_RECcredit" localSheetId="8">#REF!</definedName>
    <definedName name="Wind_RECcredit">#REF!</definedName>
    <definedName name="Wind_Rev_Esc" localSheetId="8">#REF!</definedName>
    <definedName name="Wind_Rev_Esc">#REF!</definedName>
    <definedName name="WIND_TRANSMISSION" localSheetId="8">#REF!</definedName>
    <definedName name="WIND_TRANSMISSION">#REF!</definedName>
    <definedName name="Wind_VOM_Esc" localSheetId="8">#REF!</definedName>
    <definedName name="Wind_VOM_Esc">#REF!</definedName>
    <definedName name="Wind1_PeakCredit">'[1]Wind Acq Inputs'!$C$37</definedName>
    <definedName name="Wind1_RECcredit">'[1]Wind Acq Inputs'!$C$38</definedName>
    <definedName name="Wind1_RPSMult">'[1]Wind Acq Inputs'!$C$39</definedName>
    <definedName name="Wind2_PeakCredit">'[1]Wind Acq Inputs'!$C$81</definedName>
    <definedName name="Wind2_RECcredit">'[1]Wind Acq Inputs'!$C$82</definedName>
    <definedName name="Wind2_RPSMult">'[1]Wind Acq Inputs'!$C$83</definedName>
    <definedName name="Wind2BookLife">'[1]Wind Acq Inputs'!$C$80</definedName>
    <definedName name="Wind3_PeakCredit">'[1]Wind Acq Inputs'!$C$124</definedName>
    <definedName name="Wind3_RECcredit">'[1]Wind Acq Inputs'!$C$125</definedName>
    <definedName name="Wind3_RPSMult">'[1]Wind Acq Inputs'!$C$126</definedName>
    <definedName name="Wind3BookLife">'[1]Wind Acq Inputs'!$C$123</definedName>
    <definedName name="Wind4_PeakCredit">'[1]Wind Acq Inputs'!$C$166</definedName>
    <definedName name="Wind4_RECcredit">'[1]Wind Acq Inputs'!$C$167</definedName>
    <definedName name="Wind4_RPSMult">'[1]Wind Acq Inputs'!$C$168</definedName>
    <definedName name="Wind4BookLife">'[1]Wind Acq Inputs'!$C$165</definedName>
    <definedName name="Wind5_PeakCredit">'[1]Wind Acq Inputs'!$C$209</definedName>
    <definedName name="Wind5_RECcredit">'[1]Wind Acq Inputs'!$C$210</definedName>
    <definedName name="Wind5_RPSMult">'[1]Wind Acq Inputs'!$C$211</definedName>
    <definedName name="Wind5BookLife">'[1]Wind Acq Inputs'!$C$208</definedName>
    <definedName name="WindBookLife" localSheetId="8">#REF!</definedName>
    <definedName name="WindBookLife">#REF!</definedName>
    <definedName name="WindLong_RECcredit" localSheetId="8">#REF!</definedName>
    <definedName name="WindLong_RECcredit">#REF!</definedName>
    <definedName name="WindMT_FOM" localSheetId="8">#REF!</definedName>
    <definedName name="WindMT_FOM">#REF!</definedName>
    <definedName name="WindMTA" localSheetId="8">#REF!</definedName>
    <definedName name="WindMTA">#REF!</definedName>
    <definedName name="WindPPA_01">[1]LPProblem!$K$30</definedName>
    <definedName name="WindPPA_02">[1]LPProblem!$K$31</definedName>
    <definedName name="WindPPA_03">[1]LPProblem!$K$32</definedName>
    <definedName name="WindPPA_04">[1]LPProblem!$K$33</definedName>
    <definedName name="WindPPA_05">[1]LPProblem!$K$34</definedName>
    <definedName name="WindPPA_PeakCredit">'[1]Wind PPA Inputs'!$C$24</definedName>
    <definedName name="WindPPA1_RECcredit">'[1]Wind PPA Inputs'!$C$25</definedName>
    <definedName name="WindPPA1_REConly">'[1]Wind PPA Inputs'!$C$27</definedName>
    <definedName name="WindPPA1_RPSMult">'[1]Wind PPA Inputs'!$C$26</definedName>
    <definedName name="WindPPA2_PeakCredit">'[1]Wind PPA Inputs'!$C$55</definedName>
    <definedName name="WindPPA2_RECcredit">'[1]Wind PPA Inputs'!$C$56</definedName>
    <definedName name="WindPPA2_REConly">'[1]Wind PPA Inputs'!$C$58</definedName>
    <definedName name="WindPPA2_RPSMult">'[1]Wind PPA Inputs'!$C$57</definedName>
    <definedName name="WindPPA3_PeakCredit">'[1]Wind PPA Inputs'!$C$86</definedName>
    <definedName name="WindPPA3_RECcredit">'[1]Wind PPA Inputs'!$C$87</definedName>
    <definedName name="WindPPA3_REConly">'[1]Wind PPA Inputs'!$C$89</definedName>
    <definedName name="WindPPA3_RPSMult">'[1]Wind PPA Inputs'!$C$88</definedName>
    <definedName name="WindPPA4_PeakCredit">'[1]Wind PPA Inputs'!$C$117</definedName>
    <definedName name="WindPPA4_RECcredit">'[1]Wind PPA Inputs'!$C$118</definedName>
    <definedName name="WindPPA4_REConly">'[1]Wind PPA Inputs'!$C$120</definedName>
    <definedName name="WindPPA4_RPSMult">'[1]Wind PPA Inputs'!$C$119</definedName>
    <definedName name="WindPPA5_PeakCredit">'[1]Wind PPA Inputs'!$C$148</definedName>
    <definedName name="WindPPA5_RECcredit">'[1]Wind PPA Inputs'!$C$149</definedName>
    <definedName name="WindPPA5_REConly">'[1]Wind PPA Inputs'!$C$151</definedName>
    <definedName name="WindPPA5_RPSMult">'[1]Wind PPA Inputs'!$C$150</definedName>
    <definedName name="WindPTCLoss" localSheetId="8">#REF!</definedName>
    <definedName name="WindPTCLoss">#REF!</definedName>
    <definedName name="WindResReq" localSheetId="8">#REF!</definedName>
    <definedName name="WindResReq">#REF!</definedName>
    <definedName name="wnp3ex_wkly_vect_input">[28]WNP3_BPA_Exchange!$D$75:$AR$243</definedName>
    <definedName name="wpkacst" localSheetId="8">#REF!</definedName>
    <definedName name="wpkacst">#REF!</definedName>
    <definedName name="wpkact" localSheetId="8">#REF!</definedName>
    <definedName name="wpkact">#REF!</definedName>
    <definedName name="wpkash" localSheetId="8">#REF!</definedName>
    <definedName name="wpkash">#REF!</definedName>
    <definedName name="wpkcum" localSheetId="8">#REF!</definedName>
    <definedName name="wpkcum">#REF!</definedName>
    <definedName name="wpkmo" localSheetId="8">#REF!</definedName>
    <definedName name="wpkmo">#REF!</definedName>
    <definedName name="wpkmw" localSheetId="8">#REF!</definedName>
    <definedName name="wpkmw">#REF!</definedName>
    <definedName name="wpkrev" localSheetId="8">#REF!</definedName>
    <definedName name="wpkrev">#REF!</definedName>
    <definedName name="wpksust" localSheetId="8">#REF!</definedName>
    <definedName name="wpksust">#REF!</definedName>
    <definedName name="wpkytd" localSheetId="8">#REF!</definedName>
    <definedName name="wpkytd">#REF!</definedName>
    <definedName name="wrn.ECR." localSheetId="8" hidden="1">{#N/A,#N/A,FALSE,"schA"}</definedName>
    <definedName name="wrn.ECR." hidden="1">{#N/A,#N/A,FALSE,"schA"}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8" hidden="1">{#N/A,#N/A,FALSE,"schA"}</definedName>
    <definedName name="www" hidden="1">{#N/A,#N/A,FALSE,"schA"}</definedName>
    <definedName name="Years" localSheetId="8">#REF!</definedName>
    <definedName name="Years">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41" l="1"/>
  <c r="K69" i="41" l="1"/>
  <c r="K82" i="41"/>
  <c r="J81" i="41"/>
  <c r="K80" i="41"/>
  <c r="K79" i="41"/>
  <c r="J78" i="41"/>
  <c r="K70" i="41"/>
  <c r="J71" i="41"/>
  <c r="J68" i="41"/>
  <c r="V34" i="80"/>
  <c r="N34" i="80"/>
  <c r="F34" i="80"/>
  <c r="W42" i="80"/>
  <c r="V42" i="80"/>
  <c r="U42" i="80"/>
  <c r="T42" i="80"/>
  <c r="S42" i="80"/>
  <c r="R42" i="80"/>
  <c r="Q42" i="80"/>
  <c r="P42" i="80"/>
  <c r="O42" i="80"/>
  <c r="N42" i="80"/>
  <c r="M42" i="80"/>
  <c r="L42" i="80"/>
  <c r="K42" i="80"/>
  <c r="J42" i="80"/>
  <c r="I42" i="80"/>
  <c r="H42" i="80"/>
  <c r="G42" i="80"/>
  <c r="F42" i="80"/>
  <c r="E42" i="80"/>
  <c r="D42" i="80"/>
  <c r="C42" i="80"/>
  <c r="B42" i="80"/>
  <c r="P21" i="80"/>
  <c r="H21" i="80"/>
  <c r="T33" i="80"/>
  <c r="L33" i="80"/>
  <c r="D33" i="80"/>
  <c r="W22" i="80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C22" i="80"/>
  <c r="B22" i="80"/>
  <c r="W33" i="80"/>
  <c r="V21" i="80"/>
  <c r="U21" i="80"/>
  <c r="T34" i="80"/>
  <c r="S34" i="80"/>
  <c r="R33" i="80"/>
  <c r="Q33" i="80"/>
  <c r="P33" i="80"/>
  <c r="O33" i="80"/>
  <c r="N21" i="80"/>
  <c r="M21" i="80"/>
  <c r="L34" i="80"/>
  <c r="K34" i="80"/>
  <c r="J33" i="80"/>
  <c r="I33" i="80"/>
  <c r="H33" i="80"/>
  <c r="G33" i="80"/>
  <c r="F21" i="80"/>
  <c r="E21" i="80"/>
  <c r="D34" i="80"/>
  <c r="C34" i="80"/>
  <c r="B33" i="80"/>
  <c r="G24" i="80" l="1"/>
  <c r="G41" i="80" s="1"/>
  <c r="G43" i="80" s="1"/>
  <c r="G35" i="80"/>
  <c r="O24" i="80"/>
  <c r="O41" i="80" s="1"/>
  <c r="O43" i="80" s="1"/>
  <c r="O35" i="80"/>
  <c r="W24" i="80"/>
  <c r="W41" i="80" s="1"/>
  <c r="W43" i="80" s="1"/>
  <c r="W35" i="80"/>
  <c r="H24" i="80"/>
  <c r="H41" i="80" s="1"/>
  <c r="H43" i="80" s="1"/>
  <c r="H35" i="80"/>
  <c r="Q24" i="80"/>
  <c r="Q41" i="80" s="1"/>
  <c r="Q43" i="80" s="1"/>
  <c r="Q35" i="80"/>
  <c r="P35" i="80"/>
  <c r="P24" i="80"/>
  <c r="P41" i="80" s="1"/>
  <c r="P43" i="80" s="1"/>
  <c r="H36" i="80"/>
  <c r="H39" i="80" s="1"/>
  <c r="J24" i="80"/>
  <c r="J41" i="80" s="1"/>
  <c r="J43" i="80" s="1"/>
  <c r="J35" i="80"/>
  <c r="Q36" i="80"/>
  <c r="Q39" i="80" s="1"/>
  <c r="C24" i="80"/>
  <c r="C41" i="80" s="1"/>
  <c r="C43" i="80" s="1"/>
  <c r="C35" i="80"/>
  <c r="K24" i="80"/>
  <c r="K41" i="80" s="1"/>
  <c r="K43" i="80" s="1"/>
  <c r="K35" i="80"/>
  <c r="S24" i="80"/>
  <c r="S41" i="80" s="1"/>
  <c r="S43" i="80" s="1"/>
  <c r="S35" i="80"/>
  <c r="I24" i="80"/>
  <c r="I41" i="80" s="1"/>
  <c r="I43" i="80" s="1"/>
  <c r="I35" i="80"/>
  <c r="B24" i="80"/>
  <c r="B41" i="80" s="1"/>
  <c r="B43" i="80" s="1"/>
  <c r="B35" i="80"/>
  <c r="R24" i="80"/>
  <c r="R41" i="80" s="1"/>
  <c r="R43" i="80" s="1"/>
  <c r="R35" i="80"/>
  <c r="D24" i="80"/>
  <c r="D41" i="80" s="1"/>
  <c r="D43" i="80" s="1"/>
  <c r="D35" i="80"/>
  <c r="D36" i="80" s="1"/>
  <c r="D39" i="80" s="1"/>
  <c r="L24" i="80"/>
  <c r="L41" i="80" s="1"/>
  <c r="L43" i="80" s="1"/>
  <c r="L35" i="80"/>
  <c r="T24" i="80"/>
  <c r="T41" i="80" s="1"/>
  <c r="T43" i="80" s="1"/>
  <c r="T35" i="80"/>
  <c r="T36" i="80" s="1"/>
  <c r="T39" i="80" s="1"/>
  <c r="E35" i="80"/>
  <c r="E24" i="80"/>
  <c r="E41" i="80" s="1"/>
  <c r="E43" i="80" s="1"/>
  <c r="M35" i="80"/>
  <c r="M24" i="80"/>
  <c r="M41" i="80" s="1"/>
  <c r="M43" i="80" s="1"/>
  <c r="U35" i="80"/>
  <c r="U24" i="80"/>
  <c r="U41" i="80" s="1"/>
  <c r="U43" i="80" s="1"/>
  <c r="L36" i="80"/>
  <c r="L39" i="80" s="1"/>
  <c r="F35" i="80"/>
  <c r="F24" i="80"/>
  <c r="F41" i="80" s="1"/>
  <c r="F43" i="80" s="1"/>
  <c r="N35" i="80"/>
  <c r="N24" i="80"/>
  <c r="N41" i="80" s="1"/>
  <c r="N43" i="80" s="1"/>
  <c r="V35" i="80"/>
  <c r="V24" i="80"/>
  <c r="V41" i="80" s="1"/>
  <c r="V43" i="80" s="1"/>
  <c r="Y10" i="80"/>
  <c r="G21" i="80"/>
  <c r="O21" i="80"/>
  <c r="W21" i="80"/>
  <c r="C33" i="80"/>
  <c r="C36" i="80" s="1"/>
  <c r="C39" i="80" s="1"/>
  <c r="K33" i="80"/>
  <c r="K36" i="80" s="1"/>
  <c r="K39" i="80" s="1"/>
  <c r="S33" i="80"/>
  <c r="S36" i="80" s="1"/>
  <c r="S39" i="80" s="1"/>
  <c r="E34" i="80"/>
  <c r="M34" i="80"/>
  <c r="U34" i="80"/>
  <c r="I21" i="80"/>
  <c r="Q21" i="80"/>
  <c r="E33" i="80"/>
  <c r="E36" i="80" s="1"/>
  <c r="E39" i="80" s="1"/>
  <c r="M33" i="80"/>
  <c r="M36" i="80" s="1"/>
  <c r="M39" i="80" s="1"/>
  <c r="U33" i="80"/>
  <c r="G34" i="80"/>
  <c r="G36" i="80" s="1"/>
  <c r="G39" i="80" s="1"/>
  <c r="O34" i="80"/>
  <c r="O36" i="80" s="1"/>
  <c r="O39" i="80" s="1"/>
  <c r="W34" i="80"/>
  <c r="W36" i="80" s="1"/>
  <c r="W39" i="80" s="1"/>
  <c r="B21" i="80"/>
  <c r="J21" i="80"/>
  <c r="R21" i="80"/>
  <c r="F33" i="80"/>
  <c r="F36" i="80" s="1"/>
  <c r="F39" i="80" s="1"/>
  <c r="N33" i="80"/>
  <c r="V33" i="80"/>
  <c r="V36" i="80" s="1"/>
  <c r="V39" i="80" s="1"/>
  <c r="H34" i="80"/>
  <c r="P34" i="80"/>
  <c r="P36" i="80" s="1"/>
  <c r="P39" i="80" s="1"/>
  <c r="C21" i="80"/>
  <c r="K21" i="80"/>
  <c r="S21" i="80"/>
  <c r="I34" i="80"/>
  <c r="I36" i="80" s="1"/>
  <c r="I39" i="80" s="1"/>
  <c r="Q34" i="80"/>
  <c r="D21" i="80"/>
  <c r="L21" i="80"/>
  <c r="T21" i="80"/>
  <c r="B34" i="80"/>
  <c r="B36" i="80" s="1"/>
  <c r="B39" i="80" s="1"/>
  <c r="J34" i="80"/>
  <c r="J36" i="80" s="1"/>
  <c r="J39" i="80" s="1"/>
  <c r="R34" i="80"/>
  <c r="R36" i="80" s="1"/>
  <c r="R39" i="80" s="1"/>
  <c r="D45" i="80" l="1"/>
  <c r="D47" i="80"/>
  <c r="N36" i="80"/>
  <c r="N39" i="80" s="1"/>
  <c r="U36" i="80"/>
  <c r="U39" i="80" s="1"/>
  <c r="J45" i="80"/>
  <c r="J47" i="80"/>
  <c r="N45" i="80"/>
  <c r="N47" i="80"/>
  <c r="H47" i="80"/>
  <c r="H45" i="80"/>
  <c r="R45" i="80"/>
  <c r="R47" i="80"/>
  <c r="F45" i="80"/>
  <c r="F47" i="80"/>
  <c r="M45" i="80"/>
  <c r="M47" i="80"/>
  <c r="K45" i="80"/>
  <c r="K47" i="80"/>
  <c r="W47" i="80"/>
  <c r="W45" i="80"/>
  <c r="U45" i="80"/>
  <c r="U47" i="80"/>
  <c r="L45" i="80"/>
  <c r="L47" i="80"/>
  <c r="B45" i="80"/>
  <c r="B47" i="80"/>
  <c r="P47" i="80"/>
  <c r="P45" i="80"/>
  <c r="T45" i="80"/>
  <c r="T47" i="80"/>
  <c r="E45" i="80"/>
  <c r="E47" i="80"/>
  <c r="C45" i="80"/>
  <c r="C47" i="80"/>
  <c r="O47" i="80"/>
  <c r="O45" i="80"/>
  <c r="S45" i="80"/>
  <c r="S47" i="80"/>
  <c r="I45" i="80"/>
  <c r="I47" i="80"/>
  <c r="V45" i="80"/>
  <c r="V47" i="80"/>
  <c r="Q45" i="80"/>
  <c r="Q47" i="80"/>
  <c r="G47" i="80"/>
  <c r="G45" i="80"/>
  <c r="X47" i="80" l="1"/>
  <c r="C14" i="52" l="1"/>
  <c r="D13" i="52"/>
  <c r="C13" i="52"/>
  <c r="C12" i="52"/>
  <c r="F13" i="52"/>
  <c r="F12" i="52"/>
  <c r="E13" i="52"/>
  <c r="C8" i="52"/>
  <c r="H81" i="41" l="1"/>
  <c r="F8" i="52"/>
  <c r="F14" i="52" s="1"/>
  <c r="G72" i="41"/>
  <c r="D71" i="41"/>
  <c r="C72" i="41"/>
  <c r="C30" i="21"/>
  <c r="D30" i="21"/>
  <c r="E30" i="21"/>
  <c r="J30" i="21"/>
  <c r="K30" i="21"/>
  <c r="L30" i="21"/>
  <c r="M30" i="21"/>
  <c r="R30" i="21"/>
  <c r="S30" i="21"/>
  <c r="T30" i="21"/>
  <c r="U30" i="21"/>
  <c r="D26" i="21"/>
  <c r="E26" i="21"/>
  <c r="F26" i="21"/>
  <c r="G26" i="21"/>
  <c r="L26" i="21"/>
  <c r="M26" i="21"/>
  <c r="N26" i="21"/>
  <c r="O26" i="21"/>
  <c r="T26" i="21"/>
  <c r="U26" i="21"/>
  <c r="V26" i="21"/>
  <c r="W26" i="21"/>
  <c r="I72" i="41"/>
  <c r="E72" i="41"/>
  <c r="H72" i="41"/>
  <c r="H71" i="41"/>
  <c r="F71" i="41"/>
  <c r="F81" i="41"/>
  <c r="F72" i="41"/>
  <c r="D81" i="41"/>
  <c r="B71" i="41"/>
  <c r="S26" i="21" l="1"/>
  <c r="K26" i="21"/>
  <c r="C26" i="21"/>
  <c r="Q30" i="21"/>
  <c r="I30" i="21"/>
  <c r="R26" i="21"/>
  <c r="J26" i="21"/>
  <c r="B30" i="21"/>
  <c r="P30" i="21"/>
  <c r="H30" i="21"/>
  <c r="Q26" i="21"/>
  <c r="I26" i="21"/>
  <c r="W30" i="21"/>
  <c r="O30" i="21"/>
  <c r="G30" i="21"/>
  <c r="B26" i="21"/>
  <c r="P26" i="21"/>
  <c r="H26" i="21"/>
  <c r="V30" i="21"/>
  <c r="N30" i="21"/>
  <c r="F30" i="21"/>
  <c r="E82" i="41" l="1"/>
  <c r="I82" i="41"/>
  <c r="F82" i="41"/>
  <c r="G82" i="41"/>
  <c r="H82" i="41"/>
  <c r="C82" i="41"/>
  <c r="B81" i="41" l="1"/>
  <c r="K73" i="41"/>
  <c r="K83" i="41" l="1"/>
  <c r="AJ46" i="41" l="1"/>
  <c r="AJ47" i="41"/>
  <c r="J83" i="41" l="1"/>
  <c r="N62" i="41"/>
  <c r="S62" i="41" l="1"/>
  <c r="U62" i="41"/>
  <c r="P62" i="41"/>
  <c r="R45" i="41" l="1"/>
  <c r="P45" i="41"/>
  <c r="N45" i="41"/>
  <c r="L45" i="41"/>
  <c r="H45" i="41"/>
  <c r="D45" i="41"/>
  <c r="F45" i="41"/>
  <c r="B45" i="41"/>
  <c r="E12" i="52" l="1"/>
  <c r="E8" i="52" l="1"/>
  <c r="E14" i="52" s="1"/>
  <c r="D12" i="52"/>
  <c r="J73" i="41"/>
  <c r="D8" i="52" l="1"/>
  <c r="D14" i="52" s="1"/>
  <c r="H42" i="16" l="1"/>
  <c r="W17" i="20" l="1"/>
  <c r="B42" i="21" l="1"/>
  <c r="C38" i="41" s="1"/>
  <c r="C42" i="21"/>
  <c r="E38" i="41" s="1"/>
  <c r="D42" i="21"/>
  <c r="G38" i="41" s="1"/>
  <c r="E42" i="21"/>
  <c r="I38" i="41" s="1"/>
  <c r="F42" i="21"/>
  <c r="M38" i="41" s="1"/>
  <c r="G42" i="21"/>
  <c r="O38" i="41" s="1"/>
  <c r="H42" i="21"/>
  <c r="I70" i="41" s="1"/>
  <c r="I42" i="21"/>
  <c r="S38" i="41" s="1"/>
  <c r="AE47" i="41" s="1"/>
  <c r="J42" i="21"/>
  <c r="U38" i="41" s="1"/>
  <c r="K42" i="21"/>
  <c r="W38" i="41" s="1"/>
  <c r="L42" i="21"/>
  <c r="Y38" i="41" s="1"/>
  <c r="M42" i="21"/>
  <c r="N42" i="21"/>
  <c r="AC38" i="41" s="1"/>
  <c r="O42" i="21"/>
  <c r="AE38" i="41" s="1"/>
  <c r="P42" i="21"/>
  <c r="AG38" i="41" s="1"/>
  <c r="Q42" i="21"/>
  <c r="AI38" i="41" s="1"/>
  <c r="R42" i="21"/>
  <c r="S42" i="21"/>
  <c r="AM38" i="41" s="1"/>
  <c r="T42" i="21"/>
  <c r="AO38" i="41" s="1"/>
  <c r="U42" i="21"/>
  <c r="AQ38" i="41" s="1"/>
  <c r="V42" i="21"/>
  <c r="AS38" i="41" s="1"/>
  <c r="W42" i="21"/>
  <c r="I80" i="41" s="1"/>
  <c r="B42" i="20"/>
  <c r="C29" i="41" s="1"/>
  <c r="C42" i="20"/>
  <c r="E29" i="41" s="1"/>
  <c r="D42" i="20"/>
  <c r="G29" i="41" s="1"/>
  <c r="E42" i="20"/>
  <c r="I29" i="41" s="1"/>
  <c r="F42" i="20"/>
  <c r="M29" i="41" s="1"/>
  <c r="G42" i="20"/>
  <c r="O29" i="41" s="1"/>
  <c r="I42" i="20"/>
  <c r="S29" i="41" s="1"/>
  <c r="J42" i="20"/>
  <c r="U29" i="41" s="1"/>
  <c r="K42" i="20"/>
  <c r="W29" i="41" s="1"/>
  <c r="L42" i="20"/>
  <c r="Y29" i="41" s="1"/>
  <c r="N42" i="20"/>
  <c r="AC29" i="41" s="1"/>
  <c r="O42" i="20"/>
  <c r="AE29" i="41" s="1"/>
  <c r="P42" i="20"/>
  <c r="AG29" i="41" s="1"/>
  <c r="Q42" i="20"/>
  <c r="AI29" i="41" s="1"/>
  <c r="R42" i="20"/>
  <c r="AK29" i="41" s="1"/>
  <c r="S42" i="20"/>
  <c r="AM29" i="41" s="1"/>
  <c r="T42" i="20"/>
  <c r="AO29" i="41" s="1"/>
  <c r="U42" i="20"/>
  <c r="AQ29" i="41" s="1"/>
  <c r="V42" i="20"/>
  <c r="AS29" i="41" s="1"/>
  <c r="Z47" i="41" l="1"/>
  <c r="V47" i="41"/>
  <c r="Q38" i="41"/>
  <c r="S58" i="41" s="1"/>
  <c r="AU38" i="41"/>
  <c r="AA38" i="41"/>
  <c r="AG47" i="41" s="1"/>
  <c r="AK38" i="41"/>
  <c r="AI47" i="41" s="1"/>
  <c r="H42" i="20"/>
  <c r="W42" i="20"/>
  <c r="G80" i="41" s="1"/>
  <c r="M42" i="20"/>
  <c r="AA29" i="41" s="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B18" i="21"/>
  <c r="B17" i="21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B18" i="20"/>
  <c r="B17" i="20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B17" i="19"/>
  <c r="W42" i="19"/>
  <c r="E80" i="41" s="1"/>
  <c r="V42" i="19"/>
  <c r="AS19" i="41" s="1"/>
  <c r="U42" i="19"/>
  <c r="AQ19" i="41" s="1"/>
  <c r="T42" i="19"/>
  <c r="AO19" i="41" s="1"/>
  <c r="S42" i="19"/>
  <c r="AM19" i="41" s="1"/>
  <c r="R42" i="19"/>
  <c r="Q42" i="19"/>
  <c r="AI19" i="41" s="1"/>
  <c r="P42" i="19"/>
  <c r="AG19" i="41" s="1"/>
  <c r="O42" i="19"/>
  <c r="AE19" i="41" s="1"/>
  <c r="N42" i="19"/>
  <c r="AC19" i="41" s="1"/>
  <c r="M42" i="19"/>
  <c r="L42" i="19"/>
  <c r="Y19" i="41" s="1"/>
  <c r="K42" i="19"/>
  <c r="W19" i="41" s="1"/>
  <c r="J42" i="19"/>
  <c r="U19" i="41" s="1"/>
  <c r="I42" i="19"/>
  <c r="S19" i="41" s="1"/>
  <c r="H42" i="19"/>
  <c r="E70" i="41" s="1"/>
  <c r="G42" i="19"/>
  <c r="O19" i="41" s="1"/>
  <c r="F42" i="19"/>
  <c r="M19" i="41" s="1"/>
  <c r="E42" i="19"/>
  <c r="I19" i="41" s="1"/>
  <c r="D42" i="19"/>
  <c r="G19" i="41" s="1"/>
  <c r="C42" i="19"/>
  <c r="E19" i="41" s="1"/>
  <c r="B42" i="19"/>
  <c r="C19" i="41" s="1"/>
  <c r="R33" i="19"/>
  <c r="J33" i="19"/>
  <c r="W33" i="19" l="1"/>
  <c r="AU29" i="41"/>
  <c r="P58" i="41" s="1"/>
  <c r="Q29" i="41"/>
  <c r="N58" i="41" s="1"/>
  <c r="G70" i="41"/>
  <c r="S33" i="21"/>
  <c r="AL34" i="41" s="1"/>
  <c r="K33" i="21"/>
  <c r="V34" i="41" s="1"/>
  <c r="C33" i="21"/>
  <c r="D34" i="41" s="1"/>
  <c r="B33" i="21"/>
  <c r="V33" i="21"/>
  <c r="N33" i="21"/>
  <c r="F33" i="21"/>
  <c r="L34" i="41" s="1"/>
  <c r="U33" i="21"/>
  <c r="AP34" i="41" s="1"/>
  <c r="M33" i="21"/>
  <c r="E33" i="21"/>
  <c r="H34" i="41" s="1"/>
  <c r="C33" i="19"/>
  <c r="D15" i="41" s="1"/>
  <c r="E33" i="19"/>
  <c r="H15" i="41" s="1"/>
  <c r="M33" i="19"/>
  <c r="U33" i="19"/>
  <c r="AP15" i="41" s="1"/>
  <c r="W33" i="20"/>
  <c r="AT25" i="41" s="1"/>
  <c r="O54" i="41" s="1"/>
  <c r="B33" i="20"/>
  <c r="B25" i="41" s="1"/>
  <c r="T33" i="21"/>
  <c r="AN34" i="41" s="1"/>
  <c r="L33" i="21"/>
  <c r="X34" i="41" s="1"/>
  <c r="D33" i="21"/>
  <c r="F34" i="41" s="1"/>
  <c r="R33" i="21"/>
  <c r="J33" i="21"/>
  <c r="T34" i="41" s="1"/>
  <c r="Q33" i="21"/>
  <c r="AH34" i="41" s="1"/>
  <c r="I33" i="21"/>
  <c r="R34" i="41" s="1"/>
  <c r="P33" i="21"/>
  <c r="AF34" i="41" s="1"/>
  <c r="H33" i="21"/>
  <c r="W33" i="21"/>
  <c r="AT34" i="41" s="1"/>
  <c r="AJ43" i="41" s="1"/>
  <c r="O33" i="21"/>
  <c r="AD34" i="41" s="1"/>
  <c r="G33" i="21"/>
  <c r="N34" i="41" s="1"/>
  <c r="AK47" i="41"/>
  <c r="U58" i="41"/>
  <c r="M47" i="41"/>
  <c r="X47" i="41"/>
  <c r="AB47" i="41"/>
  <c r="B33" i="19"/>
  <c r="B15" i="41" s="1"/>
  <c r="Q33" i="20"/>
  <c r="AH25" i="41" s="1"/>
  <c r="I33" i="20"/>
  <c r="R25" i="41" s="1"/>
  <c r="P33" i="20"/>
  <c r="H33" i="20"/>
  <c r="O33" i="20"/>
  <c r="AD25" i="41" s="1"/>
  <c r="G33" i="20"/>
  <c r="V33" i="20"/>
  <c r="N33" i="20"/>
  <c r="F33" i="20"/>
  <c r="L25" i="41" s="1"/>
  <c r="U33" i="20"/>
  <c r="AP25" i="41" s="1"/>
  <c r="M33" i="20"/>
  <c r="E33" i="20"/>
  <c r="H25" i="41" s="1"/>
  <c r="T33" i="20"/>
  <c r="L33" i="20"/>
  <c r="D33" i="20"/>
  <c r="S33" i="20"/>
  <c r="AL25" i="41" s="1"/>
  <c r="K33" i="20"/>
  <c r="V25" i="41" s="1"/>
  <c r="C33" i="20"/>
  <c r="D25" i="41" s="1"/>
  <c r="R33" i="20"/>
  <c r="J33" i="20"/>
  <c r="Y10" i="21"/>
  <c r="K33" i="19"/>
  <c r="V15" i="41" s="1"/>
  <c r="S33" i="19"/>
  <c r="AL15" i="41" s="1"/>
  <c r="H22" i="21"/>
  <c r="H24" i="21" s="1"/>
  <c r="H41" i="21" s="1"/>
  <c r="P22" i="21"/>
  <c r="P24" i="21" s="1"/>
  <c r="P41" i="21" s="1"/>
  <c r="P43" i="21" s="1"/>
  <c r="B34" i="41"/>
  <c r="L33" i="19"/>
  <c r="X15" i="41" s="1"/>
  <c r="D33" i="19"/>
  <c r="F15" i="41" s="1"/>
  <c r="T33" i="19"/>
  <c r="AN15" i="41" s="1"/>
  <c r="I33" i="19"/>
  <c r="R15" i="41" s="1"/>
  <c r="Q33" i="19"/>
  <c r="AH15" i="41" s="1"/>
  <c r="Q19" i="41"/>
  <c r="N33" i="19"/>
  <c r="AB15" i="41" s="1"/>
  <c r="F33" i="19"/>
  <c r="L15" i="41" s="1"/>
  <c r="V33" i="19"/>
  <c r="AR15" i="41" s="1"/>
  <c r="G33" i="19"/>
  <c r="N15" i="41" s="1"/>
  <c r="O33" i="19"/>
  <c r="AD15" i="41" s="1"/>
  <c r="AT15" i="41"/>
  <c r="AA19" i="41"/>
  <c r="AK19" i="41"/>
  <c r="H33" i="19"/>
  <c r="P15" i="41" s="1"/>
  <c r="P33" i="19"/>
  <c r="AF15" i="41" s="1"/>
  <c r="AU19" i="41"/>
  <c r="P21" i="21"/>
  <c r="P34" i="21" s="1"/>
  <c r="AF35" i="41" s="1"/>
  <c r="J22" i="21"/>
  <c r="J24" i="21" s="1"/>
  <c r="J41" i="21" s="1"/>
  <c r="R22" i="21"/>
  <c r="R24" i="21" s="1"/>
  <c r="R41" i="21" s="1"/>
  <c r="AK37" i="41" s="1"/>
  <c r="AE46" i="41" s="1"/>
  <c r="AI48" i="41" s="1"/>
  <c r="C22" i="21"/>
  <c r="C24" i="21" s="1"/>
  <c r="C41" i="21" s="1"/>
  <c r="K22" i="21"/>
  <c r="K24" i="21" s="1"/>
  <c r="K41" i="21" s="1"/>
  <c r="S22" i="21"/>
  <c r="S24" i="21" s="1"/>
  <c r="S41" i="21" s="1"/>
  <c r="C22" i="20"/>
  <c r="F22" i="20"/>
  <c r="F24" i="20" s="1"/>
  <c r="F41" i="20" s="1"/>
  <c r="V22" i="20"/>
  <c r="V35" i="20" s="1"/>
  <c r="AR27" i="41" s="1"/>
  <c r="W22" i="20"/>
  <c r="W24" i="20" s="1"/>
  <c r="E21" i="20"/>
  <c r="U21" i="20"/>
  <c r="Z15" i="41"/>
  <c r="N43" i="41" s="1"/>
  <c r="K22" i="20"/>
  <c r="S22" i="20"/>
  <c r="B22" i="21"/>
  <c r="B24" i="21" s="1"/>
  <c r="B41" i="21" s="1"/>
  <c r="U21" i="21"/>
  <c r="U34" i="21" s="1"/>
  <c r="AP35" i="41" s="1"/>
  <c r="T21" i="21"/>
  <c r="T34" i="21" s="1"/>
  <c r="AN35" i="41" s="1"/>
  <c r="G22" i="21"/>
  <c r="G24" i="21" s="1"/>
  <c r="G41" i="21" s="1"/>
  <c r="O22" i="21"/>
  <c r="O24" i="21" s="1"/>
  <c r="O41" i="21" s="1"/>
  <c r="W22" i="21"/>
  <c r="W24" i="21" s="1"/>
  <c r="W41" i="21" s="1"/>
  <c r="I79" i="41" s="1"/>
  <c r="I83" i="41" s="1"/>
  <c r="F21" i="21"/>
  <c r="F34" i="21" s="1"/>
  <c r="L35" i="41" s="1"/>
  <c r="V21" i="21"/>
  <c r="V34" i="21" s="1"/>
  <c r="AR35" i="41" s="1"/>
  <c r="I22" i="21"/>
  <c r="I24" i="21" s="1"/>
  <c r="I41" i="21" s="1"/>
  <c r="Q22" i="21"/>
  <c r="Q24" i="21" s="1"/>
  <c r="Q41" i="21" s="1"/>
  <c r="H22" i="20"/>
  <c r="P22" i="20"/>
  <c r="J22" i="20"/>
  <c r="H21" i="21"/>
  <c r="H34" i="21" s="1"/>
  <c r="P35" i="41" s="1"/>
  <c r="D22" i="21"/>
  <c r="D24" i="21" s="1"/>
  <c r="D41" i="21" s="1"/>
  <c r="L22" i="21"/>
  <c r="L24" i="21" s="1"/>
  <c r="L41" i="21" s="1"/>
  <c r="T22" i="21"/>
  <c r="T24" i="21" s="1"/>
  <c r="T41" i="21" s="1"/>
  <c r="W21" i="21"/>
  <c r="W34" i="21" s="1"/>
  <c r="AT35" i="41" s="1"/>
  <c r="O21" i="21"/>
  <c r="O34" i="21" s="1"/>
  <c r="AD35" i="41" s="1"/>
  <c r="G21" i="21"/>
  <c r="G34" i="21" s="1"/>
  <c r="N35" i="41" s="1"/>
  <c r="J21" i="20"/>
  <c r="R21" i="20"/>
  <c r="N21" i="19"/>
  <c r="N34" i="19" s="1"/>
  <c r="AB16" i="41" s="1"/>
  <c r="L21" i="21"/>
  <c r="L34" i="21" s="1"/>
  <c r="X35" i="41" s="1"/>
  <c r="G21" i="19"/>
  <c r="G34" i="19" s="1"/>
  <c r="N16" i="41" s="1"/>
  <c r="O21" i="19"/>
  <c r="O34" i="19" s="1"/>
  <c r="AD16" i="41" s="1"/>
  <c r="W21" i="19"/>
  <c r="W34" i="19" s="1"/>
  <c r="AT16" i="41" s="1"/>
  <c r="I55" i="41" s="1"/>
  <c r="M21" i="21"/>
  <c r="M34" i="21" s="1"/>
  <c r="Z35" i="41" s="1"/>
  <c r="AF44" i="41" s="1"/>
  <c r="I22" i="20"/>
  <c r="K21" i="19"/>
  <c r="K34" i="19" s="1"/>
  <c r="V16" i="41" s="1"/>
  <c r="V21" i="19"/>
  <c r="V34" i="19" s="1"/>
  <c r="AR16" i="41" s="1"/>
  <c r="AB34" i="41"/>
  <c r="B21" i="21"/>
  <c r="B34" i="21" s="1"/>
  <c r="B35" i="41" s="1"/>
  <c r="N21" i="21"/>
  <c r="N34" i="21" s="1"/>
  <c r="AB35" i="41" s="1"/>
  <c r="V22" i="21"/>
  <c r="V24" i="21" s="1"/>
  <c r="V41" i="21" s="1"/>
  <c r="N22" i="21"/>
  <c r="N24" i="21" s="1"/>
  <c r="N41" i="21" s="1"/>
  <c r="F22" i="21"/>
  <c r="F24" i="21" s="1"/>
  <c r="F41" i="21" s="1"/>
  <c r="S21" i="21"/>
  <c r="S34" i="21" s="1"/>
  <c r="AL35" i="41" s="1"/>
  <c r="K21" i="21"/>
  <c r="K34" i="21" s="1"/>
  <c r="V35" i="41" s="1"/>
  <c r="E22" i="20"/>
  <c r="M22" i="20"/>
  <c r="U22" i="20"/>
  <c r="D21" i="21"/>
  <c r="D34" i="21" s="1"/>
  <c r="F35" i="41" s="1"/>
  <c r="U22" i="21"/>
  <c r="U24" i="21" s="1"/>
  <c r="U41" i="21" s="1"/>
  <c r="M22" i="21"/>
  <c r="M24" i="21" s="1"/>
  <c r="M41" i="21" s="1"/>
  <c r="AA37" i="41" s="1"/>
  <c r="AG46" i="41" s="1"/>
  <c r="AG48" i="41" s="1"/>
  <c r="E22" i="21"/>
  <c r="E24" i="21" s="1"/>
  <c r="E41" i="21" s="1"/>
  <c r="R21" i="21"/>
  <c r="R34" i="21" s="1"/>
  <c r="AJ35" i="41" s="1"/>
  <c r="AH44" i="41" s="1"/>
  <c r="J21" i="21"/>
  <c r="J34" i="21" s="1"/>
  <c r="T35" i="41" s="1"/>
  <c r="C21" i="19"/>
  <c r="C34" i="19" s="1"/>
  <c r="D16" i="41" s="1"/>
  <c r="S21" i="19"/>
  <c r="S34" i="19" s="1"/>
  <c r="AL16" i="41" s="1"/>
  <c r="Q22" i="20"/>
  <c r="Q24" i="20" s="1"/>
  <c r="I21" i="21"/>
  <c r="I34" i="21" s="1"/>
  <c r="R35" i="41" s="1"/>
  <c r="F21" i="19"/>
  <c r="F34" i="19" s="1"/>
  <c r="L16" i="41" s="1"/>
  <c r="R22" i="20"/>
  <c r="AR34" i="41"/>
  <c r="C21" i="21"/>
  <c r="C34" i="21" s="1"/>
  <c r="D35" i="41" s="1"/>
  <c r="B21" i="19"/>
  <c r="B34" i="19" s="1"/>
  <c r="B16" i="41" s="1"/>
  <c r="J21" i="19"/>
  <c r="J34" i="19" s="1"/>
  <c r="T16" i="41" s="1"/>
  <c r="T15" i="41"/>
  <c r="R21" i="19"/>
  <c r="R34" i="19" s="1"/>
  <c r="AJ16" i="41" s="1"/>
  <c r="P44" i="41" s="1"/>
  <c r="AJ15" i="41"/>
  <c r="P43" i="41" s="1"/>
  <c r="E21" i="21"/>
  <c r="E34" i="21" s="1"/>
  <c r="H35" i="41" s="1"/>
  <c r="Q21" i="21"/>
  <c r="Q34" i="21" s="1"/>
  <c r="AH35" i="41" s="1"/>
  <c r="F21" i="20"/>
  <c r="N22" i="20"/>
  <c r="M21" i="20"/>
  <c r="W21" i="20"/>
  <c r="C21" i="20"/>
  <c r="N21" i="20"/>
  <c r="B21" i="20"/>
  <c r="O21" i="20"/>
  <c r="P21" i="20"/>
  <c r="B22" i="20"/>
  <c r="O22" i="20"/>
  <c r="G22" i="20"/>
  <c r="T21" i="20"/>
  <c r="L21" i="20"/>
  <c r="D21" i="20"/>
  <c r="G21" i="20"/>
  <c r="H21" i="20"/>
  <c r="S21" i="20"/>
  <c r="K21" i="20"/>
  <c r="V21" i="20"/>
  <c r="T22" i="20"/>
  <c r="L22" i="20"/>
  <c r="D22" i="20"/>
  <c r="D24" i="20" s="1"/>
  <c r="Q21" i="20"/>
  <c r="I21" i="20"/>
  <c r="D21" i="19"/>
  <c r="D34" i="19" s="1"/>
  <c r="F16" i="41" s="1"/>
  <c r="T21" i="19"/>
  <c r="T34" i="19" s="1"/>
  <c r="AN16" i="41" s="1"/>
  <c r="L21" i="19"/>
  <c r="L34" i="19" s="1"/>
  <c r="X16" i="41" s="1"/>
  <c r="E21" i="19"/>
  <c r="E34" i="19" s="1"/>
  <c r="H16" i="41" s="1"/>
  <c r="M21" i="19"/>
  <c r="M34" i="19" s="1"/>
  <c r="Z16" i="41" s="1"/>
  <c r="N44" i="41" s="1"/>
  <c r="U21" i="19"/>
  <c r="U34" i="19" s="1"/>
  <c r="AP16" i="41" s="1"/>
  <c r="H21" i="19"/>
  <c r="H34" i="19" s="1"/>
  <c r="P16" i="41" s="1"/>
  <c r="G55" i="41" s="1"/>
  <c r="P21" i="19"/>
  <c r="P34" i="19" s="1"/>
  <c r="AF16" i="41" s="1"/>
  <c r="Q21" i="19"/>
  <c r="Q34" i="19" s="1"/>
  <c r="AH16" i="41" s="1"/>
  <c r="I21" i="19"/>
  <c r="I34" i="19" s="1"/>
  <c r="R16" i="41" s="1"/>
  <c r="P45" i="21" l="1"/>
  <c r="AU37" i="41"/>
  <c r="Q37" i="41"/>
  <c r="S57" i="41" s="1"/>
  <c r="I69" i="41"/>
  <c r="I73" i="41" s="1"/>
  <c r="L34" i="20"/>
  <c r="X26" i="41" s="1"/>
  <c r="N34" i="20"/>
  <c r="AB26" i="41" s="1"/>
  <c r="K34" i="20"/>
  <c r="V26" i="41" s="1"/>
  <c r="M34" i="20"/>
  <c r="Z26" i="41" s="1"/>
  <c r="W44" i="41" s="1"/>
  <c r="R34" i="20"/>
  <c r="AJ26" i="41" s="1"/>
  <c r="Y44" i="41" s="1"/>
  <c r="C34" i="20"/>
  <c r="D26" i="41" s="1"/>
  <c r="W34" i="20"/>
  <c r="AT26" i="41" s="1"/>
  <c r="T34" i="20"/>
  <c r="AN26" i="41" s="1"/>
  <c r="V34" i="20"/>
  <c r="AR26" i="41" s="1"/>
  <c r="J34" i="20"/>
  <c r="T26" i="41" s="1"/>
  <c r="I34" i="20"/>
  <c r="R26" i="41" s="1"/>
  <c r="F34" i="20"/>
  <c r="L26" i="41" s="1"/>
  <c r="U34" i="20"/>
  <c r="AP26" i="41" s="1"/>
  <c r="S34" i="20"/>
  <c r="AL26" i="41" s="1"/>
  <c r="P34" i="20"/>
  <c r="AF26" i="41" s="1"/>
  <c r="Q34" i="20"/>
  <c r="AH26" i="41" s="1"/>
  <c r="G34" i="20"/>
  <c r="N26" i="41" s="1"/>
  <c r="O34" i="20"/>
  <c r="AD26" i="41" s="1"/>
  <c r="E34" i="20"/>
  <c r="H26" i="41" s="1"/>
  <c r="H34" i="20"/>
  <c r="P26" i="41" s="1"/>
  <c r="D34" i="20"/>
  <c r="F26" i="41" s="1"/>
  <c r="B34" i="20"/>
  <c r="B26" i="41" s="1"/>
  <c r="R44" i="41"/>
  <c r="N48" i="41"/>
  <c r="P48" i="41"/>
  <c r="T54" i="41"/>
  <c r="L44" i="41"/>
  <c r="J58" i="41"/>
  <c r="H58" i="41"/>
  <c r="L43" i="41"/>
  <c r="G54" i="41"/>
  <c r="R43" i="41"/>
  <c r="I54" i="41"/>
  <c r="AR25" i="41"/>
  <c r="AN25" i="41"/>
  <c r="T25" i="41"/>
  <c r="AF25" i="41"/>
  <c r="N25" i="41"/>
  <c r="F25" i="41"/>
  <c r="X25" i="41"/>
  <c r="AB25" i="41"/>
  <c r="AD44" i="41"/>
  <c r="R55" i="41"/>
  <c r="AK46" i="41"/>
  <c r="AK48" i="41" s="1"/>
  <c r="U59" i="41" s="1"/>
  <c r="U57" i="41"/>
  <c r="T55" i="41"/>
  <c r="AJ44" i="41"/>
  <c r="S47" i="41"/>
  <c r="J35" i="21"/>
  <c r="T36" i="41" s="1"/>
  <c r="F35" i="20"/>
  <c r="L27" i="41" s="1"/>
  <c r="H35" i="21"/>
  <c r="H36" i="21" s="1"/>
  <c r="H43" i="21"/>
  <c r="AG37" i="41"/>
  <c r="P35" i="21"/>
  <c r="AF36" i="41" s="1"/>
  <c r="AJ34" i="41"/>
  <c r="AH43" i="41" s="1"/>
  <c r="G43" i="21"/>
  <c r="O37" i="41"/>
  <c r="C35" i="21"/>
  <c r="D36" i="41" s="1"/>
  <c r="S43" i="21"/>
  <c r="AM37" i="41"/>
  <c r="I43" i="21"/>
  <c r="S37" i="41"/>
  <c r="AE48" i="41" s="1"/>
  <c r="S59" i="41" s="1"/>
  <c r="B43" i="21"/>
  <c r="C37" i="41"/>
  <c r="K43" i="21"/>
  <c r="W37" i="41"/>
  <c r="Q43" i="21"/>
  <c r="AI37" i="41"/>
  <c r="K35" i="21"/>
  <c r="V36" i="41" s="1"/>
  <c r="U43" i="21"/>
  <c r="AQ37" i="41"/>
  <c r="V43" i="21"/>
  <c r="AS37" i="41"/>
  <c r="S35" i="21"/>
  <c r="AL36" i="41" s="1"/>
  <c r="J43" i="21"/>
  <c r="U37" i="41"/>
  <c r="F43" i="21"/>
  <c r="M37" i="41"/>
  <c r="N43" i="21"/>
  <c r="AC37" i="41"/>
  <c r="T43" i="21"/>
  <c r="AO37" i="41"/>
  <c r="E43" i="21"/>
  <c r="I37" i="41"/>
  <c r="C43" i="21"/>
  <c r="E37" i="41"/>
  <c r="L43" i="21"/>
  <c r="Y37" i="41"/>
  <c r="R35" i="21"/>
  <c r="R36" i="21" s="1"/>
  <c r="P34" i="41"/>
  <c r="Z34" i="41"/>
  <c r="AF43" i="41" s="1"/>
  <c r="D43" i="21"/>
  <c r="G37" i="41"/>
  <c r="O43" i="21"/>
  <c r="AE37" i="41"/>
  <c r="R43" i="21"/>
  <c r="V24" i="20"/>
  <c r="V41" i="20" s="1"/>
  <c r="V43" i="20" s="1"/>
  <c r="F43" i="20"/>
  <c r="M28" i="41"/>
  <c r="AJ25" i="41"/>
  <c r="Y43" i="41" s="1"/>
  <c r="Z25" i="41"/>
  <c r="W43" i="41" s="1"/>
  <c r="P25" i="41"/>
  <c r="AA43" i="41"/>
  <c r="T24" i="20"/>
  <c r="T41" i="20" s="1"/>
  <c r="J24" i="20"/>
  <c r="J41" i="20" s="1"/>
  <c r="C24" i="20"/>
  <c r="C41" i="20" s="1"/>
  <c r="P24" i="20"/>
  <c r="P41" i="20" s="1"/>
  <c r="G24" i="20"/>
  <c r="G41" i="20" s="1"/>
  <c r="R24" i="20"/>
  <c r="R41" i="20" s="1"/>
  <c r="H24" i="20"/>
  <c r="H41" i="20" s="1"/>
  <c r="N24" i="20"/>
  <c r="N41" i="20" s="1"/>
  <c r="O24" i="20"/>
  <c r="O41" i="20" s="1"/>
  <c r="I24" i="20"/>
  <c r="I41" i="20" s="1"/>
  <c r="W43" i="21"/>
  <c r="U24" i="20"/>
  <c r="U41" i="20" s="1"/>
  <c r="B24" i="20"/>
  <c r="B41" i="20" s="1"/>
  <c r="M24" i="20"/>
  <c r="M41" i="20" s="1"/>
  <c r="AA28" i="41" s="1"/>
  <c r="X46" i="41" s="1"/>
  <c r="X48" i="41" s="1"/>
  <c r="S24" i="20"/>
  <c r="S41" i="20" s="1"/>
  <c r="L24" i="20"/>
  <c r="L41" i="20" s="1"/>
  <c r="M43" i="21"/>
  <c r="E24" i="20"/>
  <c r="E41" i="20" s="1"/>
  <c r="K24" i="20"/>
  <c r="K41" i="20" s="1"/>
  <c r="W41" i="20"/>
  <c r="G79" i="41" s="1"/>
  <c r="G83" i="41" s="1"/>
  <c r="D35" i="20"/>
  <c r="D41" i="20"/>
  <c r="Q35" i="20"/>
  <c r="Q41" i="20"/>
  <c r="Q35" i="21"/>
  <c r="I35" i="21"/>
  <c r="B35" i="21"/>
  <c r="M35" i="21"/>
  <c r="Z36" i="41" s="1"/>
  <c r="U35" i="21"/>
  <c r="T35" i="21"/>
  <c r="AN36" i="41" s="1"/>
  <c r="F35" i="21"/>
  <c r="L35" i="21"/>
  <c r="W35" i="21"/>
  <c r="AT36" i="41" s="1"/>
  <c r="E35" i="21"/>
  <c r="N35" i="21"/>
  <c r="D35" i="21"/>
  <c r="O35" i="21"/>
  <c r="V35" i="21"/>
  <c r="AR36" i="41" s="1"/>
  <c r="G35" i="21"/>
  <c r="T35" i="20"/>
  <c r="K35" i="20"/>
  <c r="V27" i="41" s="1"/>
  <c r="E35" i="20"/>
  <c r="C35" i="20"/>
  <c r="D27" i="41" s="1"/>
  <c r="N35" i="20"/>
  <c r="J35" i="20"/>
  <c r="T27" i="41" s="1"/>
  <c r="R35" i="20"/>
  <c r="AJ27" i="41" s="1"/>
  <c r="P35" i="20"/>
  <c r="G35" i="20"/>
  <c r="O35" i="20"/>
  <c r="I35" i="20"/>
  <c r="H35" i="20"/>
  <c r="P27" i="41" s="1"/>
  <c r="M56" i="41" s="1"/>
  <c r="W35" i="20"/>
  <c r="AT27" i="41" s="1"/>
  <c r="O56" i="41" s="1"/>
  <c r="U35" i="20"/>
  <c r="S35" i="20"/>
  <c r="AL27" i="41" s="1"/>
  <c r="L35" i="20"/>
  <c r="B35" i="20"/>
  <c r="B27" i="41" s="1"/>
  <c r="M35" i="20"/>
  <c r="Z27" i="41" s="1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B17" i="16"/>
  <c r="T45" i="21" l="1"/>
  <c r="L45" i="21"/>
  <c r="N45" i="21"/>
  <c r="B45" i="21"/>
  <c r="K45" i="21"/>
  <c r="M45" i="21"/>
  <c r="R45" i="21"/>
  <c r="L36" i="20"/>
  <c r="O45" i="21"/>
  <c r="U45" i="21"/>
  <c r="C45" i="21"/>
  <c r="F45" i="21"/>
  <c r="I45" i="21"/>
  <c r="D45" i="21"/>
  <c r="H45" i="21"/>
  <c r="W45" i="21"/>
  <c r="V45" i="21"/>
  <c r="G45" i="21"/>
  <c r="E45" i="21"/>
  <c r="J45" i="21"/>
  <c r="Q45" i="21"/>
  <c r="S45" i="21"/>
  <c r="E36" i="20"/>
  <c r="V45" i="20"/>
  <c r="N36" i="20"/>
  <c r="F45" i="20"/>
  <c r="E39" i="20"/>
  <c r="H68" i="41"/>
  <c r="H73" i="41" s="1"/>
  <c r="H39" i="21"/>
  <c r="V36" i="20"/>
  <c r="R39" i="21"/>
  <c r="T36" i="20"/>
  <c r="P36" i="20"/>
  <c r="U36" i="20"/>
  <c r="D36" i="20"/>
  <c r="R48" i="41"/>
  <c r="I59" i="41" s="1"/>
  <c r="I36" i="20"/>
  <c r="O36" i="20"/>
  <c r="G36" i="20"/>
  <c r="M55" i="41"/>
  <c r="U44" i="41"/>
  <c r="O55" i="41"/>
  <c r="AA44" i="41"/>
  <c r="Q36" i="20"/>
  <c r="Q28" i="41"/>
  <c r="N57" i="41" s="1"/>
  <c r="G69" i="41"/>
  <c r="G73" i="41" s="1"/>
  <c r="AU28" i="41"/>
  <c r="P57" i="41" s="1"/>
  <c r="L48" i="41"/>
  <c r="G59" i="41" s="1"/>
  <c r="W36" i="20"/>
  <c r="M36" i="20"/>
  <c r="F36" i="20"/>
  <c r="J36" i="20"/>
  <c r="B33" i="16"/>
  <c r="B5" i="41" s="1"/>
  <c r="P33" i="16"/>
  <c r="AF5" i="41" s="1"/>
  <c r="H33" i="16"/>
  <c r="P5" i="41" s="1"/>
  <c r="K36" i="20"/>
  <c r="S36" i="20"/>
  <c r="R36" i="20"/>
  <c r="C36" i="20"/>
  <c r="H36" i="20"/>
  <c r="U43" i="41"/>
  <c r="M54" i="41"/>
  <c r="P36" i="41"/>
  <c r="J36" i="21"/>
  <c r="T56" i="41"/>
  <c r="AJ45" i="41"/>
  <c r="AJ48" i="41" s="1"/>
  <c r="AD43" i="41"/>
  <c r="R54" i="41"/>
  <c r="AA45" i="41"/>
  <c r="AF45" i="41"/>
  <c r="AF48" i="41" s="1"/>
  <c r="U45" i="41"/>
  <c r="W45" i="41"/>
  <c r="W48" i="41" s="1"/>
  <c r="Y45" i="41"/>
  <c r="Y48" i="41" s="1"/>
  <c r="R49" i="21"/>
  <c r="K36" i="21"/>
  <c r="P36" i="21"/>
  <c r="Q33" i="16"/>
  <c r="AH5" i="41" s="1"/>
  <c r="I33" i="16"/>
  <c r="R5" i="41" s="1"/>
  <c r="R33" i="16"/>
  <c r="AJ5" i="41" s="1"/>
  <c r="J33" i="16"/>
  <c r="T5" i="41" s="1"/>
  <c r="AS28" i="41"/>
  <c r="S33" i="16"/>
  <c r="AL5" i="41" s="1"/>
  <c r="K33" i="16"/>
  <c r="V5" i="41" s="1"/>
  <c r="C33" i="16"/>
  <c r="D5" i="41" s="1"/>
  <c r="W33" i="16"/>
  <c r="AT5" i="41" s="1"/>
  <c r="O33" i="16"/>
  <c r="AD5" i="41" s="1"/>
  <c r="G33" i="16"/>
  <c r="N5" i="41" s="1"/>
  <c r="V33" i="16"/>
  <c r="AR5" i="41" s="1"/>
  <c r="N33" i="16"/>
  <c r="AB5" i="41" s="1"/>
  <c r="F33" i="16"/>
  <c r="L5" i="41" s="1"/>
  <c r="U33" i="16"/>
  <c r="AP5" i="41" s="1"/>
  <c r="M33" i="16"/>
  <c r="Z5" i="41" s="1"/>
  <c r="E33" i="16"/>
  <c r="H5" i="41" s="1"/>
  <c r="T33" i="16"/>
  <c r="AN5" i="41" s="1"/>
  <c r="L33" i="16"/>
  <c r="X5" i="41" s="1"/>
  <c r="D33" i="16"/>
  <c r="F5" i="41" s="1"/>
  <c r="C36" i="21"/>
  <c r="E36" i="21"/>
  <c r="H36" i="41"/>
  <c r="G36" i="21"/>
  <c r="N36" i="41"/>
  <c r="D36" i="21"/>
  <c r="F36" i="41"/>
  <c r="U36" i="21"/>
  <c r="AP36" i="41"/>
  <c r="Q36" i="21"/>
  <c r="AH36" i="41"/>
  <c r="L36" i="21"/>
  <c r="X36" i="41"/>
  <c r="S36" i="21"/>
  <c r="O36" i="21"/>
  <c r="AD36" i="41"/>
  <c r="N36" i="21"/>
  <c r="AB36" i="41"/>
  <c r="F36" i="21"/>
  <c r="L36" i="41"/>
  <c r="AJ36" i="41"/>
  <c r="I36" i="21"/>
  <c r="R36" i="41"/>
  <c r="B36" i="21"/>
  <c r="B36" i="41"/>
  <c r="I43" i="20"/>
  <c r="S28" i="41"/>
  <c r="V46" i="41" s="1"/>
  <c r="V48" i="41" s="1"/>
  <c r="N59" i="41" s="1"/>
  <c r="L43" i="20"/>
  <c r="Y28" i="41"/>
  <c r="T43" i="20"/>
  <c r="AO28" i="41"/>
  <c r="AP27" i="41"/>
  <c r="S43" i="20"/>
  <c r="AM28" i="41"/>
  <c r="N27" i="41"/>
  <c r="AB27" i="41"/>
  <c r="AN27" i="41"/>
  <c r="B43" i="20"/>
  <c r="C28" i="41"/>
  <c r="R43" i="20"/>
  <c r="AK28" i="41"/>
  <c r="Z46" i="41" s="1"/>
  <c r="R27" i="41"/>
  <c r="Q43" i="20"/>
  <c r="AI28" i="41"/>
  <c r="J43" i="20"/>
  <c r="U28" i="41"/>
  <c r="AH27" i="41"/>
  <c r="AD27" i="41"/>
  <c r="N43" i="20"/>
  <c r="AC28" i="41"/>
  <c r="X27" i="41"/>
  <c r="K43" i="20"/>
  <c r="W28" i="41"/>
  <c r="U43" i="20"/>
  <c r="AQ28" i="41"/>
  <c r="G43" i="20"/>
  <c r="O28" i="41"/>
  <c r="H27" i="41"/>
  <c r="O43" i="20"/>
  <c r="AE28" i="41"/>
  <c r="D43" i="20"/>
  <c r="G28" i="41"/>
  <c r="F27" i="41"/>
  <c r="AF27" i="41"/>
  <c r="E43" i="20"/>
  <c r="I28" i="41"/>
  <c r="P43" i="20"/>
  <c r="AG28" i="41"/>
  <c r="C43" i="20"/>
  <c r="E28" i="41"/>
  <c r="H49" i="21"/>
  <c r="W36" i="21"/>
  <c r="M36" i="21"/>
  <c r="M43" i="20"/>
  <c r="H43" i="20"/>
  <c r="W43" i="20"/>
  <c r="T36" i="21"/>
  <c r="V36" i="21"/>
  <c r="B36" i="20"/>
  <c r="P21" i="16"/>
  <c r="P34" i="16" s="1"/>
  <c r="AF6" i="41" s="1"/>
  <c r="H21" i="16"/>
  <c r="H34" i="16" s="1"/>
  <c r="P6" i="41" s="1"/>
  <c r="B55" i="41" s="1"/>
  <c r="W21" i="16"/>
  <c r="W34" i="16" s="1"/>
  <c r="AT6" i="41" s="1"/>
  <c r="D55" i="41" s="1"/>
  <c r="O21" i="16"/>
  <c r="O34" i="16" s="1"/>
  <c r="AD6" i="41" s="1"/>
  <c r="Q21" i="16"/>
  <c r="Q34" i="16" s="1"/>
  <c r="AH6" i="41" s="1"/>
  <c r="G21" i="16"/>
  <c r="G34" i="16" s="1"/>
  <c r="N6" i="41" s="1"/>
  <c r="N21" i="16"/>
  <c r="N34" i="16" s="1"/>
  <c r="AB6" i="41" s="1"/>
  <c r="R21" i="16"/>
  <c r="R34" i="16" s="1"/>
  <c r="AJ6" i="41" s="1"/>
  <c r="F44" i="41" s="1"/>
  <c r="J21" i="16"/>
  <c r="J34" i="16" s="1"/>
  <c r="T6" i="41" s="1"/>
  <c r="U21" i="16"/>
  <c r="U34" i="16" s="1"/>
  <c r="AP6" i="41" s="1"/>
  <c r="M21" i="16"/>
  <c r="M34" i="16" s="1"/>
  <c r="Z6" i="41" s="1"/>
  <c r="D44" i="41" s="1"/>
  <c r="E21" i="16"/>
  <c r="E34" i="16" s="1"/>
  <c r="H6" i="41" s="1"/>
  <c r="T21" i="16"/>
  <c r="T34" i="16" s="1"/>
  <c r="AN6" i="41" s="1"/>
  <c r="L21" i="16"/>
  <c r="L34" i="16" s="1"/>
  <c r="X6" i="41" s="1"/>
  <c r="D21" i="16"/>
  <c r="D34" i="16" s="1"/>
  <c r="F6" i="41" s="1"/>
  <c r="F21" i="16"/>
  <c r="F34" i="16" s="1"/>
  <c r="L6" i="41" s="1"/>
  <c r="B21" i="16"/>
  <c r="B34" i="16" s="1"/>
  <c r="B6" i="41" s="1"/>
  <c r="K21" i="16"/>
  <c r="K34" i="16" s="1"/>
  <c r="V6" i="41" s="1"/>
  <c r="C21" i="16"/>
  <c r="C34" i="16" s="1"/>
  <c r="D6" i="41" s="1"/>
  <c r="V21" i="16"/>
  <c r="V34" i="16" s="1"/>
  <c r="AR6" i="41" s="1"/>
  <c r="S21" i="16"/>
  <c r="S34" i="16" s="1"/>
  <c r="AL6" i="41" s="1"/>
  <c r="I21" i="16"/>
  <c r="I34" i="16" s="1"/>
  <c r="R6" i="41" s="1"/>
  <c r="L39" i="21" l="1"/>
  <c r="L39" i="20"/>
  <c r="E39" i="21"/>
  <c r="P39" i="21"/>
  <c r="N39" i="21"/>
  <c r="F78" i="41"/>
  <c r="F83" i="41" s="1"/>
  <c r="F39" i="21"/>
  <c r="B39" i="21"/>
  <c r="U39" i="21"/>
  <c r="K39" i="20"/>
  <c r="O39" i="21"/>
  <c r="G39" i="21"/>
  <c r="K39" i="21"/>
  <c r="Q39" i="21"/>
  <c r="B45" i="20"/>
  <c r="I39" i="21"/>
  <c r="S39" i="21"/>
  <c r="D39" i="21"/>
  <c r="V50" i="20"/>
  <c r="W39" i="21"/>
  <c r="H78" i="41"/>
  <c r="H83" i="41" s="1"/>
  <c r="N39" i="20"/>
  <c r="T45" i="20"/>
  <c r="D45" i="20"/>
  <c r="H45" i="20"/>
  <c r="K45" i="20"/>
  <c r="L45" i="20"/>
  <c r="P45" i="20"/>
  <c r="I45" i="20"/>
  <c r="U45" i="20"/>
  <c r="W45" i="20"/>
  <c r="E45" i="20"/>
  <c r="N45" i="20"/>
  <c r="S45" i="20"/>
  <c r="C45" i="20"/>
  <c r="G45" i="20"/>
  <c r="R45" i="20"/>
  <c r="J45" i="20"/>
  <c r="M45" i="20"/>
  <c r="O45" i="20"/>
  <c r="Q45" i="20"/>
  <c r="Q39" i="20"/>
  <c r="F68" i="41"/>
  <c r="F73" i="41" s="1"/>
  <c r="H39" i="20"/>
  <c r="J39" i="20"/>
  <c r="U39" i="20"/>
  <c r="C39" i="21"/>
  <c r="C39" i="20"/>
  <c r="F39" i="20"/>
  <c r="P39" i="20"/>
  <c r="M39" i="21"/>
  <c r="B39" i="20"/>
  <c r="R39" i="20"/>
  <c r="M39" i="20"/>
  <c r="T39" i="20"/>
  <c r="S39" i="20"/>
  <c r="W39" i="20"/>
  <c r="G39" i="20"/>
  <c r="V39" i="21"/>
  <c r="B50" i="20"/>
  <c r="J39" i="21"/>
  <c r="O39" i="20"/>
  <c r="D39" i="20"/>
  <c r="T39" i="21"/>
  <c r="I39" i="20"/>
  <c r="V39" i="20"/>
  <c r="AB46" i="41"/>
  <c r="AB48" i="41" s="1"/>
  <c r="P59" i="41" s="1"/>
  <c r="J49" i="21"/>
  <c r="F50" i="20"/>
  <c r="B44" i="41"/>
  <c r="H44" i="41"/>
  <c r="I49" i="21"/>
  <c r="Q49" i="21"/>
  <c r="S49" i="21"/>
  <c r="L49" i="21"/>
  <c r="G49" i="21"/>
  <c r="O49" i="21"/>
  <c r="D49" i="21"/>
  <c r="K49" i="21"/>
  <c r="R56" i="41"/>
  <c r="B54" i="41"/>
  <c r="D54" i="41"/>
  <c r="U48" i="41"/>
  <c r="M59" i="41" s="1"/>
  <c r="AD45" i="41"/>
  <c r="AD48" i="41" s="1"/>
  <c r="R59" i="41" s="1"/>
  <c r="AA48" i="41"/>
  <c r="O59" i="41" s="1"/>
  <c r="T59" i="41"/>
  <c r="Z48" i="41"/>
  <c r="AH45" i="41"/>
  <c r="AH48" i="41" s="1"/>
  <c r="B43" i="41"/>
  <c r="H43" i="41"/>
  <c r="F43" i="41"/>
  <c r="F48" i="41" s="1"/>
  <c r="D43" i="41"/>
  <c r="D48" i="41" s="1"/>
  <c r="P49" i="21"/>
  <c r="W49" i="21"/>
  <c r="G50" i="20"/>
  <c r="C49" i="21"/>
  <c r="E49" i="21"/>
  <c r="L50" i="20"/>
  <c r="N50" i="20"/>
  <c r="E50" i="20"/>
  <c r="F49" i="21"/>
  <c r="P50" i="20"/>
  <c r="D50" i="20"/>
  <c r="B49" i="21"/>
  <c r="U49" i="21"/>
  <c r="N49" i="21"/>
  <c r="U50" i="20"/>
  <c r="T50" i="20"/>
  <c r="O50" i="20"/>
  <c r="W50" i="20"/>
  <c r="Q50" i="20"/>
  <c r="I50" i="20"/>
  <c r="H50" i="20"/>
  <c r="R50" i="20"/>
  <c r="C50" i="20"/>
  <c r="J50" i="20"/>
  <c r="M49" i="21"/>
  <c r="V49" i="21"/>
  <c r="T49" i="21"/>
  <c r="M50" i="20"/>
  <c r="K50" i="20"/>
  <c r="S50" i="20"/>
  <c r="B48" i="41" l="1"/>
  <c r="B59" i="41" s="1"/>
  <c r="H48" i="41"/>
  <c r="D59" i="41" s="1"/>
  <c r="X50" i="20"/>
  <c r="X49" i="21"/>
  <c r="L42" i="16" l="1"/>
  <c r="Y9" i="41" s="1"/>
  <c r="B42" i="16"/>
  <c r="F42" i="16" l="1"/>
  <c r="M9" i="41" s="1"/>
  <c r="C9" i="41"/>
  <c r="R42" i="16"/>
  <c r="J42" i="16"/>
  <c r="U9" i="41" s="1"/>
  <c r="W42" i="16"/>
  <c r="C80" i="41" s="1"/>
  <c r="M42" i="16"/>
  <c r="D42" i="16"/>
  <c r="G9" i="41" s="1"/>
  <c r="C42" i="16"/>
  <c r="E9" i="41" s="1"/>
  <c r="Q42" i="16"/>
  <c r="AI9" i="41" s="1"/>
  <c r="I42" i="16"/>
  <c r="S9" i="41" s="1"/>
  <c r="V42" i="16"/>
  <c r="AS9" i="41" s="1"/>
  <c r="N42" i="16"/>
  <c r="AC9" i="41" s="1"/>
  <c r="E42" i="16"/>
  <c r="I9" i="41" s="1"/>
  <c r="K42" i="16"/>
  <c r="W9" i="41" s="1"/>
  <c r="P42" i="16"/>
  <c r="AG9" i="41" s="1"/>
  <c r="C70" i="41"/>
  <c r="U42" i="16"/>
  <c r="AQ9" i="41" s="1"/>
  <c r="S42" i="16"/>
  <c r="AM9" i="41" s="1"/>
  <c r="O42" i="16"/>
  <c r="AE9" i="41" s="1"/>
  <c r="G42" i="16"/>
  <c r="O9" i="41" s="1"/>
  <c r="T42" i="16"/>
  <c r="AO9" i="41" s="1"/>
  <c r="Q9" i="41" l="1"/>
  <c r="AA9" i="41"/>
  <c r="AK9" i="41"/>
  <c r="AU9" i="41"/>
  <c r="E58" i="41" s="1"/>
  <c r="C58" i="41" l="1"/>
  <c r="C47" i="41"/>
  <c r="I47" i="41"/>
  <c r="O47" i="41"/>
  <c r="E47" i="41"/>
  <c r="Q47" i="41"/>
  <c r="G47" i="41"/>
  <c r="B18" i="19" l="1"/>
  <c r="B22" i="19" s="1"/>
  <c r="B24" i="19" l="1"/>
  <c r="B41" i="19" s="1"/>
  <c r="B35" i="19"/>
  <c r="B36" i="19" s="1"/>
  <c r="G18" i="19"/>
  <c r="G22" i="19" s="1"/>
  <c r="D18" i="19"/>
  <c r="D22" i="19" s="1"/>
  <c r="J18" i="19"/>
  <c r="J22" i="19" s="1"/>
  <c r="V18" i="19"/>
  <c r="V22" i="19" s="1"/>
  <c r="S18" i="19"/>
  <c r="S22" i="19" s="1"/>
  <c r="T18" i="19"/>
  <c r="T22" i="19" s="1"/>
  <c r="K18" i="19"/>
  <c r="K22" i="19" s="1"/>
  <c r="I18" i="19"/>
  <c r="I22" i="19" s="1"/>
  <c r="P18" i="19"/>
  <c r="P22" i="19" s="1"/>
  <c r="C18" i="19"/>
  <c r="C22" i="19" s="1"/>
  <c r="N18" i="19"/>
  <c r="N22" i="19" s="1"/>
  <c r="F18" i="19"/>
  <c r="F22" i="19" s="1"/>
  <c r="H18" i="19"/>
  <c r="H22" i="19" s="1"/>
  <c r="E18" i="19"/>
  <c r="E22" i="19" s="1"/>
  <c r="B39" i="19" l="1"/>
  <c r="D24" i="19"/>
  <c r="D41" i="19" s="1"/>
  <c r="D35" i="19"/>
  <c r="S24" i="19"/>
  <c r="S41" i="19" s="1"/>
  <c r="S35" i="19"/>
  <c r="C24" i="19"/>
  <c r="C41" i="19" s="1"/>
  <c r="C35" i="19"/>
  <c r="G24" i="19"/>
  <c r="G41" i="19" s="1"/>
  <c r="G35" i="19"/>
  <c r="V24" i="19"/>
  <c r="V41" i="19" s="1"/>
  <c r="V35" i="19"/>
  <c r="V36" i="19" s="1"/>
  <c r="I24" i="19"/>
  <c r="I41" i="19" s="1"/>
  <c r="I35" i="19"/>
  <c r="I36" i="19" s="1"/>
  <c r="H24" i="19"/>
  <c r="H41" i="19" s="1"/>
  <c r="H35" i="19"/>
  <c r="J24" i="19"/>
  <c r="J41" i="19" s="1"/>
  <c r="J35" i="19"/>
  <c r="J36" i="19" s="1"/>
  <c r="K35" i="19"/>
  <c r="K36" i="19" s="1"/>
  <c r="K24" i="19"/>
  <c r="K41" i="19" s="1"/>
  <c r="C18" i="41"/>
  <c r="B43" i="19"/>
  <c r="F24" i="19"/>
  <c r="F41" i="19" s="1"/>
  <c r="F35" i="19"/>
  <c r="F36" i="19" s="1"/>
  <c r="N35" i="19"/>
  <c r="N36" i="19" s="1"/>
  <c r="N24" i="19"/>
  <c r="N41" i="19" s="1"/>
  <c r="P24" i="19"/>
  <c r="P41" i="19" s="1"/>
  <c r="P35" i="19"/>
  <c r="E35" i="19"/>
  <c r="E36" i="19" s="1"/>
  <c r="E24" i="19"/>
  <c r="E41" i="19" s="1"/>
  <c r="T24" i="19"/>
  <c r="T41" i="19" s="1"/>
  <c r="T35" i="19"/>
  <c r="B45" i="19" l="1"/>
  <c r="F39" i="19"/>
  <c r="I39" i="19"/>
  <c r="E39" i="19"/>
  <c r="V39" i="19"/>
  <c r="K39" i="19"/>
  <c r="J39" i="19"/>
  <c r="N39" i="19"/>
  <c r="E69" i="41"/>
  <c r="E73" i="41" s="1"/>
  <c r="B48" i="19"/>
  <c r="W18" i="19"/>
  <c r="W22" i="19" s="1"/>
  <c r="P36" i="19"/>
  <c r="M18" i="41"/>
  <c r="F43" i="19"/>
  <c r="S36" i="19"/>
  <c r="AM18" i="41"/>
  <c r="S43" i="19"/>
  <c r="U18" i="41"/>
  <c r="J43" i="19"/>
  <c r="Q18" i="41"/>
  <c r="H57" i="41" s="1"/>
  <c r="H43" i="19"/>
  <c r="D36" i="19"/>
  <c r="E18" i="41"/>
  <c r="C43" i="19"/>
  <c r="T36" i="19"/>
  <c r="AO18" i="41"/>
  <c r="T43" i="19"/>
  <c r="AC18" i="41"/>
  <c r="N43" i="19"/>
  <c r="W18" i="41"/>
  <c r="K43" i="19"/>
  <c r="O18" i="41"/>
  <c r="G43" i="19"/>
  <c r="S18" i="41"/>
  <c r="M46" i="41" s="1"/>
  <c r="M48" i="41" s="1"/>
  <c r="H59" i="41" s="1"/>
  <c r="I43" i="19"/>
  <c r="AS18" i="41"/>
  <c r="V43" i="19"/>
  <c r="H36" i="19"/>
  <c r="AG18" i="41"/>
  <c r="P43" i="19"/>
  <c r="G36" i="19"/>
  <c r="I18" i="41"/>
  <c r="E43" i="19"/>
  <c r="C36" i="19"/>
  <c r="G18" i="41"/>
  <c r="D43" i="19"/>
  <c r="H39" i="19" l="1"/>
  <c r="F45" i="19"/>
  <c r="N45" i="19"/>
  <c r="P39" i="19"/>
  <c r="E45" i="19"/>
  <c r="I45" i="19"/>
  <c r="J45" i="19"/>
  <c r="P45" i="19"/>
  <c r="K45" i="19"/>
  <c r="V45" i="19"/>
  <c r="G39" i="19"/>
  <c r="T39" i="19"/>
  <c r="S45" i="19"/>
  <c r="G45" i="19"/>
  <c r="C45" i="19"/>
  <c r="D45" i="19"/>
  <c r="D39" i="19"/>
  <c r="S39" i="19"/>
  <c r="H45" i="19"/>
  <c r="C39" i="19"/>
  <c r="T45" i="19"/>
  <c r="D68" i="41"/>
  <c r="D73" i="41" s="1"/>
  <c r="K48" i="19"/>
  <c r="F48" i="19"/>
  <c r="P48" i="19"/>
  <c r="V48" i="19"/>
  <c r="N48" i="19"/>
  <c r="E48" i="19"/>
  <c r="I48" i="19"/>
  <c r="J48" i="19"/>
  <c r="T48" i="19"/>
  <c r="D48" i="19"/>
  <c r="S48" i="19"/>
  <c r="H48" i="19"/>
  <c r="W24" i="19"/>
  <c r="W41" i="19" s="1"/>
  <c r="E79" i="41" s="1"/>
  <c r="E83" i="41" s="1"/>
  <c r="W35" i="19"/>
  <c r="G48" i="19"/>
  <c r="C48" i="19"/>
  <c r="W36" i="19" l="1"/>
  <c r="AU18" i="41"/>
  <c r="W43" i="19"/>
  <c r="W39" i="19" l="1"/>
  <c r="D78" i="41"/>
  <c r="D83" i="41" s="1"/>
  <c r="W45" i="19"/>
  <c r="S46" i="41"/>
  <c r="S48" i="41" s="1"/>
  <c r="J59" i="41" s="1"/>
  <c r="J57" i="41"/>
  <c r="W48" i="19"/>
  <c r="O18" i="19" l="1"/>
  <c r="O22" i="19" s="1"/>
  <c r="O24" i="19" l="1"/>
  <c r="O41" i="19" s="1"/>
  <c r="O35" i="19"/>
  <c r="O36" i="19" l="1"/>
  <c r="AE18" i="41"/>
  <c r="O43" i="19"/>
  <c r="O39" i="19" l="1"/>
  <c r="O45" i="19"/>
  <c r="O48" i="19"/>
  <c r="L18" i="19"/>
  <c r="L22" i="19" s="1"/>
  <c r="L24" i="19" l="1"/>
  <c r="L41" i="19" s="1"/>
  <c r="L35" i="19"/>
  <c r="L36" i="19" s="1"/>
  <c r="Q18" i="19"/>
  <c r="Q22" i="19" s="1"/>
  <c r="L39" i="19" l="1"/>
  <c r="Q24" i="19"/>
  <c r="Q41" i="19" s="1"/>
  <c r="Q35" i="19"/>
  <c r="Y18" i="41"/>
  <c r="L43" i="19"/>
  <c r="L45" i="19" l="1"/>
  <c r="L48" i="19"/>
  <c r="Q36" i="19"/>
  <c r="AI18" i="41"/>
  <c r="Q43" i="19"/>
  <c r="Q39" i="19" l="1"/>
  <c r="Q45" i="19"/>
  <c r="Q48" i="19"/>
  <c r="M18" i="19"/>
  <c r="M22" i="19" s="1"/>
  <c r="U18" i="19"/>
  <c r="U22" i="19" s="1"/>
  <c r="U24" i="19" l="1"/>
  <c r="U41" i="19" s="1"/>
  <c r="U35" i="19"/>
  <c r="M24" i="19"/>
  <c r="M41" i="19" s="1"/>
  <c r="M35" i="19"/>
  <c r="R18" i="19"/>
  <c r="R22" i="19" s="1"/>
  <c r="R24" i="19" l="1"/>
  <c r="R41" i="19" s="1"/>
  <c r="R35" i="19"/>
  <c r="R36" i="19" s="1"/>
  <c r="M36" i="19"/>
  <c r="AA18" i="41"/>
  <c r="O46" i="41" s="1"/>
  <c r="O48" i="41" s="1"/>
  <c r="M43" i="19"/>
  <c r="U36" i="19"/>
  <c r="AQ18" i="41"/>
  <c r="U43" i="19"/>
  <c r="U39" i="19" l="1"/>
  <c r="U45" i="19"/>
  <c r="M45" i="19"/>
  <c r="R39" i="19"/>
  <c r="M39" i="19"/>
  <c r="U48" i="19"/>
  <c r="M48" i="19"/>
  <c r="AK18" i="41"/>
  <c r="Q46" i="41" s="1"/>
  <c r="Q48" i="41" s="1"/>
  <c r="R43" i="19"/>
  <c r="R45" i="19" l="1"/>
  <c r="R48" i="19"/>
  <c r="B18" i="16"/>
  <c r="B22" i="16" s="1"/>
  <c r="B24" i="16" s="1"/>
  <c r="B41" i="16" s="1"/>
  <c r="B35" i="16" l="1"/>
  <c r="B36" i="16" s="1"/>
  <c r="G18" i="16"/>
  <c r="G22" i="16" s="1"/>
  <c r="D18" i="16"/>
  <c r="D22" i="16" s="1"/>
  <c r="V18" i="16"/>
  <c r="V22" i="16" s="1"/>
  <c r="S18" i="16"/>
  <c r="S22" i="16" s="1"/>
  <c r="T18" i="16"/>
  <c r="T22" i="16" s="1"/>
  <c r="K18" i="16"/>
  <c r="K22" i="16" s="1"/>
  <c r="I18" i="16"/>
  <c r="I22" i="16" s="1"/>
  <c r="P18" i="16"/>
  <c r="P22" i="16" s="1"/>
  <c r="C18" i="16"/>
  <c r="C22" i="16" s="1"/>
  <c r="N18" i="16"/>
  <c r="N22" i="16" s="1"/>
  <c r="F18" i="16"/>
  <c r="F22" i="16" s="1"/>
  <c r="H18" i="16"/>
  <c r="H22" i="16" s="1"/>
  <c r="B39" i="16" l="1"/>
  <c r="V35" i="16"/>
  <c r="V36" i="16" s="1"/>
  <c r="V24" i="16"/>
  <c r="V41" i="16" s="1"/>
  <c r="K24" i="16"/>
  <c r="K41" i="16" s="1"/>
  <c r="K35" i="16"/>
  <c r="K36" i="16" s="1"/>
  <c r="F35" i="16"/>
  <c r="F36" i="16" s="1"/>
  <c r="F24" i="16"/>
  <c r="F41" i="16" s="1"/>
  <c r="D35" i="16"/>
  <c r="D36" i="16" s="1"/>
  <c r="D24" i="16"/>
  <c r="D41" i="16" s="1"/>
  <c r="S24" i="16"/>
  <c r="S41" i="16" s="1"/>
  <c r="S35" i="16"/>
  <c r="S36" i="16" s="1"/>
  <c r="G35" i="16"/>
  <c r="G36" i="16" s="1"/>
  <c r="G24" i="16"/>
  <c r="G41" i="16" s="1"/>
  <c r="T35" i="16"/>
  <c r="T36" i="16" s="1"/>
  <c r="T24" i="16"/>
  <c r="T41" i="16" s="1"/>
  <c r="N35" i="16"/>
  <c r="N36" i="16" s="1"/>
  <c r="N24" i="16"/>
  <c r="N41" i="16" s="1"/>
  <c r="P35" i="16"/>
  <c r="P24" i="16"/>
  <c r="P41" i="16" s="1"/>
  <c r="H35" i="16"/>
  <c r="H24" i="16"/>
  <c r="H41" i="16" s="1"/>
  <c r="C69" i="41" s="1"/>
  <c r="C73" i="41" s="1"/>
  <c r="C24" i="16"/>
  <c r="C41" i="16" s="1"/>
  <c r="C35" i="16"/>
  <c r="C36" i="16" s="1"/>
  <c r="I35" i="16"/>
  <c r="I36" i="16" s="1"/>
  <c r="I24" i="16"/>
  <c r="I41" i="16" s="1"/>
  <c r="C8" i="41"/>
  <c r="B43" i="16"/>
  <c r="K39" i="16" l="1"/>
  <c r="F39" i="16"/>
  <c r="G39" i="16"/>
  <c r="V39" i="16"/>
  <c r="B45" i="16"/>
  <c r="T39" i="16"/>
  <c r="S39" i="16"/>
  <c r="I39" i="16"/>
  <c r="N39" i="16"/>
  <c r="D39" i="16"/>
  <c r="C39" i="16"/>
  <c r="B49" i="16"/>
  <c r="AC8" i="41"/>
  <c r="N43" i="16"/>
  <c r="S8" i="41"/>
  <c r="I43" i="16"/>
  <c r="AO8" i="41"/>
  <c r="T43" i="16"/>
  <c r="O8" i="41"/>
  <c r="G43" i="16"/>
  <c r="M8" i="41"/>
  <c r="F43" i="16"/>
  <c r="Q8" i="41"/>
  <c r="H43" i="16"/>
  <c r="H36" i="16"/>
  <c r="W8" i="41"/>
  <c r="K43" i="16"/>
  <c r="G8" i="41"/>
  <c r="D43" i="16"/>
  <c r="AG8" i="41"/>
  <c r="P43" i="16"/>
  <c r="AS8" i="41"/>
  <c r="V43" i="16"/>
  <c r="E8" i="41"/>
  <c r="C43" i="16"/>
  <c r="P36" i="16"/>
  <c r="AM8" i="41"/>
  <c r="S43" i="16"/>
  <c r="W18" i="16"/>
  <c r="W22" i="16" s="1"/>
  <c r="N45" i="16" l="1"/>
  <c r="D45" i="16"/>
  <c r="C45" i="16"/>
  <c r="K45" i="16"/>
  <c r="F45" i="16"/>
  <c r="G45" i="16"/>
  <c r="V45" i="16"/>
  <c r="I45" i="16"/>
  <c r="S45" i="16"/>
  <c r="P39" i="16"/>
  <c r="T45" i="16"/>
  <c r="P45" i="16"/>
  <c r="H45" i="16"/>
  <c r="B68" i="41"/>
  <c r="B73" i="41" s="1"/>
  <c r="H39" i="16"/>
  <c r="C57" i="41"/>
  <c r="C46" i="41"/>
  <c r="C48" i="41" s="1"/>
  <c r="C59" i="41" s="1"/>
  <c r="F49" i="16"/>
  <c r="C49" i="16"/>
  <c r="S49" i="16"/>
  <c r="N49" i="16"/>
  <c r="D49" i="16"/>
  <c r="K49" i="16"/>
  <c r="T49" i="16"/>
  <c r="G49" i="16"/>
  <c r="V49" i="16"/>
  <c r="I49" i="16"/>
  <c r="P49" i="16"/>
  <c r="H49" i="16"/>
  <c r="W24" i="16"/>
  <c r="W35" i="16"/>
  <c r="W41" i="16" l="1"/>
  <c r="C79" i="41" s="1"/>
  <c r="C83" i="41" s="1"/>
  <c r="W36" i="16"/>
  <c r="W43" i="16"/>
  <c r="B78" i="41" l="1"/>
  <c r="B83" i="41" s="1"/>
  <c r="AU8" i="41"/>
  <c r="E57" i="41" s="1"/>
  <c r="W45" i="16"/>
  <c r="W39" i="16"/>
  <c r="I46" i="41"/>
  <c r="I48" i="41" s="1"/>
  <c r="E59" i="41" s="1"/>
  <c r="W49" i="16"/>
  <c r="E18" i="16" l="1"/>
  <c r="E22" i="16" s="1"/>
  <c r="O18" i="16" l="1"/>
  <c r="O22" i="16" s="1"/>
  <c r="E35" i="16"/>
  <c r="E36" i="16" s="1"/>
  <c r="E24" i="16"/>
  <c r="E41" i="16" s="1"/>
  <c r="J18" i="16"/>
  <c r="J22" i="16" s="1"/>
  <c r="E39" i="16" l="1"/>
  <c r="J35" i="16"/>
  <c r="J36" i="16" s="1"/>
  <c r="J24" i="16"/>
  <c r="J41" i="16" s="1"/>
  <c r="I8" i="41"/>
  <c r="E43" i="16"/>
  <c r="O24" i="16"/>
  <c r="O41" i="16" s="1"/>
  <c r="O35" i="16"/>
  <c r="O36" i="16" s="1"/>
  <c r="E45" i="16" l="1"/>
  <c r="J39" i="16"/>
  <c r="O39" i="16"/>
  <c r="E49" i="16"/>
  <c r="AE8" i="41"/>
  <c r="O43" i="16"/>
  <c r="U8" i="41"/>
  <c r="J43" i="16"/>
  <c r="J45" i="16" l="1"/>
  <c r="O45" i="16"/>
  <c r="O49" i="16"/>
  <c r="J49" i="16"/>
  <c r="L18" i="16"/>
  <c r="L22" i="16" s="1"/>
  <c r="L35" i="16" l="1"/>
  <c r="L36" i="16" s="1"/>
  <c r="L24" i="16"/>
  <c r="L41" i="16" s="1"/>
  <c r="Q18" i="16"/>
  <c r="Q22" i="16" s="1"/>
  <c r="L39" i="16" l="1"/>
  <c r="Q24" i="16"/>
  <c r="Q41" i="16" s="1"/>
  <c r="Q35" i="16"/>
  <c r="Q36" i="16" s="1"/>
  <c r="Y8" i="41"/>
  <c r="L43" i="16"/>
  <c r="L45" i="16" l="1"/>
  <c r="Q39" i="16"/>
  <c r="L49" i="16"/>
  <c r="AI8" i="41"/>
  <c r="Q43" i="16"/>
  <c r="Q45" i="16" l="1"/>
  <c r="Q49" i="16"/>
  <c r="M18" i="16"/>
  <c r="M22" i="16" s="1"/>
  <c r="U18" i="16"/>
  <c r="U22" i="16" s="1"/>
  <c r="U35" i="16" l="1"/>
  <c r="U36" i="16" s="1"/>
  <c r="U24" i="16"/>
  <c r="U41" i="16" s="1"/>
  <c r="M24" i="16"/>
  <c r="M41" i="16" s="1"/>
  <c r="M35" i="16"/>
  <c r="R18" i="16"/>
  <c r="R22" i="16" s="1"/>
  <c r="U39" i="16" l="1"/>
  <c r="R24" i="16"/>
  <c r="R41" i="16" s="1"/>
  <c r="R35" i="16"/>
  <c r="M36" i="16"/>
  <c r="AA8" i="41"/>
  <c r="M43" i="16"/>
  <c r="AQ8" i="41"/>
  <c r="U43" i="16"/>
  <c r="U45" i="16" l="1"/>
  <c r="M45" i="16"/>
  <c r="M39" i="16"/>
  <c r="U49" i="16"/>
  <c r="E46" i="41"/>
  <c r="E48" i="41" s="1"/>
  <c r="R36" i="16"/>
  <c r="M49" i="16"/>
  <c r="AK8" i="41"/>
  <c r="R43" i="16"/>
  <c r="R45" i="16" l="1"/>
  <c r="R39" i="16"/>
  <c r="G46" i="41"/>
  <c r="G48" i="41" s="1"/>
  <c r="R49" i="16"/>
  <c r="X49" i="16" s="1"/>
</calcChain>
</file>

<file path=xl/sharedStrings.xml><?xml version="1.0" encoding="utf-8"?>
<sst xmlns="http://schemas.openxmlformats.org/spreadsheetml/2006/main" count="517" uniqueCount="76">
  <si>
    <t>Scenario 1 ASHP</t>
  </si>
  <si>
    <t xml:space="preserve">Electric </t>
  </si>
  <si>
    <t>Scenario 2 CCHP</t>
  </si>
  <si>
    <t>Scenario 4 Hybrid CCHP</t>
  </si>
  <si>
    <t xml:space="preserve"> 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</si>
  <si>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</si>
  <si>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</si>
  <si>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</si>
  <si>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</si>
  <si>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</si>
  <si>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</si>
  <si>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</si>
  <si>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</si>
  <si>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</si>
  <si>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End Use</t>
  </si>
  <si>
    <t>Cold Climate Heat Pump</t>
  </si>
  <si>
    <t>Scenario 1</t>
  </si>
  <si>
    <t>Electric Use MWh</t>
  </si>
  <si>
    <t>Gas Use Therms</t>
  </si>
  <si>
    <t>Base Rate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</si>
  <si>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</si>
  <si>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</si>
  <si>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</si>
  <si>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</si>
  <si>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</si>
  <si>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</si>
  <si>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</si>
  <si>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</si>
  <si>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</si>
  <si>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Scenario 3</t>
  </si>
  <si>
    <t>Scenario 2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</si>
  <si>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</si>
  <si>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</si>
  <si>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</si>
  <si>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</si>
  <si>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</si>
  <si>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</si>
  <si>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</si>
  <si>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</si>
  <si>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Gas Backup for Peaking</t>
  </si>
  <si>
    <t>CCA Carbon Costs</t>
  </si>
  <si>
    <t>Air Source Heat pump</t>
  </si>
  <si>
    <t>Hybrid Heat Pump</t>
  </si>
  <si>
    <t>Hybrid Heat - Cold Climate Heat Pump</t>
  </si>
  <si>
    <t>Electric Base</t>
  </si>
  <si>
    <t>Cooling Load</t>
  </si>
  <si>
    <t>Electric Use KWh</t>
  </si>
  <si>
    <t xml:space="preserve">Air Conditioning </t>
  </si>
  <si>
    <t>Cooling Load KWh</t>
  </si>
  <si>
    <t>Peak Gas Gas Use</t>
  </si>
  <si>
    <t>Air-Conditioning Load</t>
  </si>
  <si>
    <t>Air Source Heat Pump</t>
  </si>
  <si>
    <t>Heat Pump</t>
  </si>
  <si>
    <t>Term Year</t>
  </si>
  <si>
    <t>Interest Rate</t>
  </si>
  <si>
    <t>Gas Bill- Base</t>
  </si>
  <si>
    <t>Electric</t>
  </si>
  <si>
    <t>Gas-Base</t>
  </si>
  <si>
    <t>Electric Customer</t>
  </si>
  <si>
    <t>Gas Customer</t>
  </si>
  <si>
    <t>Hybrid Heat Pump + Cold Climate Heat</t>
  </si>
  <si>
    <t>.</t>
  </si>
  <si>
    <t>Conversion Costs HP</t>
  </si>
  <si>
    <t>HP Conversion</t>
  </si>
  <si>
    <t>Exit Fee</t>
  </si>
  <si>
    <t>Gas</t>
  </si>
  <si>
    <t>HP</t>
  </si>
  <si>
    <t>HP conversion</t>
  </si>
  <si>
    <t>High Efficiency Furnace</t>
  </si>
  <si>
    <t>Furnace</t>
  </si>
  <si>
    <t>HP Conversion Costs</t>
  </si>
  <si>
    <t>Furnace Conversion</t>
  </si>
  <si>
    <t>Total Gas Costs with Conversion</t>
  </si>
  <si>
    <t>Total Electric Costs with Conversion</t>
  </si>
  <si>
    <t>Gas Furnace</t>
  </si>
  <si>
    <t>Annual Amoritization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</si>
</sst>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A69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165" fontId="6" fillId="0" borderId="2" xfId="1" applyNumberFormat="1" applyFont="1" applyFill="1" applyBorder="1" applyAlignment="1">
      <alignment vertical="center"/>
    </xf>
    <xf numFmtId="165" fontId="4" fillId="0" borderId="2" xfId="1" applyNumberFormat="1" applyFont="1" applyBorder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66" fontId="0" fillId="0" borderId="0" xfId="0" applyNumberFormat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1" applyNumberFormat="1" applyFont="1" applyFill="1" applyAlignment="1">
      <alignment horizontal="center" wrapText="1"/>
    </xf>
    <xf numFmtId="9" fontId="4" fillId="0" borderId="2" xfId="2" applyFont="1" applyBorder="1" applyAlignment="1">
      <alignment horizontal="right"/>
    </xf>
    <xf numFmtId="9" fontId="6" fillId="0" borderId="2" xfId="2" applyFont="1" applyFill="1" applyBorder="1" applyAlignment="1">
      <alignment horizontal="right" vertic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8" fillId="3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/>
    <xf numFmtId="0" fontId="8" fillId="0" borderId="0" xfId="0" applyFont="1"/>
    <xf numFmtId="165" fontId="0" fillId="0" borderId="0" xfId="1" applyNumberFormat="1" applyFont="1" applyBorder="1"/>
    <xf numFmtId="6" fontId="0" fillId="0" borderId="0" xfId="0" applyNumberFormat="1" applyBorder="1"/>
    <xf numFmtId="165" fontId="3" fillId="0" borderId="3" xfId="1" applyNumberFormat="1" applyFont="1" applyBorder="1"/>
    <xf numFmtId="9" fontId="4" fillId="0" borderId="4" xfId="2" applyFont="1" applyBorder="1" applyAlignment="1">
      <alignment horizontal="right"/>
    </xf>
    <xf numFmtId="9" fontId="6" fillId="0" borderId="4" xfId="2" applyFont="1" applyFill="1" applyBorder="1" applyAlignment="1">
      <alignment horizontal="right" vertical="center"/>
    </xf>
    <xf numFmtId="9" fontId="4" fillId="0" borderId="5" xfId="2" applyFont="1" applyBorder="1" applyAlignment="1">
      <alignment horizontal="right"/>
    </xf>
    <xf numFmtId="165" fontId="4" fillId="0" borderId="7" xfId="1" applyNumberFormat="1" applyFont="1" applyBorder="1"/>
    <xf numFmtId="165" fontId="4" fillId="0" borderId="6" xfId="1" applyNumberFormat="1" applyFont="1" applyBorder="1"/>
    <xf numFmtId="165" fontId="6" fillId="0" borderId="6" xfId="1" applyNumberFormat="1" applyFont="1" applyFill="1" applyBorder="1" applyAlignment="1">
      <alignment vertical="center"/>
    </xf>
    <xf numFmtId="165" fontId="4" fillId="0" borderId="6" xfId="1" applyNumberFormat="1" applyFont="1" applyBorder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6">
    <cellStyle name="Comma" xfId="1" builtinId="3"/>
    <cellStyle name="Comma 3" xfId="5"/>
    <cellStyle name="Normal" xfId="0" builtinId="0"/>
    <cellStyle name="Normal 3 2" xfId="3"/>
    <cellStyle name="Normal 4" xfId="4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5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GasData'!$A$68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GasData'!$B$68:$K$68</c:f>
              <c:numCache>
                <c:formatCode>"$"#,##0_);[Red]\("$"#,##0\)</c:formatCode>
                <c:ptCount val="10"/>
                <c:pt idx="0">
                  <c:v>958.76984784955152</c:v>
                </c:pt>
                <c:pt idx="2">
                  <c:v>839.35200819094496</c:v>
                </c:pt>
                <c:pt idx="4">
                  <c:v>967.7839442885612</c:v>
                </c:pt>
                <c:pt idx="6">
                  <c:v>954.45623240766997</c:v>
                </c:pt>
                <c:pt idx="8">
                  <c:v>897.73372007935529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2-4728-81E1-1C8C2424A426}"/>
            </c:ext>
          </c:extLst>
        </c:ser>
        <c:ser>
          <c:idx val="1"/>
          <c:order val="1"/>
          <c:tx>
            <c:strRef>
              <c:f>'Elec GasData'!$A$69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GasData'!$B$69:$K$69</c:f>
              <c:numCache>
                <c:formatCode>"$"#,##0_);[Red]\("$"#,##0\)</c:formatCode>
                <c:ptCount val="10"/>
                <c:pt idx="1">
                  <c:v>840.49159737938999</c:v>
                </c:pt>
                <c:pt idx="3">
                  <c:v>840.19309167937843</c:v>
                </c:pt>
                <c:pt idx="5">
                  <c:v>795.89111845714615</c:v>
                </c:pt>
                <c:pt idx="7">
                  <c:v>787.4299113526688</c:v>
                </c:pt>
                <c:pt idx="9">
                  <c:v>775.30761680553701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2-4728-81E1-1C8C2424A426}"/>
            </c:ext>
          </c:extLst>
        </c:ser>
        <c:ser>
          <c:idx val="2"/>
          <c:order val="2"/>
          <c:tx>
            <c:strRef>
              <c:f>'Elec GasData'!$A$70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GasData'!$B$70:$K$70</c:f>
              <c:numCache>
                <c:formatCode>"$"#,##0_);[Red]\("$"#,##0\)</c:formatCode>
                <c:ptCount val="10"/>
                <c:pt idx="1">
                  <c:v>240.33933437999335</c:v>
                </c:pt>
                <c:pt idx="3">
                  <c:v>240.33933437999329</c:v>
                </c:pt>
                <c:pt idx="5">
                  <c:v>208.9425363478326</c:v>
                </c:pt>
                <c:pt idx="7">
                  <c:v>208.94253634783254</c:v>
                </c:pt>
                <c:pt idx="9">
                  <c:v>208.94253634783254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2-4728-81E1-1C8C2424A426}"/>
            </c:ext>
          </c:extLst>
        </c:ser>
        <c:ser>
          <c:idx val="3"/>
          <c:order val="3"/>
          <c:tx>
            <c:strRef>
              <c:f>'Elec GasData'!$A$71</c:f>
              <c:strCache>
                <c:ptCount val="1"/>
                <c:pt idx="0">
                  <c:v>Conversion Costs 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GasData'!$B$71:$K$71</c:f>
              <c:numCache>
                <c:formatCode>"$"#,##0_);[Red]\("$"#,##0\)</c:formatCode>
                <c:ptCount val="10"/>
                <c:pt idx="0">
                  <c:v>2994.4021522608937</c:v>
                </c:pt>
                <c:pt idx="2">
                  <c:v>3769.2080216349705</c:v>
                </c:pt>
                <c:pt idx="4">
                  <c:v>2047.6546644258142</c:v>
                </c:pt>
                <c:pt idx="6">
                  <c:v>2047.6546644258142</c:v>
                </c:pt>
                <c:pt idx="8">
                  <c:v>2994.4021522608937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2-4728-81E1-1C8C2424A426}"/>
            </c:ext>
          </c:extLst>
        </c:ser>
        <c:ser>
          <c:idx val="4"/>
          <c:order val="4"/>
          <c:tx>
            <c:strRef>
              <c:f>'Elec GasData'!$A$72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GasData'!$B$72:$K$72</c:f>
              <c:numCache>
                <c:formatCode>"$"#,##0_);[Red]\("$"#,##0\)</c:formatCode>
                <c:ptCount val="10"/>
                <c:pt idx="1">
                  <c:v>976.88942933500732</c:v>
                </c:pt>
                <c:pt idx="3">
                  <c:v>976.88942933500732</c:v>
                </c:pt>
                <c:pt idx="4">
                  <c:v>976.88942933500732</c:v>
                </c:pt>
                <c:pt idx="5">
                  <c:v>976.88942933500732</c:v>
                </c:pt>
                <c:pt idx="6">
                  <c:v>976.88942933500732</c:v>
                </c:pt>
                <c:pt idx="7">
                  <c:v>976.88942933500732</c:v>
                </c:pt>
                <c:pt idx="9">
                  <c:v>976.88942933500732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2-4728-81E1-1C8C2424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271032"/>
        <c:axId val="407272344"/>
      </c:barChart>
      <c:lineChart>
        <c:grouping val="standard"/>
        <c:varyColors val="0"/>
        <c:ser>
          <c:idx val="5"/>
          <c:order val="5"/>
          <c:tx>
            <c:strRef>
              <c:f>'Elec GasData'!$A$73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GasData'!$B$65:$K$67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2030</c:v>
                  </c:pt>
                </c:lvl>
              </c:multiLvlStrCache>
            </c:multiLvlStrRef>
          </c:cat>
          <c:val>
            <c:numRef>
              <c:f>'Elec GasData'!$B$73:$K$73</c:f>
              <c:numCache>
                <c:formatCode>"$"#,##0_);[Red]\("$"#,##0\)</c:formatCode>
                <c:ptCount val="10"/>
                <c:pt idx="0">
                  <c:v>3953.172000110445</c:v>
                </c:pt>
                <c:pt idx="1">
                  <c:v>2057.7203610943907</c:v>
                </c:pt>
                <c:pt idx="2">
                  <c:v>4608.5600298259151</c:v>
                </c:pt>
                <c:pt idx="3">
                  <c:v>2057.4218553943792</c:v>
                </c:pt>
                <c:pt idx="4">
                  <c:v>3992.3280380493825</c:v>
                </c:pt>
                <c:pt idx="5">
                  <c:v>1981.723084139986</c:v>
                </c:pt>
                <c:pt idx="6">
                  <c:v>3979.0003261684915</c:v>
                </c:pt>
                <c:pt idx="7">
                  <c:v>1973.2618770355086</c:v>
                </c:pt>
                <c:pt idx="8">
                  <c:v>3892.1358723402491</c:v>
                </c:pt>
                <c:pt idx="9">
                  <c:v>1961.1395824883768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E2-4728-81E1-1C8C2424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71032"/>
        <c:axId val="407272344"/>
      </c:lineChart>
      <c:catAx>
        <c:axId val="40727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72344"/>
        <c:crosses val="autoZero"/>
        <c:auto val="1"/>
        <c:lblAlgn val="ctr"/>
        <c:lblOffset val="100"/>
        <c:noMultiLvlLbl val="0"/>
      </c:catAx>
      <c:valAx>
        <c:axId val="40727234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7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'Elec GasData'!$A$78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GasData'!$B$78:$K$78</c:f>
              <c:numCache>
                <c:formatCode>"$"#,##0_);[Red]\("$"#,##0\)</c:formatCode>
                <c:ptCount val="10"/>
                <c:pt idx="0">
                  <c:v>1311.5293552565906</c:v>
                </c:pt>
                <c:pt idx="2">
                  <c:v>1094.4798638766983</c:v>
                </c:pt>
                <c:pt idx="4">
                  <c:v>1506.7738976107512</c:v>
                </c:pt>
                <c:pt idx="6">
                  <c:v>1481.5747086529709</c:v>
                </c:pt>
                <c:pt idx="8">
                  <c:v>1227.218484082807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2-44CC-92A6-48290E539980}"/>
            </c:ext>
          </c:extLst>
        </c:ser>
        <c:ser>
          <c:idx val="1"/>
          <c:order val="1"/>
          <c:tx>
            <c:strRef>
              <c:f>'Elec GasData'!$A$79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GasData'!$B$79:$K$79</c:f>
              <c:numCache>
                <c:formatCode>"$"#,##0_);[Red]\("$"#,##0\)</c:formatCode>
                <c:ptCount val="10"/>
                <c:pt idx="1">
                  <c:v>1812.5398955493595</c:v>
                </c:pt>
                <c:pt idx="3">
                  <c:v>1801.5091281054217</c:v>
                </c:pt>
                <c:pt idx="5">
                  <c:v>2476.049986940362</c:v>
                </c:pt>
                <c:pt idx="7">
                  <c:v>2282.9599617965528</c:v>
                </c:pt>
                <c:pt idx="9">
                  <c:v>980.01878020849131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2-44CC-92A6-48290E539980}"/>
            </c:ext>
          </c:extLst>
        </c:ser>
        <c:ser>
          <c:idx val="2"/>
          <c:order val="2"/>
          <c:tx>
            <c:strRef>
              <c:f>'Elec GasData'!$A$80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GasData'!$B$80:$K$80</c:f>
              <c:numCache>
                <c:formatCode>"$"#,##0_);[Red]\("$"#,##0\)</c:formatCode>
                <c:ptCount val="10"/>
                <c:pt idx="1">
                  <c:v>565.75550357988311</c:v>
                </c:pt>
                <c:pt idx="3">
                  <c:v>565.75550357988334</c:v>
                </c:pt>
                <c:pt idx="5">
                  <c:v>491.77135088117302</c:v>
                </c:pt>
                <c:pt idx="7">
                  <c:v>491.77135088117296</c:v>
                </c:pt>
                <c:pt idx="9">
                  <c:v>491.77135088117296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2-44CC-92A6-48290E539980}"/>
            </c:ext>
          </c:extLst>
        </c:ser>
        <c:ser>
          <c:idx val="3"/>
          <c:order val="3"/>
          <c:tx>
            <c:strRef>
              <c:f>'Elec GasData'!$A$81</c:f>
              <c:strCache>
                <c:ptCount val="1"/>
                <c:pt idx="0">
                  <c:v>Conversion Costs 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GasData'!$B$81:$K$81</c:f>
              <c:numCache>
                <c:formatCode>"$"#,##0_);[Red]\("$"#,##0\)</c:formatCode>
                <c:ptCount val="10"/>
                <c:pt idx="0">
                  <c:v>4336.7871468774447</c:v>
                </c:pt>
                <c:pt idx="2">
                  <c:v>5458.9370668838956</c:v>
                </c:pt>
                <c:pt idx="4">
                  <c:v>2965.6144961092086</c:v>
                </c:pt>
                <c:pt idx="6">
                  <c:v>2965.6144961092086</c:v>
                </c:pt>
                <c:pt idx="8">
                  <c:v>4336.7871468774447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2-44CC-92A6-48290E539980}"/>
            </c:ext>
          </c:extLst>
        </c:ser>
        <c:ser>
          <c:idx val="4"/>
          <c:order val="4"/>
          <c:tx>
            <c:strRef>
              <c:f>'Elec GasData'!$A$82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GasData'!$B$82:$K$82</c:f>
              <c:numCache>
                <c:formatCode>"$"#,##0_);[Red]\("$"#,##0\)</c:formatCode>
                <c:ptCount val="10"/>
                <c:pt idx="1">
                  <c:v>1414.8271693772754</c:v>
                </c:pt>
                <c:pt idx="3">
                  <c:v>1414.8271693772754</c:v>
                </c:pt>
                <c:pt idx="4">
                  <c:v>1414.8271693772754</c:v>
                </c:pt>
                <c:pt idx="5">
                  <c:v>1414.8271693772754</c:v>
                </c:pt>
                <c:pt idx="6">
                  <c:v>1414.8271693772754</c:v>
                </c:pt>
                <c:pt idx="7">
                  <c:v>1414.8271693772754</c:v>
                </c:pt>
                <c:pt idx="9">
                  <c:v>1414.8271693772754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2-44CC-92A6-48290E539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7271032"/>
        <c:axId val="407272344"/>
      </c:barChart>
      <c:lineChart>
        <c:grouping val="standard"/>
        <c:varyColors val="0"/>
        <c:ser>
          <c:idx val="5"/>
          <c:order val="5"/>
          <c:tx>
            <c:strRef>
              <c:f>'Elec GasData'!$A$83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GasData'!$B$75:$K$77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  <c:lvl>
                  <c:pt idx="0">
                    <c:v>2045</c:v>
                  </c:pt>
                </c:lvl>
              </c:multiLvlStrCache>
            </c:multiLvlStrRef>
          </c:cat>
          <c:val>
            <c:numRef>
              <c:f>'Elec GasData'!$B$83:$K$83</c:f>
              <c:numCache>
                <c:formatCode>"$"#,##0_);[Red]\("$"#,##0\)</c:formatCode>
                <c:ptCount val="10"/>
                <c:pt idx="0">
                  <c:v>5648.3165021340355</c:v>
                </c:pt>
                <c:pt idx="1">
                  <c:v>3793.1225685065178</c:v>
                </c:pt>
                <c:pt idx="2">
                  <c:v>6553.4169307605935</c:v>
                </c:pt>
                <c:pt idx="3">
                  <c:v>3782.0918010625805</c:v>
                </c:pt>
                <c:pt idx="4">
                  <c:v>5887.2155630972356</c:v>
                </c:pt>
                <c:pt idx="5">
                  <c:v>4382.64850719881</c:v>
                </c:pt>
                <c:pt idx="6">
                  <c:v>5862.0163741394554</c:v>
                </c:pt>
                <c:pt idx="7">
                  <c:v>4189.5584820550012</c:v>
                </c:pt>
                <c:pt idx="8">
                  <c:v>5564.0056309602514</c:v>
                </c:pt>
                <c:pt idx="9">
                  <c:v>2886.6173004669399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72-44CC-92A6-48290E539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71032"/>
        <c:axId val="407272344"/>
      </c:lineChart>
      <c:catAx>
        <c:axId val="40727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72344"/>
        <c:crosses val="autoZero"/>
        <c:auto val="1"/>
        <c:lblAlgn val="ctr"/>
        <c:lblOffset val="100"/>
        <c:noMultiLvlLbl val="0"/>
      </c:catAx>
      <c:valAx>
        <c:axId val="40727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27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703578" cy="6309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703578" cy="6309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7\2022%20Shutdown\PSM%20III%2022.2_Post%202015%20IRP_Base%20+%20No%20CO2_12.1%20P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Copy%20of%20PSM%20III%2024.2_2017%20IRP_1-Bas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TPrice99/Dummy%20She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%20&amp;%20Accounting\Griffith%20Budget%2011-6-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windows/temp/dailywallingf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mp%20Hill%20Working%20Folder\PSE\2016%20Study\Schedules\2016%20Calcs\Electric\PSE16%20-%20Electric%20-%20Schedule%20-%20v1%20-%20GF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s%20Analysis\PSM%20III%2030.1_2018%20RFP_Base%20No%20CO2_updat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Corporate%20Initiatives/1_EV%20&amp;%20CNG/EV%20Proforma_Case%201&amp;2&amp;3_11%2010%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%23Project%20files\Resource%20Plan%202018\PSM%20III%2024.4_2017%20IRP_9-Builds%20Onl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INSUP/RCFM/Buspln99/ELIM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%23Temporary%20Files\High%20Electrification%20-%2040HW%20-%20P6%20Results%20PSE%20onl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ition\Corporate%20Initiatives\Luminaires\Luminaires%20Capi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EAD/Business%20Plan%202001/BudgetPlan2002_11_21_newPJ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willi\Documents\PSM%20Testing\Analyzer_%20Colstrip%201&amp;2%20Shutdown%20Vintage%20Plan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lenenergy-my.sharepoint.com/Forward-View/GLOBAL/feb_02/U-Par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%23Project%20files/Resource%20Plan%202021/80.20%20&amp;%2050.50%20Buy%20vs.%20Build%20PSM%20Models/Final%20Models/PSM%20III%2030.1%202020%20build%20PPA%20seperate%206.18.2020_DRAFT.xlsb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IRP%20-%20Post%20Analysis\Aurora\Model%20Runs\RFP%20Phase%20II\Rev12_Base_Oct2011Gasprice\XMP_DB_2010-02_2011RFP_PhaseII_Oct2011GasPrice_111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Y%20Wind\2021%20IRP%20Cos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ob/Financial%20Planning/Electrification/Copy%20of%20AuroraOutput_Scn1_HigElec_GrossedLoad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Corporate%20Initiatives/Analyzer2011%20v5%20-%20Templat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source%20Plan\High%20Electrification\PSE%20Resources_Aurora%20Inputs_2021%20IRP_01222021_BW%20Upd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3%20Decarb%20Study/Rate%20Impact/2023-09-12/Reference%20Rate%20Impac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Planning/2021%20IRP/Aurora/LTCE/PSE%20Resources_Aurora%20Inputs_2021%20IRP_0115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ePlanning\2015-IRP\PSM\Deterministic%20Portfolios\0%20-%20Resource%20plan%20Options\2015%20B%20Standard\Copy%20of%20PSM%20III%2020.0_2015%20IRP_041115BW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To Tableau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Chart2"/>
      <sheetName val="Biomass"/>
      <sheetName val="Batterie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/>
      <sheetData sheetId="1"/>
      <sheetData sheetId="2"/>
      <sheetData sheetId="3"/>
      <sheetData sheetId="4">
        <row r="8">
          <cell r="A8" t="str">
            <v>CCGT</v>
          </cell>
        </row>
        <row r="20">
          <cell r="C20">
            <v>0</v>
          </cell>
          <cell r="K20">
            <v>0</v>
          </cell>
          <cell r="R20">
            <v>0</v>
          </cell>
          <cell r="U20">
            <v>1</v>
          </cell>
        </row>
        <row r="21">
          <cell r="C21">
            <v>0</v>
          </cell>
          <cell r="K21">
            <v>0</v>
          </cell>
          <cell r="R21">
            <v>0</v>
          </cell>
          <cell r="U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  <cell r="U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  <cell r="U23">
            <v>0</v>
          </cell>
        </row>
        <row r="24">
          <cell r="C24">
            <v>0</v>
          </cell>
          <cell r="K24">
            <v>0</v>
          </cell>
          <cell r="R24">
            <v>1</v>
          </cell>
          <cell r="U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  <cell r="R27">
            <v>0</v>
          </cell>
        </row>
        <row r="28">
          <cell r="C28">
            <v>0</v>
          </cell>
          <cell r="K28">
            <v>0</v>
          </cell>
          <cell r="R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  <cell r="AA32">
            <v>-41575.953825366851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  <cell r="K39">
            <v>0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C2">
            <v>3087418.25</v>
          </cell>
        </row>
      </sheetData>
      <sheetData sheetId="11">
        <row r="7">
          <cell r="B7">
            <v>4947.7211956000001</v>
          </cell>
        </row>
      </sheetData>
      <sheetData sheetId="12"/>
      <sheetData sheetId="13"/>
      <sheetData sheetId="14"/>
      <sheetData sheetId="15">
        <row r="9">
          <cell r="D9">
            <v>0</v>
          </cell>
        </row>
        <row r="46">
          <cell r="H46">
            <v>20</v>
          </cell>
        </row>
        <row r="47">
          <cell r="H47">
            <v>1</v>
          </cell>
        </row>
        <row r="48">
          <cell r="H48">
            <v>2017</v>
          </cell>
        </row>
        <row r="111">
          <cell r="H111">
            <v>20</v>
          </cell>
        </row>
        <row r="112">
          <cell r="H112">
            <v>1</v>
          </cell>
        </row>
        <row r="113">
          <cell r="H113">
            <v>2017</v>
          </cell>
        </row>
        <row r="177">
          <cell r="H177">
            <v>20</v>
          </cell>
        </row>
        <row r="178">
          <cell r="H178">
            <v>1</v>
          </cell>
        </row>
        <row r="179">
          <cell r="H179">
            <v>2017</v>
          </cell>
        </row>
        <row r="242">
          <cell r="H242">
            <v>20</v>
          </cell>
        </row>
        <row r="243">
          <cell r="H243">
            <v>1</v>
          </cell>
        </row>
        <row r="244">
          <cell r="H244">
            <v>2017</v>
          </cell>
        </row>
        <row r="308">
          <cell r="H308">
            <v>20</v>
          </cell>
        </row>
        <row r="309">
          <cell r="H309">
            <v>1</v>
          </cell>
        </row>
        <row r="310">
          <cell r="H310">
            <v>2017</v>
          </cell>
        </row>
      </sheetData>
      <sheetData sheetId="16">
        <row r="36">
          <cell r="C36">
            <v>25</v>
          </cell>
          <cell r="N36">
            <v>0.3</v>
          </cell>
        </row>
        <row r="37">
          <cell r="C37">
            <v>0.08</v>
          </cell>
          <cell r="J37">
            <v>0</v>
          </cell>
        </row>
        <row r="38">
          <cell r="C38">
            <v>1</v>
          </cell>
          <cell r="N38">
            <v>25</v>
          </cell>
        </row>
        <row r="39">
          <cell r="C39">
            <v>0.2</v>
          </cell>
        </row>
        <row r="41">
          <cell r="C41">
            <v>2017</v>
          </cell>
        </row>
        <row r="80">
          <cell r="C80">
            <v>25</v>
          </cell>
          <cell r="N80">
            <v>0.3</v>
          </cell>
        </row>
        <row r="81">
          <cell r="C81">
            <v>0.08</v>
          </cell>
          <cell r="J81">
            <v>0</v>
          </cell>
          <cell r="N81">
            <v>0.5</v>
          </cell>
        </row>
        <row r="82">
          <cell r="C82">
            <v>1</v>
          </cell>
          <cell r="N82">
            <v>25</v>
          </cell>
        </row>
        <row r="83">
          <cell r="C83">
            <v>0.2</v>
          </cell>
        </row>
        <row r="85">
          <cell r="C85">
            <v>2017</v>
          </cell>
        </row>
        <row r="123">
          <cell r="C123">
            <v>25</v>
          </cell>
          <cell r="N123">
            <v>0</v>
          </cell>
        </row>
        <row r="124">
          <cell r="C124">
            <v>0.08</v>
          </cell>
          <cell r="J124">
            <v>0</v>
          </cell>
          <cell r="N124">
            <v>0</v>
          </cell>
        </row>
        <row r="125">
          <cell r="C125">
            <v>1</v>
          </cell>
          <cell r="N125">
            <v>25</v>
          </cell>
        </row>
        <row r="126">
          <cell r="C126">
            <v>0.2</v>
          </cell>
        </row>
        <row r="128">
          <cell r="C128">
            <v>2017</v>
          </cell>
        </row>
        <row r="165">
          <cell r="C165">
            <v>25</v>
          </cell>
          <cell r="N165">
            <v>1</v>
          </cell>
        </row>
        <row r="166">
          <cell r="C166">
            <v>0.08</v>
          </cell>
          <cell r="N166">
            <v>0.5</v>
          </cell>
        </row>
        <row r="167">
          <cell r="C167">
            <v>1</v>
          </cell>
          <cell r="J167">
            <v>0.85</v>
          </cell>
          <cell r="N167">
            <v>25</v>
          </cell>
        </row>
        <row r="168">
          <cell r="C168">
            <v>0.2</v>
          </cell>
        </row>
        <row r="170">
          <cell r="C170">
            <v>2017</v>
          </cell>
        </row>
        <row r="208">
          <cell r="C208">
            <v>25</v>
          </cell>
          <cell r="N208">
            <v>0</v>
          </cell>
        </row>
        <row r="209">
          <cell r="C209">
            <v>0.08</v>
          </cell>
          <cell r="N209">
            <v>0</v>
          </cell>
        </row>
        <row r="210">
          <cell r="C210">
            <v>1</v>
          </cell>
        </row>
        <row r="211">
          <cell r="C211">
            <v>0.2</v>
          </cell>
        </row>
        <row r="213">
          <cell r="C213">
            <v>2017</v>
          </cell>
        </row>
      </sheetData>
      <sheetData sheetId="17">
        <row r="24">
          <cell r="C24">
            <v>0.08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18">
        <row r="7">
          <cell r="D7">
            <v>25</v>
          </cell>
        </row>
        <row r="25">
          <cell r="C25">
            <v>1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211">
          <cell r="C211">
            <v>1</v>
          </cell>
        </row>
        <row r="212">
          <cell r="C212">
            <v>1</v>
          </cell>
        </row>
        <row r="213">
          <cell r="C213">
            <v>0.2</v>
          </cell>
        </row>
        <row r="214">
          <cell r="C214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  <row r="307">
          <cell r="C307">
            <v>1</v>
          </cell>
        </row>
      </sheetData>
      <sheetData sheetId="19">
        <row r="9">
          <cell r="C9">
            <v>0</v>
          </cell>
        </row>
        <row r="33">
          <cell r="C33">
            <v>0.93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20"/>
      <sheetData sheetId="21"/>
      <sheetData sheetId="22"/>
      <sheetData sheetId="23">
        <row r="7">
          <cell r="D7">
            <v>924430.48022651125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3.5309745690179555E-6</v>
          </cell>
        </row>
        <row r="12">
          <cell r="D12">
            <v>5632169.8535522446</v>
          </cell>
        </row>
        <row r="13">
          <cell r="D13">
            <v>41575.953825366851</v>
          </cell>
        </row>
        <row r="14">
          <cell r="D14">
            <v>6598176.287607654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>
        <row r="248">
          <cell r="F248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80">
          <cell r="B80">
            <v>1E-8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6">
          <cell r="E16">
            <v>0.52</v>
          </cell>
        </row>
      </sheetData>
      <sheetData sheetId="6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26">
          <cell r="C26">
            <v>0</v>
          </cell>
        </row>
      </sheetData>
      <sheetData sheetId="4"/>
      <sheetData sheetId="5">
        <row r="1">
          <cell r="A1" t="str">
            <v>(All Generics)_2017 IRP Base</v>
          </cell>
        </row>
        <row r="7">
          <cell r="L7">
            <v>1.9E-2</v>
          </cell>
          <cell r="M7">
            <v>7.2999999999999995E-2</v>
          </cell>
          <cell r="N7">
            <v>1.9E-2</v>
          </cell>
          <cell r="P7">
            <v>0</v>
          </cell>
        </row>
        <row r="19">
          <cell r="K19">
            <v>0.13560477176653404</v>
          </cell>
        </row>
        <row r="23">
          <cell r="K23">
            <v>0.6</v>
          </cell>
        </row>
        <row r="24">
          <cell r="K24">
            <v>0.88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27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0.09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/>
      <sheetData sheetId="20"/>
      <sheetData sheetId="21"/>
      <sheetData sheetId="22">
        <row r="7">
          <cell r="D7">
            <v>4650832.8677520379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80">
          <cell r="B80">
            <v>1E-8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99">
          <cell r="M199">
            <v>0.15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Cap Struct &amp; Rates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  <sheetName val="Forward Curves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Deprate"/>
      <sheetName val="Controls"/>
      <sheetName val="Reserve"/>
      <sheetName val="Reserve - Prod (by vint)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311.00 41           </v>
          </cell>
          <cell r="B2">
            <v>46022</v>
          </cell>
          <cell r="C2">
            <v>90</v>
          </cell>
          <cell r="D2" t="str">
            <v xml:space="preserve">   R2</v>
          </cell>
          <cell r="E2">
            <v>-12</v>
          </cell>
          <cell r="F2">
            <v>9209467.8399999999</v>
          </cell>
          <cell r="G2">
            <v>5369107.8200000003</v>
          </cell>
          <cell r="H2">
            <v>4945496</v>
          </cell>
          <cell r="I2">
            <v>541769</v>
          </cell>
          <cell r="J2">
            <v>5.88</v>
          </cell>
          <cell r="K2">
            <v>9.1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58.3</v>
          </cell>
          <cell r="P2">
            <v>27.3</v>
          </cell>
          <cell r="Q2">
            <v>6650779</v>
          </cell>
          <cell r="R2">
            <v>400940</v>
          </cell>
          <cell r="S2">
            <v>4.3499999999999996</v>
          </cell>
        </row>
        <row r="3">
          <cell r="A3" t="str">
            <v xml:space="preserve">311.00 42           </v>
          </cell>
          <cell r="B3">
            <v>46022</v>
          </cell>
          <cell r="C3">
            <v>90</v>
          </cell>
          <cell r="D3" t="str">
            <v xml:space="preserve">   R2</v>
          </cell>
          <cell r="E3">
            <v>-12</v>
          </cell>
          <cell r="F3">
            <v>4336957.28</v>
          </cell>
          <cell r="G3">
            <v>1063478.6000000001</v>
          </cell>
          <cell r="H3">
            <v>3793914</v>
          </cell>
          <cell r="I3">
            <v>413933</v>
          </cell>
          <cell r="J3">
            <v>9.5399999999999991</v>
          </cell>
          <cell r="K3">
            <v>9.1999999999999993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24.5</v>
          </cell>
          <cell r="P3">
            <v>14.1</v>
          </cell>
          <cell r="Q3">
            <v>2349811</v>
          </cell>
          <cell r="R3">
            <v>273250</v>
          </cell>
          <cell r="S3">
            <v>6.3</v>
          </cell>
        </row>
        <row r="4">
          <cell r="A4" t="str">
            <v xml:space="preserve">311.00 43           </v>
          </cell>
          <cell r="B4">
            <v>49490</v>
          </cell>
          <cell r="C4">
            <v>90</v>
          </cell>
          <cell r="D4" t="str">
            <v xml:space="preserve">   R2</v>
          </cell>
          <cell r="E4">
            <v>-13</v>
          </cell>
          <cell r="F4">
            <v>29664979.16</v>
          </cell>
          <cell r="G4">
            <v>21454594.690000001</v>
          </cell>
          <cell r="H4">
            <v>12066832</v>
          </cell>
          <cell r="I4">
            <v>666220</v>
          </cell>
          <cell r="J4">
            <v>2.25</v>
          </cell>
          <cell r="K4">
            <v>18.100000000000001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72.3</v>
          </cell>
          <cell r="P4">
            <v>30.6</v>
          </cell>
          <cell r="Q4">
            <v>20166988</v>
          </cell>
          <cell r="R4">
            <v>738423</v>
          </cell>
          <cell r="S4">
            <v>2.4900000000000002</v>
          </cell>
        </row>
        <row r="5">
          <cell r="A5" t="str">
            <v xml:space="preserve">311.00 44           </v>
          </cell>
          <cell r="B5">
            <v>49490</v>
          </cell>
          <cell r="C5">
            <v>90</v>
          </cell>
          <cell r="D5" t="str">
            <v xml:space="preserve">   R2</v>
          </cell>
          <cell r="E5">
            <v>-13</v>
          </cell>
          <cell r="F5">
            <v>27862834.57</v>
          </cell>
          <cell r="G5">
            <v>19334080.890000001</v>
          </cell>
          <cell r="H5">
            <v>12150922</v>
          </cell>
          <cell r="I5">
            <v>669654</v>
          </cell>
          <cell r="J5">
            <v>2.4</v>
          </cell>
          <cell r="K5">
            <v>18.100000000000001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69.400000000000006</v>
          </cell>
          <cell r="P5">
            <v>28.8</v>
          </cell>
          <cell r="Q5">
            <v>18488671</v>
          </cell>
          <cell r="R5">
            <v>715123</v>
          </cell>
          <cell r="S5">
            <v>2.57</v>
          </cell>
        </row>
        <row r="6">
          <cell r="A6" t="str">
            <v xml:space="preserve">311.00 45           </v>
          </cell>
          <cell r="B6">
            <v>46022</v>
          </cell>
          <cell r="C6">
            <v>90</v>
          </cell>
          <cell r="D6" t="str">
            <v xml:space="preserve">   R2</v>
          </cell>
          <cell r="E6">
            <v>-12</v>
          </cell>
          <cell r="F6">
            <v>30934199.879999999</v>
          </cell>
          <cell r="G6">
            <v>26913190.699999999</v>
          </cell>
          <cell r="H6">
            <v>7733113</v>
          </cell>
          <cell r="I6">
            <v>851260</v>
          </cell>
          <cell r="J6">
            <v>2.75</v>
          </cell>
          <cell r="K6">
            <v>9.1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87</v>
          </cell>
          <cell r="P6">
            <v>35.5</v>
          </cell>
          <cell r="Q6">
            <v>27075578</v>
          </cell>
          <cell r="R6">
            <v>833830</v>
          </cell>
          <cell r="S6">
            <v>2.7</v>
          </cell>
        </row>
        <row r="7">
          <cell r="A7" t="str">
            <v xml:space="preserve">311.00 47           </v>
          </cell>
          <cell r="B7">
            <v>49490</v>
          </cell>
          <cell r="C7">
            <v>90</v>
          </cell>
          <cell r="D7" t="str">
            <v xml:space="preserve">   R2</v>
          </cell>
          <cell r="E7">
            <v>-13</v>
          </cell>
          <cell r="F7">
            <v>70065640.599999994</v>
          </cell>
          <cell r="G7">
            <v>52568883.729999997</v>
          </cell>
          <cell r="H7">
            <v>26605290</v>
          </cell>
          <cell r="I7">
            <v>1471709</v>
          </cell>
          <cell r="J7">
            <v>2.1</v>
          </cell>
          <cell r="K7">
            <v>18.100000000000001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75</v>
          </cell>
          <cell r="P7">
            <v>31.4</v>
          </cell>
          <cell r="Q7">
            <v>49063763</v>
          </cell>
          <cell r="R7">
            <v>1664647</v>
          </cell>
          <cell r="S7">
            <v>2.38</v>
          </cell>
        </row>
        <row r="8">
          <cell r="A8" t="str">
            <v xml:space="preserve">311.00 71           </v>
          </cell>
          <cell r="B8">
            <v>52047</v>
          </cell>
          <cell r="C8">
            <v>90</v>
          </cell>
          <cell r="D8" t="str">
            <v xml:space="preserve">   R2</v>
          </cell>
          <cell r="E8">
            <v>-5</v>
          </cell>
          <cell r="F8">
            <v>403636</v>
          </cell>
          <cell r="G8">
            <v>8557.1200000000008</v>
          </cell>
          <cell r="H8">
            <v>415261</v>
          </cell>
          <cell r="I8">
            <v>16597</v>
          </cell>
          <cell r="J8">
            <v>4.1100000000000003</v>
          </cell>
          <cell r="K8">
            <v>25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2.1</v>
          </cell>
          <cell r="P8">
            <v>12.2</v>
          </cell>
          <cell r="Q8">
            <v>135431</v>
          </cell>
          <cell r="R8">
            <v>11528</v>
          </cell>
          <cell r="S8">
            <v>2.86</v>
          </cell>
        </row>
        <row r="9">
          <cell r="A9" t="str">
            <v xml:space="preserve">311.00 72           </v>
          </cell>
          <cell r="B9">
            <v>52778</v>
          </cell>
          <cell r="C9">
            <v>90</v>
          </cell>
          <cell r="D9" t="str">
            <v xml:space="preserve">   R2</v>
          </cell>
          <cell r="E9">
            <v>-5</v>
          </cell>
          <cell r="F9">
            <v>2131451.9700000002</v>
          </cell>
          <cell r="G9">
            <v>1475543.82</v>
          </cell>
          <cell r="H9">
            <v>762481</v>
          </cell>
          <cell r="I9">
            <v>28273</v>
          </cell>
          <cell r="J9">
            <v>1.33</v>
          </cell>
          <cell r="K9">
            <v>27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69.2</v>
          </cell>
          <cell r="P9">
            <v>9</v>
          </cell>
          <cell r="Q9">
            <v>542187</v>
          </cell>
          <cell r="R9">
            <v>62894</v>
          </cell>
          <cell r="S9">
            <v>2.95</v>
          </cell>
        </row>
        <row r="10">
          <cell r="A10" t="str">
            <v xml:space="preserve">311.00 74           </v>
          </cell>
          <cell r="B10">
            <v>53873</v>
          </cell>
          <cell r="C10">
            <v>90</v>
          </cell>
          <cell r="D10" t="str">
            <v xml:space="preserve">   R2</v>
          </cell>
          <cell r="E10">
            <v>-5</v>
          </cell>
          <cell r="F10">
            <v>458042</v>
          </cell>
          <cell r="G10">
            <v>117385.54</v>
          </cell>
          <cell r="H10">
            <v>363559</v>
          </cell>
          <cell r="I10">
            <v>12208</v>
          </cell>
          <cell r="J10">
            <v>2.67</v>
          </cell>
          <cell r="K10">
            <v>29.8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25.6</v>
          </cell>
          <cell r="P10">
            <v>8.1999999999999993</v>
          </cell>
          <cell r="Q10">
            <v>100936</v>
          </cell>
          <cell r="R10">
            <v>12745</v>
          </cell>
          <cell r="S10">
            <v>2.78</v>
          </cell>
        </row>
        <row r="11">
          <cell r="A11" t="str">
            <v xml:space="preserve">311.00 75           </v>
          </cell>
          <cell r="B11">
            <v>48760</v>
          </cell>
          <cell r="C11">
            <v>90</v>
          </cell>
          <cell r="D11" t="str">
            <v xml:space="preserve">   R2</v>
          </cell>
          <cell r="E11">
            <v>-5</v>
          </cell>
          <cell r="F11">
            <v>1492711.69</v>
          </cell>
          <cell r="G11">
            <v>1197365.06</v>
          </cell>
          <cell r="H11">
            <v>369982</v>
          </cell>
          <cell r="I11">
            <v>22408</v>
          </cell>
          <cell r="J11">
            <v>1.5</v>
          </cell>
          <cell r="K11">
            <v>16.5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80.2</v>
          </cell>
          <cell r="P11">
            <v>8.1</v>
          </cell>
          <cell r="Q11">
            <v>508406</v>
          </cell>
          <cell r="R11">
            <v>64090</v>
          </cell>
          <cell r="S11">
            <v>4.29</v>
          </cell>
        </row>
        <row r="12">
          <cell r="A12" t="str">
            <v xml:space="preserve">311.00 97           </v>
          </cell>
          <cell r="B12">
            <v>49125</v>
          </cell>
          <cell r="C12">
            <v>90</v>
          </cell>
          <cell r="D12" t="str">
            <v xml:space="preserve">   R2</v>
          </cell>
          <cell r="E12">
            <v>-5</v>
          </cell>
          <cell r="F12">
            <v>571513.38</v>
          </cell>
          <cell r="G12">
            <v>367245.85</v>
          </cell>
          <cell r="H12">
            <v>232843</v>
          </cell>
          <cell r="I12">
            <v>13296</v>
          </cell>
          <cell r="J12">
            <v>2.33</v>
          </cell>
          <cell r="K12">
            <v>17.5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64.3</v>
          </cell>
          <cell r="P12">
            <v>4.0999999999999996</v>
          </cell>
          <cell r="Q12">
            <v>112294</v>
          </cell>
          <cell r="R12">
            <v>27829</v>
          </cell>
          <cell r="S12">
            <v>4.87</v>
          </cell>
        </row>
        <row r="13">
          <cell r="A13" t="str">
            <v xml:space="preserve">312.00 41           </v>
          </cell>
          <cell r="B13">
            <v>46022</v>
          </cell>
          <cell r="C13">
            <v>75</v>
          </cell>
          <cell r="D13" t="str">
            <v xml:space="preserve">   S0</v>
          </cell>
          <cell r="E13">
            <v>-12</v>
          </cell>
          <cell r="F13">
            <v>88145747.640000001</v>
          </cell>
          <cell r="G13">
            <v>42279305.32</v>
          </cell>
          <cell r="H13">
            <v>56443932</v>
          </cell>
          <cell r="I13">
            <v>6246137</v>
          </cell>
          <cell r="J13">
            <v>7.09</v>
          </cell>
          <cell r="K13">
            <v>9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48</v>
          </cell>
          <cell r="P13">
            <v>20.7</v>
          </cell>
          <cell r="Q13">
            <v>55295210</v>
          </cell>
          <cell r="R13">
            <v>4790539</v>
          </cell>
          <cell r="S13">
            <v>5.43</v>
          </cell>
        </row>
        <row r="14">
          <cell r="A14" t="str">
            <v xml:space="preserve">312.00 42           </v>
          </cell>
          <cell r="B14">
            <v>46022</v>
          </cell>
          <cell r="C14">
            <v>75</v>
          </cell>
          <cell r="D14" t="str">
            <v xml:space="preserve">   S0</v>
          </cell>
          <cell r="E14">
            <v>-12</v>
          </cell>
          <cell r="F14">
            <v>88368523.219999999</v>
          </cell>
          <cell r="G14">
            <v>36998691.5</v>
          </cell>
          <cell r="H14">
            <v>61974055</v>
          </cell>
          <cell r="I14">
            <v>6850645</v>
          </cell>
          <cell r="J14">
            <v>7.75</v>
          </cell>
          <cell r="K14">
            <v>9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41.9</v>
          </cell>
          <cell r="P14">
            <v>18.5</v>
          </cell>
          <cell r="Q14">
            <v>52374450</v>
          </cell>
          <cell r="R14">
            <v>5131348</v>
          </cell>
          <cell r="S14">
            <v>5.81</v>
          </cell>
        </row>
        <row r="15">
          <cell r="A15" t="str">
            <v xml:space="preserve">312.00 43           </v>
          </cell>
          <cell r="B15">
            <v>49490</v>
          </cell>
          <cell r="C15">
            <v>75</v>
          </cell>
          <cell r="D15" t="str">
            <v xml:space="preserve">   S0</v>
          </cell>
          <cell r="E15">
            <v>-12</v>
          </cell>
          <cell r="F15">
            <v>137645881.58000001</v>
          </cell>
          <cell r="G15">
            <v>88664394.599999994</v>
          </cell>
          <cell r="H15">
            <v>65498993</v>
          </cell>
          <cell r="I15">
            <v>3728844</v>
          </cell>
          <cell r="J15">
            <v>2.71</v>
          </cell>
          <cell r="K15">
            <v>17.600000000000001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64.400000000000006</v>
          </cell>
          <cell r="P15">
            <v>26.3</v>
          </cell>
          <cell r="Q15">
            <v>82086559</v>
          </cell>
          <cell r="R15">
            <v>4109370</v>
          </cell>
          <cell r="S15">
            <v>2.99</v>
          </cell>
        </row>
        <row r="16">
          <cell r="A16" t="str">
            <v xml:space="preserve">312.00 44           </v>
          </cell>
          <cell r="B16">
            <v>49490</v>
          </cell>
          <cell r="C16">
            <v>75</v>
          </cell>
          <cell r="D16" t="str">
            <v xml:space="preserve">   S0</v>
          </cell>
          <cell r="E16">
            <v>-12</v>
          </cell>
          <cell r="F16">
            <v>126930413.23</v>
          </cell>
          <cell r="G16">
            <v>74762985.319999993</v>
          </cell>
          <cell r="H16">
            <v>67399077</v>
          </cell>
          <cell r="I16">
            <v>3825428</v>
          </cell>
          <cell r="J16">
            <v>3.01</v>
          </cell>
          <cell r="K16">
            <v>17.600000000000001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58.9</v>
          </cell>
          <cell r="P16">
            <v>24.3</v>
          </cell>
          <cell r="Q16">
            <v>72613068</v>
          </cell>
          <cell r="R16">
            <v>3946122</v>
          </cell>
          <cell r="S16">
            <v>3.11</v>
          </cell>
        </row>
        <row r="17">
          <cell r="A17" t="str">
            <v xml:space="preserve">312.00 45           </v>
          </cell>
          <cell r="B17">
            <v>46022</v>
          </cell>
          <cell r="C17">
            <v>75</v>
          </cell>
          <cell r="D17" t="str">
            <v xml:space="preserve">   S0</v>
          </cell>
          <cell r="E17">
            <v>-12</v>
          </cell>
          <cell r="F17">
            <v>6043572.0999999996</v>
          </cell>
          <cell r="G17">
            <v>5184006.7300000004</v>
          </cell>
          <cell r="H17">
            <v>1584794</v>
          </cell>
          <cell r="I17">
            <v>179222</v>
          </cell>
          <cell r="J17">
            <v>2.97</v>
          </cell>
          <cell r="K17">
            <v>8.8000000000000007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85.8</v>
          </cell>
          <cell r="P17">
            <v>38.799999999999997</v>
          </cell>
          <cell r="Q17">
            <v>5364029</v>
          </cell>
          <cell r="R17">
            <v>158886</v>
          </cell>
          <cell r="S17">
            <v>2.63</v>
          </cell>
        </row>
        <row r="18">
          <cell r="A18" t="str">
            <v xml:space="preserve">312.00 47           </v>
          </cell>
          <cell r="B18">
            <v>49490</v>
          </cell>
          <cell r="C18">
            <v>75</v>
          </cell>
          <cell r="D18" t="str">
            <v xml:space="preserve">   S0</v>
          </cell>
          <cell r="E18">
            <v>-12</v>
          </cell>
          <cell r="F18">
            <v>15254041.73</v>
          </cell>
          <cell r="G18">
            <v>10094597.470000001</v>
          </cell>
          <cell r="H18">
            <v>6989929</v>
          </cell>
          <cell r="I18">
            <v>404976</v>
          </cell>
          <cell r="J18">
            <v>2.65</v>
          </cell>
          <cell r="K18">
            <v>17.3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66.2</v>
          </cell>
          <cell r="P18">
            <v>30.8</v>
          </cell>
          <cell r="Q18">
            <v>10442054</v>
          </cell>
          <cell r="R18">
            <v>384573</v>
          </cell>
          <cell r="S18">
            <v>2.52</v>
          </cell>
        </row>
        <row r="19">
          <cell r="A19" t="str">
            <v xml:space="preserve">312.00 60           </v>
          </cell>
          <cell r="B19">
            <v>48760</v>
          </cell>
          <cell r="C19">
            <v>75</v>
          </cell>
          <cell r="D19" t="str">
            <v xml:space="preserve">   S0</v>
          </cell>
          <cell r="E19">
            <v>-5</v>
          </cell>
          <cell r="F19">
            <v>42923481.280000001</v>
          </cell>
          <cell r="G19">
            <v>34057590.030000001</v>
          </cell>
          <cell r="H19">
            <v>11012065</v>
          </cell>
          <cell r="I19">
            <v>689589</v>
          </cell>
          <cell r="J19">
            <v>1.61</v>
          </cell>
          <cell r="K19">
            <v>16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79.3</v>
          </cell>
          <cell r="P19">
            <v>16.100000000000001</v>
          </cell>
          <cell r="Q19">
            <v>21846851</v>
          </cell>
          <cell r="R19">
            <v>1454709</v>
          </cell>
          <cell r="S19">
            <v>3.39</v>
          </cell>
        </row>
        <row r="20">
          <cell r="A20" t="str">
            <v xml:space="preserve">312.00 71           </v>
          </cell>
          <cell r="B20">
            <v>52047</v>
          </cell>
          <cell r="C20">
            <v>75</v>
          </cell>
          <cell r="D20" t="str">
            <v xml:space="preserve">   S0</v>
          </cell>
          <cell r="E20">
            <v>-5</v>
          </cell>
          <cell r="F20">
            <v>18138531.280000001</v>
          </cell>
          <cell r="G20">
            <v>7308605.0700000003</v>
          </cell>
          <cell r="H20">
            <v>11736853</v>
          </cell>
          <cell r="I20">
            <v>489745</v>
          </cell>
          <cell r="J20">
            <v>2.7</v>
          </cell>
          <cell r="K20">
            <v>24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40.299999999999997</v>
          </cell>
          <cell r="P20">
            <v>12.2</v>
          </cell>
          <cell r="Q20">
            <v>6143948</v>
          </cell>
          <cell r="R20">
            <v>538035</v>
          </cell>
          <cell r="S20">
            <v>2.97</v>
          </cell>
        </row>
        <row r="21">
          <cell r="A21" t="str">
            <v xml:space="preserve">312.00 72           </v>
          </cell>
          <cell r="B21">
            <v>52778</v>
          </cell>
          <cell r="C21">
            <v>75</v>
          </cell>
          <cell r="D21" t="str">
            <v xml:space="preserve">   S0</v>
          </cell>
          <cell r="E21">
            <v>-5</v>
          </cell>
          <cell r="F21">
            <v>86173649.709999993</v>
          </cell>
          <cell r="G21">
            <v>66841916.810000002</v>
          </cell>
          <cell r="H21">
            <v>23640415</v>
          </cell>
          <cell r="I21">
            <v>914220</v>
          </cell>
          <cell r="J21">
            <v>1.06</v>
          </cell>
          <cell r="K21">
            <v>25.9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77.599999999999994</v>
          </cell>
          <cell r="P21">
            <v>9.1999999999999993</v>
          </cell>
          <cell r="Q21">
            <v>22846712</v>
          </cell>
          <cell r="R21">
            <v>2617482</v>
          </cell>
          <cell r="S21">
            <v>3.04</v>
          </cell>
        </row>
        <row r="22">
          <cell r="A22" t="str">
            <v xml:space="preserve">312.00 74           </v>
          </cell>
          <cell r="B22">
            <v>53873</v>
          </cell>
          <cell r="C22">
            <v>75</v>
          </cell>
          <cell r="D22" t="str">
            <v xml:space="preserve">   S0</v>
          </cell>
          <cell r="E22">
            <v>-5</v>
          </cell>
          <cell r="F22">
            <v>26297846.77</v>
          </cell>
          <cell r="G22">
            <v>3059103.69</v>
          </cell>
          <cell r="H22">
            <v>24553635</v>
          </cell>
          <cell r="I22">
            <v>860987</v>
          </cell>
          <cell r="J22">
            <v>3.27</v>
          </cell>
          <cell r="K22">
            <v>28.5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11.6</v>
          </cell>
          <cell r="P22">
            <v>7.5</v>
          </cell>
          <cell r="Q22">
            <v>5463024</v>
          </cell>
          <cell r="R22">
            <v>777224</v>
          </cell>
          <cell r="S22">
            <v>2.96</v>
          </cell>
        </row>
        <row r="23">
          <cell r="A23" t="str">
            <v xml:space="preserve">312.00 75           </v>
          </cell>
          <cell r="B23">
            <v>48760</v>
          </cell>
          <cell r="C23">
            <v>75</v>
          </cell>
          <cell r="D23" t="str">
            <v xml:space="preserve">   S0</v>
          </cell>
          <cell r="E23">
            <v>-5</v>
          </cell>
          <cell r="F23">
            <v>15704258.640000001</v>
          </cell>
          <cell r="G23">
            <v>13938346.76</v>
          </cell>
          <cell r="H23">
            <v>2551125</v>
          </cell>
          <cell r="I23">
            <v>157672</v>
          </cell>
          <cell r="J23">
            <v>1</v>
          </cell>
          <cell r="K23">
            <v>16.2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88.8</v>
          </cell>
          <cell r="P23">
            <v>8.1999999999999993</v>
          </cell>
          <cell r="Q23">
            <v>5446472</v>
          </cell>
          <cell r="R23">
            <v>682664</v>
          </cell>
          <cell r="S23">
            <v>4.3499999999999996</v>
          </cell>
        </row>
        <row r="24">
          <cell r="A24" t="str">
            <v xml:space="preserve">312.00 97           </v>
          </cell>
          <cell r="B24">
            <v>49125</v>
          </cell>
          <cell r="C24">
            <v>75</v>
          </cell>
          <cell r="D24" t="str">
            <v xml:space="preserve">   S0</v>
          </cell>
          <cell r="E24">
            <v>-5</v>
          </cell>
          <cell r="F24">
            <v>44686467.799999997</v>
          </cell>
          <cell r="G24">
            <v>30590588.719999999</v>
          </cell>
          <cell r="H24">
            <v>16330202</v>
          </cell>
          <cell r="I24">
            <v>947227</v>
          </cell>
          <cell r="J24">
            <v>2.12</v>
          </cell>
          <cell r="K24">
            <v>17.2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68.5</v>
          </cell>
          <cell r="P24">
            <v>4.2</v>
          </cell>
          <cell r="Q24">
            <v>9138763</v>
          </cell>
          <cell r="R24">
            <v>2191201</v>
          </cell>
          <cell r="S24">
            <v>4.9000000000000004</v>
          </cell>
        </row>
        <row r="25">
          <cell r="A25" t="str">
            <v xml:space="preserve">314.00 41           </v>
          </cell>
          <cell r="B25">
            <v>46022</v>
          </cell>
          <cell r="C25">
            <v>45</v>
          </cell>
          <cell r="D25" t="str">
            <v xml:space="preserve"> R1.5</v>
          </cell>
          <cell r="E25">
            <v>-11</v>
          </cell>
          <cell r="F25">
            <v>28781740.460000001</v>
          </cell>
          <cell r="G25">
            <v>9901631.0199999996</v>
          </cell>
          <cell r="H25">
            <v>22046101</v>
          </cell>
          <cell r="I25">
            <v>2519619</v>
          </cell>
          <cell r="J25">
            <v>8.75</v>
          </cell>
          <cell r="K25">
            <v>8.6999999999999993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34.4</v>
          </cell>
          <cell r="P25">
            <v>16.5</v>
          </cell>
          <cell r="Q25">
            <v>16661516</v>
          </cell>
          <cell r="R25">
            <v>1725919</v>
          </cell>
          <cell r="S25">
            <v>6</v>
          </cell>
        </row>
        <row r="26">
          <cell r="A26" t="str">
            <v xml:space="preserve">314.00 42           </v>
          </cell>
          <cell r="B26">
            <v>46022</v>
          </cell>
          <cell r="C26">
            <v>45</v>
          </cell>
          <cell r="D26" t="str">
            <v xml:space="preserve"> R1.5</v>
          </cell>
          <cell r="E26">
            <v>-11</v>
          </cell>
          <cell r="F26">
            <v>34145118.659999996</v>
          </cell>
          <cell r="G26">
            <v>12039662.810000001</v>
          </cell>
          <cell r="H26">
            <v>25861419</v>
          </cell>
          <cell r="I26">
            <v>2946710</v>
          </cell>
          <cell r="J26">
            <v>8.6300000000000008</v>
          </cell>
          <cell r="K26">
            <v>8.8000000000000007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35.299999999999997</v>
          </cell>
          <cell r="P26">
            <v>15.7</v>
          </cell>
          <cell r="Q26">
            <v>19882037</v>
          </cell>
          <cell r="R26">
            <v>2031562</v>
          </cell>
          <cell r="S26">
            <v>5.95</v>
          </cell>
        </row>
        <row r="27">
          <cell r="A27" t="str">
            <v xml:space="preserve">314.00 43           </v>
          </cell>
          <cell r="B27">
            <v>49490</v>
          </cell>
          <cell r="C27">
            <v>45</v>
          </cell>
          <cell r="D27" t="str">
            <v xml:space="preserve"> R1.5</v>
          </cell>
          <cell r="E27">
            <v>-10</v>
          </cell>
          <cell r="F27">
            <v>42228337.039999999</v>
          </cell>
          <cell r="G27">
            <v>15440101.08</v>
          </cell>
          <cell r="H27">
            <v>31011070</v>
          </cell>
          <cell r="I27">
            <v>1919620</v>
          </cell>
          <cell r="J27">
            <v>4.55</v>
          </cell>
          <cell r="K27">
            <v>16.2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36.6</v>
          </cell>
          <cell r="P27">
            <v>21.5</v>
          </cell>
          <cell r="Q27">
            <v>22105557</v>
          </cell>
          <cell r="R27">
            <v>1488042</v>
          </cell>
          <cell r="S27">
            <v>3.52</v>
          </cell>
        </row>
        <row r="28">
          <cell r="A28" t="str">
            <v xml:space="preserve">314.00 44           </v>
          </cell>
          <cell r="B28">
            <v>49490</v>
          </cell>
          <cell r="C28">
            <v>45</v>
          </cell>
          <cell r="D28" t="str">
            <v xml:space="preserve"> R1.5</v>
          </cell>
          <cell r="E28">
            <v>-10</v>
          </cell>
          <cell r="F28">
            <v>39133170.240000002</v>
          </cell>
          <cell r="G28">
            <v>15579408.57</v>
          </cell>
          <cell r="H28">
            <v>27467079</v>
          </cell>
          <cell r="I28">
            <v>1672938</v>
          </cell>
          <cell r="J28">
            <v>4.2699999999999996</v>
          </cell>
          <cell r="K28">
            <v>16.399999999999999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39.799999999999997</v>
          </cell>
          <cell r="P28">
            <v>20</v>
          </cell>
          <cell r="Q28">
            <v>19677171</v>
          </cell>
          <cell r="R28">
            <v>1413332</v>
          </cell>
          <cell r="S28">
            <v>3.61</v>
          </cell>
        </row>
        <row r="29">
          <cell r="A29" t="str">
            <v xml:space="preserve">314.00 45           </v>
          </cell>
          <cell r="B29">
            <v>46022</v>
          </cell>
          <cell r="C29">
            <v>45</v>
          </cell>
          <cell r="D29" t="str">
            <v xml:space="preserve"> R1.5</v>
          </cell>
          <cell r="E29">
            <v>-10</v>
          </cell>
          <cell r="F29">
            <v>3813725.5</v>
          </cell>
          <cell r="G29">
            <v>3575881.91</v>
          </cell>
          <cell r="H29">
            <v>619216</v>
          </cell>
          <cell r="I29">
            <v>76638</v>
          </cell>
          <cell r="J29">
            <v>2.0099999999999998</v>
          </cell>
          <cell r="K29">
            <v>8.1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93.8</v>
          </cell>
          <cell r="P29">
            <v>38.299999999999997</v>
          </cell>
          <cell r="Q29">
            <v>3307521</v>
          </cell>
          <cell r="R29">
            <v>109896</v>
          </cell>
          <cell r="S29">
            <v>2.88</v>
          </cell>
        </row>
        <row r="30">
          <cell r="A30" t="str">
            <v xml:space="preserve">314.00 60           </v>
          </cell>
          <cell r="B30">
            <v>48760</v>
          </cell>
          <cell r="C30">
            <v>45</v>
          </cell>
          <cell r="D30" t="str">
            <v xml:space="preserve"> R1.5</v>
          </cell>
          <cell r="E30">
            <v>-5</v>
          </cell>
          <cell r="F30">
            <v>20710885.199999999</v>
          </cell>
          <cell r="G30">
            <v>16987715.850000001</v>
          </cell>
          <cell r="H30">
            <v>4758714</v>
          </cell>
          <cell r="I30">
            <v>309829</v>
          </cell>
          <cell r="J30">
            <v>1.5</v>
          </cell>
          <cell r="K30">
            <v>15.4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82</v>
          </cell>
          <cell r="P30">
            <v>16</v>
          </cell>
          <cell r="Q30">
            <v>10361245</v>
          </cell>
          <cell r="R30">
            <v>741284</v>
          </cell>
          <cell r="S30">
            <v>3.58</v>
          </cell>
        </row>
        <row r="31">
          <cell r="A31" t="str">
            <v xml:space="preserve">314.00 71           </v>
          </cell>
          <cell r="B31">
            <v>52047</v>
          </cell>
          <cell r="C31">
            <v>45</v>
          </cell>
          <cell r="D31" t="str">
            <v xml:space="preserve"> R1.5</v>
          </cell>
          <cell r="E31">
            <v>-5</v>
          </cell>
          <cell r="F31">
            <v>15800824.039999999</v>
          </cell>
          <cell r="G31">
            <v>6391663.0700000003</v>
          </cell>
          <cell r="H31">
            <v>10199202</v>
          </cell>
          <cell r="I31">
            <v>452092</v>
          </cell>
          <cell r="J31">
            <v>2.86</v>
          </cell>
          <cell r="K31">
            <v>22.6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40.5</v>
          </cell>
          <cell r="P31">
            <v>12.2</v>
          </cell>
          <cell r="Q31">
            <v>5272743</v>
          </cell>
          <cell r="R31">
            <v>501044</v>
          </cell>
          <cell r="S31">
            <v>3.17</v>
          </cell>
        </row>
        <row r="32">
          <cell r="A32" t="str">
            <v xml:space="preserve">314.00 72           </v>
          </cell>
          <cell r="B32">
            <v>52778</v>
          </cell>
          <cell r="C32">
            <v>45</v>
          </cell>
          <cell r="D32" t="str">
            <v xml:space="preserve"> R1.5</v>
          </cell>
          <cell r="E32">
            <v>-5</v>
          </cell>
          <cell r="F32">
            <v>89524456.269999996</v>
          </cell>
          <cell r="G32">
            <v>69143032.489999995</v>
          </cell>
          <cell r="H32">
            <v>24857647</v>
          </cell>
          <cell r="I32">
            <v>1016648</v>
          </cell>
          <cell r="J32">
            <v>1.1399999999999999</v>
          </cell>
          <cell r="K32">
            <v>24.5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77.2</v>
          </cell>
          <cell r="P32">
            <v>9.1</v>
          </cell>
          <cell r="Q32">
            <v>22932359</v>
          </cell>
          <cell r="R32">
            <v>2912882</v>
          </cell>
          <cell r="S32">
            <v>3.25</v>
          </cell>
        </row>
        <row r="33">
          <cell r="A33" t="str">
            <v xml:space="preserve">314.00 74           </v>
          </cell>
          <cell r="B33">
            <v>53873</v>
          </cell>
          <cell r="C33">
            <v>45</v>
          </cell>
          <cell r="D33" t="str">
            <v xml:space="preserve"> R1.5</v>
          </cell>
          <cell r="E33">
            <v>-5</v>
          </cell>
          <cell r="F33">
            <v>24647469.629999999</v>
          </cell>
          <cell r="G33">
            <v>6463275.29</v>
          </cell>
          <cell r="H33">
            <v>19416568</v>
          </cell>
          <cell r="I33">
            <v>728552</v>
          </cell>
          <cell r="J33">
            <v>2.96</v>
          </cell>
          <cell r="K33">
            <v>26.7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26.2</v>
          </cell>
          <cell r="P33">
            <v>8.1999999999999993</v>
          </cell>
          <cell r="Q33">
            <v>5399464</v>
          </cell>
          <cell r="R33">
            <v>769506</v>
          </cell>
          <cell r="S33">
            <v>3.12</v>
          </cell>
        </row>
        <row r="34">
          <cell r="A34" t="str">
            <v xml:space="preserve">314.00 75           </v>
          </cell>
          <cell r="B34">
            <v>48760</v>
          </cell>
          <cell r="C34">
            <v>45</v>
          </cell>
          <cell r="D34" t="str">
            <v xml:space="preserve"> R1.5</v>
          </cell>
          <cell r="E34">
            <v>-5</v>
          </cell>
          <cell r="F34">
            <v>22032534.57</v>
          </cell>
          <cell r="G34">
            <v>17817477.420000002</v>
          </cell>
          <cell r="H34">
            <v>5316684</v>
          </cell>
          <cell r="I34">
            <v>336528</v>
          </cell>
          <cell r="J34">
            <v>1.53</v>
          </cell>
          <cell r="K34">
            <v>15.8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80.900000000000006</v>
          </cell>
          <cell r="P34">
            <v>7.9</v>
          </cell>
          <cell r="Q34">
            <v>7183797</v>
          </cell>
          <cell r="R34">
            <v>1011153</v>
          </cell>
          <cell r="S34">
            <v>4.59</v>
          </cell>
        </row>
        <row r="35">
          <cell r="A35" t="str">
            <v xml:space="preserve">314.00 97           </v>
          </cell>
          <cell r="B35">
            <v>49125</v>
          </cell>
          <cell r="C35">
            <v>45</v>
          </cell>
          <cell r="D35" t="str">
            <v xml:space="preserve"> R1.5</v>
          </cell>
          <cell r="E35">
            <v>-5</v>
          </cell>
          <cell r="F35">
            <v>18176144.670000002</v>
          </cell>
          <cell r="G35">
            <v>11698599.039999999</v>
          </cell>
          <cell r="H35">
            <v>7386353</v>
          </cell>
          <cell r="I35">
            <v>439610</v>
          </cell>
          <cell r="J35">
            <v>2.42</v>
          </cell>
          <cell r="K35">
            <v>16.8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64.400000000000006</v>
          </cell>
          <cell r="P35">
            <v>4.2</v>
          </cell>
          <cell r="Q35">
            <v>3579371</v>
          </cell>
          <cell r="R35">
            <v>923131</v>
          </cell>
          <cell r="S35">
            <v>5.08</v>
          </cell>
        </row>
        <row r="36">
          <cell r="A36" t="str">
            <v xml:space="preserve">315.00 41           </v>
          </cell>
          <cell r="B36">
            <v>46022</v>
          </cell>
          <cell r="C36">
            <v>60</v>
          </cell>
          <cell r="D36" t="str">
            <v xml:space="preserve">   S2</v>
          </cell>
          <cell r="E36">
            <v>-11</v>
          </cell>
          <cell r="F36">
            <v>7465362.6200000001</v>
          </cell>
          <cell r="G36">
            <v>4686399.93</v>
          </cell>
          <cell r="H36">
            <v>3600153</v>
          </cell>
          <cell r="I36">
            <v>405035</v>
          </cell>
          <cell r="J36">
            <v>5.43</v>
          </cell>
          <cell r="K36">
            <v>8.9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62.8</v>
          </cell>
          <cell r="P36">
            <v>29.9</v>
          </cell>
          <cell r="Q36">
            <v>5290780</v>
          </cell>
          <cell r="R36">
            <v>334535</v>
          </cell>
          <cell r="S36">
            <v>4.4800000000000004</v>
          </cell>
        </row>
        <row r="37">
          <cell r="A37" t="str">
            <v xml:space="preserve">315.00 42           </v>
          </cell>
          <cell r="B37">
            <v>46022</v>
          </cell>
          <cell r="C37">
            <v>60</v>
          </cell>
          <cell r="D37" t="str">
            <v xml:space="preserve">   S2</v>
          </cell>
          <cell r="E37">
            <v>-11</v>
          </cell>
          <cell r="F37">
            <v>4167725.42</v>
          </cell>
          <cell r="G37">
            <v>1460587.68</v>
          </cell>
          <cell r="H37">
            <v>3165588</v>
          </cell>
          <cell r="I37">
            <v>352461</v>
          </cell>
          <cell r="J37">
            <v>8.4600000000000009</v>
          </cell>
          <cell r="K37">
            <v>9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35</v>
          </cell>
          <cell r="P37">
            <v>21</v>
          </cell>
          <cell r="Q37">
            <v>2553509</v>
          </cell>
          <cell r="R37">
            <v>227835</v>
          </cell>
          <cell r="S37">
            <v>5.47</v>
          </cell>
        </row>
        <row r="38">
          <cell r="A38" t="str">
            <v xml:space="preserve">315.00 43           </v>
          </cell>
          <cell r="B38">
            <v>49490</v>
          </cell>
          <cell r="C38">
            <v>60</v>
          </cell>
          <cell r="D38" t="str">
            <v xml:space="preserve">   S2</v>
          </cell>
          <cell r="E38">
            <v>-10</v>
          </cell>
          <cell r="F38">
            <v>6769581.5</v>
          </cell>
          <cell r="G38">
            <v>4484209.88</v>
          </cell>
          <cell r="H38">
            <v>2962330</v>
          </cell>
          <cell r="I38">
            <v>175611</v>
          </cell>
          <cell r="J38">
            <v>2.59</v>
          </cell>
          <cell r="K38">
            <v>16.899999999999999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66.2</v>
          </cell>
          <cell r="P38">
            <v>29.7</v>
          </cell>
          <cell r="Q38">
            <v>4511051</v>
          </cell>
          <cell r="R38">
            <v>173782</v>
          </cell>
          <cell r="S38">
            <v>2.57</v>
          </cell>
        </row>
        <row r="39">
          <cell r="A39" t="str">
            <v xml:space="preserve">315.00 44           </v>
          </cell>
          <cell r="B39">
            <v>49490</v>
          </cell>
          <cell r="C39">
            <v>60</v>
          </cell>
          <cell r="D39" t="str">
            <v xml:space="preserve">   S2</v>
          </cell>
          <cell r="E39">
            <v>-11</v>
          </cell>
          <cell r="F39">
            <v>6474413.5999999996</v>
          </cell>
          <cell r="G39">
            <v>3767316.75</v>
          </cell>
          <cell r="H39">
            <v>3419282</v>
          </cell>
          <cell r="I39">
            <v>197994</v>
          </cell>
          <cell r="J39">
            <v>3.06</v>
          </cell>
          <cell r="K39">
            <v>17.3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58.2</v>
          </cell>
          <cell r="P39">
            <v>26.1</v>
          </cell>
          <cell r="Q39">
            <v>3976793</v>
          </cell>
          <cell r="R39">
            <v>185702</v>
          </cell>
          <cell r="S39">
            <v>2.87</v>
          </cell>
        </row>
        <row r="40">
          <cell r="A40" t="str">
            <v xml:space="preserve">315.00 45           </v>
          </cell>
          <cell r="B40">
            <v>46022</v>
          </cell>
          <cell r="C40">
            <v>60</v>
          </cell>
          <cell r="D40" t="str">
            <v xml:space="preserve">   S2</v>
          </cell>
          <cell r="E40">
            <v>-10</v>
          </cell>
          <cell r="F40">
            <v>2272860.64</v>
          </cell>
          <cell r="G40">
            <v>1998202.47</v>
          </cell>
          <cell r="H40">
            <v>501944</v>
          </cell>
          <cell r="I40">
            <v>58744</v>
          </cell>
          <cell r="J40">
            <v>2.58</v>
          </cell>
          <cell r="K40">
            <v>8.5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87.9</v>
          </cell>
          <cell r="P40">
            <v>39.4</v>
          </cell>
          <cell r="Q40">
            <v>2025890</v>
          </cell>
          <cell r="R40">
            <v>55516</v>
          </cell>
          <cell r="S40">
            <v>2.44</v>
          </cell>
        </row>
        <row r="41">
          <cell r="A41" t="str">
            <v xml:space="preserve">315.00 47           </v>
          </cell>
          <cell r="B41">
            <v>49490</v>
          </cell>
          <cell r="C41">
            <v>60</v>
          </cell>
          <cell r="D41" t="str">
            <v xml:space="preserve">   S2</v>
          </cell>
          <cell r="E41">
            <v>-10</v>
          </cell>
          <cell r="F41">
            <v>7639006.2400000002</v>
          </cell>
          <cell r="G41">
            <v>5452900.6699999999</v>
          </cell>
          <cell r="H41">
            <v>2950006</v>
          </cell>
          <cell r="I41">
            <v>176897</v>
          </cell>
          <cell r="J41">
            <v>2.3199999999999998</v>
          </cell>
          <cell r="K41">
            <v>16.7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71.400000000000006</v>
          </cell>
          <cell r="P41">
            <v>30.9</v>
          </cell>
          <cell r="Q41">
            <v>5364330</v>
          </cell>
          <cell r="R41">
            <v>182228</v>
          </cell>
          <cell r="S41">
            <v>2.39</v>
          </cell>
        </row>
        <row r="42">
          <cell r="A42" t="str">
            <v xml:space="preserve">315.00 60           </v>
          </cell>
          <cell r="B42">
            <v>48760</v>
          </cell>
          <cell r="C42">
            <v>60</v>
          </cell>
          <cell r="D42" t="str">
            <v xml:space="preserve">   S2</v>
          </cell>
          <cell r="E42">
            <v>0</v>
          </cell>
          <cell r="F42">
            <v>1678558.68</v>
          </cell>
          <cell r="G42">
            <v>1328205.7</v>
          </cell>
          <cell r="H42">
            <v>350353</v>
          </cell>
          <cell r="I42">
            <v>21481</v>
          </cell>
          <cell r="J42">
            <v>1.28</v>
          </cell>
          <cell r="K42">
            <v>16.3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79.099999999999994</v>
          </cell>
          <cell r="P42">
            <v>16.2</v>
          </cell>
          <cell r="Q42">
            <v>835402</v>
          </cell>
          <cell r="R42">
            <v>51700</v>
          </cell>
          <cell r="S42">
            <v>3.08</v>
          </cell>
        </row>
        <row r="43">
          <cell r="A43" t="str">
            <v xml:space="preserve">315.00 71           </v>
          </cell>
          <cell r="B43">
            <v>52047</v>
          </cell>
          <cell r="C43">
            <v>60</v>
          </cell>
          <cell r="D43" t="str">
            <v xml:space="preserve">   S2</v>
          </cell>
          <cell r="E43">
            <v>0</v>
          </cell>
          <cell r="F43">
            <v>962486.71</v>
          </cell>
          <cell r="G43">
            <v>358861.47</v>
          </cell>
          <cell r="H43">
            <v>603625</v>
          </cell>
          <cell r="I43">
            <v>24389</v>
          </cell>
          <cell r="J43">
            <v>2.5299999999999998</v>
          </cell>
          <cell r="K43">
            <v>24.7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37.299999999999997</v>
          </cell>
          <cell r="P43">
            <v>12.2</v>
          </cell>
          <cell r="Q43">
            <v>317967</v>
          </cell>
          <cell r="R43">
            <v>26083</v>
          </cell>
          <cell r="S43">
            <v>2.71</v>
          </cell>
        </row>
        <row r="44">
          <cell r="A44" t="str">
            <v xml:space="preserve">315.00 72           </v>
          </cell>
          <cell r="B44">
            <v>52778</v>
          </cell>
          <cell r="C44">
            <v>60</v>
          </cell>
          <cell r="D44" t="str">
            <v xml:space="preserve">   S2</v>
          </cell>
          <cell r="E44">
            <v>0</v>
          </cell>
          <cell r="F44">
            <v>7300879</v>
          </cell>
          <cell r="G44">
            <v>5714399.6299999999</v>
          </cell>
          <cell r="H44">
            <v>1586479</v>
          </cell>
          <cell r="I44">
            <v>59087</v>
          </cell>
          <cell r="J44">
            <v>0.81</v>
          </cell>
          <cell r="K44">
            <v>26.8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78.3</v>
          </cell>
          <cell r="P44">
            <v>9.1999999999999993</v>
          </cell>
          <cell r="Q44">
            <v>1869244</v>
          </cell>
          <cell r="R44">
            <v>202234</v>
          </cell>
          <cell r="S44">
            <v>2.77</v>
          </cell>
        </row>
        <row r="45">
          <cell r="A45" t="str">
            <v xml:space="preserve">315.00 74           </v>
          </cell>
          <cell r="B45">
            <v>53873</v>
          </cell>
          <cell r="C45">
            <v>60</v>
          </cell>
          <cell r="D45" t="str">
            <v xml:space="preserve">   S2</v>
          </cell>
          <cell r="E45">
            <v>0</v>
          </cell>
          <cell r="F45">
            <v>2199936</v>
          </cell>
          <cell r="G45">
            <v>586806.03</v>
          </cell>
          <cell r="H45">
            <v>1613130</v>
          </cell>
          <cell r="I45">
            <v>54516</v>
          </cell>
          <cell r="J45">
            <v>2.48</v>
          </cell>
          <cell r="K45">
            <v>29.6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26.7</v>
          </cell>
          <cell r="P45">
            <v>8.1999999999999993</v>
          </cell>
          <cell r="Q45">
            <v>479190</v>
          </cell>
          <cell r="R45">
            <v>58078</v>
          </cell>
          <cell r="S45">
            <v>2.64</v>
          </cell>
        </row>
        <row r="46">
          <cell r="A46" t="str">
            <v xml:space="preserve">315.00 75           </v>
          </cell>
          <cell r="B46">
            <v>48760</v>
          </cell>
          <cell r="C46">
            <v>60</v>
          </cell>
          <cell r="D46" t="str">
            <v xml:space="preserve">   S2</v>
          </cell>
          <cell r="E46">
            <v>0</v>
          </cell>
          <cell r="F46">
            <v>670281.89</v>
          </cell>
          <cell r="G46">
            <v>579011.38</v>
          </cell>
          <cell r="H46">
            <v>91271</v>
          </cell>
          <cell r="I46">
            <v>5491</v>
          </cell>
          <cell r="J46">
            <v>0.82</v>
          </cell>
          <cell r="K46">
            <v>16.600000000000001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86.4</v>
          </cell>
          <cell r="P46">
            <v>8.1999999999999993</v>
          </cell>
          <cell r="Q46">
            <v>221076</v>
          </cell>
          <cell r="R46">
            <v>27019</v>
          </cell>
          <cell r="S46">
            <v>4.03</v>
          </cell>
        </row>
        <row r="47">
          <cell r="A47" t="str">
            <v xml:space="preserve">315.00 97           </v>
          </cell>
          <cell r="B47">
            <v>49125</v>
          </cell>
          <cell r="C47">
            <v>60</v>
          </cell>
          <cell r="D47" t="str">
            <v xml:space="preserve">   S2</v>
          </cell>
          <cell r="E47">
            <v>0</v>
          </cell>
          <cell r="F47">
            <v>1279531</v>
          </cell>
          <cell r="G47">
            <v>862621.84</v>
          </cell>
          <cell r="H47">
            <v>416909</v>
          </cell>
          <cell r="I47">
            <v>23581</v>
          </cell>
          <cell r="J47">
            <v>1.84</v>
          </cell>
          <cell r="K47">
            <v>17.7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67.400000000000006</v>
          </cell>
          <cell r="P47">
            <v>4.2</v>
          </cell>
          <cell r="Q47">
            <v>247973</v>
          </cell>
          <cell r="R47">
            <v>58347</v>
          </cell>
          <cell r="S47">
            <v>4.5599999999999996</v>
          </cell>
        </row>
        <row r="48">
          <cell r="A48" t="str">
            <v xml:space="preserve">316.00 41           </v>
          </cell>
          <cell r="B48">
            <v>46022</v>
          </cell>
          <cell r="C48">
            <v>50</v>
          </cell>
          <cell r="D48" t="str">
            <v xml:space="preserve"> R1.5</v>
          </cell>
          <cell r="E48">
            <v>-11</v>
          </cell>
          <cell r="F48">
            <v>946611.59</v>
          </cell>
          <cell r="G48">
            <v>373568.68</v>
          </cell>
          <cell r="H48">
            <v>677170</v>
          </cell>
          <cell r="I48">
            <v>75581</v>
          </cell>
          <cell r="J48">
            <v>7.98</v>
          </cell>
          <cell r="K48">
            <v>9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39.5</v>
          </cell>
          <cell r="P48">
            <v>13.1</v>
          </cell>
          <cell r="Q48">
            <v>542444</v>
          </cell>
          <cell r="R48">
            <v>56597</v>
          </cell>
          <cell r="S48">
            <v>5.98</v>
          </cell>
        </row>
        <row r="49">
          <cell r="A49" t="str">
            <v xml:space="preserve">316.00 42           </v>
          </cell>
          <cell r="B49">
            <v>46022</v>
          </cell>
          <cell r="C49">
            <v>50</v>
          </cell>
          <cell r="D49" t="str">
            <v xml:space="preserve"> R1.5</v>
          </cell>
          <cell r="E49">
            <v>-11</v>
          </cell>
          <cell r="F49">
            <v>1075704.3200000001</v>
          </cell>
          <cell r="G49">
            <v>483996.02</v>
          </cell>
          <cell r="H49">
            <v>710036</v>
          </cell>
          <cell r="I49">
            <v>79792</v>
          </cell>
          <cell r="J49">
            <v>7.42</v>
          </cell>
          <cell r="K49">
            <v>8.9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45</v>
          </cell>
          <cell r="P49">
            <v>16.5</v>
          </cell>
          <cell r="Q49">
            <v>652964</v>
          </cell>
          <cell r="R49">
            <v>60521</v>
          </cell>
          <cell r="S49">
            <v>5.63</v>
          </cell>
        </row>
        <row r="50">
          <cell r="A50" t="str">
            <v xml:space="preserve">316.00 43           </v>
          </cell>
          <cell r="B50">
            <v>49490</v>
          </cell>
          <cell r="C50">
            <v>50</v>
          </cell>
          <cell r="D50" t="str">
            <v xml:space="preserve"> R1.5</v>
          </cell>
          <cell r="E50">
            <v>-11</v>
          </cell>
          <cell r="F50">
            <v>1043990.99</v>
          </cell>
          <cell r="G50">
            <v>378123.11</v>
          </cell>
          <cell r="H50">
            <v>780707</v>
          </cell>
          <cell r="I50">
            <v>45212</v>
          </cell>
          <cell r="J50">
            <v>4.33</v>
          </cell>
          <cell r="K50">
            <v>17.3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36.200000000000003</v>
          </cell>
          <cell r="P50">
            <v>15.3</v>
          </cell>
          <cell r="Q50">
            <v>432820</v>
          </cell>
          <cell r="R50">
            <v>41897</v>
          </cell>
          <cell r="S50">
            <v>4.01</v>
          </cell>
        </row>
        <row r="51">
          <cell r="A51" t="str">
            <v xml:space="preserve">316.00 44           </v>
          </cell>
          <cell r="B51">
            <v>49490</v>
          </cell>
          <cell r="C51">
            <v>50</v>
          </cell>
          <cell r="D51" t="str">
            <v xml:space="preserve"> R1.5</v>
          </cell>
          <cell r="E51">
            <v>-11</v>
          </cell>
          <cell r="F51">
            <v>1165681.21</v>
          </cell>
          <cell r="G51">
            <v>420604.1</v>
          </cell>
          <cell r="H51">
            <v>873302</v>
          </cell>
          <cell r="I51">
            <v>50848</v>
          </cell>
          <cell r="J51">
            <v>4.3600000000000003</v>
          </cell>
          <cell r="K51">
            <v>17.2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36.1</v>
          </cell>
          <cell r="P51">
            <v>16.600000000000001</v>
          </cell>
          <cell r="Q51">
            <v>513748</v>
          </cell>
          <cell r="R51">
            <v>45241</v>
          </cell>
          <cell r="S51">
            <v>3.88</v>
          </cell>
        </row>
        <row r="52">
          <cell r="A52" t="str">
            <v xml:space="preserve">316.00 45           </v>
          </cell>
          <cell r="B52">
            <v>46022</v>
          </cell>
          <cell r="C52">
            <v>50</v>
          </cell>
          <cell r="D52" t="str">
            <v xml:space="preserve"> R1.5</v>
          </cell>
          <cell r="E52">
            <v>-11</v>
          </cell>
          <cell r="F52">
            <v>6205596.7199999997</v>
          </cell>
          <cell r="G52">
            <v>5331195.47</v>
          </cell>
          <cell r="H52">
            <v>1557017</v>
          </cell>
          <cell r="I52">
            <v>179687</v>
          </cell>
          <cell r="J52">
            <v>2.9</v>
          </cell>
          <cell r="K52">
            <v>8.6999999999999993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85.9</v>
          </cell>
          <cell r="P52">
            <v>29.9</v>
          </cell>
          <cell r="Q52">
            <v>5099391</v>
          </cell>
          <cell r="R52">
            <v>206640</v>
          </cell>
          <cell r="S52">
            <v>3.33</v>
          </cell>
        </row>
        <row r="53">
          <cell r="A53" t="str">
            <v xml:space="preserve">316.00 46           </v>
          </cell>
          <cell r="B53">
            <v>49490</v>
          </cell>
          <cell r="C53">
            <v>50</v>
          </cell>
          <cell r="D53" t="str">
            <v xml:space="preserve"> R1.5</v>
          </cell>
          <cell r="E53">
            <v>-9</v>
          </cell>
          <cell r="F53">
            <v>251533.56</v>
          </cell>
          <cell r="G53">
            <v>195027.13</v>
          </cell>
          <cell r="H53">
            <v>79144</v>
          </cell>
          <cell r="I53">
            <v>4975</v>
          </cell>
          <cell r="J53">
            <v>1.98</v>
          </cell>
          <cell r="K53">
            <v>15.9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77.5</v>
          </cell>
          <cell r="P53">
            <v>31.2</v>
          </cell>
          <cell r="Q53">
            <v>168796</v>
          </cell>
          <cell r="R53">
            <v>6621</v>
          </cell>
          <cell r="S53">
            <v>2.63</v>
          </cell>
        </row>
        <row r="54">
          <cell r="A54" t="str">
            <v xml:space="preserve">316.00 47           </v>
          </cell>
          <cell r="B54">
            <v>49490</v>
          </cell>
          <cell r="C54">
            <v>50</v>
          </cell>
          <cell r="D54" t="str">
            <v xml:space="preserve"> R1.5</v>
          </cell>
          <cell r="E54">
            <v>-10</v>
          </cell>
          <cell r="F54">
            <v>4444375.42</v>
          </cell>
          <cell r="G54">
            <v>2910937.53</v>
          </cell>
          <cell r="H54">
            <v>1977875</v>
          </cell>
          <cell r="I54">
            <v>121076</v>
          </cell>
          <cell r="J54">
            <v>2.72</v>
          </cell>
          <cell r="K54">
            <v>16.3</v>
          </cell>
          <cell r="L54" t="str">
            <v xml:space="preserve">               </v>
          </cell>
          <cell r="M54" t="str">
            <v xml:space="preserve">               </v>
          </cell>
          <cell r="N54" t="str">
            <v xml:space="preserve">               </v>
          </cell>
          <cell r="O54">
            <v>65.5</v>
          </cell>
          <cell r="P54">
            <v>27.4</v>
          </cell>
          <cell r="Q54">
            <v>2828751</v>
          </cell>
          <cell r="R54">
            <v>126108</v>
          </cell>
          <cell r="S54">
            <v>2.84</v>
          </cell>
        </row>
        <row r="55">
          <cell r="A55" t="str">
            <v xml:space="preserve">316.00 71           </v>
          </cell>
          <cell r="B55">
            <v>52047</v>
          </cell>
          <cell r="C55">
            <v>50</v>
          </cell>
          <cell r="D55" t="str">
            <v xml:space="preserve"> R1.5</v>
          </cell>
          <cell r="E55">
            <v>0</v>
          </cell>
          <cell r="F55">
            <v>336377.91</v>
          </cell>
          <cell r="G55">
            <v>138260.22</v>
          </cell>
          <cell r="H55">
            <v>198118</v>
          </cell>
          <cell r="I55">
            <v>8565</v>
          </cell>
          <cell r="J55">
            <v>2.5499999999999998</v>
          </cell>
          <cell r="K55">
            <v>23.1</v>
          </cell>
          <cell r="L55" t="str">
            <v xml:space="preserve">               </v>
          </cell>
          <cell r="M55" t="str">
            <v xml:space="preserve">               </v>
          </cell>
          <cell r="N55" t="str">
            <v xml:space="preserve">               </v>
          </cell>
          <cell r="O55">
            <v>41.1</v>
          </cell>
          <cell r="P55">
            <v>12.2</v>
          </cell>
          <cell r="Q55">
            <v>106326</v>
          </cell>
          <cell r="R55">
            <v>9957</v>
          </cell>
          <cell r="S55">
            <v>2.96</v>
          </cell>
        </row>
        <row r="56">
          <cell r="A56" t="str">
            <v xml:space="preserve">316.00 72           </v>
          </cell>
          <cell r="B56">
            <v>52778</v>
          </cell>
          <cell r="C56">
            <v>50</v>
          </cell>
          <cell r="D56" t="str">
            <v xml:space="preserve"> R1.5</v>
          </cell>
          <cell r="E56">
            <v>0</v>
          </cell>
          <cell r="F56">
            <v>6163</v>
          </cell>
          <cell r="G56">
            <v>4823.62</v>
          </cell>
          <cell r="H56">
            <v>1339</v>
          </cell>
          <cell r="I56">
            <v>54</v>
          </cell>
          <cell r="J56">
            <v>0.88</v>
          </cell>
          <cell r="K56">
            <v>24.8</v>
          </cell>
          <cell r="L56" t="str">
            <v xml:space="preserve">               </v>
          </cell>
          <cell r="M56" t="str">
            <v xml:space="preserve">               </v>
          </cell>
          <cell r="N56" t="str">
            <v xml:space="preserve">               </v>
          </cell>
          <cell r="O56">
            <v>78.3</v>
          </cell>
          <cell r="P56">
            <v>9.1999999999999993</v>
          </cell>
          <cell r="Q56">
            <v>1510</v>
          </cell>
          <cell r="R56">
            <v>186</v>
          </cell>
          <cell r="S56">
            <v>3.02</v>
          </cell>
        </row>
        <row r="57">
          <cell r="A57" t="str">
            <v xml:space="preserve">316.00 74           </v>
          </cell>
          <cell r="B57">
            <v>53873</v>
          </cell>
          <cell r="C57">
            <v>50</v>
          </cell>
          <cell r="D57" t="str">
            <v xml:space="preserve"> R1.5</v>
          </cell>
          <cell r="E57">
            <v>0</v>
          </cell>
          <cell r="F57">
            <v>152757</v>
          </cell>
          <cell r="G57">
            <v>38798.85</v>
          </cell>
          <cell r="H57">
            <v>113958</v>
          </cell>
          <cell r="I57">
            <v>4168</v>
          </cell>
          <cell r="J57">
            <v>2.73</v>
          </cell>
          <cell r="K57">
            <v>27.3</v>
          </cell>
          <cell r="L57" t="str">
            <v xml:space="preserve">               </v>
          </cell>
          <cell r="M57" t="str">
            <v xml:space="preserve">               </v>
          </cell>
          <cell r="N57" t="str">
            <v xml:space="preserve">               </v>
          </cell>
          <cell r="O57">
            <v>25.4</v>
          </cell>
          <cell r="P57">
            <v>8.1999999999999993</v>
          </cell>
          <cell r="Q57">
            <v>31842</v>
          </cell>
          <cell r="R57">
            <v>4430</v>
          </cell>
          <cell r="S57">
            <v>2.9</v>
          </cell>
        </row>
        <row r="58">
          <cell r="A58" t="str">
            <v xml:space="preserve">316.00 75           </v>
          </cell>
          <cell r="B58">
            <v>48760</v>
          </cell>
          <cell r="C58">
            <v>50</v>
          </cell>
          <cell r="D58" t="str">
            <v xml:space="preserve"> R1.5</v>
          </cell>
          <cell r="E58">
            <v>0</v>
          </cell>
          <cell r="F58">
            <v>123691</v>
          </cell>
          <cell r="G58">
            <v>109782.03</v>
          </cell>
          <cell r="H58">
            <v>13909</v>
          </cell>
          <cell r="I58">
            <v>874</v>
          </cell>
          <cell r="J58">
            <v>0.71</v>
          </cell>
          <cell r="K58">
            <v>15.9</v>
          </cell>
          <cell r="L58" t="str">
            <v xml:space="preserve">               </v>
          </cell>
          <cell r="M58" t="str">
            <v xml:space="preserve">               </v>
          </cell>
          <cell r="N58" t="str">
            <v xml:space="preserve">               </v>
          </cell>
          <cell r="O58">
            <v>88.8</v>
          </cell>
          <cell r="P58">
            <v>8.1999999999999993</v>
          </cell>
          <cell r="Q58">
            <v>39914</v>
          </cell>
          <cell r="R58">
            <v>5269</v>
          </cell>
          <cell r="S58">
            <v>4.26</v>
          </cell>
        </row>
        <row r="59">
          <cell r="A59" t="str">
            <v xml:space="preserve">316.00 97           </v>
          </cell>
          <cell r="B59">
            <v>49125</v>
          </cell>
          <cell r="C59">
            <v>50</v>
          </cell>
          <cell r="D59" t="str">
            <v xml:space="preserve"> R1.5</v>
          </cell>
          <cell r="E59">
            <v>0</v>
          </cell>
          <cell r="F59">
            <v>62866</v>
          </cell>
          <cell r="G59">
            <v>43035.78</v>
          </cell>
          <cell r="H59">
            <v>19830</v>
          </cell>
          <cell r="I59">
            <v>1171</v>
          </cell>
          <cell r="J59">
            <v>1.86</v>
          </cell>
          <cell r="K59">
            <v>16.899999999999999</v>
          </cell>
          <cell r="L59" t="str">
            <v xml:space="preserve">               </v>
          </cell>
          <cell r="M59" t="str">
            <v xml:space="preserve">               </v>
          </cell>
          <cell r="N59" t="str">
            <v xml:space="preserve">               </v>
          </cell>
          <cell r="O59">
            <v>68.5</v>
          </cell>
          <cell r="P59">
            <v>4.2</v>
          </cell>
          <cell r="Q59">
            <v>11868</v>
          </cell>
          <cell r="R59">
            <v>3011</v>
          </cell>
          <cell r="S59">
            <v>4.79</v>
          </cell>
        </row>
        <row r="60">
          <cell r="A60">
            <v>330.1</v>
          </cell>
          <cell r="B60">
            <v>54604</v>
          </cell>
          <cell r="C60">
            <v>200</v>
          </cell>
          <cell r="D60" t="str">
            <v xml:space="preserve">   SQ</v>
          </cell>
          <cell r="E60">
            <v>0</v>
          </cell>
          <cell r="F60">
            <v>32898.730000000003</v>
          </cell>
          <cell r="G60">
            <v>11389.88</v>
          </cell>
          <cell r="H60">
            <v>21509</v>
          </cell>
          <cell r="I60">
            <v>657</v>
          </cell>
          <cell r="J60">
            <v>2</v>
          </cell>
          <cell r="K60">
            <v>32.700000000000003</v>
          </cell>
          <cell r="L60" t="str">
            <v xml:space="preserve">               </v>
          </cell>
          <cell r="M60" t="str">
            <v xml:space="preserve">               </v>
          </cell>
          <cell r="N60" t="str">
            <v xml:space="preserve">               </v>
          </cell>
          <cell r="O60">
            <v>34.6</v>
          </cell>
          <cell r="P60">
            <v>12.2</v>
          </cell>
          <cell r="Q60">
            <v>8956</v>
          </cell>
          <cell r="R60">
            <v>730</v>
          </cell>
          <cell r="S60">
            <v>2.2200000000000002</v>
          </cell>
        </row>
        <row r="61">
          <cell r="A61" t="str">
            <v xml:space="preserve">331.00 10           </v>
          </cell>
          <cell r="B61">
            <v>58014</v>
          </cell>
          <cell r="C61">
            <v>75</v>
          </cell>
          <cell r="D61" t="str">
            <v xml:space="preserve">   S1</v>
          </cell>
          <cell r="E61">
            <v>-6</v>
          </cell>
          <cell r="F61">
            <v>35273454.280000001</v>
          </cell>
          <cell r="G61">
            <v>6306965.7300000004</v>
          </cell>
          <cell r="H61">
            <v>31082896</v>
          </cell>
          <cell r="I61">
            <v>785827</v>
          </cell>
          <cell r="J61">
            <v>2.23</v>
          </cell>
          <cell r="K61">
            <v>39.6</v>
          </cell>
          <cell r="L61" t="str">
            <v xml:space="preserve">               </v>
          </cell>
          <cell r="M61" t="str">
            <v xml:space="preserve">               </v>
          </cell>
          <cell r="N61" t="str">
            <v xml:space="preserve">               </v>
          </cell>
          <cell r="O61">
            <v>17.899999999999999</v>
          </cell>
          <cell r="P61">
            <v>6.9</v>
          </cell>
          <cell r="Q61">
            <v>4396885</v>
          </cell>
          <cell r="R61">
            <v>839307</v>
          </cell>
          <cell r="S61">
            <v>2.38</v>
          </cell>
        </row>
        <row r="62">
          <cell r="A62" t="str">
            <v xml:space="preserve">331.00 20           </v>
          </cell>
          <cell r="B62">
            <v>58014</v>
          </cell>
          <cell r="C62">
            <v>75</v>
          </cell>
          <cell r="D62" t="str">
            <v xml:space="preserve">   S1</v>
          </cell>
          <cell r="E62">
            <v>-8</v>
          </cell>
          <cell r="F62">
            <v>15612653.91</v>
          </cell>
          <cell r="G62">
            <v>6565230.3499999996</v>
          </cell>
          <cell r="H62">
            <v>10296436</v>
          </cell>
          <cell r="I62">
            <v>264822</v>
          </cell>
          <cell r="J62">
            <v>1.7</v>
          </cell>
          <cell r="K62">
            <v>38.9</v>
          </cell>
          <cell r="L62" t="str">
            <v xml:space="preserve">               </v>
          </cell>
          <cell r="M62" t="str">
            <v xml:space="preserve">               </v>
          </cell>
          <cell r="N62" t="str">
            <v xml:space="preserve">               </v>
          </cell>
          <cell r="O62">
            <v>42.1</v>
          </cell>
          <cell r="P62">
            <v>14.6</v>
          </cell>
          <cell r="Q62">
            <v>3879941</v>
          </cell>
          <cell r="R62">
            <v>342765</v>
          </cell>
          <cell r="S62">
            <v>2.2000000000000002</v>
          </cell>
        </row>
        <row r="63">
          <cell r="A63" t="str">
            <v xml:space="preserve">331.00 81           </v>
          </cell>
          <cell r="B63">
            <v>52778</v>
          </cell>
          <cell r="C63">
            <v>75</v>
          </cell>
          <cell r="D63" t="str">
            <v xml:space="preserve">   S1</v>
          </cell>
          <cell r="E63">
            <v>-2</v>
          </cell>
          <cell r="F63">
            <v>58654809.259999998</v>
          </cell>
          <cell r="G63">
            <v>5540003.0700000003</v>
          </cell>
          <cell r="H63">
            <v>54287902</v>
          </cell>
          <cell r="I63">
            <v>2009010</v>
          </cell>
          <cell r="J63">
            <v>3.43</v>
          </cell>
          <cell r="K63">
            <v>27</v>
          </cell>
          <cell r="L63" t="str">
            <v xml:space="preserve">               </v>
          </cell>
          <cell r="M63" t="str">
            <v xml:space="preserve">               </v>
          </cell>
          <cell r="N63" t="str">
            <v xml:space="preserve">               </v>
          </cell>
          <cell r="O63">
            <v>9.4</v>
          </cell>
          <cell r="P63">
            <v>5</v>
          </cell>
          <cell r="Q63">
            <v>8479719</v>
          </cell>
          <cell r="R63">
            <v>1898941</v>
          </cell>
          <cell r="S63">
            <v>3.24</v>
          </cell>
        </row>
        <row r="64">
          <cell r="A64" t="str">
            <v xml:space="preserve">331.00 82           </v>
          </cell>
          <cell r="B64">
            <v>52778</v>
          </cell>
          <cell r="C64">
            <v>75</v>
          </cell>
          <cell r="D64" t="str">
            <v xml:space="preserve">   S1</v>
          </cell>
          <cell r="E64">
            <v>-2</v>
          </cell>
          <cell r="F64">
            <v>54612246.020000003</v>
          </cell>
          <cell r="G64">
            <v>5903871.9000000004</v>
          </cell>
          <cell r="H64">
            <v>49800619</v>
          </cell>
          <cell r="I64">
            <v>1834277</v>
          </cell>
          <cell r="J64">
            <v>3.36</v>
          </cell>
          <cell r="K64">
            <v>27.1</v>
          </cell>
          <cell r="L64" t="str">
            <v xml:space="preserve">               </v>
          </cell>
          <cell r="M64" t="str">
            <v xml:space="preserve">               </v>
          </cell>
          <cell r="N64" t="str">
            <v xml:space="preserve">               </v>
          </cell>
          <cell r="O64">
            <v>10.8</v>
          </cell>
          <cell r="P64">
            <v>3.2</v>
          </cell>
          <cell r="Q64">
            <v>5955367</v>
          </cell>
          <cell r="R64">
            <v>1832678</v>
          </cell>
          <cell r="S64">
            <v>3.36</v>
          </cell>
        </row>
        <row r="65">
          <cell r="A65" t="str">
            <v xml:space="preserve">332.00 10           </v>
          </cell>
          <cell r="B65">
            <v>58014</v>
          </cell>
          <cell r="C65">
            <v>90</v>
          </cell>
          <cell r="D65" t="str">
            <v xml:space="preserve"> R1.5</v>
          </cell>
          <cell r="E65">
            <v>-10</v>
          </cell>
          <cell r="F65">
            <v>115624469.95999999</v>
          </cell>
          <cell r="G65">
            <v>22402337.16</v>
          </cell>
          <cell r="H65">
            <v>104784580</v>
          </cell>
          <cell r="I65">
            <v>2666580</v>
          </cell>
          <cell r="J65">
            <v>2.31</v>
          </cell>
          <cell r="K65">
            <v>39.299999999999997</v>
          </cell>
          <cell r="L65" t="str">
            <v xml:space="preserve">               </v>
          </cell>
          <cell r="M65" t="str">
            <v xml:space="preserve">               </v>
          </cell>
          <cell r="N65" t="str">
            <v xml:space="preserve">               </v>
          </cell>
          <cell r="O65">
            <v>19.399999999999999</v>
          </cell>
          <cell r="P65">
            <v>10.5</v>
          </cell>
          <cell r="Q65">
            <v>17955742</v>
          </cell>
          <cell r="R65">
            <v>2799354</v>
          </cell>
          <cell r="S65">
            <v>2.42</v>
          </cell>
        </row>
        <row r="66">
          <cell r="A66" t="str">
            <v xml:space="preserve">332.00 20           </v>
          </cell>
          <cell r="B66">
            <v>58014</v>
          </cell>
          <cell r="C66">
            <v>90</v>
          </cell>
          <cell r="D66" t="str">
            <v xml:space="preserve"> R1.5</v>
          </cell>
          <cell r="E66">
            <v>-13</v>
          </cell>
          <cell r="F66">
            <v>119603565.13</v>
          </cell>
          <cell r="G66">
            <v>59809737.759999998</v>
          </cell>
          <cell r="H66">
            <v>75342291</v>
          </cell>
          <cell r="I66">
            <v>1932759</v>
          </cell>
          <cell r="J66">
            <v>1.62</v>
          </cell>
          <cell r="K66">
            <v>39</v>
          </cell>
          <cell r="L66" t="str">
            <v xml:space="preserve">               </v>
          </cell>
          <cell r="M66" t="str">
            <v xml:space="preserve">               </v>
          </cell>
          <cell r="N66" t="str">
            <v xml:space="preserve">               </v>
          </cell>
          <cell r="O66">
            <v>50</v>
          </cell>
          <cell r="P66">
            <v>22.6</v>
          </cell>
          <cell r="Q66">
            <v>37921210</v>
          </cell>
          <cell r="R66">
            <v>2547361</v>
          </cell>
          <cell r="S66">
            <v>2.13</v>
          </cell>
        </row>
        <row r="67">
          <cell r="A67" t="str">
            <v xml:space="preserve">332.00 81           </v>
          </cell>
          <cell r="B67">
            <v>52778</v>
          </cell>
          <cell r="C67">
            <v>90</v>
          </cell>
          <cell r="D67" t="str">
            <v xml:space="preserve"> R1.5</v>
          </cell>
          <cell r="E67">
            <v>-4</v>
          </cell>
          <cell r="F67">
            <v>53492873.450000003</v>
          </cell>
          <cell r="G67">
            <v>4795759.13</v>
          </cell>
          <cell r="H67">
            <v>50836829</v>
          </cell>
          <cell r="I67">
            <v>1899379</v>
          </cell>
          <cell r="J67">
            <v>3.55</v>
          </cell>
          <cell r="K67">
            <v>26.8</v>
          </cell>
          <cell r="L67" t="str">
            <v xml:space="preserve">               </v>
          </cell>
          <cell r="M67" t="str">
            <v xml:space="preserve">               </v>
          </cell>
          <cell r="N67" t="str">
            <v xml:space="preserve">               </v>
          </cell>
          <cell r="O67">
            <v>9</v>
          </cell>
          <cell r="P67">
            <v>3.5</v>
          </cell>
          <cell r="Q67">
            <v>5987655</v>
          </cell>
          <cell r="R67">
            <v>1853559</v>
          </cell>
          <cell r="S67">
            <v>3.47</v>
          </cell>
        </row>
        <row r="68">
          <cell r="A68" t="str">
            <v xml:space="preserve">332.00 82           </v>
          </cell>
          <cell r="B68">
            <v>52778</v>
          </cell>
          <cell r="C68">
            <v>90</v>
          </cell>
          <cell r="D68" t="str">
            <v xml:space="preserve"> R1.5</v>
          </cell>
          <cell r="E68">
            <v>-4</v>
          </cell>
          <cell r="F68">
            <v>60540016.920000002</v>
          </cell>
          <cell r="G68">
            <v>4528235</v>
          </cell>
          <cell r="H68">
            <v>58433383</v>
          </cell>
          <cell r="I68">
            <v>2184265</v>
          </cell>
          <cell r="J68">
            <v>3.61</v>
          </cell>
          <cell r="K68">
            <v>26.8</v>
          </cell>
          <cell r="L68" t="str">
            <v xml:space="preserve">               </v>
          </cell>
          <cell r="M68" t="str">
            <v xml:space="preserve">               </v>
          </cell>
          <cell r="N68" t="str">
            <v xml:space="preserve">               </v>
          </cell>
          <cell r="O68">
            <v>7.5</v>
          </cell>
          <cell r="P68">
            <v>3.6</v>
          </cell>
          <cell r="Q68">
            <v>6597851</v>
          </cell>
          <cell r="R68">
            <v>2104689</v>
          </cell>
          <cell r="S68">
            <v>3.48</v>
          </cell>
        </row>
        <row r="69">
          <cell r="A69" t="str">
            <v xml:space="preserve">333.00 10           </v>
          </cell>
          <cell r="B69">
            <v>58014</v>
          </cell>
          <cell r="C69">
            <v>75</v>
          </cell>
          <cell r="D69" t="str">
            <v xml:space="preserve">   S1</v>
          </cell>
          <cell r="E69">
            <v>-6</v>
          </cell>
          <cell r="F69">
            <v>41634914.700000003</v>
          </cell>
          <cell r="G69">
            <v>9000675.2200000007</v>
          </cell>
          <cell r="H69">
            <v>35132334</v>
          </cell>
          <cell r="I69">
            <v>893215</v>
          </cell>
          <cell r="J69">
            <v>2.15</v>
          </cell>
          <cell r="K69">
            <v>39.299999999999997</v>
          </cell>
          <cell r="L69" t="str">
            <v xml:space="preserve">               </v>
          </cell>
          <cell r="M69" t="str">
            <v xml:space="preserve">               </v>
          </cell>
          <cell r="N69" t="str">
            <v xml:space="preserve">               </v>
          </cell>
          <cell r="O69">
            <v>21.6</v>
          </cell>
          <cell r="P69">
            <v>8.1999999999999993</v>
          </cell>
          <cell r="Q69">
            <v>6252361</v>
          </cell>
          <cell r="R69">
            <v>969282</v>
          </cell>
          <cell r="S69">
            <v>2.33</v>
          </cell>
        </row>
        <row r="70">
          <cell r="A70" t="str">
            <v xml:space="preserve">333.00 20           </v>
          </cell>
          <cell r="B70">
            <v>58014</v>
          </cell>
          <cell r="C70">
            <v>75</v>
          </cell>
          <cell r="D70" t="str">
            <v xml:space="preserve">   S1</v>
          </cell>
          <cell r="E70">
            <v>-12</v>
          </cell>
          <cell r="F70">
            <v>13128270.76</v>
          </cell>
          <cell r="G70">
            <v>9227177.9600000009</v>
          </cell>
          <cell r="H70">
            <v>5476485</v>
          </cell>
          <cell r="I70">
            <v>136109</v>
          </cell>
          <cell r="J70">
            <v>1.04</v>
          </cell>
          <cell r="K70">
            <v>40.200000000000003</v>
          </cell>
          <cell r="L70" t="str">
            <v xml:space="preserve">               </v>
          </cell>
          <cell r="M70" t="str">
            <v xml:space="preserve">               </v>
          </cell>
          <cell r="N70" t="str">
            <v xml:space="preserve">               </v>
          </cell>
          <cell r="O70">
            <v>70.3</v>
          </cell>
          <cell r="P70">
            <v>24.3</v>
          </cell>
          <cell r="Q70">
            <v>4450117</v>
          </cell>
          <cell r="R70">
            <v>283020</v>
          </cell>
          <cell r="S70">
            <v>2.16</v>
          </cell>
        </row>
        <row r="71">
          <cell r="A71" t="str">
            <v xml:space="preserve">333.00 81           </v>
          </cell>
          <cell r="B71">
            <v>52778</v>
          </cell>
          <cell r="C71">
            <v>75</v>
          </cell>
          <cell r="D71" t="str">
            <v xml:space="preserve">   S1</v>
          </cell>
          <cell r="E71">
            <v>-2</v>
          </cell>
          <cell r="F71">
            <v>36614585.439999998</v>
          </cell>
          <cell r="G71">
            <v>3022250.83</v>
          </cell>
          <cell r="H71">
            <v>34324626</v>
          </cell>
          <cell r="I71">
            <v>1266049</v>
          </cell>
          <cell r="J71">
            <v>3.46</v>
          </cell>
          <cell r="K71">
            <v>27.1</v>
          </cell>
          <cell r="L71" t="str">
            <v xml:space="preserve">               </v>
          </cell>
          <cell r="M71" t="str">
            <v xml:space="preserve">               </v>
          </cell>
          <cell r="N71" t="str">
            <v xml:space="preserve">               </v>
          </cell>
          <cell r="O71">
            <v>8.3000000000000007</v>
          </cell>
          <cell r="P71">
            <v>3.7</v>
          </cell>
          <cell r="Q71">
            <v>4104660</v>
          </cell>
          <cell r="R71">
            <v>1225459</v>
          </cell>
          <cell r="S71">
            <v>3.35</v>
          </cell>
        </row>
        <row r="72">
          <cell r="A72" t="str">
            <v xml:space="preserve">333.00 82           </v>
          </cell>
          <cell r="B72">
            <v>52778</v>
          </cell>
          <cell r="C72">
            <v>75</v>
          </cell>
          <cell r="D72" t="str">
            <v xml:space="preserve">   S1</v>
          </cell>
          <cell r="E72">
            <v>-2</v>
          </cell>
          <cell r="F72">
            <v>35031623.57</v>
          </cell>
          <cell r="G72">
            <v>2768921.16</v>
          </cell>
          <cell r="H72">
            <v>32963335</v>
          </cell>
          <cell r="I72">
            <v>1222346</v>
          </cell>
          <cell r="J72">
            <v>3.49</v>
          </cell>
          <cell r="K72">
            <v>27</v>
          </cell>
          <cell r="L72" t="str">
            <v xml:space="preserve">               </v>
          </cell>
          <cell r="M72" t="str">
            <v xml:space="preserve">               </v>
          </cell>
          <cell r="N72" t="str">
            <v xml:space="preserve">               </v>
          </cell>
          <cell r="O72">
            <v>7.9</v>
          </cell>
          <cell r="P72">
            <v>5.4</v>
          </cell>
          <cell r="Q72">
            <v>4943064</v>
          </cell>
          <cell r="R72">
            <v>1139127</v>
          </cell>
          <cell r="S72">
            <v>3.25</v>
          </cell>
        </row>
        <row r="73">
          <cell r="A73" t="str">
            <v xml:space="preserve">334.00 10           </v>
          </cell>
          <cell r="B73">
            <v>58014</v>
          </cell>
          <cell r="C73">
            <v>60</v>
          </cell>
          <cell r="D73" t="str">
            <v xml:space="preserve"> R2.5</v>
          </cell>
          <cell r="E73">
            <v>-3</v>
          </cell>
          <cell r="F73">
            <v>15578198.470000001</v>
          </cell>
          <cell r="G73">
            <v>2648683.04</v>
          </cell>
          <cell r="H73">
            <v>13396861</v>
          </cell>
          <cell r="I73">
            <v>343909</v>
          </cell>
          <cell r="J73">
            <v>2.21</v>
          </cell>
          <cell r="K73">
            <v>39</v>
          </cell>
          <cell r="L73" t="str">
            <v xml:space="preserve">               </v>
          </cell>
          <cell r="M73" t="str">
            <v xml:space="preserve">               </v>
          </cell>
          <cell r="N73" t="str">
            <v xml:space="preserve">               </v>
          </cell>
          <cell r="O73">
            <v>17</v>
          </cell>
          <cell r="P73">
            <v>5.9</v>
          </cell>
          <cell r="Q73">
            <v>1805922</v>
          </cell>
          <cell r="R73">
            <v>369393</v>
          </cell>
          <cell r="S73">
            <v>2.37</v>
          </cell>
        </row>
        <row r="74">
          <cell r="A74" t="str">
            <v xml:space="preserve">334.00 20           </v>
          </cell>
          <cell r="B74">
            <v>58014</v>
          </cell>
          <cell r="C74">
            <v>60</v>
          </cell>
          <cell r="D74" t="str">
            <v xml:space="preserve"> R2.5</v>
          </cell>
          <cell r="E74">
            <v>-4</v>
          </cell>
          <cell r="F74">
            <v>2738077.7</v>
          </cell>
          <cell r="G74">
            <v>1380697.6</v>
          </cell>
          <cell r="H74">
            <v>1466903</v>
          </cell>
          <cell r="I74">
            <v>38385</v>
          </cell>
          <cell r="J74">
            <v>1.4</v>
          </cell>
          <cell r="K74">
            <v>38.200000000000003</v>
          </cell>
          <cell r="L74" t="str">
            <v xml:space="preserve">               </v>
          </cell>
          <cell r="M74" t="str">
            <v xml:space="preserve">               </v>
          </cell>
          <cell r="N74" t="str">
            <v xml:space="preserve">               </v>
          </cell>
          <cell r="O74">
            <v>50.4</v>
          </cell>
          <cell r="P74">
            <v>20</v>
          </cell>
          <cell r="Q74">
            <v>862574</v>
          </cell>
          <cell r="R74">
            <v>58601</v>
          </cell>
          <cell r="S74">
            <v>2.14</v>
          </cell>
        </row>
        <row r="75">
          <cell r="A75" t="str">
            <v xml:space="preserve">334.00 81           </v>
          </cell>
          <cell r="B75">
            <v>52778</v>
          </cell>
          <cell r="C75">
            <v>60</v>
          </cell>
          <cell r="D75" t="str">
            <v xml:space="preserve"> R2.5</v>
          </cell>
          <cell r="E75">
            <v>-1</v>
          </cell>
          <cell r="F75">
            <v>16156295.24</v>
          </cell>
          <cell r="G75">
            <v>1231152.81</v>
          </cell>
          <cell r="H75">
            <v>15086705</v>
          </cell>
          <cell r="I75">
            <v>561261</v>
          </cell>
          <cell r="J75">
            <v>3.47</v>
          </cell>
          <cell r="K75">
            <v>26.9</v>
          </cell>
          <cell r="L75" t="str">
            <v xml:space="preserve">               </v>
          </cell>
          <cell r="M75" t="str">
            <v xml:space="preserve">               </v>
          </cell>
          <cell r="N75" t="str">
            <v xml:space="preserve">               </v>
          </cell>
          <cell r="O75">
            <v>7.6</v>
          </cell>
          <cell r="P75">
            <v>3.2</v>
          </cell>
          <cell r="Q75">
            <v>1716476</v>
          </cell>
          <cell r="R75">
            <v>543385</v>
          </cell>
          <cell r="S75">
            <v>3.36</v>
          </cell>
        </row>
        <row r="76">
          <cell r="A76" t="str">
            <v xml:space="preserve">334.00 82           </v>
          </cell>
          <cell r="B76">
            <v>52778</v>
          </cell>
          <cell r="C76">
            <v>60</v>
          </cell>
          <cell r="D76" t="str">
            <v xml:space="preserve"> R2.5</v>
          </cell>
          <cell r="E76">
            <v>-1</v>
          </cell>
          <cell r="F76">
            <v>11055386.449999999</v>
          </cell>
          <cell r="G76">
            <v>725092.46</v>
          </cell>
          <cell r="H76">
            <v>10440848</v>
          </cell>
          <cell r="I76">
            <v>388424</v>
          </cell>
          <cell r="J76">
            <v>3.51</v>
          </cell>
          <cell r="K76">
            <v>26.9</v>
          </cell>
          <cell r="L76" t="str">
            <v xml:space="preserve">               </v>
          </cell>
          <cell r="M76" t="str">
            <v xml:space="preserve">               </v>
          </cell>
          <cell r="N76" t="str">
            <v xml:space="preserve">               </v>
          </cell>
          <cell r="O76">
            <v>6.6</v>
          </cell>
          <cell r="P76">
            <v>3.2</v>
          </cell>
          <cell r="Q76">
            <v>1174545</v>
          </cell>
          <cell r="R76">
            <v>371826</v>
          </cell>
          <cell r="S76">
            <v>3.36</v>
          </cell>
        </row>
        <row r="77">
          <cell r="A77" t="str">
            <v xml:space="preserve">335.00 10           </v>
          </cell>
          <cell r="B77">
            <v>58014</v>
          </cell>
          <cell r="C77">
            <v>45</v>
          </cell>
          <cell r="D77" t="str">
            <v xml:space="preserve">   S1</v>
          </cell>
          <cell r="E77">
            <v>-4</v>
          </cell>
          <cell r="F77">
            <v>8012780.46</v>
          </cell>
          <cell r="G77">
            <v>1065748.8899999999</v>
          </cell>
          <cell r="H77">
            <v>7267543</v>
          </cell>
          <cell r="I77">
            <v>216627</v>
          </cell>
          <cell r="J77">
            <v>2.7</v>
          </cell>
          <cell r="K77">
            <v>33.5</v>
          </cell>
          <cell r="L77" t="str">
            <v xml:space="preserve">               </v>
          </cell>
          <cell r="M77" t="str">
            <v xml:space="preserve">               </v>
          </cell>
          <cell r="N77" t="str">
            <v xml:space="preserve">               </v>
          </cell>
          <cell r="O77">
            <v>13.3</v>
          </cell>
          <cell r="P77">
            <v>6.2</v>
          </cell>
          <cell r="Q77">
            <v>1058370</v>
          </cell>
          <cell r="R77">
            <v>217266</v>
          </cell>
          <cell r="S77">
            <v>2.71</v>
          </cell>
        </row>
        <row r="78">
          <cell r="A78" t="str">
            <v xml:space="preserve">335.00 20           </v>
          </cell>
          <cell r="B78">
            <v>58014</v>
          </cell>
          <cell r="C78">
            <v>45</v>
          </cell>
          <cell r="D78" t="str">
            <v xml:space="preserve">   S1</v>
          </cell>
          <cell r="E78">
            <v>-4</v>
          </cell>
          <cell r="F78">
            <v>1115022.1000000001</v>
          </cell>
          <cell r="G78">
            <v>447518.47</v>
          </cell>
          <cell r="H78">
            <v>712105</v>
          </cell>
          <cell r="I78">
            <v>22020</v>
          </cell>
          <cell r="J78">
            <v>1.97</v>
          </cell>
          <cell r="K78">
            <v>32.299999999999997</v>
          </cell>
          <cell r="L78" t="str">
            <v xml:space="preserve">               </v>
          </cell>
          <cell r="M78" t="str">
            <v xml:space="preserve">               </v>
          </cell>
          <cell r="N78" t="str">
            <v xml:space="preserve">               </v>
          </cell>
          <cell r="O78">
            <v>40.1</v>
          </cell>
          <cell r="P78">
            <v>10.7</v>
          </cell>
          <cell r="Q78">
            <v>261016</v>
          </cell>
          <cell r="R78">
            <v>28819</v>
          </cell>
          <cell r="S78">
            <v>2.58</v>
          </cell>
        </row>
        <row r="79">
          <cell r="A79" t="str">
            <v xml:space="preserve">335.00 81           </v>
          </cell>
          <cell r="B79">
            <v>52778</v>
          </cell>
          <cell r="C79">
            <v>45</v>
          </cell>
          <cell r="D79" t="str">
            <v xml:space="preserve">   S1</v>
          </cell>
          <cell r="E79">
            <v>-1</v>
          </cell>
          <cell r="F79">
            <v>1548648.53</v>
          </cell>
          <cell r="G79">
            <v>129676.29</v>
          </cell>
          <cell r="H79">
            <v>1434459</v>
          </cell>
          <cell r="I79">
            <v>56004</v>
          </cell>
          <cell r="J79">
            <v>3.62</v>
          </cell>
          <cell r="K79">
            <v>25.6</v>
          </cell>
          <cell r="L79" t="str">
            <v xml:space="preserve">               </v>
          </cell>
          <cell r="M79" t="str">
            <v xml:space="preserve">               </v>
          </cell>
          <cell r="N79" t="str">
            <v xml:space="preserve">               </v>
          </cell>
          <cell r="O79">
            <v>8.4</v>
          </cell>
          <cell r="P79">
            <v>3.3</v>
          </cell>
          <cell r="Q79">
            <v>176593</v>
          </cell>
          <cell r="R79">
            <v>54247</v>
          </cell>
          <cell r="S79">
            <v>3.5</v>
          </cell>
        </row>
        <row r="80">
          <cell r="A80" t="str">
            <v xml:space="preserve">335.00 82           </v>
          </cell>
          <cell r="B80">
            <v>52778</v>
          </cell>
          <cell r="C80">
            <v>45</v>
          </cell>
          <cell r="D80" t="str">
            <v xml:space="preserve">   S1</v>
          </cell>
          <cell r="E80">
            <v>-2</v>
          </cell>
          <cell r="F80">
            <v>1592310.85</v>
          </cell>
          <cell r="G80">
            <v>173198.84</v>
          </cell>
          <cell r="H80">
            <v>1450958</v>
          </cell>
          <cell r="I80">
            <v>56628</v>
          </cell>
          <cell r="J80">
            <v>3.56</v>
          </cell>
          <cell r="K80">
            <v>25.6</v>
          </cell>
          <cell r="L80" t="str">
            <v xml:space="preserve">               </v>
          </cell>
          <cell r="M80" t="str">
            <v xml:space="preserve">               </v>
          </cell>
          <cell r="N80" t="str">
            <v xml:space="preserve">               </v>
          </cell>
          <cell r="O80">
            <v>10.9</v>
          </cell>
          <cell r="P80">
            <v>3.2</v>
          </cell>
          <cell r="Q80">
            <v>181744</v>
          </cell>
          <cell r="R80">
            <v>56375</v>
          </cell>
          <cell r="S80">
            <v>3.54</v>
          </cell>
        </row>
        <row r="81">
          <cell r="A81" t="str">
            <v xml:space="preserve">335.10 10           </v>
          </cell>
          <cell r="B81">
            <v>58014</v>
          </cell>
          <cell r="C81">
            <v>18</v>
          </cell>
          <cell r="D81" t="str">
            <v xml:space="preserve">   S4</v>
          </cell>
          <cell r="E81">
            <v>0</v>
          </cell>
          <cell r="F81">
            <v>846482.91</v>
          </cell>
          <cell r="G81">
            <v>637395.13</v>
          </cell>
          <cell r="H81">
            <v>209088</v>
          </cell>
          <cell r="I81">
            <v>15022</v>
          </cell>
          <cell r="J81">
            <v>1.77</v>
          </cell>
          <cell r="K81">
            <v>13.9</v>
          </cell>
          <cell r="L81" t="str">
            <v xml:space="preserve">               </v>
          </cell>
          <cell r="M81" t="str">
            <v xml:space="preserve">               </v>
          </cell>
          <cell r="N81" t="str">
            <v xml:space="preserve">               </v>
          </cell>
          <cell r="O81">
            <v>75.3</v>
          </cell>
          <cell r="P81">
            <v>13.2</v>
          </cell>
          <cell r="Q81">
            <v>488949</v>
          </cell>
          <cell r="R81">
            <v>42644</v>
          </cell>
          <cell r="S81">
            <v>5.04</v>
          </cell>
        </row>
        <row r="82">
          <cell r="A82" t="str">
            <v xml:space="preserve">335.10 20           </v>
          </cell>
          <cell r="B82">
            <v>58014</v>
          </cell>
          <cell r="C82">
            <v>18</v>
          </cell>
          <cell r="D82" t="str">
            <v xml:space="preserve">   S4</v>
          </cell>
          <cell r="E82">
            <v>0</v>
          </cell>
          <cell r="F82">
            <v>597432.9</v>
          </cell>
          <cell r="G82">
            <v>140377.26</v>
          </cell>
          <cell r="H82">
            <v>457056</v>
          </cell>
          <cell r="I82">
            <v>61911</v>
          </cell>
          <cell r="J82">
            <v>10.36</v>
          </cell>
          <cell r="K82">
            <v>7.4</v>
          </cell>
          <cell r="L82" t="str">
            <v xml:space="preserve">               </v>
          </cell>
          <cell r="M82" t="str">
            <v xml:space="preserve">               </v>
          </cell>
          <cell r="N82" t="str">
            <v xml:space="preserve">               </v>
          </cell>
          <cell r="O82">
            <v>23.5</v>
          </cell>
          <cell r="P82">
            <v>8.4</v>
          </cell>
          <cell r="Q82">
            <v>253118</v>
          </cell>
          <cell r="R82">
            <v>33217</v>
          </cell>
          <cell r="S82">
            <v>5.56</v>
          </cell>
        </row>
        <row r="83">
          <cell r="A83" t="str">
            <v xml:space="preserve">335.10 81           </v>
          </cell>
          <cell r="B83">
            <v>52778</v>
          </cell>
          <cell r="C83">
            <v>18</v>
          </cell>
          <cell r="D83" t="str">
            <v xml:space="preserve">   S4</v>
          </cell>
          <cell r="E83">
            <v>0</v>
          </cell>
          <cell r="F83">
            <v>674571.58</v>
          </cell>
          <cell r="G83">
            <v>542234.84</v>
          </cell>
          <cell r="H83">
            <v>132337</v>
          </cell>
          <cell r="I83">
            <v>8883</v>
          </cell>
          <cell r="J83">
            <v>1.32</v>
          </cell>
          <cell r="K83">
            <v>14.9</v>
          </cell>
          <cell r="L83" t="str">
            <v xml:space="preserve">               </v>
          </cell>
          <cell r="M83" t="str">
            <v xml:space="preserve">               </v>
          </cell>
          <cell r="N83" t="str">
            <v xml:space="preserve">               </v>
          </cell>
          <cell r="O83">
            <v>80.400000000000006</v>
          </cell>
          <cell r="P83">
            <v>12.9</v>
          </cell>
          <cell r="Q83">
            <v>359405</v>
          </cell>
          <cell r="R83">
            <v>35958</v>
          </cell>
          <cell r="S83">
            <v>5.33</v>
          </cell>
        </row>
        <row r="84">
          <cell r="A84" t="str">
            <v xml:space="preserve">335.10 82           </v>
          </cell>
          <cell r="B84">
            <v>52778</v>
          </cell>
          <cell r="C84">
            <v>18</v>
          </cell>
          <cell r="D84" t="str">
            <v xml:space="preserve">   S4</v>
          </cell>
          <cell r="E84">
            <v>0</v>
          </cell>
          <cell r="F84">
            <v>80300.259999999995</v>
          </cell>
          <cell r="G84">
            <v>77265.070000000007</v>
          </cell>
          <cell r="H84">
            <v>3035</v>
          </cell>
          <cell r="I84">
            <v>206</v>
          </cell>
          <cell r="J84">
            <v>0.26</v>
          </cell>
          <cell r="K84">
            <v>14.7</v>
          </cell>
          <cell r="L84" t="str">
            <v xml:space="preserve">               </v>
          </cell>
          <cell r="M84" t="str">
            <v xml:space="preserve">               </v>
          </cell>
          <cell r="N84" t="str">
            <v xml:space="preserve">               </v>
          </cell>
          <cell r="O84">
            <v>96.2</v>
          </cell>
          <cell r="P84">
            <v>15.1</v>
          </cell>
          <cell r="Q84">
            <v>51909</v>
          </cell>
          <cell r="R84">
            <v>4465</v>
          </cell>
          <cell r="S84">
            <v>5.56</v>
          </cell>
        </row>
        <row r="85">
          <cell r="A85" t="str">
            <v xml:space="preserve">336.00 10           </v>
          </cell>
          <cell r="B85">
            <v>58014</v>
          </cell>
          <cell r="C85">
            <v>75</v>
          </cell>
          <cell r="D85" t="str">
            <v xml:space="preserve"> S0.5</v>
          </cell>
          <cell r="E85">
            <v>-1</v>
          </cell>
          <cell r="F85">
            <v>1588315.74</v>
          </cell>
          <cell r="G85">
            <v>188571.47</v>
          </cell>
          <cell r="H85">
            <v>1415627</v>
          </cell>
          <cell r="I85">
            <v>36505</v>
          </cell>
          <cell r="J85">
            <v>2.2999999999999998</v>
          </cell>
          <cell r="K85">
            <v>38.799999999999997</v>
          </cell>
          <cell r="L85" t="str">
            <v xml:space="preserve">               </v>
          </cell>
          <cell r="M85" t="str">
            <v xml:space="preserve">               </v>
          </cell>
          <cell r="N85" t="str">
            <v xml:space="preserve">               </v>
          </cell>
          <cell r="O85">
            <v>11.9</v>
          </cell>
          <cell r="P85">
            <v>5.3</v>
          </cell>
          <cell r="Q85">
            <v>155643</v>
          </cell>
          <cell r="R85">
            <v>37375</v>
          </cell>
          <cell r="S85">
            <v>2.35</v>
          </cell>
        </row>
        <row r="86">
          <cell r="A86" t="str">
            <v xml:space="preserve">336.00 20           </v>
          </cell>
          <cell r="B86">
            <v>58014</v>
          </cell>
          <cell r="C86">
            <v>75</v>
          </cell>
          <cell r="D86" t="str">
            <v xml:space="preserve"> S0.5</v>
          </cell>
          <cell r="E86">
            <v>-2</v>
          </cell>
          <cell r="F86">
            <v>2648181.67</v>
          </cell>
          <cell r="G86">
            <v>245575.23</v>
          </cell>
          <cell r="H86">
            <v>2455570</v>
          </cell>
          <cell r="I86">
            <v>66943</v>
          </cell>
          <cell r="J86">
            <v>2.5299999999999998</v>
          </cell>
          <cell r="K86">
            <v>36.700000000000003</v>
          </cell>
          <cell r="L86" t="str">
            <v xml:space="preserve">               </v>
          </cell>
          <cell r="M86" t="str">
            <v xml:space="preserve">               </v>
          </cell>
          <cell r="N86" t="str">
            <v xml:space="preserve">               </v>
          </cell>
          <cell r="O86">
            <v>9.3000000000000007</v>
          </cell>
          <cell r="P86">
            <v>15</v>
          </cell>
          <cell r="Q86">
            <v>586654</v>
          </cell>
          <cell r="R86">
            <v>56770</v>
          </cell>
          <cell r="S86">
            <v>2.14</v>
          </cell>
        </row>
        <row r="87">
          <cell r="A87" t="str">
            <v xml:space="preserve">336.00 81           </v>
          </cell>
          <cell r="B87">
            <v>52778</v>
          </cell>
          <cell r="C87">
            <v>75</v>
          </cell>
          <cell r="D87" t="str">
            <v xml:space="preserve"> S0.5</v>
          </cell>
          <cell r="E87">
            <v>0</v>
          </cell>
          <cell r="F87">
            <v>637500.65</v>
          </cell>
          <cell r="G87">
            <v>60851.95</v>
          </cell>
          <cell r="H87">
            <v>576649</v>
          </cell>
          <cell r="I87">
            <v>21557</v>
          </cell>
          <cell r="J87">
            <v>3.38</v>
          </cell>
          <cell r="K87">
            <v>26.7</v>
          </cell>
          <cell r="L87" t="str">
            <v xml:space="preserve">               </v>
          </cell>
          <cell r="M87" t="str">
            <v xml:space="preserve">               </v>
          </cell>
          <cell r="N87" t="str">
            <v xml:space="preserve">               </v>
          </cell>
          <cell r="O87">
            <v>9.5</v>
          </cell>
          <cell r="P87">
            <v>3.2</v>
          </cell>
          <cell r="Q87">
            <v>68111</v>
          </cell>
          <cell r="R87">
            <v>21293</v>
          </cell>
          <cell r="S87">
            <v>3.34</v>
          </cell>
        </row>
        <row r="88">
          <cell r="A88" t="str">
            <v xml:space="preserve">336.00 82           </v>
          </cell>
          <cell r="B88">
            <v>52778</v>
          </cell>
          <cell r="C88">
            <v>75</v>
          </cell>
          <cell r="D88" t="str">
            <v xml:space="preserve"> S0.5</v>
          </cell>
          <cell r="E88">
            <v>0</v>
          </cell>
          <cell r="F88">
            <v>157935.07</v>
          </cell>
          <cell r="G88">
            <v>15049.7</v>
          </cell>
          <cell r="H88">
            <v>142885</v>
          </cell>
          <cell r="I88">
            <v>5341</v>
          </cell>
          <cell r="J88">
            <v>3.38</v>
          </cell>
          <cell r="K88">
            <v>26.8</v>
          </cell>
          <cell r="L88" t="str">
            <v xml:space="preserve">               </v>
          </cell>
          <cell r="M88" t="str">
            <v xml:space="preserve">               </v>
          </cell>
          <cell r="N88" t="str">
            <v xml:space="preserve">               </v>
          </cell>
          <cell r="O88">
            <v>9.5</v>
          </cell>
          <cell r="P88">
            <v>3.2</v>
          </cell>
          <cell r="Q88">
            <v>16874</v>
          </cell>
          <cell r="R88">
            <v>5275</v>
          </cell>
          <cell r="S88">
            <v>3.34</v>
          </cell>
        </row>
        <row r="89">
          <cell r="A89">
            <v>340.1</v>
          </cell>
          <cell r="B89">
            <v>47664</v>
          </cell>
          <cell r="C89">
            <v>200</v>
          </cell>
          <cell r="D89" t="str">
            <v xml:space="preserve">   SQ</v>
          </cell>
          <cell r="E89">
            <v>-5</v>
          </cell>
          <cell r="F89">
            <v>221928.75</v>
          </cell>
          <cell r="G89">
            <v>197424.65</v>
          </cell>
          <cell r="H89">
            <v>35601</v>
          </cell>
          <cell r="I89">
            <v>2589</v>
          </cell>
          <cell r="J89">
            <v>1.17</v>
          </cell>
          <cell r="K89">
            <v>13.8</v>
          </cell>
          <cell r="L89" t="str">
            <v xml:space="preserve">               </v>
          </cell>
          <cell r="M89" t="str">
            <v xml:space="preserve">               </v>
          </cell>
          <cell r="N89" t="str">
            <v xml:space="preserve">               </v>
          </cell>
          <cell r="O89">
            <v>89</v>
          </cell>
          <cell r="P89">
            <v>33.200000000000003</v>
          </cell>
          <cell r="Q89">
            <v>164844</v>
          </cell>
          <cell r="R89">
            <v>4964</v>
          </cell>
          <cell r="S89">
            <v>2.2400000000000002</v>
          </cell>
        </row>
        <row r="90">
          <cell r="A90" t="str">
            <v xml:space="preserve">341.00 60           </v>
          </cell>
          <cell r="B90">
            <v>48760</v>
          </cell>
          <cell r="C90">
            <v>55</v>
          </cell>
          <cell r="D90" t="str">
            <v xml:space="preserve">   R4</v>
          </cell>
          <cell r="E90">
            <v>-5</v>
          </cell>
          <cell r="F90">
            <v>9238362.0500000007</v>
          </cell>
          <cell r="G90">
            <v>5850367.3600000003</v>
          </cell>
          <cell r="H90">
            <v>3849913</v>
          </cell>
          <cell r="I90">
            <v>231822</v>
          </cell>
          <cell r="J90">
            <v>2.5099999999999998</v>
          </cell>
          <cell r="K90">
            <v>16.600000000000001</v>
          </cell>
          <cell r="L90" t="str">
            <v xml:space="preserve">               </v>
          </cell>
          <cell r="M90" t="str">
            <v xml:space="preserve">               </v>
          </cell>
          <cell r="N90" t="str">
            <v xml:space="preserve">               </v>
          </cell>
          <cell r="O90">
            <v>63.3</v>
          </cell>
          <cell r="P90">
            <v>13.5</v>
          </cell>
          <cell r="Q90">
            <v>4193178</v>
          </cell>
          <cell r="R90">
            <v>332101</v>
          </cell>
          <cell r="S90">
            <v>3.59</v>
          </cell>
        </row>
        <row r="91">
          <cell r="A91" t="str">
            <v xml:space="preserve">341.00 71           </v>
          </cell>
          <cell r="B91">
            <v>52047</v>
          </cell>
          <cell r="C91">
            <v>55</v>
          </cell>
          <cell r="D91" t="str">
            <v xml:space="preserve">   R4</v>
          </cell>
          <cell r="E91">
            <v>-5</v>
          </cell>
          <cell r="F91">
            <v>5774386.75</v>
          </cell>
          <cell r="G91">
            <v>2475066.12</v>
          </cell>
          <cell r="H91">
            <v>3588040</v>
          </cell>
          <cell r="I91">
            <v>142439</v>
          </cell>
          <cell r="J91">
            <v>2.4700000000000002</v>
          </cell>
          <cell r="K91">
            <v>25.2</v>
          </cell>
          <cell r="L91" t="str">
            <v xml:space="preserve">               </v>
          </cell>
          <cell r="M91" t="str">
            <v xml:space="preserve">               </v>
          </cell>
          <cell r="N91" t="str">
            <v xml:space="preserve">               </v>
          </cell>
          <cell r="O91">
            <v>42.9</v>
          </cell>
          <cell r="P91">
            <v>12.2</v>
          </cell>
          <cell r="Q91">
            <v>1980514</v>
          </cell>
          <cell r="R91">
            <v>161885</v>
          </cell>
          <cell r="S91">
            <v>2.8</v>
          </cell>
        </row>
        <row r="92">
          <cell r="A92" t="str">
            <v xml:space="preserve">341.00 72           </v>
          </cell>
          <cell r="B92">
            <v>52778</v>
          </cell>
          <cell r="C92">
            <v>55</v>
          </cell>
          <cell r="D92" t="str">
            <v xml:space="preserve">   R4</v>
          </cell>
          <cell r="E92">
            <v>-5</v>
          </cell>
          <cell r="F92">
            <v>34450809.719999999</v>
          </cell>
          <cell r="G92">
            <v>26661589.050000001</v>
          </cell>
          <cell r="H92">
            <v>9511761</v>
          </cell>
          <cell r="I92">
            <v>348886</v>
          </cell>
          <cell r="J92">
            <v>1.01</v>
          </cell>
          <cell r="K92">
            <v>27.3</v>
          </cell>
          <cell r="L92" t="str">
            <v xml:space="preserve">               </v>
          </cell>
          <cell r="M92" t="str">
            <v xml:space="preserve">               </v>
          </cell>
          <cell r="N92" t="str">
            <v xml:space="preserve">               </v>
          </cell>
          <cell r="O92">
            <v>77.400000000000006</v>
          </cell>
          <cell r="P92">
            <v>9.1999999999999993</v>
          </cell>
          <cell r="Q92">
            <v>9124880</v>
          </cell>
          <cell r="R92">
            <v>992007</v>
          </cell>
          <cell r="S92">
            <v>2.88</v>
          </cell>
        </row>
        <row r="93">
          <cell r="A93" t="str">
            <v xml:space="preserve">341.00 74           </v>
          </cell>
          <cell r="B93">
            <v>53873</v>
          </cell>
          <cell r="C93">
            <v>55</v>
          </cell>
          <cell r="D93" t="str">
            <v xml:space="preserve">   R4</v>
          </cell>
          <cell r="E93">
            <v>-5</v>
          </cell>
          <cell r="F93">
            <v>11003157.439999999</v>
          </cell>
          <cell r="G93">
            <v>2980385.99</v>
          </cell>
          <cell r="H93">
            <v>8572929</v>
          </cell>
          <cell r="I93">
            <v>284891</v>
          </cell>
          <cell r="J93">
            <v>2.59</v>
          </cell>
          <cell r="K93">
            <v>30.1</v>
          </cell>
          <cell r="L93" t="str">
            <v xml:space="preserve">               </v>
          </cell>
          <cell r="M93" t="str">
            <v xml:space="preserve">               </v>
          </cell>
          <cell r="N93" t="str">
            <v xml:space="preserve">               </v>
          </cell>
          <cell r="O93">
            <v>27.1</v>
          </cell>
          <cell r="P93">
            <v>8.1</v>
          </cell>
          <cell r="Q93">
            <v>2447558</v>
          </cell>
          <cell r="R93">
            <v>302624</v>
          </cell>
          <cell r="S93">
            <v>2.75</v>
          </cell>
        </row>
        <row r="94">
          <cell r="A94" t="str">
            <v xml:space="preserve">341.00 75           </v>
          </cell>
          <cell r="B94">
            <v>48760</v>
          </cell>
          <cell r="C94">
            <v>55</v>
          </cell>
          <cell r="D94" t="str">
            <v xml:space="preserve">   R4</v>
          </cell>
          <cell r="E94">
            <v>-5</v>
          </cell>
          <cell r="F94">
            <v>2897941.9</v>
          </cell>
          <cell r="G94">
            <v>2321056.67</v>
          </cell>
          <cell r="H94">
            <v>721782</v>
          </cell>
          <cell r="I94">
            <v>43243</v>
          </cell>
          <cell r="J94">
            <v>1.49</v>
          </cell>
          <cell r="K94">
            <v>16.7</v>
          </cell>
          <cell r="L94" t="str">
            <v xml:space="preserve">               </v>
          </cell>
          <cell r="M94" t="str">
            <v xml:space="preserve">               </v>
          </cell>
          <cell r="N94" t="str">
            <v xml:space="preserve">               </v>
          </cell>
          <cell r="O94">
            <v>80.099999999999994</v>
          </cell>
          <cell r="P94">
            <v>8.1</v>
          </cell>
          <cell r="Q94">
            <v>995948</v>
          </cell>
          <cell r="R94">
            <v>122611</v>
          </cell>
          <cell r="S94">
            <v>4.2300000000000004</v>
          </cell>
        </row>
        <row r="95">
          <cell r="A95" t="str">
            <v xml:space="preserve">341.00 91           </v>
          </cell>
          <cell r="B95">
            <v>46934</v>
          </cell>
          <cell r="C95">
            <v>55</v>
          </cell>
          <cell r="D95" t="str">
            <v xml:space="preserve">   R4</v>
          </cell>
          <cell r="E95">
            <v>-5</v>
          </cell>
          <cell r="F95">
            <v>811209.69</v>
          </cell>
          <cell r="G95">
            <v>372742.74</v>
          </cell>
          <cell r="H95">
            <v>479027</v>
          </cell>
          <cell r="I95">
            <v>40935</v>
          </cell>
          <cell r="J95">
            <v>5.05</v>
          </cell>
          <cell r="K95">
            <v>11.7</v>
          </cell>
          <cell r="L95" t="str">
            <v xml:space="preserve">               </v>
          </cell>
          <cell r="M95" t="str">
            <v xml:space="preserve">               </v>
          </cell>
          <cell r="N95" t="str">
            <v xml:space="preserve">               </v>
          </cell>
          <cell r="O95">
            <v>45.9</v>
          </cell>
          <cell r="P95">
            <v>9.6</v>
          </cell>
          <cell r="Q95">
            <v>363476</v>
          </cell>
          <cell r="R95">
            <v>41758</v>
          </cell>
          <cell r="S95">
            <v>5.15</v>
          </cell>
        </row>
        <row r="96">
          <cell r="A96" t="str">
            <v xml:space="preserve">341.00 92           </v>
          </cell>
          <cell r="B96">
            <v>47664</v>
          </cell>
          <cell r="C96">
            <v>55</v>
          </cell>
          <cell r="D96" t="str">
            <v xml:space="preserve">   R4</v>
          </cell>
          <cell r="E96">
            <v>-5</v>
          </cell>
          <cell r="F96">
            <v>5035526.76</v>
          </cell>
          <cell r="G96">
            <v>4058710.98</v>
          </cell>
          <cell r="H96">
            <v>1228592</v>
          </cell>
          <cell r="I96">
            <v>90676</v>
          </cell>
          <cell r="J96">
            <v>1.8</v>
          </cell>
          <cell r="K96">
            <v>13.5</v>
          </cell>
          <cell r="L96" t="str">
            <v xml:space="preserve">               </v>
          </cell>
          <cell r="M96" t="str">
            <v xml:space="preserve">               </v>
          </cell>
          <cell r="N96" t="str">
            <v xml:space="preserve">               </v>
          </cell>
          <cell r="O96">
            <v>80.599999999999994</v>
          </cell>
          <cell r="P96">
            <v>23.8</v>
          </cell>
          <cell r="Q96">
            <v>3084304</v>
          </cell>
          <cell r="R96">
            <v>165867</v>
          </cell>
          <cell r="S96">
            <v>3.29</v>
          </cell>
        </row>
        <row r="97">
          <cell r="A97" t="str">
            <v xml:space="preserve">341.00 93           </v>
          </cell>
          <cell r="B97">
            <v>47664</v>
          </cell>
          <cell r="C97">
            <v>55</v>
          </cell>
          <cell r="D97" t="str">
            <v xml:space="preserve">   R4</v>
          </cell>
          <cell r="E97">
            <v>-5</v>
          </cell>
          <cell r="F97">
            <v>2735279.15</v>
          </cell>
          <cell r="G97">
            <v>2532961.56</v>
          </cell>
          <cell r="H97">
            <v>339082</v>
          </cell>
          <cell r="I97">
            <v>24785</v>
          </cell>
          <cell r="J97">
            <v>0.91</v>
          </cell>
          <cell r="K97">
            <v>13.7</v>
          </cell>
          <cell r="L97" t="str">
            <v xml:space="preserve">               </v>
          </cell>
          <cell r="M97" t="str">
            <v xml:space="preserve">               </v>
          </cell>
          <cell r="N97" t="str">
            <v xml:space="preserve">               </v>
          </cell>
          <cell r="O97">
            <v>92.6</v>
          </cell>
          <cell r="P97">
            <v>26.4</v>
          </cell>
          <cell r="Q97">
            <v>1800732</v>
          </cell>
          <cell r="R97">
            <v>81314</v>
          </cell>
          <cell r="S97">
            <v>2.97</v>
          </cell>
        </row>
        <row r="98">
          <cell r="A98" t="str">
            <v xml:space="preserve">341.00 95           </v>
          </cell>
          <cell r="B98">
            <v>50586</v>
          </cell>
          <cell r="C98">
            <v>55</v>
          </cell>
          <cell r="D98" t="str">
            <v xml:space="preserve">   R4</v>
          </cell>
          <cell r="E98">
            <v>-5</v>
          </cell>
          <cell r="F98">
            <v>1010183.43</v>
          </cell>
          <cell r="G98">
            <v>442590.24</v>
          </cell>
          <cell r="H98">
            <v>618102</v>
          </cell>
          <cell r="I98">
            <v>28546</v>
          </cell>
          <cell r="J98">
            <v>2.83</v>
          </cell>
          <cell r="K98">
            <v>21.7</v>
          </cell>
          <cell r="L98" t="str">
            <v xml:space="preserve">               </v>
          </cell>
          <cell r="M98" t="str">
            <v xml:space="preserve">               </v>
          </cell>
          <cell r="N98" t="str">
            <v xml:space="preserve">               </v>
          </cell>
          <cell r="O98">
            <v>43.8</v>
          </cell>
          <cell r="P98">
            <v>7.3</v>
          </cell>
          <cell r="Q98">
            <v>231263</v>
          </cell>
          <cell r="R98">
            <v>38576</v>
          </cell>
          <cell r="S98">
            <v>3.82</v>
          </cell>
        </row>
        <row r="99">
          <cell r="A99" t="str">
            <v xml:space="preserve">341.00 97           </v>
          </cell>
          <cell r="B99">
            <v>49125</v>
          </cell>
          <cell r="C99">
            <v>55</v>
          </cell>
          <cell r="D99" t="str">
            <v xml:space="preserve">   R4</v>
          </cell>
          <cell r="E99">
            <v>-5</v>
          </cell>
          <cell r="F99">
            <v>5927075</v>
          </cell>
          <cell r="G99">
            <v>3829888.98</v>
          </cell>
          <cell r="H99">
            <v>2393540</v>
          </cell>
          <cell r="I99">
            <v>135152</v>
          </cell>
          <cell r="J99">
            <v>2.2799999999999998</v>
          </cell>
          <cell r="K99">
            <v>17.7</v>
          </cell>
          <cell r="L99" t="str">
            <v xml:space="preserve">               </v>
          </cell>
          <cell r="M99" t="str">
            <v xml:space="preserve">               </v>
          </cell>
          <cell r="N99" t="str">
            <v xml:space="preserve">               </v>
          </cell>
          <cell r="O99">
            <v>64.599999999999994</v>
          </cell>
          <cell r="P99">
            <v>4.2</v>
          </cell>
          <cell r="Q99">
            <v>1204420</v>
          </cell>
          <cell r="R99">
            <v>283166</v>
          </cell>
          <cell r="S99">
            <v>4.78</v>
          </cell>
        </row>
        <row r="100">
          <cell r="A100" t="str">
            <v xml:space="preserve">341.01 73           </v>
          </cell>
          <cell r="B100">
            <v>50221</v>
          </cell>
          <cell r="C100">
            <v>55</v>
          </cell>
          <cell r="D100" t="str">
            <v xml:space="preserve">   R4</v>
          </cell>
          <cell r="E100">
            <v>-5</v>
          </cell>
          <cell r="F100">
            <v>31416965.73</v>
          </cell>
          <cell r="G100">
            <v>4583746.24</v>
          </cell>
          <cell r="H100">
            <v>28404068</v>
          </cell>
          <cell r="I100">
            <v>1373504</v>
          </cell>
          <cell r="J100">
            <v>4.37</v>
          </cell>
          <cell r="K100">
            <v>20.7</v>
          </cell>
          <cell r="L100" t="str">
            <v xml:space="preserve">               </v>
          </cell>
          <cell r="M100" t="str">
            <v xml:space="preserve">               </v>
          </cell>
          <cell r="N100" t="str">
            <v xml:space="preserve">               </v>
          </cell>
          <cell r="O100">
            <v>14.6</v>
          </cell>
          <cell r="P100">
            <v>4.2</v>
          </cell>
          <cell r="Q100">
            <v>5623763</v>
          </cell>
          <cell r="R100">
            <v>1322811</v>
          </cell>
          <cell r="S100">
            <v>4.21</v>
          </cell>
        </row>
        <row r="101">
          <cell r="A101" t="str">
            <v xml:space="preserve">341.01 94           </v>
          </cell>
          <cell r="B101">
            <v>47664</v>
          </cell>
          <cell r="C101">
            <v>55</v>
          </cell>
          <cell r="D101" t="str">
            <v xml:space="preserve">   R4</v>
          </cell>
          <cell r="E101">
            <v>-5</v>
          </cell>
          <cell r="F101">
            <v>3413471.97</v>
          </cell>
          <cell r="G101">
            <v>368034</v>
          </cell>
          <cell r="H101">
            <v>3216112</v>
          </cell>
          <cell r="I101">
            <v>234724</v>
          </cell>
          <cell r="J101">
            <v>6.88</v>
          </cell>
          <cell r="K101">
            <v>13.7</v>
          </cell>
          <cell r="L101" t="str">
            <v xml:space="preserve">               </v>
          </cell>
          <cell r="M101" t="str">
            <v xml:space="preserve">               </v>
          </cell>
          <cell r="N101" t="str">
            <v xml:space="preserve">               </v>
          </cell>
          <cell r="O101">
            <v>10.8</v>
          </cell>
          <cell r="P101">
            <v>10.199999999999999</v>
          </cell>
          <cell r="Q101">
            <v>1521213</v>
          </cell>
          <cell r="R101">
            <v>150619</v>
          </cell>
          <cell r="S101">
            <v>4.41</v>
          </cell>
        </row>
        <row r="102">
          <cell r="A102" t="str">
            <v xml:space="preserve">341.01 96           </v>
          </cell>
          <cell r="B102">
            <v>48029</v>
          </cell>
          <cell r="C102">
            <v>55</v>
          </cell>
          <cell r="D102" t="str">
            <v xml:space="preserve">   R4</v>
          </cell>
          <cell r="E102">
            <v>-5</v>
          </cell>
          <cell r="F102">
            <v>15120072.09</v>
          </cell>
          <cell r="G102">
            <v>3203467.94</v>
          </cell>
          <cell r="H102">
            <v>12672608</v>
          </cell>
          <cell r="I102">
            <v>862193</v>
          </cell>
          <cell r="J102">
            <v>5.7</v>
          </cell>
          <cell r="K102">
            <v>14.7</v>
          </cell>
          <cell r="L102" t="str">
            <v xml:space="preserve">               </v>
          </cell>
          <cell r="M102" t="str">
            <v xml:space="preserve">               </v>
          </cell>
          <cell r="N102" t="str">
            <v xml:space="preserve">               </v>
          </cell>
          <cell r="O102">
            <v>21.2</v>
          </cell>
          <cell r="P102">
            <v>9.4</v>
          </cell>
          <cell r="Q102">
            <v>6158262</v>
          </cell>
          <cell r="R102">
            <v>660874</v>
          </cell>
          <cell r="S102">
            <v>4.37</v>
          </cell>
        </row>
        <row r="103">
          <cell r="A103" t="str">
            <v xml:space="preserve">342.00 60           </v>
          </cell>
          <cell r="B103">
            <v>48760</v>
          </cell>
          <cell r="C103">
            <v>45</v>
          </cell>
          <cell r="D103" t="str">
            <v xml:space="preserve">   R3</v>
          </cell>
          <cell r="E103">
            <v>-5</v>
          </cell>
          <cell r="F103">
            <v>8121641.0800000001</v>
          </cell>
          <cell r="G103">
            <v>6540475.2699999996</v>
          </cell>
          <cell r="H103">
            <v>1987248</v>
          </cell>
          <cell r="I103">
            <v>125475</v>
          </cell>
          <cell r="J103">
            <v>1.54</v>
          </cell>
          <cell r="K103">
            <v>15.8</v>
          </cell>
          <cell r="L103" t="str">
            <v xml:space="preserve">               </v>
          </cell>
          <cell r="M103" t="str">
            <v xml:space="preserve">               </v>
          </cell>
          <cell r="N103" t="str">
            <v xml:space="preserve">               </v>
          </cell>
          <cell r="O103">
            <v>80.5</v>
          </cell>
          <cell r="P103">
            <v>16.100000000000001</v>
          </cell>
          <cell r="Q103">
            <v>4218287</v>
          </cell>
          <cell r="R103">
            <v>272354</v>
          </cell>
          <cell r="S103">
            <v>3.35</v>
          </cell>
        </row>
        <row r="104">
          <cell r="A104" t="str">
            <v xml:space="preserve">342.00 71           </v>
          </cell>
          <cell r="B104">
            <v>52047</v>
          </cell>
          <cell r="C104">
            <v>45</v>
          </cell>
          <cell r="D104" t="str">
            <v xml:space="preserve">   R3</v>
          </cell>
          <cell r="E104">
            <v>-5</v>
          </cell>
          <cell r="F104">
            <v>1804662.8</v>
          </cell>
          <cell r="G104">
            <v>697151.93</v>
          </cell>
          <cell r="H104">
            <v>1197744</v>
          </cell>
          <cell r="I104">
            <v>50752</v>
          </cell>
          <cell r="J104">
            <v>2.81</v>
          </cell>
          <cell r="K104">
            <v>23.6</v>
          </cell>
          <cell r="L104" t="str">
            <v xml:space="preserve">               </v>
          </cell>
          <cell r="M104" t="str">
            <v xml:space="preserve">               </v>
          </cell>
          <cell r="N104" t="str">
            <v xml:space="preserve">               </v>
          </cell>
          <cell r="O104">
            <v>38.6</v>
          </cell>
          <cell r="P104">
            <v>12.2</v>
          </cell>
          <cell r="Q104">
            <v>634828</v>
          </cell>
          <cell r="R104">
            <v>53436</v>
          </cell>
          <cell r="S104">
            <v>2.96</v>
          </cell>
        </row>
        <row r="105">
          <cell r="A105" t="str">
            <v xml:space="preserve">342.00 72           </v>
          </cell>
          <cell r="B105">
            <v>52778</v>
          </cell>
          <cell r="C105">
            <v>45</v>
          </cell>
          <cell r="D105" t="str">
            <v xml:space="preserve">   R3</v>
          </cell>
          <cell r="E105">
            <v>-5</v>
          </cell>
          <cell r="F105">
            <v>1887875</v>
          </cell>
          <cell r="G105">
            <v>1477641</v>
          </cell>
          <cell r="H105">
            <v>504628</v>
          </cell>
          <cell r="I105">
            <v>19635</v>
          </cell>
          <cell r="J105">
            <v>1.04</v>
          </cell>
          <cell r="K105">
            <v>25.7</v>
          </cell>
          <cell r="L105" t="str">
            <v xml:space="preserve">               </v>
          </cell>
          <cell r="M105" t="str">
            <v xml:space="preserve">               </v>
          </cell>
          <cell r="N105" t="str">
            <v xml:space="preserve">               </v>
          </cell>
          <cell r="O105">
            <v>78.3</v>
          </cell>
          <cell r="P105">
            <v>9.1999999999999993</v>
          </cell>
          <cell r="Q105">
            <v>515826</v>
          </cell>
          <cell r="R105">
            <v>57089</v>
          </cell>
          <cell r="S105">
            <v>3.02</v>
          </cell>
        </row>
        <row r="106">
          <cell r="A106" t="str">
            <v xml:space="preserve">342.00 74           </v>
          </cell>
          <cell r="B106">
            <v>53873</v>
          </cell>
          <cell r="C106">
            <v>45</v>
          </cell>
          <cell r="D106" t="str">
            <v xml:space="preserve">   R3</v>
          </cell>
          <cell r="E106">
            <v>-5</v>
          </cell>
          <cell r="F106">
            <v>1457862</v>
          </cell>
          <cell r="G106">
            <v>419774.87</v>
          </cell>
          <cell r="H106">
            <v>1110980</v>
          </cell>
          <cell r="I106">
            <v>39466</v>
          </cell>
          <cell r="J106">
            <v>2.71</v>
          </cell>
          <cell r="K106">
            <v>28.2</v>
          </cell>
          <cell r="L106" t="str">
            <v xml:space="preserve">               </v>
          </cell>
          <cell r="M106" t="str">
            <v xml:space="preserve">               </v>
          </cell>
          <cell r="N106" t="str">
            <v xml:space="preserve">               </v>
          </cell>
          <cell r="O106">
            <v>28.8</v>
          </cell>
          <cell r="P106">
            <v>8.1999999999999993</v>
          </cell>
          <cell r="Q106">
            <v>341068</v>
          </cell>
          <cell r="R106">
            <v>42249</v>
          </cell>
          <cell r="S106">
            <v>2.9</v>
          </cell>
        </row>
        <row r="107">
          <cell r="A107" t="str">
            <v xml:space="preserve">342.00 75           </v>
          </cell>
          <cell r="B107">
            <v>48760</v>
          </cell>
          <cell r="C107">
            <v>45</v>
          </cell>
          <cell r="D107" t="str">
            <v xml:space="preserve">   R3</v>
          </cell>
          <cell r="E107">
            <v>-5</v>
          </cell>
          <cell r="F107">
            <v>3889943.37</v>
          </cell>
          <cell r="G107">
            <v>3452527.24</v>
          </cell>
          <cell r="H107">
            <v>631913</v>
          </cell>
          <cell r="I107">
            <v>38673</v>
          </cell>
          <cell r="J107">
            <v>0.99</v>
          </cell>
          <cell r="K107">
            <v>16.3</v>
          </cell>
          <cell r="L107" t="str">
            <v xml:space="preserve">               </v>
          </cell>
          <cell r="M107" t="str">
            <v xml:space="preserve">               </v>
          </cell>
          <cell r="N107" t="str">
            <v xml:space="preserve">               </v>
          </cell>
          <cell r="O107">
            <v>88.8</v>
          </cell>
          <cell r="P107">
            <v>8.1999999999999993</v>
          </cell>
          <cell r="Q107">
            <v>1357015</v>
          </cell>
          <cell r="R107">
            <v>167054</v>
          </cell>
          <cell r="S107">
            <v>4.29</v>
          </cell>
        </row>
        <row r="108">
          <cell r="A108" t="str">
            <v xml:space="preserve">342.00 91           </v>
          </cell>
          <cell r="B108">
            <v>46934</v>
          </cell>
          <cell r="C108">
            <v>45</v>
          </cell>
          <cell r="D108" t="str">
            <v xml:space="preserve">   R3</v>
          </cell>
          <cell r="E108">
            <v>-5</v>
          </cell>
          <cell r="F108">
            <v>476309.45</v>
          </cell>
          <cell r="G108">
            <v>67263.19</v>
          </cell>
          <cell r="H108">
            <v>432862</v>
          </cell>
          <cell r="I108">
            <v>37348</v>
          </cell>
          <cell r="J108">
            <v>7.84</v>
          </cell>
          <cell r="K108">
            <v>11.6</v>
          </cell>
          <cell r="L108" t="str">
            <v xml:space="preserve">               </v>
          </cell>
          <cell r="M108" t="str">
            <v xml:space="preserve">               </v>
          </cell>
          <cell r="N108" t="str">
            <v xml:space="preserve">               </v>
          </cell>
          <cell r="O108">
            <v>14.1</v>
          </cell>
          <cell r="P108">
            <v>8.1999999999999993</v>
          </cell>
          <cell r="Q108">
            <v>206632</v>
          </cell>
          <cell r="R108">
            <v>25306</v>
          </cell>
          <cell r="S108">
            <v>5.31</v>
          </cell>
        </row>
        <row r="109">
          <cell r="A109" t="str">
            <v xml:space="preserve">342.00 92           </v>
          </cell>
          <cell r="B109">
            <v>47664</v>
          </cell>
          <cell r="C109">
            <v>45</v>
          </cell>
          <cell r="D109" t="str">
            <v xml:space="preserve">   R3</v>
          </cell>
          <cell r="E109">
            <v>-5</v>
          </cell>
          <cell r="F109">
            <v>3739991.62</v>
          </cell>
          <cell r="G109">
            <v>2415322.15</v>
          </cell>
          <cell r="H109">
            <v>1511669</v>
          </cell>
          <cell r="I109">
            <v>122288</v>
          </cell>
          <cell r="J109">
            <v>3.27</v>
          </cell>
          <cell r="K109">
            <v>12.4</v>
          </cell>
          <cell r="L109" t="str">
            <v xml:space="preserve">               </v>
          </cell>
          <cell r="M109" t="str">
            <v xml:space="preserve">               </v>
          </cell>
          <cell r="N109" t="str">
            <v xml:space="preserve">               </v>
          </cell>
          <cell r="O109">
            <v>64.599999999999994</v>
          </cell>
          <cell r="P109">
            <v>25.2</v>
          </cell>
          <cell r="Q109">
            <v>2389249</v>
          </cell>
          <cell r="R109">
            <v>124613</v>
          </cell>
          <cell r="S109">
            <v>3.33</v>
          </cell>
        </row>
        <row r="110">
          <cell r="A110" t="str">
            <v xml:space="preserve">342.00 93           </v>
          </cell>
          <cell r="B110">
            <v>47664</v>
          </cell>
          <cell r="C110">
            <v>45</v>
          </cell>
          <cell r="D110" t="str">
            <v xml:space="preserve">   R3</v>
          </cell>
          <cell r="E110">
            <v>-5</v>
          </cell>
          <cell r="F110">
            <v>3702107.48</v>
          </cell>
          <cell r="G110">
            <v>3642779</v>
          </cell>
          <cell r="H110">
            <v>244434</v>
          </cell>
          <cell r="I110">
            <v>20693</v>
          </cell>
          <cell r="J110">
            <v>0.56000000000000005</v>
          </cell>
          <cell r="K110">
            <v>11.8</v>
          </cell>
          <cell r="L110" t="str">
            <v xml:space="preserve">               </v>
          </cell>
          <cell r="M110" t="str">
            <v xml:space="preserve">               </v>
          </cell>
          <cell r="N110" t="str">
            <v xml:space="preserve">               </v>
          </cell>
          <cell r="O110">
            <v>98.4</v>
          </cell>
          <cell r="P110">
            <v>32.4</v>
          </cell>
          <cell r="Q110">
            <v>2791331</v>
          </cell>
          <cell r="R110">
            <v>96685</v>
          </cell>
          <cell r="S110">
            <v>2.61</v>
          </cell>
        </row>
        <row r="111">
          <cell r="A111" t="str">
            <v xml:space="preserve">342.00 95           </v>
          </cell>
          <cell r="B111">
            <v>50586</v>
          </cell>
          <cell r="C111">
            <v>45</v>
          </cell>
          <cell r="D111" t="str">
            <v xml:space="preserve">   R3</v>
          </cell>
          <cell r="E111">
            <v>-5</v>
          </cell>
          <cell r="F111">
            <v>134194.70000000001</v>
          </cell>
          <cell r="G111">
            <v>138223</v>
          </cell>
          <cell r="H111">
            <v>2681</v>
          </cell>
          <cell r="I111">
            <v>134</v>
          </cell>
          <cell r="J111">
            <v>0.1</v>
          </cell>
          <cell r="K111">
            <v>20</v>
          </cell>
          <cell r="L111" t="str">
            <v xml:space="preserve">               </v>
          </cell>
          <cell r="M111" t="str">
            <v xml:space="preserve">               </v>
          </cell>
          <cell r="N111" t="str">
            <v xml:space="preserve">               </v>
          </cell>
          <cell r="O111">
            <v>103</v>
          </cell>
          <cell r="P111">
            <v>35</v>
          </cell>
          <cell r="Q111">
            <v>96331</v>
          </cell>
          <cell r="R111">
            <v>3285</v>
          </cell>
          <cell r="S111">
            <v>2.4500000000000002</v>
          </cell>
        </row>
        <row r="112">
          <cell r="A112" t="str">
            <v xml:space="preserve">342.00 97           </v>
          </cell>
          <cell r="B112">
            <v>49125</v>
          </cell>
          <cell r="C112">
            <v>45</v>
          </cell>
          <cell r="D112" t="str">
            <v xml:space="preserve">   R3</v>
          </cell>
          <cell r="E112">
            <v>-5</v>
          </cell>
          <cell r="F112">
            <v>418443</v>
          </cell>
          <cell r="G112">
            <v>286449.33</v>
          </cell>
          <cell r="H112">
            <v>152916</v>
          </cell>
          <cell r="I112">
            <v>8763</v>
          </cell>
          <cell r="J112">
            <v>2.09</v>
          </cell>
          <cell r="K112">
            <v>17.5</v>
          </cell>
          <cell r="L112" t="str">
            <v xml:space="preserve">               </v>
          </cell>
          <cell r="M112" t="str">
            <v xml:space="preserve">               </v>
          </cell>
          <cell r="N112" t="str">
            <v xml:space="preserve">               </v>
          </cell>
          <cell r="O112">
            <v>68.5</v>
          </cell>
          <cell r="P112">
            <v>4.2</v>
          </cell>
          <cell r="Q112">
            <v>85399</v>
          </cell>
          <cell r="R112">
            <v>20299</v>
          </cell>
          <cell r="S112">
            <v>4.8499999999999996</v>
          </cell>
        </row>
        <row r="113">
          <cell r="A113" t="str">
            <v xml:space="preserve">344.00 91           </v>
          </cell>
          <cell r="B113">
            <v>46934</v>
          </cell>
          <cell r="C113">
            <v>60</v>
          </cell>
          <cell r="D113" t="str">
            <v xml:space="preserve">   R3</v>
          </cell>
          <cell r="E113">
            <v>-5</v>
          </cell>
          <cell r="F113">
            <v>575842.91</v>
          </cell>
          <cell r="G113">
            <v>405828.63</v>
          </cell>
          <cell r="H113">
            <v>198806</v>
          </cell>
          <cell r="I113">
            <v>17279</v>
          </cell>
          <cell r="J113">
            <v>3</v>
          </cell>
          <cell r="K113">
            <v>11.5</v>
          </cell>
          <cell r="L113" t="str">
            <v xml:space="preserve">               </v>
          </cell>
          <cell r="M113" t="str">
            <v xml:space="preserve">               </v>
          </cell>
          <cell r="N113" t="str">
            <v xml:space="preserve">               </v>
          </cell>
          <cell r="O113">
            <v>70.5</v>
          </cell>
          <cell r="P113">
            <v>23.8</v>
          </cell>
          <cell r="Q113">
            <v>356767</v>
          </cell>
          <cell r="R113">
            <v>21752</v>
          </cell>
          <cell r="S113">
            <v>3.78</v>
          </cell>
        </row>
        <row r="114">
          <cell r="A114" t="str">
            <v xml:space="preserve">344.00 92           </v>
          </cell>
          <cell r="B114">
            <v>47664</v>
          </cell>
          <cell r="C114">
            <v>60</v>
          </cell>
          <cell r="D114" t="str">
            <v xml:space="preserve">   R3</v>
          </cell>
          <cell r="E114">
            <v>-5</v>
          </cell>
          <cell r="F114">
            <v>99010602.659999996</v>
          </cell>
          <cell r="G114">
            <v>66636896.340000004</v>
          </cell>
          <cell r="H114">
            <v>37324236</v>
          </cell>
          <cell r="I114">
            <v>2738639</v>
          </cell>
          <cell r="J114">
            <v>2.77</v>
          </cell>
          <cell r="K114">
            <v>13.6</v>
          </cell>
          <cell r="L114" t="str">
            <v xml:space="preserve">               </v>
          </cell>
          <cell r="M114" t="str">
            <v xml:space="preserve">               </v>
          </cell>
          <cell r="N114" t="str">
            <v xml:space="preserve">               </v>
          </cell>
          <cell r="O114">
            <v>67.3</v>
          </cell>
          <cell r="P114">
            <v>16.7</v>
          </cell>
          <cell r="Q114">
            <v>48682384</v>
          </cell>
          <cell r="R114">
            <v>4095755</v>
          </cell>
          <cell r="S114">
            <v>4.1399999999999997</v>
          </cell>
        </row>
        <row r="115">
          <cell r="A115" t="str">
            <v xml:space="preserve">344.00 93           </v>
          </cell>
          <cell r="B115">
            <v>47664</v>
          </cell>
          <cell r="C115">
            <v>60</v>
          </cell>
          <cell r="D115" t="str">
            <v xml:space="preserve">   R3</v>
          </cell>
          <cell r="E115">
            <v>-5</v>
          </cell>
          <cell r="F115">
            <v>30004024.960000001</v>
          </cell>
          <cell r="G115">
            <v>24750966</v>
          </cell>
          <cell r="H115">
            <v>6753260</v>
          </cell>
          <cell r="I115">
            <v>506008</v>
          </cell>
          <cell r="J115">
            <v>1.69</v>
          </cell>
          <cell r="K115">
            <v>13.3</v>
          </cell>
          <cell r="L115" t="str">
            <v xml:space="preserve">               </v>
          </cell>
          <cell r="M115" t="str">
            <v xml:space="preserve">               </v>
          </cell>
          <cell r="N115" t="str">
            <v xml:space="preserve">               </v>
          </cell>
          <cell r="O115">
            <v>82.5</v>
          </cell>
          <cell r="P115">
            <v>28.4</v>
          </cell>
          <cell r="Q115">
            <v>19749096</v>
          </cell>
          <cell r="R115">
            <v>893918</v>
          </cell>
          <cell r="S115">
            <v>2.98</v>
          </cell>
        </row>
        <row r="116">
          <cell r="A116" t="str">
            <v xml:space="preserve">344.00 95           </v>
          </cell>
          <cell r="B116">
            <v>50586</v>
          </cell>
          <cell r="C116">
            <v>60</v>
          </cell>
          <cell r="D116" t="str">
            <v xml:space="preserve">   R3</v>
          </cell>
          <cell r="E116">
            <v>-5</v>
          </cell>
          <cell r="F116">
            <v>33087674.329999998</v>
          </cell>
          <cell r="G116">
            <v>30119678</v>
          </cell>
          <cell r="H116">
            <v>4622380</v>
          </cell>
          <cell r="I116">
            <v>216097</v>
          </cell>
          <cell r="J116">
            <v>0.65</v>
          </cell>
          <cell r="K116">
            <v>21.4</v>
          </cell>
          <cell r="L116" t="str">
            <v xml:space="preserve">               </v>
          </cell>
          <cell r="M116" t="str">
            <v xml:space="preserve">               </v>
          </cell>
          <cell r="N116" t="str">
            <v xml:space="preserve">               </v>
          </cell>
          <cell r="O116">
            <v>91</v>
          </cell>
          <cell r="P116">
            <v>7.4</v>
          </cell>
          <cell r="Q116">
            <v>8847274</v>
          </cell>
          <cell r="R116">
            <v>1210617</v>
          </cell>
          <cell r="S116">
            <v>3.66</v>
          </cell>
        </row>
        <row r="117">
          <cell r="A117" t="str">
            <v xml:space="preserve">344.01 73           </v>
          </cell>
          <cell r="B117">
            <v>50221</v>
          </cell>
          <cell r="C117">
            <v>40</v>
          </cell>
          <cell r="D117" t="str">
            <v xml:space="preserve"> R2.5</v>
          </cell>
          <cell r="E117">
            <v>-5</v>
          </cell>
          <cell r="F117">
            <v>583581424.75999999</v>
          </cell>
          <cell r="G117">
            <v>112902902.83</v>
          </cell>
          <cell r="H117">
            <v>499857593</v>
          </cell>
          <cell r="I117">
            <v>25258090</v>
          </cell>
          <cell r="J117">
            <v>4.33</v>
          </cell>
          <cell r="K117">
            <v>19.8</v>
          </cell>
          <cell r="L117" t="str">
            <v xml:space="preserve">               </v>
          </cell>
          <cell r="M117" t="str">
            <v xml:space="preserve">               </v>
          </cell>
          <cell r="N117" t="str">
            <v xml:space="preserve">               </v>
          </cell>
          <cell r="O117">
            <v>19.3</v>
          </cell>
          <cell r="P117">
            <v>4.2</v>
          </cell>
          <cell r="Q117">
            <v>104947490</v>
          </cell>
          <cell r="R117">
            <v>25674665</v>
          </cell>
          <cell r="S117">
            <v>4.4000000000000004</v>
          </cell>
        </row>
        <row r="118">
          <cell r="A118" t="str">
            <v xml:space="preserve">344.01 94           </v>
          </cell>
          <cell r="B118">
            <v>47664</v>
          </cell>
          <cell r="C118">
            <v>40</v>
          </cell>
          <cell r="D118" t="str">
            <v xml:space="preserve"> R2.5</v>
          </cell>
          <cell r="E118">
            <v>-5</v>
          </cell>
          <cell r="F118">
            <v>153525782.00999999</v>
          </cell>
          <cell r="G118">
            <v>62513564</v>
          </cell>
          <cell r="H118">
            <v>98688507</v>
          </cell>
          <cell r="I118">
            <v>7495174</v>
          </cell>
          <cell r="J118">
            <v>4.88</v>
          </cell>
          <cell r="K118">
            <v>13.2</v>
          </cell>
          <cell r="L118" t="str">
            <v xml:space="preserve">               </v>
          </cell>
          <cell r="M118" t="str">
            <v xml:space="preserve">               </v>
          </cell>
          <cell r="N118" t="str">
            <v xml:space="preserve">               </v>
          </cell>
          <cell r="O118">
            <v>40.700000000000003</v>
          </cell>
          <cell r="P118">
            <v>10.6</v>
          </cell>
          <cell r="Q118">
            <v>69123174</v>
          </cell>
          <cell r="R118">
            <v>6996141</v>
          </cell>
          <cell r="S118">
            <v>4.5599999999999996</v>
          </cell>
        </row>
        <row r="119">
          <cell r="A119" t="str">
            <v xml:space="preserve">344.01 96           </v>
          </cell>
          <cell r="B119">
            <v>48029</v>
          </cell>
          <cell r="C119">
            <v>40</v>
          </cell>
          <cell r="D119" t="str">
            <v xml:space="preserve"> R2.5</v>
          </cell>
          <cell r="E119">
            <v>-5</v>
          </cell>
          <cell r="F119">
            <v>372345403.38</v>
          </cell>
          <cell r="G119">
            <v>136231904.43000001</v>
          </cell>
          <cell r="H119">
            <v>254730769</v>
          </cell>
          <cell r="I119">
            <v>18030523</v>
          </cell>
          <cell r="J119">
            <v>4.84</v>
          </cell>
          <cell r="K119">
            <v>14.1</v>
          </cell>
          <cell r="L119" t="str">
            <v xml:space="preserve">               </v>
          </cell>
          <cell r="M119" t="str">
            <v xml:space="preserve">               </v>
          </cell>
          <cell r="N119" t="str">
            <v xml:space="preserve">               </v>
          </cell>
          <cell r="O119">
            <v>36.6</v>
          </cell>
          <cell r="P119">
            <v>9.4</v>
          </cell>
          <cell r="Q119">
            <v>150896939</v>
          </cell>
          <cell r="R119">
            <v>17000280</v>
          </cell>
          <cell r="S119">
            <v>4.57</v>
          </cell>
        </row>
        <row r="120">
          <cell r="A120" t="str">
            <v xml:space="preserve">344.20 60           </v>
          </cell>
          <cell r="B120">
            <v>48760</v>
          </cell>
          <cell r="C120">
            <v>12</v>
          </cell>
          <cell r="D120" t="str">
            <v xml:space="preserve"> L0.5</v>
          </cell>
          <cell r="E120">
            <v>20</v>
          </cell>
          <cell r="F120">
            <v>74375981.069999993</v>
          </cell>
          <cell r="G120">
            <v>56434886.100000001</v>
          </cell>
          <cell r="H120">
            <v>3065899</v>
          </cell>
          <cell r="I120">
            <v>540356</v>
          </cell>
          <cell r="J120">
            <v>0.73</v>
          </cell>
          <cell r="K120">
            <v>5.7</v>
          </cell>
          <cell r="L120" t="str">
            <v xml:space="preserve">               </v>
          </cell>
          <cell r="M120" t="str">
            <v xml:space="preserve">               </v>
          </cell>
          <cell r="N120" t="str">
            <v xml:space="preserve">               </v>
          </cell>
          <cell r="O120">
            <v>75.900000000000006</v>
          </cell>
          <cell r="P120">
            <v>15.8</v>
          </cell>
          <cell r="Q120">
            <v>33770295</v>
          </cell>
          <cell r="R120">
            <v>4965816</v>
          </cell>
          <cell r="S120">
            <v>6.68</v>
          </cell>
        </row>
        <row r="121">
          <cell r="A121" t="str">
            <v xml:space="preserve">344.20 71           </v>
          </cell>
          <cell r="B121">
            <v>52047</v>
          </cell>
          <cell r="C121">
            <v>12</v>
          </cell>
          <cell r="D121" t="str">
            <v xml:space="preserve"> L0.5</v>
          </cell>
          <cell r="E121">
            <v>20</v>
          </cell>
          <cell r="F121">
            <v>26006934.52</v>
          </cell>
          <cell r="G121">
            <v>1397214.18</v>
          </cell>
          <cell r="H121">
            <v>19408333</v>
          </cell>
          <cell r="I121">
            <v>2999348</v>
          </cell>
          <cell r="J121">
            <v>11.53</v>
          </cell>
          <cell r="K121">
            <v>6.5</v>
          </cell>
          <cell r="L121" t="str">
            <v xml:space="preserve">               </v>
          </cell>
          <cell r="M121" t="str">
            <v xml:space="preserve">               </v>
          </cell>
          <cell r="N121" t="str">
            <v xml:space="preserve">               </v>
          </cell>
          <cell r="O121">
            <v>5.4</v>
          </cell>
          <cell r="P121">
            <v>11.2</v>
          </cell>
          <cell r="Q121">
            <v>9485052</v>
          </cell>
          <cell r="R121">
            <v>1733551</v>
          </cell>
          <cell r="S121">
            <v>6.67</v>
          </cell>
        </row>
        <row r="122">
          <cell r="A122" t="str">
            <v xml:space="preserve">344.20 72           </v>
          </cell>
          <cell r="B122">
            <v>52778</v>
          </cell>
          <cell r="C122">
            <v>12</v>
          </cell>
          <cell r="D122" t="str">
            <v xml:space="preserve"> L0.5</v>
          </cell>
          <cell r="E122">
            <v>20</v>
          </cell>
          <cell r="F122">
            <v>83514274.030000001</v>
          </cell>
          <cell r="G122">
            <v>8066153.1100000003</v>
          </cell>
          <cell r="H122">
            <v>58745266</v>
          </cell>
          <cell r="I122">
            <v>7147793</v>
          </cell>
          <cell r="J122">
            <v>8.56</v>
          </cell>
          <cell r="K122">
            <v>8.1999999999999993</v>
          </cell>
          <cell r="L122" t="str">
            <v xml:space="preserve">               </v>
          </cell>
          <cell r="M122" t="str">
            <v xml:space="preserve">               </v>
          </cell>
          <cell r="N122" t="str">
            <v xml:space="preserve">               </v>
          </cell>
          <cell r="O122">
            <v>9.6999999999999993</v>
          </cell>
          <cell r="P122">
            <v>6.5</v>
          </cell>
          <cell r="Q122">
            <v>19433408</v>
          </cell>
          <cell r="R122">
            <v>5575398</v>
          </cell>
          <cell r="S122">
            <v>6.68</v>
          </cell>
        </row>
        <row r="123">
          <cell r="A123" t="str">
            <v xml:space="preserve">344.20 74           </v>
          </cell>
          <cell r="B123">
            <v>53873</v>
          </cell>
          <cell r="C123">
            <v>12</v>
          </cell>
          <cell r="D123" t="str">
            <v xml:space="preserve"> L0.5</v>
          </cell>
          <cell r="E123">
            <v>20</v>
          </cell>
          <cell r="F123">
            <v>32380061.68</v>
          </cell>
          <cell r="G123">
            <v>2715653.77</v>
          </cell>
          <cell r="H123">
            <v>23188396</v>
          </cell>
          <cell r="I123">
            <v>2902863</v>
          </cell>
          <cell r="J123">
            <v>8.9600000000000009</v>
          </cell>
          <cell r="K123">
            <v>8</v>
          </cell>
          <cell r="L123" t="str">
            <v xml:space="preserve">               </v>
          </cell>
          <cell r="M123" t="str">
            <v xml:space="preserve">               </v>
          </cell>
          <cell r="N123" t="str">
            <v xml:space="preserve">               </v>
          </cell>
          <cell r="O123">
            <v>8.4</v>
          </cell>
          <cell r="P123">
            <v>6.9</v>
          </cell>
          <cell r="Q123">
            <v>8442189</v>
          </cell>
          <cell r="R123">
            <v>2158425</v>
          </cell>
          <cell r="S123">
            <v>6.67</v>
          </cell>
        </row>
        <row r="124">
          <cell r="A124" t="str">
            <v xml:space="preserve">344.20 75           </v>
          </cell>
          <cell r="B124">
            <v>48760</v>
          </cell>
          <cell r="C124">
            <v>12</v>
          </cell>
          <cell r="D124" t="str">
            <v xml:space="preserve"> L0.5</v>
          </cell>
          <cell r="E124">
            <v>20</v>
          </cell>
          <cell r="F124">
            <v>27973570.460000001</v>
          </cell>
          <cell r="G124">
            <v>20284083.969999999</v>
          </cell>
          <cell r="H124">
            <v>2094772</v>
          </cell>
          <cell r="I124">
            <v>267769</v>
          </cell>
          <cell r="J124">
            <v>0.96</v>
          </cell>
          <cell r="K124">
            <v>7.8</v>
          </cell>
          <cell r="L124" t="str">
            <v xml:space="preserve">               </v>
          </cell>
          <cell r="M124" t="str">
            <v xml:space="preserve">               </v>
          </cell>
          <cell r="N124" t="str">
            <v xml:space="preserve">               </v>
          </cell>
          <cell r="O124">
            <v>72.5</v>
          </cell>
          <cell r="P124">
            <v>7.9</v>
          </cell>
          <cell r="Q124">
            <v>8403382</v>
          </cell>
          <cell r="R124">
            <v>1895966</v>
          </cell>
          <cell r="S124">
            <v>6.78</v>
          </cell>
        </row>
        <row r="125">
          <cell r="A125" t="str">
            <v xml:space="preserve">344.20 97           </v>
          </cell>
          <cell r="B125">
            <v>49125</v>
          </cell>
          <cell r="C125">
            <v>12</v>
          </cell>
          <cell r="D125" t="str">
            <v xml:space="preserve"> L0.5</v>
          </cell>
          <cell r="E125">
            <v>20</v>
          </cell>
          <cell r="F125">
            <v>53610403.710000001</v>
          </cell>
          <cell r="G125">
            <v>35341321.460000001</v>
          </cell>
          <cell r="H125">
            <v>7547002</v>
          </cell>
          <cell r="I125">
            <v>854758</v>
          </cell>
          <cell r="J125">
            <v>1.59</v>
          </cell>
          <cell r="K125">
            <v>8.8000000000000007</v>
          </cell>
          <cell r="L125" t="str">
            <v xml:space="preserve">               </v>
          </cell>
          <cell r="M125" t="str">
            <v xml:space="preserve">               </v>
          </cell>
          <cell r="N125" t="str">
            <v xml:space="preserve">               </v>
          </cell>
          <cell r="O125">
            <v>65.900000000000006</v>
          </cell>
          <cell r="P125">
            <v>4.2</v>
          </cell>
          <cell r="Q125">
            <v>10628841</v>
          </cell>
          <cell r="R125">
            <v>3687212</v>
          </cell>
          <cell r="S125">
            <v>6.88</v>
          </cell>
        </row>
        <row r="126">
          <cell r="A126" t="str">
            <v xml:space="preserve">345.00 60           </v>
          </cell>
          <cell r="B126">
            <v>48760</v>
          </cell>
          <cell r="C126">
            <v>45</v>
          </cell>
          <cell r="D126" t="str">
            <v xml:space="preserve"> S1.5</v>
          </cell>
          <cell r="E126">
            <v>-5</v>
          </cell>
          <cell r="F126">
            <v>2021517.63</v>
          </cell>
          <cell r="G126">
            <v>1613489.89</v>
          </cell>
          <cell r="H126">
            <v>509104</v>
          </cell>
          <cell r="I126">
            <v>33297</v>
          </cell>
          <cell r="J126">
            <v>1.65</v>
          </cell>
          <cell r="K126">
            <v>15.3</v>
          </cell>
          <cell r="L126" t="str">
            <v xml:space="preserve">               </v>
          </cell>
          <cell r="M126" t="str">
            <v xml:space="preserve">               </v>
          </cell>
          <cell r="N126" t="str">
            <v xml:space="preserve">               </v>
          </cell>
          <cell r="O126">
            <v>79.8</v>
          </cell>
          <cell r="P126">
            <v>16.2</v>
          </cell>
          <cell r="Q126">
            <v>1072631</v>
          </cell>
          <cell r="R126">
            <v>68772</v>
          </cell>
          <cell r="S126">
            <v>3.4</v>
          </cell>
        </row>
        <row r="127">
          <cell r="A127" t="str">
            <v xml:space="preserve">345.00 71           </v>
          </cell>
          <cell r="B127">
            <v>52047</v>
          </cell>
          <cell r="C127">
            <v>45</v>
          </cell>
          <cell r="D127" t="str">
            <v xml:space="preserve"> S1.5</v>
          </cell>
          <cell r="E127">
            <v>-5</v>
          </cell>
          <cell r="F127">
            <v>296766.71999999997</v>
          </cell>
          <cell r="G127">
            <v>111118.95</v>
          </cell>
          <cell r="H127">
            <v>200486</v>
          </cell>
          <cell r="I127">
            <v>8875</v>
          </cell>
          <cell r="J127">
            <v>2.99</v>
          </cell>
          <cell r="K127">
            <v>22.6</v>
          </cell>
          <cell r="L127" t="str">
            <v xml:space="preserve">               </v>
          </cell>
          <cell r="M127" t="str">
            <v xml:space="preserve">               </v>
          </cell>
          <cell r="N127" t="str">
            <v xml:space="preserve">               </v>
          </cell>
          <cell r="O127">
            <v>37.4</v>
          </cell>
          <cell r="P127">
            <v>12.2</v>
          </cell>
          <cell r="Q127">
            <v>107395</v>
          </cell>
          <cell r="R127">
            <v>9037</v>
          </cell>
          <cell r="S127">
            <v>3.05</v>
          </cell>
        </row>
        <row r="128">
          <cell r="A128" t="str">
            <v xml:space="preserve">345.00 72           </v>
          </cell>
          <cell r="B128">
            <v>52778</v>
          </cell>
          <cell r="C128">
            <v>45</v>
          </cell>
          <cell r="D128" t="str">
            <v xml:space="preserve"> S1.5</v>
          </cell>
          <cell r="E128">
            <v>-5</v>
          </cell>
          <cell r="F128">
            <v>9468135</v>
          </cell>
          <cell r="G128">
            <v>7420970.2599999998</v>
          </cell>
          <cell r="H128">
            <v>2520571</v>
          </cell>
          <cell r="I128">
            <v>101965</v>
          </cell>
          <cell r="J128">
            <v>1.08</v>
          </cell>
          <cell r="K128">
            <v>24.7</v>
          </cell>
          <cell r="L128" t="str">
            <v xml:space="preserve">               </v>
          </cell>
          <cell r="M128" t="str">
            <v xml:space="preserve">               </v>
          </cell>
          <cell r="N128" t="str">
            <v xml:space="preserve">               </v>
          </cell>
          <cell r="O128">
            <v>78.400000000000006</v>
          </cell>
          <cell r="P128">
            <v>9.1999999999999993</v>
          </cell>
          <cell r="Q128">
            <v>2670696</v>
          </cell>
          <cell r="R128">
            <v>294270</v>
          </cell>
          <cell r="S128">
            <v>3.11</v>
          </cell>
        </row>
        <row r="129">
          <cell r="A129" t="str">
            <v xml:space="preserve">345.00 74           </v>
          </cell>
          <cell r="B129">
            <v>53873</v>
          </cell>
          <cell r="C129">
            <v>45</v>
          </cell>
          <cell r="D129" t="str">
            <v xml:space="preserve"> S1.5</v>
          </cell>
          <cell r="E129">
            <v>-5</v>
          </cell>
          <cell r="F129">
            <v>2823972</v>
          </cell>
          <cell r="G129">
            <v>810921.32</v>
          </cell>
          <cell r="H129">
            <v>2154249</v>
          </cell>
          <cell r="I129">
            <v>79787</v>
          </cell>
          <cell r="J129">
            <v>2.83</v>
          </cell>
          <cell r="K129">
            <v>27</v>
          </cell>
          <cell r="L129" t="str">
            <v xml:space="preserve">               </v>
          </cell>
          <cell r="M129" t="str">
            <v xml:space="preserve">               </v>
          </cell>
          <cell r="N129" t="str">
            <v xml:space="preserve">               </v>
          </cell>
          <cell r="O129">
            <v>28.7</v>
          </cell>
          <cell r="P129">
            <v>8.1999999999999993</v>
          </cell>
          <cell r="Q129">
            <v>685577</v>
          </cell>
          <cell r="R129">
            <v>84507</v>
          </cell>
          <cell r="S129">
            <v>2.99</v>
          </cell>
        </row>
        <row r="130">
          <cell r="A130" t="str">
            <v xml:space="preserve">345.00 75           </v>
          </cell>
          <cell r="B130">
            <v>48760</v>
          </cell>
          <cell r="C130">
            <v>45</v>
          </cell>
          <cell r="D130" t="str">
            <v xml:space="preserve"> S1.5</v>
          </cell>
          <cell r="E130">
            <v>-5</v>
          </cell>
          <cell r="F130">
            <v>4392925.1399999997</v>
          </cell>
          <cell r="G130">
            <v>3714712.25</v>
          </cell>
          <cell r="H130">
            <v>897859</v>
          </cell>
          <cell r="I130">
            <v>55659</v>
          </cell>
          <cell r="J130">
            <v>1.27</v>
          </cell>
          <cell r="K130">
            <v>16.100000000000001</v>
          </cell>
          <cell r="L130" t="str">
            <v xml:space="preserve">               </v>
          </cell>
          <cell r="M130" t="str">
            <v xml:space="preserve">               </v>
          </cell>
          <cell r="N130" t="str">
            <v xml:space="preserve">               </v>
          </cell>
          <cell r="O130">
            <v>84.6</v>
          </cell>
          <cell r="P130">
            <v>8.1</v>
          </cell>
          <cell r="Q130">
            <v>1533399</v>
          </cell>
          <cell r="R130">
            <v>191083</v>
          </cell>
          <cell r="S130">
            <v>4.3499999999999996</v>
          </cell>
        </row>
        <row r="131">
          <cell r="A131" t="str">
            <v xml:space="preserve">345.00 91           </v>
          </cell>
          <cell r="B131">
            <v>46934</v>
          </cell>
          <cell r="C131">
            <v>45</v>
          </cell>
          <cell r="D131" t="str">
            <v xml:space="preserve"> S1.5</v>
          </cell>
          <cell r="E131">
            <v>-5</v>
          </cell>
          <cell r="F131">
            <v>406679.71</v>
          </cell>
          <cell r="G131">
            <v>188926.64</v>
          </cell>
          <cell r="H131">
            <v>238087</v>
          </cell>
          <cell r="I131">
            <v>20822</v>
          </cell>
          <cell r="J131">
            <v>5.12</v>
          </cell>
          <cell r="K131">
            <v>11.4</v>
          </cell>
          <cell r="L131" t="str">
            <v xml:space="preserve">               </v>
          </cell>
          <cell r="M131" t="str">
            <v xml:space="preserve">               </v>
          </cell>
          <cell r="N131" t="str">
            <v xml:space="preserve">               </v>
          </cell>
          <cell r="O131">
            <v>46.5</v>
          </cell>
          <cell r="P131">
            <v>10.4</v>
          </cell>
          <cell r="Q131">
            <v>188690</v>
          </cell>
          <cell r="R131">
            <v>20854</v>
          </cell>
          <cell r="S131">
            <v>5.13</v>
          </cell>
        </row>
        <row r="132">
          <cell r="A132" t="str">
            <v xml:space="preserve">345.00 92           </v>
          </cell>
          <cell r="B132">
            <v>47664</v>
          </cell>
          <cell r="C132">
            <v>45</v>
          </cell>
          <cell r="D132" t="str">
            <v xml:space="preserve"> S1.5</v>
          </cell>
          <cell r="E132">
            <v>-5</v>
          </cell>
          <cell r="F132">
            <v>7187907.9199999999</v>
          </cell>
          <cell r="G132">
            <v>3377314.53</v>
          </cell>
          <cell r="H132">
            <v>4169989</v>
          </cell>
          <cell r="I132">
            <v>309159</v>
          </cell>
          <cell r="J132">
            <v>4.3</v>
          </cell>
          <cell r="K132">
            <v>13.5</v>
          </cell>
          <cell r="L132" t="str">
            <v xml:space="preserve">               </v>
          </cell>
          <cell r="M132" t="str">
            <v xml:space="preserve">               </v>
          </cell>
          <cell r="N132" t="str">
            <v xml:space="preserve">               </v>
          </cell>
          <cell r="O132">
            <v>47</v>
          </cell>
          <cell r="P132">
            <v>8.1</v>
          </cell>
          <cell r="Q132">
            <v>2495585</v>
          </cell>
          <cell r="R132">
            <v>377317</v>
          </cell>
          <cell r="S132">
            <v>5.25</v>
          </cell>
        </row>
        <row r="133">
          <cell r="A133" t="str">
            <v xml:space="preserve">345.00 93           </v>
          </cell>
          <cell r="B133">
            <v>47664</v>
          </cell>
          <cell r="C133">
            <v>45</v>
          </cell>
          <cell r="D133" t="str">
            <v xml:space="preserve"> S1.5</v>
          </cell>
          <cell r="E133">
            <v>-5</v>
          </cell>
          <cell r="F133">
            <v>2438637.16</v>
          </cell>
          <cell r="G133">
            <v>1763154.56</v>
          </cell>
          <cell r="H133">
            <v>797414</v>
          </cell>
          <cell r="I133">
            <v>59300</v>
          </cell>
          <cell r="J133">
            <v>2.4300000000000002</v>
          </cell>
          <cell r="K133">
            <v>13.4</v>
          </cell>
          <cell r="L133" t="str">
            <v xml:space="preserve">               </v>
          </cell>
          <cell r="M133" t="str">
            <v xml:space="preserve">               </v>
          </cell>
          <cell r="N133" t="str">
            <v xml:space="preserve">               </v>
          </cell>
          <cell r="O133">
            <v>72.3</v>
          </cell>
          <cell r="P133">
            <v>14.6</v>
          </cell>
          <cell r="Q133">
            <v>1147772</v>
          </cell>
          <cell r="R133">
            <v>108366</v>
          </cell>
          <cell r="S133">
            <v>4.4400000000000004</v>
          </cell>
        </row>
        <row r="134">
          <cell r="A134" t="str">
            <v xml:space="preserve">345.00 95           </v>
          </cell>
          <cell r="B134">
            <v>50586</v>
          </cell>
          <cell r="C134">
            <v>45</v>
          </cell>
          <cell r="D134" t="str">
            <v xml:space="preserve"> S1.5</v>
          </cell>
          <cell r="E134">
            <v>-5</v>
          </cell>
          <cell r="F134">
            <v>201938.39</v>
          </cell>
          <cell r="G134">
            <v>172084.92</v>
          </cell>
          <cell r="H134">
            <v>39950</v>
          </cell>
          <cell r="I134">
            <v>2007</v>
          </cell>
          <cell r="J134">
            <v>0.99</v>
          </cell>
          <cell r="K134">
            <v>19.899999999999999</v>
          </cell>
          <cell r="L134" t="str">
            <v xml:space="preserve">               </v>
          </cell>
          <cell r="M134" t="str">
            <v xml:space="preserve">               </v>
          </cell>
          <cell r="N134" t="str">
            <v xml:space="preserve">               </v>
          </cell>
          <cell r="O134">
            <v>85.2</v>
          </cell>
          <cell r="P134">
            <v>21.6</v>
          </cell>
          <cell r="Q134">
            <v>105087</v>
          </cell>
          <cell r="R134">
            <v>5955</v>
          </cell>
          <cell r="S134">
            <v>2.95</v>
          </cell>
        </row>
        <row r="135">
          <cell r="A135" t="str">
            <v xml:space="preserve">345.00 97           </v>
          </cell>
          <cell r="B135">
            <v>49125</v>
          </cell>
          <cell r="C135">
            <v>45</v>
          </cell>
          <cell r="D135" t="str">
            <v xml:space="preserve"> S1.5</v>
          </cell>
          <cell r="E135">
            <v>-5</v>
          </cell>
          <cell r="F135">
            <v>3521060.99</v>
          </cell>
          <cell r="G135">
            <v>2410379.06</v>
          </cell>
          <cell r="H135">
            <v>1286735</v>
          </cell>
          <cell r="I135">
            <v>74292</v>
          </cell>
          <cell r="J135">
            <v>2.11</v>
          </cell>
          <cell r="K135">
            <v>17.3</v>
          </cell>
          <cell r="L135" t="str">
            <v xml:space="preserve">               </v>
          </cell>
          <cell r="M135" t="str">
            <v xml:space="preserve">               </v>
          </cell>
          <cell r="N135" t="str">
            <v xml:space="preserve">               </v>
          </cell>
          <cell r="O135">
            <v>68.5</v>
          </cell>
          <cell r="P135">
            <v>4.2</v>
          </cell>
          <cell r="Q135">
            <v>727074</v>
          </cell>
          <cell r="R135">
            <v>171546</v>
          </cell>
          <cell r="S135">
            <v>4.87</v>
          </cell>
        </row>
        <row r="136">
          <cell r="A136" t="str">
            <v xml:space="preserve">345.01 73           </v>
          </cell>
          <cell r="B136">
            <v>50221</v>
          </cell>
          <cell r="C136">
            <v>45</v>
          </cell>
          <cell r="D136" t="str">
            <v xml:space="preserve"> S1.5</v>
          </cell>
          <cell r="E136">
            <v>-5</v>
          </cell>
          <cell r="F136">
            <v>68432625.079999998</v>
          </cell>
          <cell r="G136">
            <v>13311770.689999999</v>
          </cell>
          <cell r="H136">
            <v>58542486</v>
          </cell>
          <cell r="I136">
            <v>2921282</v>
          </cell>
          <cell r="J136">
            <v>4.2699999999999996</v>
          </cell>
          <cell r="K136">
            <v>20</v>
          </cell>
          <cell r="L136" t="str">
            <v xml:space="preserve">               </v>
          </cell>
          <cell r="M136" t="str">
            <v xml:space="preserve">               </v>
          </cell>
          <cell r="N136" t="str">
            <v xml:space="preserve">               </v>
          </cell>
          <cell r="O136">
            <v>19.5</v>
          </cell>
          <cell r="P136">
            <v>4.2</v>
          </cell>
          <cell r="Q136">
            <v>12547909</v>
          </cell>
          <cell r="R136">
            <v>2960395</v>
          </cell>
          <cell r="S136">
            <v>4.33</v>
          </cell>
        </row>
        <row r="137">
          <cell r="A137" t="str">
            <v xml:space="preserve">345.01 94           </v>
          </cell>
          <cell r="B137">
            <v>47664</v>
          </cell>
          <cell r="C137">
            <v>45</v>
          </cell>
          <cell r="D137" t="str">
            <v xml:space="preserve"> S1.5</v>
          </cell>
          <cell r="E137">
            <v>-5</v>
          </cell>
          <cell r="F137">
            <v>13903072.539999999</v>
          </cell>
          <cell r="G137">
            <v>5771432.5</v>
          </cell>
          <cell r="H137">
            <v>8826794</v>
          </cell>
          <cell r="I137">
            <v>665811</v>
          </cell>
          <cell r="J137">
            <v>4.79</v>
          </cell>
          <cell r="K137">
            <v>13.3</v>
          </cell>
          <cell r="L137" t="str">
            <v xml:space="preserve">               </v>
          </cell>
          <cell r="M137" t="str">
            <v xml:space="preserve">               </v>
          </cell>
          <cell r="N137" t="str">
            <v xml:space="preserve">               </v>
          </cell>
          <cell r="O137">
            <v>41.5</v>
          </cell>
          <cell r="P137">
            <v>10.5</v>
          </cell>
          <cell r="Q137">
            <v>6306477</v>
          </cell>
          <cell r="R137">
            <v>625594</v>
          </cell>
          <cell r="S137">
            <v>4.5</v>
          </cell>
        </row>
        <row r="138">
          <cell r="A138" t="str">
            <v xml:space="preserve">345.01 96           </v>
          </cell>
          <cell r="B138">
            <v>48029</v>
          </cell>
          <cell r="C138">
            <v>45</v>
          </cell>
          <cell r="D138" t="str">
            <v xml:space="preserve"> S1.5</v>
          </cell>
          <cell r="E138">
            <v>-5</v>
          </cell>
          <cell r="F138">
            <v>36997247.700000003</v>
          </cell>
          <cell r="G138">
            <v>13607936.76</v>
          </cell>
          <cell r="H138">
            <v>25239173</v>
          </cell>
          <cell r="I138">
            <v>1772155</v>
          </cell>
          <cell r="J138">
            <v>4.79</v>
          </cell>
          <cell r="K138">
            <v>14.2</v>
          </cell>
          <cell r="L138" t="str">
            <v xml:space="preserve">               </v>
          </cell>
          <cell r="M138" t="str">
            <v xml:space="preserve">               </v>
          </cell>
          <cell r="N138" t="str">
            <v xml:space="preserve">               </v>
          </cell>
          <cell r="O138">
            <v>36.799999999999997</v>
          </cell>
          <cell r="P138">
            <v>9.1999999999999993</v>
          </cell>
          <cell r="Q138">
            <v>15050265</v>
          </cell>
          <cell r="R138">
            <v>1671687</v>
          </cell>
          <cell r="S138">
            <v>4.5199999999999996</v>
          </cell>
        </row>
        <row r="139">
          <cell r="A139" t="str">
            <v xml:space="preserve">346.00 60           </v>
          </cell>
          <cell r="B139">
            <v>48760</v>
          </cell>
          <cell r="C139">
            <v>45</v>
          </cell>
          <cell r="D139" t="str">
            <v xml:space="preserve"> S1.5</v>
          </cell>
          <cell r="E139">
            <v>-5</v>
          </cell>
          <cell r="F139">
            <v>792720.88</v>
          </cell>
          <cell r="G139">
            <v>114830.56</v>
          </cell>
          <cell r="H139">
            <v>717526</v>
          </cell>
          <cell r="I139">
            <v>45000</v>
          </cell>
          <cell r="J139">
            <v>5.68</v>
          </cell>
          <cell r="K139">
            <v>15.9</v>
          </cell>
          <cell r="L139" t="str">
            <v xml:space="preserve">               </v>
          </cell>
          <cell r="M139" t="str">
            <v xml:space="preserve">               </v>
          </cell>
          <cell r="N139" t="str">
            <v xml:space="preserve">               </v>
          </cell>
          <cell r="O139">
            <v>14.5</v>
          </cell>
          <cell r="P139">
            <v>9.4</v>
          </cell>
          <cell r="Q139">
            <v>276085</v>
          </cell>
          <cell r="R139">
            <v>34725</v>
          </cell>
          <cell r="S139">
            <v>4.38</v>
          </cell>
        </row>
        <row r="140">
          <cell r="A140" t="str">
            <v xml:space="preserve">346.00 72           </v>
          </cell>
          <cell r="B140">
            <v>52778</v>
          </cell>
          <cell r="C140">
            <v>45</v>
          </cell>
          <cell r="D140" t="str">
            <v xml:space="preserve"> S1.5</v>
          </cell>
          <cell r="E140">
            <v>-5</v>
          </cell>
          <cell r="F140">
            <v>2134388</v>
          </cell>
          <cell r="G140">
            <v>1670586.7</v>
          </cell>
          <cell r="H140">
            <v>570521</v>
          </cell>
          <cell r="I140">
            <v>23079</v>
          </cell>
          <cell r="J140">
            <v>1.08</v>
          </cell>
          <cell r="K140">
            <v>24.7</v>
          </cell>
          <cell r="L140" t="str">
            <v xml:space="preserve">               </v>
          </cell>
          <cell r="M140" t="str">
            <v xml:space="preserve">               </v>
          </cell>
          <cell r="N140" t="str">
            <v xml:space="preserve">               </v>
          </cell>
          <cell r="O140">
            <v>78.3</v>
          </cell>
          <cell r="P140">
            <v>9.1999999999999993</v>
          </cell>
          <cell r="Q140">
            <v>602051</v>
          </cell>
          <cell r="R140">
            <v>66337</v>
          </cell>
          <cell r="S140">
            <v>3.11</v>
          </cell>
        </row>
        <row r="141">
          <cell r="A141" t="str">
            <v xml:space="preserve">346.00 74           </v>
          </cell>
          <cell r="B141">
            <v>53873</v>
          </cell>
          <cell r="C141">
            <v>45</v>
          </cell>
          <cell r="D141" t="str">
            <v xml:space="preserve"> S1.5</v>
          </cell>
          <cell r="E141">
            <v>-5</v>
          </cell>
          <cell r="F141">
            <v>717365.05</v>
          </cell>
          <cell r="G141">
            <v>200277.77</v>
          </cell>
          <cell r="H141">
            <v>552956</v>
          </cell>
          <cell r="I141">
            <v>20425</v>
          </cell>
          <cell r="J141">
            <v>2.85</v>
          </cell>
          <cell r="K141">
            <v>27.1</v>
          </cell>
          <cell r="L141" t="str">
            <v xml:space="preserve">               </v>
          </cell>
          <cell r="M141" t="str">
            <v xml:space="preserve">               </v>
          </cell>
          <cell r="N141" t="str">
            <v xml:space="preserve">               </v>
          </cell>
          <cell r="O141">
            <v>27.9</v>
          </cell>
          <cell r="P141">
            <v>8</v>
          </cell>
          <cell r="Q141">
            <v>170079</v>
          </cell>
          <cell r="R141">
            <v>21560</v>
          </cell>
          <cell r="S141">
            <v>3.01</v>
          </cell>
        </row>
        <row r="142">
          <cell r="A142" t="str">
            <v xml:space="preserve">346.00 75           </v>
          </cell>
          <cell r="B142">
            <v>48760</v>
          </cell>
          <cell r="C142">
            <v>45</v>
          </cell>
          <cell r="D142" t="str">
            <v xml:space="preserve"> S1.5</v>
          </cell>
          <cell r="E142">
            <v>-5</v>
          </cell>
          <cell r="F142">
            <v>2005074.48</v>
          </cell>
          <cell r="G142">
            <v>1775641.78</v>
          </cell>
          <cell r="H142">
            <v>329686</v>
          </cell>
          <cell r="I142">
            <v>20465</v>
          </cell>
          <cell r="J142">
            <v>1.02</v>
          </cell>
          <cell r="K142">
            <v>16.100000000000001</v>
          </cell>
          <cell r="L142" t="str">
            <v xml:space="preserve">               </v>
          </cell>
          <cell r="M142" t="str">
            <v xml:space="preserve">               </v>
          </cell>
          <cell r="N142" t="str">
            <v xml:space="preserve">               </v>
          </cell>
          <cell r="O142">
            <v>88.6</v>
          </cell>
          <cell r="P142">
            <v>8.1999999999999993</v>
          </cell>
          <cell r="Q142">
            <v>708422</v>
          </cell>
          <cell r="R142">
            <v>86740</v>
          </cell>
          <cell r="S142">
            <v>4.33</v>
          </cell>
        </row>
        <row r="143">
          <cell r="A143" t="str">
            <v xml:space="preserve">346.00 92           </v>
          </cell>
          <cell r="B143">
            <v>47664</v>
          </cell>
          <cell r="C143">
            <v>45</v>
          </cell>
          <cell r="D143" t="str">
            <v xml:space="preserve"> S1.5</v>
          </cell>
          <cell r="E143">
            <v>-5</v>
          </cell>
          <cell r="F143">
            <v>353337.64</v>
          </cell>
          <cell r="G143">
            <v>265750.21999999997</v>
          </cell>
          <cell r="H143">
            <v>105254</v>
          </cell>
          <cell r="I143">
            <v>7885</v>
          </cell>
          <cell r="J143">
            <v>2.23</v>
          </cell>
          <cell r="K143">
            <v>13.3</v>
          </cell>
          <cell r="L143" t="str">
            <v xml:space="preserve">               </v>
          </cell>
          <cell r="M143" t="str">
            <v xml:space="preserve">               </v>
          </cell>
          <cell r="N143" t="str">
            <v xml:space="preserve">               </v>
          </cell>
          <cell r="O143">
            <v>75.2</v>
          </cell>
          <cell r="P143">
            <v>19.7</v>
          </cell>
          <cell r="Q143">
            <v>194125</v>
          </cell>
          <cell r="R143">
            <v>13958</v>
          </cell>
          <cell r="S143">
            <v>3.95</v>
          </cell>
        </row>
        <row r="144">
          <cell r="A144" t="str">
            <v xml:space="preserve">346.00 93           </v>
          </cell>
          <cell r="B144">
            <v>47664</v>
          </cell>
          <cell r="C144">
            <v>45</v>
          </cell>
          <cell r="D144" t="str">
            <v xml:space="preserve"> S1.5</v>
          </cell>
          <cell r="E144">
            <v>-5</v>
          </cell>
          <cell r="F144">
            <v>156087.78</v>
          </cell>
          <cell r="G144">
            <v>158502.48000000001</v>
          </cell>
          <cell r="H144">
            <v>5390</v>
          </cell>
          <cell r="I144">
            <v>421</v>
          </cell>
          <cell r="J144">
            <v>0.27</v>
          </cell>
          <cell r="K144">
            <v>12.8</v>
          </cell>
          <cell r="L144" t="str">
            <v xml:space="preserve">               </v>
          </cell>
          <cell r="M144" t="str">
            <v xml:space="preserve">               </v>
          </cell>
          <cell r="N144" t="str">
            <v xml:space="preserve">               </v>
          </cell>
          <cell r="O144">
            <v>101.5</v>
          </cell>
          <cell r="P144">
            <v>21.8</v>
          </cell>
          <cell r="Q144">
            <v>99948</v>
          </cell>
          <cell r="R144">
            <v>5171</v>
          </cell>
          <cell r="S144">
            <v>3.31</v>
          </cell>
        </row>
        <row r="145">
          <cell r="A145" t="str">
            <v xml:space="preserve">346.00 95           </v>
          </cell>
          <cell r="B145">
            <v>50586</v>
          </cell>
          <cell r="C145">
            <v>45</v>
          </cell>
          <cell r="D145" t="str">
            <v xml:space="preserve"> S1.5</v>
          </cell>
          <cell r="E145">
            <v>-5</v>
          </cell>
          <cell r="F145">
            <v>46462.34</v>
          </cell>
          <cell r="G145">
            <v>28649.66</v>
          </cell>
          <cell r="H145">
            <v>20136</v>
          </cell>
          <cell r="I145">
            <v>1180</v>
          </cell>
          <cell r="J145">
            <v>2.54</v>
          </cell>
          <cell r="K145">
            <v>17.100000000000001</v>
          </cell>
          <cell r="L145" t="str">
            <v xml:space="preserve">               </v>
          </cell>
          <cell r="M145" t="str">
            <v xml:space="preserve">               </v>
          </cell>
          <cell r="N145" t="str">
            <v xml:space="preserve">               </v>
          </cell>
          <cell r="O145">
            <v>61.7</v>
          </cell>
          <cell r="P145">
            <v>25.1</v>
          </cell>
          <cell r="Q145">
            <v>27338</v>
          </cell>
          <cell r="R145">
            <v>1258</v>
          </cell>
          <cell r="S145">
            <v>2.71</v>
          </cell>
        </row>
        <row r="146">
          <cell r="A146" t="str">
            <v xml:space="preserve">346.00 97           </v>
          </cell>
          <cell r="B146">
            <v>49125</v>
          </cell>
          <cell r="C146">
            <v>45</v>
          </cell>
          <cell r="D146" t="str">
            <v xml:space="preserve"> S1.5</v>
          </cell>
          <cell r="E146">
            <v>-5</v>
          </cell>
          <cell r="F146">
            <v>665876</v>
          </cell>
          <cell r="G146">
            <v>455832.41</v>
          </cell>
          <cell r="H146">
            <v>243337</v>
          </cell>
          <cell r="I146">
            <v>14049</v>
          </cell>
          <cell r="J146">
            <v>2.11</v>
          </cell>
          <cell r="K146">
            <v>17.3</v>
          </cell>
          <cell r="L146" t="str">
            <v xml:space="preserve">               </v>
          </cell>
          <cell r="M146" t="str">
            <v xml:space="preserve">               </v>
          </cell>
          <cell r="N146" t="str">
            <v xml:space="preserve">               </v>
          </cell>
          <cell r="O146">
            <v>68.5</v>
          </cell>
          <cell r="P146">
            <v>4.2</v>
          </cell>
          <cell r="Q146">
            <v>137499</v>
          </cell>
          <cell r="R146">
            <v>32441</v>
          </cell>
          <cell r="S146">
            <v>4.87</v>
          </cell>
        </row>
        <row r="147">
          <cell r="A147" t="str">
            <v xml:space="preserve">346.01 73           </v>
          </cell>
          <cell r="B147">
            <v>50221</v>
          </cell>
          <cell r="C147">
            <v>50</v>
          </cell>
          <cell r="D147" t="str">
            <v xml:space="preserve"> R2.5</v>
          </cell>
          <cell r="E147">
            <v>-5</v>
          </cell>
          <cell r="F147">
            <v>2820158.96</v>
          </cell>
          <cell r="G147">
            <v>548420.67000000004</v>
          </cell>
          <cell r="H147">
            <v>2412746</v>
          </cell>
          <cell r="I147">
            <v>119799</v>
          </cell>
          <cell r="J147">
            <v>4.25</v>
          </cell>
          <cell r="K147">
            <v>20.100000000000001</v>
          </cell>
          <cell r="L147" t="str">
            <v xml:space="preserve">               </v>
          </cell>
          <cell r="M147" t="str">
            <v xml:space="preserve">               </v>
          </cell>
          <cell r="N147" t="str">
            <v xml:space="preserve">               </v>
          </cell>
          <cell r="O147">
            <v>19.399999999999999</v>
          </cell>
          <cell r="P147">
            <v>4.2</v>
          </cell>
          <cell r="Q147">
            <v>503902</v>
          </cell>
          <cell r="R147">
            <v>122000</v>
          </cell>
          <cell r="S147">
            <v>4.33</v>
          </cell>
        </row>
        <row r="148">
          <cell r="A148" t="str">
            <v xml:space="preserve">346.01 94           </v>
          </cell>
          <cell r="B148">
            <v>47664</v>
          </cell>
          <cell r="C148">
            <v>50</v>
          </cell>
          <cell r="D148" t="str">
            <v xml:space="preserve"> R2.5</v>
          </cell>
          <cell r="E148">
            <v>-5</v>
          </cell>
          <cell r="F148">
            <v>479164.8</v>
          </cell>
          <cell r="G148">
            <v>120444.56</v>
          </cell>
          <cell r="H148">
            <v>382678</v>
          </cell>
          <cell r="I148">
            <v>28324</v>
          </cell>
          <cell r="J148">
            <v>5.91</v>
          </cell>
          <cell r="K148">
            <v>13.5</v>
          </cell>
          <cell r="L148" t="str">
            <v xml:space="preserve">               </v>
          </cell>
          <cell r="M148" t="str">
            <v xml:space="preserve">               </v>
          </cell>
          <cell r="N148" t="str">
            <v xml:space="preserve">               </v>
          </cell>
          <cell r="O148">
            <v>25.1</v>
          </cell>
          <cell r="P148">
            <v>5.7</v>
          </cell>
          <cell r="Q148">
            <v>146570</v>
          </cell>
          <cell r="R148">
            <v>26380</v>
          </cell>
          <cell r="S148">
            <v>5.51</v>
          </cell>
        </row>
        <row r="149">
          <cell r="A149" t="str">
            <v xml:space="preserve">346.01 96           </v>
          </cell>
          <cell r="B149">
            <v>48029</v>
          </cell>
          <cell r="C149">
            <v>50</v>
          </cell>
          <cell r="D149" t="str">
            <v xml:space="preserve"> R2.5</v>
          </cell>
          <cell r="E149">
            <v>-5</v>
          </cell>
          <cell r="F149">
            <v>706082.18</v>
          </cell>
          <cell r="G149">
            <v>166936.09</v>
          </cell>
          <cell r="H149">
            <v>574450</v>
          </cell>
          <cell r="I149">
            <v>39712</v>
          </cell>
          <cell r="J149">
            <v>5.62</v>
          </cell>
          <cell r="K149">
            <v>14.5</v>
          </cell>
          <cell r="L149" t="str">
            <v xml:space="preserve">               </v>
          </cell>
          <cell r="M149" t="str">
            <v xml:space="preserve">               </v>
          </cell>
          <cell r="N149" t="str">
            <v xml:space="preserve">               </v>
          </cell>
          <cell r="O149">
            <v>23.6</v>
          </cell>
          <cell r="P149">
            <v>5.5</v>
          </cell>
          <cell r="Q149">
            <v>200215</v>
          </cell>
          <cell r="R149">
            <v>37413</v>
          </cell>
          <cell r="S149">
            <v>5.3</v>
          </cell>
        </row>
        <row r="150">
          <cell r="A150" t="str">
            <v xml:space="preserve">346.10 60           </v>
          </cell>
          <cell r="B150">
            <v>46934</v>
          </cell>
          <cell r="C150">
            <v>15</v>
          </cell>
          <cell r="D150" t="str">
            <v xml:space="preserve">   L4</v>
          </cell>
          <cell r="E150">
            <v>0</v>
          </cell>
          <cell r="F150">
            <v>387249.85</v>
          </cell>
          <cell r="G150">
            <v>108494.59</v>
          </cell>
          <cell r="H150">
            <v>278755</v>
          </cell>
          <cell r="I150">
            <v>35473</v>
          </cell>
          <cell r="J150">
            <v>9.16</v>
          </cell>
          <cell r="K150">
            <v>7.9</v>
          </cell>
          <cell r="L150" t="str">
            <v xml:space="preserve">               </v>
          </cell>
          <cell r="M150" t="str">
            <v xml:space="preserve">               </v>
          </cell>
          <cell r="N150" t="str">
            <v xml:space="preserve">               </v>
          </cell>
          <cell r="O150">
            <v>28</v>
          </cell>
          <cell r="P150">
            <v>6.4</v>
          </cell>
          <cell r="Q150">
            <v>166766</v>
          </cell>
          <cell r="R150">
            <v>27048</v>
          </cell>
          <cell r="S150">
            <v>6.98</v>
          </cell>
        </row>
        <row r="151">
          <cell r="A151" t="str">
            <v xml:space="preserve">346.10 71           </v>
          </cell>
          <cell r="B151">
            <v>52047</v>
          </cell>
          <cell r="C151">
            <v>15</v>
          </cell>
          <cell r="D151" t="str">
            <v xml:space="preserve">   L4</v>
          </cell>
          <cell r="E151">
            <v>0</v>
          </cell>
          <cell r="F151">
            <v>44161.55</v>
          </cell>
          <cell r="G151">
            <v>12906.64</v>
          </cell>
          <cell r="H151">
            <v>31255</v>
          </cell>
          <cell r="I151">
            <v>3992</v>
          </cell>
          <cell r="J151">
            <v>9.0399999999999991</v>
          </cell>
          <cell r="K151">
            <v>7.8</v>
          </cell>
          <cell r="L151" t="str">
            <v xml:space="preserve">               </v>
          </cell>
          <cell r="M151" t="str">
            <v xml:space="preserve">               </v>
          </cell>
          <cell r="N151" t="str">
            <v xml:space="preserve">               </v>
          </cell>
          <cell r="O151">
            <v>29.2</v>
          </cell>
          <cell r="P151">
            <v>7.2</v>
          </cell>
          <cell r="Q151">
            <v>21109</v>
          </cell>
          <cell r="R151">
            <v>2946</v>
          </cell>
          <cell r="S151">
            <v>6.67</v>
          </cell>
        </row>
        <row r="152">
          <cell r="A152" t="str">
            <v xml:space="preserve">346.10 72           </v>
          </cell>
          <cell r="B152">
            <v>52778</v>
          </cell>
          <cell r="C152">
            <v>15</v>
          </cell>
          <cell r="D152" t="str">
            <v xml:space="preserve">   L4</v>
          </cell>
          <cell r="E152">
            <v>0</v>
          </cell>
          <cell r="F152">
            <v>469809.97</v>
          </cell>
          <cell r="G152">
            <v>36213.03</v>
          </cell>
          <cell r="H152">
            <v>433597</v>
          </cell>
          <cell r="I152">
            <v>46133</v>
          </cell>
          <cell r="J152">
            <v>9.82</v>
          </cell>
          <cell r="K152">
            <v>9.4</v>
          </cell>
          <cell r="L152" t="str">
            <v xml:space="preserve">               </v>
          </cell>
          <cell r="M152" t="str">
            <v xml:space="preserve">               </v>
          </cell>
          <cell r="N152" t="str">
            <v xml:space="preserve">               </v>
          </cell>
          <cell r="O152">
            <v>7.7</v>
          </cell>
          <cell r="P152">
            <v>5.2</v>
          </cell>
          <cell r="Q152">
            <v>159450</v>
          </cell>
          <cell r="R152">
            <v>31336</v>
          </cell>
          <cell r="S152">
            <v>6.67</v>
          </cell>
        </row>
        <row r="153">
          <cell r="A153" t="str">
            <v xml:space="preserve">346.10 74           </v>
          </cell>
          <cell r="B153">
            <v>53873</v>
          </cell>
          <cell r="C153">
            <v>15</v>
          </cell>
          <cell r="D153" t="str">
            <v xml:space="preserve">   L4</v>
          </cell>
          <cell r="E153">
            <v>0</v>
          </cell>
          <cell r="F153">
            <v>363626.33</v>
          </cell>
          <cell r="G153">
            <v>61077.14</v>
          </cell>
          <cell r="H153">
            <v>302549</v>
          </cell>
          <cell r="I153">
            <v>33962</v>
          </cell>
          <cell r="J153">
            <v>9.34</v>
          </cell>
          <cell r="K153">
            <v>8.9</v>
          </cell>
          <cell r="L153" t="str">
            <v xml:space="preserve">               </v>
          </cell>
          <cell r="M153" t="str">
            <v xml:space="preserve">               </v>
          </cell>
          <cell r="N153" t="str">
            <v xml:space="preserve">               </v>
          </cell>
          <cell r="O153">
            <v>16.8</v>
          </cell>
          <cell r="P153">
            <v>6</v>
          </cell>
          <cell r="Q153">
            <v>143788</v>
          </cell>
          <cell r="R153">
            <v>24254</v>
          </cell>
          <cell r="S153">
            <v>6.67</v>
          </cell>
        </row>
        <row r="154">
          <cell r="A154" t="str">
            <v xml:space="preserve">346.10 75           </v>
          </cell>
          <cell r="B154">
            <v>48760</v>
          </cell>
          <cell r="C154">
            <v>15</v>
          </cell>
          <cell r="D154" t="str">
            <v xml:space="preserve">   L4</v>
          </cell>
          <cell r="E154">
            <v>0</v>
          </cell>
          <cell r="F154">
            <v>310501.03000000003</v>
          </cell>
          <cell r="G154">
            <v>29325.599999999999</v>
          </cell>
          <cell r="H154">
            <v>281175</v>
          </cell>
          <cell r="I154">
            <v>30586</v>
          </cell>
          <cell r="J154">
            <v>9.85</v>
          </cell>
          <cell r="K154">
            <v>9.1999999999999993</v>
          </cell>
          <cell r="L154" t="str">
            <v xml:space="preserve">               </v>
          </cell>
          <cell r="M154" t="str">
            <v xml:space="preserve">               </v>
          </cell>
          <cell r="N154" t="str">
            <v xml:space="preserve">               </v>
          </cell>
          <cell r="O154">
            <v>9.4</v>
          </cell>
          <cell r="P154">
            <v>5.6</v>
          </cell>
          <cell r="Q154">
            <v>114628</v>
          </cell>
          <cell r="R154">
            <v>20815</v>
          </cell>
          <cell r="S154">
            <v>6.7</v>
          </cell>
        </row>
        <row r="155">
          <cell r="A155" t="str">
            <v xml:space="preserve">346.10 91           </v>
          </cell>
          <cell r="B155">
            <v>46934</v>
          </cell>
          <cell r="C155">
            <v>15</v>
          </cell>
          <cell r="D155" t="str">
            <v xml:space="preserve">   L4</v>
          </cell>
          <cell r="E155">
            <v>0</v>
          </cell>
          <cell r="F155">
            <v>10249.280000000001</v>
          </cell>
          <cell r="G155">
            <v>2694.32</v>
          </cell>
          <cell r="H155">
            <v>7555</v>
          </cell>
          <cell r="I155">
            <v>2041</v>
          </cell>
          <cell r="J155">
            <v>19.91</v>
          </cell>
          <cell r="K155">
            <v>3.7</v>
          </cell>
          <cell r="L155" t="str">
            <v xml:space="preserve">               </v>
          </cell>
          <cell r="M155" t="str">
            <v xml:space="preserve">               </v>
          </cell>
          <cell r="N155" t="str">
            <v xml:space="preserve">               </v>
          </cell>
          <cell r="O155">
            <v>26.3</v>
          </cell>
          <cell r="P155">
            <v>13.3</v>
          </cell>
          <cell r="Q155">
            <v>7213</v>
          </cell>
          <cell r="R155">
            <v>687</v>
          </cell>
          <cell r="S155">
            <v>6.7</v>
          </cell>
        </row>
        <row r="156">
          <cell r="A156" t="str">
            <v xml:space="preserve">346.10 92           </v>
          </cell>
          <cell r="B156">
            <v>47664</v>
          </cell>
          <cell r="C156">
            <v>15</v>
          </cell>
          <cell r="D156" t="str">
            <v xml:space="preserve">   L4</v>
          </cell>
          <cell r="E156">
            <v>0</v>
          </cell>
          <cell r="F156">
            <v>500057.41</v>
          </cell>
          <cell r="G156">
            <v>141521.12</v>
          </cell>
          <cell r="H156">
            <v>358536</v>
          </cell>
          <cell r="I156">
            <v>80315</v>
          </cell>
          <cell r="J156">
            <v>16.059999999999999</v>
          </cell>
          <cell r="K156">
            <v>4.5</v>
          </cell>
          <cell r="L156" t="str">
            <v xml:space="preserve">               </v>
          </cell>
          <cell r="M156" t="str">
            <v xml:space="preserve">               </v>
          </cell>
          <cell r="N156" t="str">
            <v xml:space="preserve">               </v>
          </cell>
          <cell r="O156">
            <v>28.3</v>
          </cell>
          <cell r="P156">
            <v>10.6</v>
          </cell>
          <cell r="Q156">
            <v>288327</v>
          </cell>
          <cell r="R156">
            <v>33742</v>
          </cell>
          <cell r="S156">
            <v>6.75</v>
          </cell>
        </row>
        <row r="157">
          <cell r="A157" t="str">
            <v xml:space="preserve">346.10 93           </v>
          </cell>
          <cell r="B157">
            <v>47664</v>
          </cell>
          <cell r="C157">
            <v>15</v>
          </cell>
          <cell r="D157" t="str">
            <v xml:space="preserve">   L4</v>
          </cell>
          <cell r="E157">
            <v>0</v>
          </cell>
          <cell r="F157">
            <v>313151.40000000002</v>
          </cell>
          <cell r="G157">
            <v>63835.98</v>
          </cell>
          <cell r="H157">
            <v>249315</v>
          </cell>
          <cell r="I157">
            <v>38756</v>
          </cell>
          <cell r="J157">
            <v>12.38</v>
          </cell>
          <cell r="K157">
            <v>6.4</v>
          </cell>
          <cell r="L157" t="str">
            <v xml:space="preserve">               </v>
          </cell>
          <cell r="M157" t="str">
            <v xml:space="preserve">               </v>
          </cell>
          <cell r="N157" t="str">
            <v xml:space="preserve">               </v>
          </cell>
          <cell r="O157">
            <v>20.399999999999999</v>
          </cell>
          <cell r="P157">
            <v>8.5</v>
          </cell>
          <cell r="Q157">
            <v>171658</v>
          </cell>
          <cell r="R157">
            <v>21011</v>
          </cell>
          <cell r="S157">
            <v>6.71</v>
          </cell>
        </row>
        <row r="158">
          <cell r="A158" t="str">
            <v xml:space="preserve">346.10 95           </v>
          </cell>
          <cell r="B158">
            <v>50586</v>
          </cell>
          <cell r="C158">
            <v>15</v>
          </cell>
          <cell r="D158" t="str">
            <v xml:space="preserve">   L4</v>
          </cell>
          <cell r="E158">
            <v>0</v>
          </cell>
          <cell r="F158">
            <v>252402.76</v>
          </cell>
          <cell r="G158">
            <v>85234.65</v>
          </cell>
          <cell r="H158">
            <v>167168</v>
          </cell>
          <cell r="I158">
            <v>27048</v>
          </cell>
          <cell r="J158">
            <v>10.72</v>
          </cell>
          <cell r="K158">
            <v>6.2</v>
          </cell>
          <cell r="L158" t="str">
            <v xml:space="preserve">               </v>
          </cell>
          <cell r="M158" t="str">
            <v xml:space="preserve">               </v>
          </cell>
          <cell r="N158" t="str">
            <v xml:space="preserve">               </v>
          </cell>
          <cell r="O158">
            <v>33.799999999999997</v>
          </cell>
          <cell r="P158">
            <v>8.9</v>
          </cell>
          <cell r="Q158">
            <v>129517</v>
          </cell>
          <cell r="R158">
            <v>16837</v>
          </cell>
          <cell r="S158">
            <v>6.67</v>
          </cell>
        </row>
        <row r="159">
          <cell r="A159" t="str">
            <v xml:space="preserve">346.11 73           </v>
          </cell>
          <cell r="B159">
            <v>50221</v>
          </cell>
          <cell r="C159">
            <v>15</v>
          </cell>
          <cell r="D159" t="str">
            <v xml:space="preserve">   L4</v>
          </cell>
          <cell r="E159">
            <v>0</v>
          </cell>
          <cell r="F159">
            <v>124261.07</v>
          </cell>
          <cell r="G159">
            <v>9773.49</v>
          </cell>
          <cell r="H159">
            <v>114488</v>
          </cell>
          <cell r="I159">
            <v>8911</v>
          </cell>
          <cell r="J159">
            <v>7.17</v>
          </cell>
          <cell r="K159">
            <v>12.8</v>
          </cell>
          <cell r="L159" t="str">
            <v xml:space="preserve">               </v>
          </cell>
          <cell r="M159" t="str">
            <v xml:space="preserve">               </v>
          </cell>
          <cell r="N159" t="str">
            <v xml:space="preserve">               </v>
          </cell>
          <cell r="O159">
            <v>7.9</v>
          </cell>
          <cell r="P159">
            <v>2.1</v>
          </cell>
          <cell r="Q159">
            <v>17550</v>
          </cell>
          <cell r="R159">
            <v>8302</v>
          </cell>
          <cell r="S159">
            <v>6.68</v>
          </cell>
        </row>
        <row r="160">
          <cell r="A160" t="str">
            <v xml:space="preserve">346.11 94           </v>
          </cell>
          <cell r="B160">
            <v>47664</v>
          </cell>
          <cell r="C160">
            <v>15</v>
          </cell>
          <cell r="D160" t="str">
            <v xml:space="preserve">   L4</v>
          </cell>
          <cell r="E160">
            <v>0</v>
          </cell>
          <cell r="F160">
            <v>324714.64</v>
          </cell>
          <cell r="G160">
            <v>95474.36</v>
          </cell>
          <cell r="H160">
            <v>229240</v>
          </cell>
          <cell r="I160">
            <v>32087</v>
          </cell>
          <cell r="J160">
            <v>9.8800000000000008</v>
          </cell>
          <cell r="K160">
            <v>7.1</v>
          </cell>
          <cell r="L160" t="str">
            <v xml:space="preserve">               </v>
          </cell>
          <cell r="M160" t="str">
            <v xml:space="preserve">               </v>
          </cell>
          <cell r="N160" t="str">
            <v xml:space="preserve">               </v>
          </cell>
          <cell r="O160">
            <v>29.4</v>
          </cell>
          <cell r="P160">
            <v>7.2</v>
          </cell>
          <cell r="Q160">
            <v>150879</v>
          </cell>
          <cell r="R160">
            <v>22170</v>
          </cell>
          <cell r="S160">
            <v>6.83</v>
          </cell>
        </row>
        <row r="161">
          <cell r="A161" t="str">
            <v xml:space="preserve">346.11 96           </v>
          </cell>
          <cell r="B161">
            <v>48029</v>
          </cell>
          <cell r="C161">
            <v>15</v>
          </cell>
          <cell r="D161" t="str">
            <v xml:space="preserve">   L4</v>
          </cell>
          <cell r="E161">
            <v>0</v>
          </cell>
          <cell r="F161">
            <v>333519.96999999997</v>
          </cell>
          <cell r="G161">
            <v>46845.66</v>
          </cell>
          <cell r="H161">
            <v>286674</v>
          </cell>
          <cell r="I161">
            <v>25531</v>
          </cell>
          <cell r="J161">
            <v>7.66</v>
          </cell>
          <cell r="K161">
            <v>11.2</v>
          </cell>
          <cell r="L161" t="str">
            <v xml:space="preserve">               </v>
          </cell>
          <cell r="M161" t="str">
            <v xml:space="preserve">               </v>
          </cell>
          <cell r="N161" t="str">
            <v xml:space="preserve">               </v>
          </cell>
          <cell r="O161">
            <v>14</v>
          </cell>
          <cell r="P161">
            <v>3</v>
          </cell>
          <cell r="Q161">
            <v>66956</v>
          </cell>
          <cell r="R161">
            <v>23305</v>
          </cell>
          <cell r="S161">
            <v>6.99</v>
          </cell>
        </row>
        <row r="162">
          <cell r="A162">
            <v>348</v>
          </cell>
          <cell r="B162" t="str">
            <v xml:space="preserve">          </v>
          </cell>
          <cell r="C162">
            <v>20</v>
          </cell>
          <cell r="D162" t="str">
            <v xml:space="preserve">   S3</v>
          </cell>
          <cell r="E162">
            <v>0</v>
          </cell>
          <cell r="F162">
            <v>4776731.5599999996</v>
          </cell>
          <cell r="G162">
            <v>95635.37</v>
          </cell>
          <cell r="H162">
            <v>4681096</v>
          </cell>
          <cell r="I162">
            <v>238466</v>
          </cell>
          <cell r="J162">
            <v>4.99</v>
          </cell>
          <cell r="K162">
            <v>19.600000000000001</v>
          </cell>
          <cell r="L162" t="str">
            <v xml:space="preserve">               </v>
          </cell>
          <cell r="M162" t="str">
            <v xml:space="preserve">               </v>
          </cell>
          <cell r="N162" t="str">
            <v xml:space="preserve">               </v>
          </cell>
          <cell r="O162">
            <v>2</v>
          </cell>
          <cell r="P162">
            <v>0.4</v>
          </cell>
          <cell r="Q162">
            <v>88370</v>
          </cell>
          <cell r="R162">
            <v>238837</v>
          </cell>
          <cell r="S162">
            <v>5</v>
          </cell>
        </row>
        <row r="163">
          <cell r="A163">
            <v>350.1</v>
          </cell>
          <cell r="B163" t="str">
            <v xml:space="preserve">          </v>
          </cell>
          <cell r="C163">
            <v>75</v>
          </cell>
          <cell r="D163" t="str">
            <v xml:space="preserve">   R4</v>
          </cell>
          <cell r="E163">
            <v>0</v>
          </cell>
          <cell r="F163">
            <v>13037871.039999999</v>
          </cell>
          <cell r="G163">
            <v>3769177.55</v>
          </cell>
          <cell r="H163">
            <v>9268693</v>
          </cell>
          <cell r="I163">
            <v>143445</v>
          </cell>
          <cell r="J163">
            <v>1.1000000000000001</v>
          </cell>
          <cell r="K163">
            <v>64.599999999999994</v>
          </cell>
          <cell r="L163" t="str">
            <v xml:space="preserve">               </v>
          </cell>
          <cell r="M163" t="str">
            <v xml:space="preserve">               </v>
          </cell>
          <cell r="N163" t="str">
            <v xml:space="preserve">               </v>
          </cell>
          <cell r="O163">
            <v>28.9</v>
          </cell>
          <cell r="P163">
            <v>15.8</v>
          </cell>
          <cell r="Q163">
            <v>2653251</v>
          </cell>
          <cell r="R163">
            <v>173404</v>
          </cell>
          <cell r="S163">
            <v>1.33</v>
          </cell>
        </row>
        <row r="164">
          <cell r="A164">
            <v>350.16</v>
          </cell>
          <cell r="B164" t="str">
            <v xml:space="preserve">          </v>
          </cell>
          <cell r="C164">
            <v>75</v>
          </cell>
          <cell r="D164" t="str">
            <v xml:space="preserve">   R4</v>
          </cell>
          <cell r="E164">
            <v>0</v>
          </cell>
          <cell r="F164">
            <v>2478317.94</v>
          </cell>
          <cell r="G164">
            <v>-34424.42</v>
          </cell>
          <cell r="H164">
            <v>2512742</v>
          </cell>
          <cell r="I164">
            <v>34956</v>
          </cell>
          <cell r="J164">
            <v>1.41</v>
          </cell>
          <cell r="K164">
            <v>71.900000000000006</v>
          </cell>
          <cell r="L164" t="str">
            <v xml:space="preserve">               </v>
          </cell>
          <cell r="M164" t="str">
            <v xml:space="preserve">               </v>
          </cell>
          <cell r="N164" t="str">
            <v xml:space="preserve">               </v>
          </cell>
          <cell r="O164">
            <v>-1.4</v>
          </cell>
          <cell r="P164">
            <v>3.1</v>
          </cell>
          <cell r="Q164">
            <v>102923</v>
          </cell>
          <cell r="R164">
            <v>32962</v>
          </cell>
          <cell r="S164">
            <v>1.33</v>
          </cell>
        </row>
        <row r="165">
          <cell r="A165">
            <v>350.17</v>
          </cell>
          <cell r="B165" t="str">
            <v xml:space="preserve">          </v>
          </cell>
          <cell r="C165">
            <v>75</v>
          </cell>
          <cell r="D165" t="str">
            <v xml:space="preserve">   R4</v>
          </cell>
          <cell r="E165">
            <v>0</v>
          </cell>
          <cell r="F165">
            <v>20438119.84</v>
          </cell>
          <cell r="G165">
            <v>9201695.75</v>
          </cell>
          <cell r="H165">
            <v>11236424</v>
          </cell>
          <cell r="I165">
            <v>216465</v>
          </cell>
          <cell r="J165">
            <v>1.06</v>
          </cell>
          <cell r="K165">
            <v>51.9</v>
          </cell>
          <cell r="L165" t="str">
            <v xml:space="preserve">               </v>
          </cell>
          <cell r="M165" t="str">
            <v xml:space="preserve">               </v>
          </cell>
          <cell r="N165" t="str">
            <v xml:space="preserve">               </v>
          </cell>
          <cell r="O165">
            <v>45</v>
          </cell>
          <cell r="P165">
            <v>25.6</v>
          </cell>
          <cell r="Q165">
            <v>6833661</v>
          </cell>
          <cell r="R165">
            <v>271827</v>
          </cell>
          <cell r="S165">
            <v>1.33</v>
          </cell>
        </row>
        <row r="166">
          <cell r="A166">
            <v>350.99</v>
          </cell>
          <cell r="B166" t="str">
            <v xml:space="preserve">          </v>
          </cell>
          <cell r="C166">
            <v>75</v>
          </cell>
          <cell r="D166" t="str">
            <v xml:space="preserve">   R4</v>
          </cell>
          <cell r="E166">
            <v>0</v>
          </cell>
          <cell r="F166">
            <v>172388.53</v>
          </cell>
          <cell r="G166">
            <v>39558.92</v>
          </cell>
          <cell r="H166">
            <v>132830</v>
          </cell>
          <cell r="I166">
            <v>2066</v>
          </cell>
          <cell r="J166">
            <v>1.2</v>
          </cell>
          <cell r="K166">
            <v>64.3</v>
          </cell>
          <cell r="L166" t="str">
            <v xml:space="preserve">               </v>
          </cell>
          <cell r="M166" t="str">
            <v xml:space="preserve">               </v>
          </cell>
          <cell r="N166" t="str">
            <v xml:space="preserve">               </v>
          </cell>
          <cell r="O166">
            <v>22.9</v>
          </cell>
          <cell r="P166">
            <v>11.3</v>
          </cell>
          <cell r="Q166">
            <v>25731</v>
          </cell>
          <cell r="R166">
            <v>2293</v>
          </cell>
          <cell r="S166">
            <v>1.33</v>
          </cell>
        </row>
        <row r="167">
          <cell r="A167">
            <v>352</v>
          </cell>
          <cell r="B167" t="str">
            <v xml:space="preserve">          </v>
          </cell>
          <cell r="C167">
            <v>65</v>
          </cell>
          <cell r="D167" t="str">
            <v xml:space="preserve">   R4</v>
          </cell>
          <cell r="E167">
            <v>-5</v>
          </cell>
          <cell r="F167">
            <v>3818787.78</v>
          </cell>
          <cell r="G167">
            <v>1232450.67</v>
          </cell>
          <cell r="H167">
            <v>2777276</v>
          </cell>
          <cell r="I167">
            <v>58188</v>
          </cell>
          <cell r="J167">
            <v>1.52</v>
          </cell>
          <cell r="K167">
            <v>47.7</v>
          </cell>
          <cell r="L167" t="str">
            <v xml:space="preserve">               </v>
          </cell>
          <cell r="M167" t="str">
            <v xml:space="preserve">               </v>
          </cell>
          <cell r="N167" t="str">
            <v xml:space="preserve">               </v>
          </cell>
          <cell r="O167">
            <v>32.299999999999997</v>
          </cell>
          <cell r="P167">
            <v>18.600000000000001</v>
          </cell>
          <cell r="Q167">
            <v>1116343</v>
          </cell>
          <cell r="R167">
            <v>61750</v>
          </cell>
          <cell r="S167">
            <v>1.62</v>
          </cell>
        </row>
        <row r="168">
          <cell r="A168">
            <v>352.6</v>
          </cell>
          <cell r="B168" t="str">
            <v xml:space="preserve">          </v>
          </cell>
          <cell r="C168">
            <v>65</v>
          </cell>
          <cell r="D168" t="str">
            <v xml:space="preserve">   R4</v>
          </cell>
          <cell r="E168">
            <v>-5</v>
          </cell>
          <cell r="F168">
            <v>1759633.82</v>
          </cell>
          <cell r="G168">
            <v>68051.58</v>
          </cell>
          <cell r="H168">
            <v>1779564</v>
          </cell>
          <cell r="I168">
            <v>28096</v>
          </cell>
          <cell r="J168">
            <v>1.6</v>
          </cell>
          <cell r="K168">
            <v>63.3</v>
          </cell>
          <cell r="L168" t="str">
            <v xml:space="preserve">               </v>
          </cell>
          <cell r="M168" t="str">
            <v xml:space="preserve">               </v>
          </cell>
          <cell r="N168" t="str">
            <v xml:space="preserve">               </v>
          </cell>
          <cell r="O168">
            <v>3.9</v>
          </cell>
          <cell r="P168">
            <v>1.7</v>
          </cell>
          <cell r="Q168">
            <v>47896</v>
          </cell>
          <cell r="R168">
            <v>28453</v>
          </cell>
          <cell r="S168">
            <v>1.62</v>
          </cell>
        </row>
        <row r="169">
          <cell r="A169">
            <v>352.7</v>
          </cell>
          <cell r="B169" t="str">
            <v xml:space="preserve">          </v>
          </cell>
          <cell r="C169">
            <v>65</v>
          </cell>
          <cell r="D169" t="str">
            <v xml:space="preserve">   R4</v>
          </cell>
          <cell r="E169">
            <v>-5</v>
          </cell>
          <cell r="F169">
            <v>2270219.17</v>
          </cell>
          <cell r="G169">
            <v>1182926.1399999999</v>
          </cell>
          <cell r="H169">
            <v>1200804</v>
          </cell>
          <cell r="I169">
            <v>29883</v>
          </cell>
          <cell r="J169">
            <v>1.32</v>
          </cell>
          <cell r="K169">
            <v>40.200000000000003</v>
          </cell>
          <cell r="L169" t="str">
            <v xml:space="preserve">               </v>
          </cell>
          <cell r="M169" t="str">
            <v xml:space="preserve">               </v>
          </cell>
          <cell r="N169" t="str">
            <v xml:space="preserve">               </v>
          </cell>
          <cell r="O169">
            <v>52.1</v>
          </cell>
          <cell r="P169">
            <v>30.5</v>
          </cell>
          <cell r="Q169">
            <v>1047746</v>
          </cell>
          <cell r="R169">
            <v>36705</v>
          </cell>
          <cell r="S169">
            <v>1.62</v>
          </cell>
        </row>
        <row r="170">
          <cell r="A170">
            <v>352.9</v>
          </cell>
          <cell r="B170" t="str">
            <v xml:space="preserve">          </v>
          </cell>
          <cell r="C170">
            <v>65</v>
          </cell>
          <cell r="D170" t="str">
            <v xml:space="preserve">   R4</v>
          </cell>
          <cell r="E170">
            <v>-5</v>
          </cell>
          <cell r="F170">
            <v>1956303.54</v>
          </cell>
          <cell r="G170">
            <v>298137.78999999998</v>
          </cell>
          <cell r="H170">
            <v>1755981</v>
          </cell>
          <cell r="I170">
            <v>29470</v>
          </cell>
          <cell r="J170">
            <v>1.51</v>
          </cell>
          <cell r="K170">
            <v>59.6</v>
          </cell>
          <cell r="L170" t="str">
            <v xml:space="preserve">               </v>
          </cell>
          <cell r="M170" t="str">
            <v xml:space="preserve">               </v>
          </cell>
          <cell r="N170" t="str">
            <v xml:space="preserve">               </v>
          </cell>
          <cell r="O170">
            <v>15.2</v>
          </cell>
          <cell r="P170">
            <v>6.6</v>
          </cell>
          <cell r="Q170">
            <v>205901</v>
          </cell>
          <cell r="R170">
            <v>31633</v>
          </cell>
          <cell r="S170">
            <v>1.62</v>
          </cell>
        </row>
        <row r="171">
          <cell r="A171">
            <v>353</v>
          </cell>
          <cell r="B171" t="str">
            <v xml:space="preserve">          </v>
          </cell>
          <cell r="C171">
            <v>45</v>
          </cell>
          <cell r="D171" t="str">
            <v xml:space="preserve"> R1.5</v>
          </cell>
          <cell r="E171">
            <v>-10</v>
          </cell>
          <cell r="F171">
            <v>157933119.28999999</v>
          </cell>
          <cell r="G171">
            <v>45791173.810000002</v>
          </cell>
          <cell r="H171">
            <v>127935257</v>
          </cell>
          <cell r="I171">
            <v>3642533</v>
          </cell>
          <cell r="J171">
            <v>2.31</v>
          </cell>
          <cell r="K171">
            <v>35.1</v>
          </cell>
          <cell r="L171" t="str">
            <v xml:space="preserve">               </v>
          </cell>
          <cell r="M171" t="str">
            <v xml:space="preserve">               </v>
          </cell>
          <cell r="N171" t="str">
            <v xml:space="preserve">               </v>
          </cell>
          <cell r="O171">
            <v>29</v>
          </cell>
          <cell r="P171">
            <v>13.5</v>
          </cell>
          <cell r="Q171">
            <v>39914859</v>
          </cell>
          <cell r="R171">
            <v>3856727</v>
          </cell>
          <cell r="S171">
            <v>2.44</v>
          </cell>
        </row>
        <row r="172">
          <cell r="A172">
            <v>353.6</v>
          </cell>
          <cell r="B172" t="str">
            <v xml:space="preserve">          </v>
          </cell>
          <cell r="C172">
            <v>45</v>
          </cell>
          <cell r="D172" t="str">
            <v xml:space="preserve"> R1.5</v>
          </cell>
          <cell r="E172">
            <v>-10</v>
          </cell>
          <cell r="F172">
            <v>108797057.09</v>
          </cell>
          <cell r="G172">
            <v>6534012.4800000004</v>
          </cell>
          <cell r="H172">
            <v>113142750</v>
          </cell>
          <cell r="I172">
            <v>2669975</v>
          </cell>
          <cell r="J172">
            <v>2.4500000000000002</v>
          </cell>
          <cell r="K172">
            <v>42.4</v>
          </cell>
          <cell r="L172" t="str">
            <v xml:space="preserve">               </v>
          </cell>
          <cell r="M172" t="str">
            <v xml:space="preserve">               </v>
          </cell>
          <cell r="N172" t="str">
            <v xml:space="preserve">               </v>
          </cell>
          <cell r="O172">
            <v>6</v>
          </cell>
          <cell r="P172">
            <v>3.2</v>
          </cell>
          <cell r="Q172">
            <v>6959035</v>
          </cell>
          <cell r="R172">
            <v>2656824</v>
          </cell>
          <cell r="S172">
            <v>2.44</v>
          </cell>
        </row>
        <row r="173">
          <cell r="A173">
            <v>353.7</v>
          </cell>
          <cell r="B173" t="str">
            <v xml:space="preserve">          </v>
          </cell>
          <cell r="C173">
            <v>45</v>
          </cell>
          <cell r="D173" t="str">
            <v xml:space="preserve"> R1.5</v>
          </cell>
          <cell r="E173">
            <v>-10</v>
          </cell>
          <cell r="F173">
            <v>198771431.59999999</v>
          </cell>
          <cell r="G173">
            <v>67306052.129999995</v>
          </cell>
          <cell r="H173">
            <v>151342523</v>
          </cell>
          <cell r="I173">
            <v>4951422</v>
          </cell>
          <cell r="J173">
            <v>2.4900000000000002</v>
          </cell>
          <cell r="K173">
            <v>30.6</v>
          </cell>
          <cell r="L173" t="str">
            <v xml:space="preserve">               </v>
          </cell>
          <cell r="M173" t="str">
            <v xml:space="preserve">               </v>
          </cell>
          <cell r="N173" t="str">
            <v xml:space="preserve">               </v>
          </cell>
          <cell r="O173">
            <v>33.9</v>
          </cell>
          <cell r="P173">
            <v>19.3</v>
          </cell>
          <cell r="Q173">
            <v>69294011</v>
          </cell>
          <cell r="R173">
            <v>4853812</v>
          </cell>
          <cell r="S173">
            <v>2.44</v>
          </cell>
        </row>
        <row r="174">
          <cell r="A174">
            <v>353.8</v>
          </cell>
          <cell r="B174" t="str">
            <v xml:space="preserve">          </v>
          </cell>
          <cell r="C174">
            <v>45</v>
          </cell>
          <cell r="D174" t="str">
            <v xml:space="preserve"> R1.5</v>
          </cell>
          <cell r="E174">
            <v>-10</v>
          </cell>
          <cell r="F174">
            <v>405246.36</v>
          </cell>
          <cell r="G174">
            <v>193972.31</v>
          </cell>
          <cell r="H174">
            <v>251799</v>
          </cell>
          <cell r="I174">
            <v>9978</v>
          </cell>
          <cell r="J174">
            <v>2.46</v>
          </cell>
          <cell r="K174">
            <v>25.2</v>
          </cell>
          <cell r="L174" t="str">
            <v xml:space="preserve">               </v>
          </cell>
          <cell r="M174" t="str">
            <v xml:space="preserve">               </v>
          </cell>
          <cell r="N174" t="str">
            <v xml:space="preserve">               </v>
          </cell>
          <cell r="O174">
            <v>47.9</v>
          </cell>
          <cell r="P174">
            <v>26.2</v>
          </cell>
          <cell r="Q174">
            <v>195787</v>
          </cell>
          <cell r="R174">
            <v>9896</v>
          </cell>
          <cell r="S174">
            <v>2.44</v>
          </cell>
        </row>
        <row r="175">
          <cell r="A175">
            <v>353.9</v>
          </cell>
          <cell r="B175" t="str">
            <v xml:space="preserve">          </v>
          </cell>
          <cell r="C175">
            <v>45</v>
          </cell>
          <cell r="D175" t="str">
            <v xml:space="preserve"> R1.5</v>
          </cell>
          <cell r="E175">
            <v>-10</v>
          </cell>
          <cell r="F175">
            <v>129568728.68000001</v>
          </cell>
          <cell r="G175">
            <v>38323241.859999999</v>
          </cell>
          <cell r="H175">
            <v>104202360</v>
          </cell>
          <cell r="I175">
            <v>2697721</v>
          </cell>
          <cell r="J175">
            <v>2.08</v>
          </cell>
          <cell r="K175">
            <v>38.6</v>
          </cell>
          <cell r="L175" t="str">
            <v xml:space="preserve">               </v>
          </cell>
          <cell r="M175" t="str">
            <v xml:space="preserve">               </v>
          </cell>
          <cell r="N175" t="str">
            <v xml:space="preserve">               </v>
          </cell>
          <cell r="O175">
            <v>29.6</v>
          </cell>
          <cell r="P175">
            <v>9.6</v>
          </cell>
          <cell r="Q175">
            <v>23801838</v>
          </cell>
          <cell r="R175">
            <v>3164068</v>
          </cell>
          <cell r="S175">
            <v>2.44</v>
          </cell>
        </row>
        <row r="176">
          <cell r="A176">
            <v>354</v>
          </cell>
          <cell r="B176" t="str">
            <v xml:space="preserve">          </v>
          </cell>
          <cell r="C176">
            <v>75</v>
          </cell>
          <cell r="D176" t="str">
            <v xml:space="preserve">   R4</v>
          </cell>
          <cell r="E176">
            <v>-15</v>
          </cell>
          <cell r="F176">
            <v>90563275.939999998</v>
          </cell>
          <cell r="G176">
            <v>43514474.619999997</v>
          </cell>
          <cell r="H176">
            <v>60633293</v>
          </cell>
          <cell r="I176">
            <v>1136178</v>
          </cell>
          <cell r="J176">
            <v>1.25</v>
          </cell>
          <cell r="K176">
            <v>53.4</v>
          </cell>
          <cell r="L176" t="str">
            <v xml:space="preserve">               </v>
          </cell>
          <cell r="M176" t="str">
            <v xml:space="preserve">               </v>
          </cell>
          <cell r="N176" t="str">
            <v xml:space="preserve">               </v>
          </cell>
          <cell r="O176">
            <v>48</v>
          </cell>
          <cell r="P176">
            <v>23.4</v>
          </cell>
          <cell r="Q176">
            <v>32015164</v>
          </cell>
          <cell r="R176">
            <v>1385165</v>
          </cell>
          <cell r="S176">
            <v>1.53</v>
          </cell>
        </row>
        <row r="177">
          <cell r="A177">
            <v>354.7</v>
          </cell>
          <cell r="B177" t="str">
            <v xml:space="preserve">          </v>
          </cell>
          <cell r="C177">
            <v>75</v>
          </cell>
          <cell r="D177" t="str">
            <v xml:space="preserve">   R4</v>
          </cell>
          <cell r="E177">
            <v>-15</v>
          </cell>
          <cell r="F177">
            <v>1507252.65</v>
          </cell>
          <cell r="G177">
            <v>896631.28</v>
          </cell>
          <cell r="H177">
            <v>836709</v>
          </cell>
          <cell r="I177">
            <v>16945</v>
          </cell>
          <cell r="J177">
            <v>1.1200000000000001</v>
          </cell>
          <cell r="K177">
            <v>49.4</v>
          </cell>
          <cell r="L177" t="str">
            <v xml:space="preserve">               </v>
          </cell>
          <cell r="M177" t="str">
            <v xml:space="preserve">               </v>
          </cell>
          <cell r="N177" t="str">
            <v xml:space="preserve">               </v>
          </cell>
          <cell r="O177">
            <v>59.5</v>
          </cell>
          <cell r="P177">
            <v>30.9</v>
          </cell>
          <cell r="Q177">
            <v>688128</v>
          </cell>
          <cell r="R177">
            <v>23053</v>
          </cell>
          <cell r="S177">
            <v>1.53</v>
          </cell>
        </row>
        <row r="178">
          <cell r="A178">
            <v>354.9</v>
          </cell>
          <cell r="B178" t="str">
            <v xml:space="preserve">          </v>
          </cell>
          <cell r="C178">
            <v>75</v>
          </cell>
          <cell r="D178" t="str">
            <v xml:space="preserve">   R4</v>
          </cell>
          <cell r="E178">
            <v>-15</v>
          </cell>
          <cell r="F178">
            <v>133399.28</v>
          </cell>
          <cell r="G178">
            <v>110351.05</v>
          </cell>
          <cell r="H178">
            <v>43058</v>
          </cell>
          <cell r="I178">
            <v>609</v>
          </cell>
          <cell r="J178">
            <v>0.46</v>
          </cell>
          <cell r="K178">
            <v>70.7</v>
          </cell>
          <cell r="L178" t="str">
            <v xml:space="preserve">               </v>
          </cell>
          <cell r="M178" t="str">
            <v xml:space="preserve">               </v>
          </cell>
          <cell r="N178" t="str">
            <v xml:space="preserve">               </v>
          </cell>
          <cell r="O178">
            <v>82.7</v>
          </cell>
          <cell r="P178">
            <v>28.3</v>
          </cell>
          <cell r="Q178">
            <v>56365</v>
          </cell>
          <cell r="R178">
            <v>2040</v>
          </cell>
          <cell r="S178">
            <v>1.53</v>
          </cell>
        </row>
        <row r="179">
          <cell r="A179">
            <v>355</v>
          </cell>
          <cell r="B179" t="str">
            <v xml:space="preserve">          </v>
          </cell>
          <cell r="C179">
            <v>43</v>
          </cell>
          <cell r="D179" t="str">
            <v xml:space="preserve">   R1</v>
          </cell>
          <cell r="E179">
            <v>-40</v>
          </cell>
          <cell r="F179">
            <v>85130847.549999997</v>
          </cell>
          <cell r="G179">
            <v>27928205.609999999</v>
          </cell>
          <cell r="H179">
            <v>91254981</v>
          </cell>
          <cell r="I179">
            <v>2587052</v>
          </cell>
          <cell r="J179">
            <v>3.04</v>
          </cell>
          <cell r="K179">
            <v>35.299999999999997</v>
          </cell>
          <cell r="L179" t="str">
            <v xml:space="preserve">               </v>
          </cell>
          <cell r="M179" t="str">
            <v xml:space="preserve">               </v>
          </cell>
          <cell r="N179" t="str">
            <v xml:space="preserve">               </v>
          </cell>
          <cell r="O179">
            <v>32.799999999999997</v>
          </cell>
          <cell r="P179">
            <v>12.8</v>
          </cell>
          <cell r="Q179">
            <v>23917601</v>
          </cell>
          <cell r="R179">
            <v>2776531</v>
          </cell>
          <cell r="S179">
            <v>3.26</v>
          </cell>
        </row>
        <row r="180">
          <cell r="A180">
            <v>355.6</v>
          </cell>
          <cell r="B180" t="str">
            <v xml:space="preserve">          </v>
          </cell>
          <cell r="C180">
            <v>43</v>
          </cell>
          <cell r="D180" t="str">
            <v xml:space="preserve">   R1</v>
          </cell>
          <cell r="E180">
            <v>-40</v>
          </cell>
          <cell r="F180">
            <v>78708415.219999999</v>
          </cell>
          <cell r="G180">
            <v>4825665.6500000004</v>
          </cell>
          <cell r="H180">
            <v>105366116</v>
          </cell>
          <cell r="I180">
            <v>2559412</v>
          </cell>
          <cell r="J180">
            <v>3.25</v>
          </cell>
          <cell r="K180">
            <v>41.2</v>
          </cell>
          <cell r="L180" t="str">
            <v xml:space="preserve">               </v>
          </cell>
          <cell r="M180" t="str">
            <v xml:space="preserve">               </v>
          </cell>
          <cell r="N180" t="str">
            <v xml:space="preserve">               </v>
          </cell>
          <cell r="O180">
            <v>6.1</v>
          </cell>
          <cell r="P180">
            <v>2.5</v>
          </cell>
          <cell r="Q180">
            <v>4696213</v>
          </cell>
          <cell r="R180">
            <v>2567468</v>
          </cell>
          <cell r="S180">
            <v>3.26</v>
          </cell>
        </row>
        <row r="181">
          <cell r="A181">
            <v>355.7</v>
          </cell>
          <cell r="B181" t="str">
            <v xml:space="preserve">          </v>
          </cell>
          <cell r="C181">
            <v>43</v>
          </cell>
          <cell r="D181" t="str">
            <v xml:space="preserve">   R1</v>
          </cell>
          <cell r="E181">
            <v>-40</v>
          </cell>
          <cell r="F181">
            <v>170738423.63</v>
          </cell>
          <cell r="G181">
            <v>47576642.549999997</v>
          </cell>
          <cell r="H181">
            <v>191457151</v>
          </cell>
          <cell r="I181">
            <v>5810001</v>
          </cell>
          <cell r="J181">
            <v>3.4</v>
          </cell>
          <cell r="K181">
            <v>33</v>
          </cell>
          <cell r="L181" t="str">
            <v xml:space="preserve">               </v>
          </cell>
          <cell r="M181" t="str">
            <v xml:space="preserve">               </v>
          </cell>
          <cell r="N181" t="str">
            <v xml:space="preserve">               </v>
          </cell>
          <cell r="O181">
            <v>27.9</v>
          </cell>
          <cell r="P181">
            <v>14.1</v>
          </cell>
          <cell r="Q181">
            <v>54005286</v>
          </cell>
          <cell r="R181">
            <v>5569285</v>
          </cell>
          <cell r="S181">
            <v>3.26</v>
          </cell>
        </row>
        <row r="182">
          <cell r="A182">
            <v>355.9</v>
          </cell>
          <cell r="B182" t="str">
            <v xml:space="preserve">          </v>
          </cell>
          <cell r="C182">
            <v>43</v>
          </cell>
          <cell r="D182" t="str">
            <v xml:space="preserve">   R1</v>
          </cell>
          <cell r="E182">
            <v>-40</v>
          </cell>
          <cell r="F182">
            <v>8879281.0700000003</v>
          </cell>
          <cell r="G182">
            <v>2097318.0099999998</v>
          </cell>
          <cell r="H182">
            <v>10333675</v>
          </cell>
          <cell r="I182">
            <v>274655</v>
          </cell>
          <cell r="J182">
            <v>3.09</v>
          </cell>
          <cell r="K182">
            <v>37.6</v>
          </cell>
          <cell r="L182" t="str">
            <v xml:space="preserve">               </v>
          </cell>
          <cell r="M182" t="str">
            <v xml:space="preserve">               </v>
          </cell>
          <cell r="N182" t="str">
            <v xml:space="preserve">               </v>
          </cell>
          <cell r="O182">
            <v>23.6</v>
          </cell>
          <cell r="P182">
            <v>7.8</v>
          </cell>
          <cell r="Q182">
            <v>1609909</v>
          </cell>
          <cell r="R182">
            <v>289642</v>
          </cell>
          <cell r="S182">
            <v>3.26</v>
          </cell>
        </row>
        <row r="183">
          <cell r="A183">
            <v>356</v>
          </cell>
          <cell r="B183" t="str">
            <v xml:space="preserve">          </v>
          </cell>
          <cell r="C183">
            <v>60</v>
          </cell>
          <cell r="D183" t="str">
            <v xml:space="preserve"> R2.5</v>
          </cell>
          <cell r="E183">
            <v>-10</v>
          </cell>
          <cell r="F183">
            <v>127496954.51000001</v>
          </cell>
          <cell r="G183">
            <v>69844695.090000004</v>
          </cell>
          <cell r="H183">
            <v>70401955</v>
          </cell>
          <cell r="I183">
            <v>1643066</v>
          </cell>
          <cell r="J183">
            <v>1.29</v>
          </cell>
          <cell r="K183">
            <v>42.8</v>
          </cell>
          <cell r="L183" t="str">
            <v xml:space="preserve">               </v>
          </cell>
          <cell r="M183" t="str">
            <v xml:space="preserve">               </v>
          </cell>
          <cell r="N183" t="str">
            <v xml:space="preserve">               </v>
          </cell>
          <cell r="O183">
            <v>54.8</v>
          </cell>
          <cell r="P183">
            <v>23</v>
          </cell>
          <cell r="Q183">
            <v>47150208</v>
          </cell>
          <cell r="R183">
            <v>2342119</v>
          </cell>
          <cell r="S183">
            <v>1.84</v>
          </cell>
        </row>
        <row r="184">
          <cell r="A184">
            <v>356.6</v>
          </cell>
          <cell r="B184" t="str">
            <v xml:space="preserve">          </v>
          </cell>
          <cell r="C184">
            <v>60</v>
          </cell>
          <cell r="D184" t="str">
            <v xml:space="preserve"> R2.5</v>
          </cell>
          <cell r="E184">
            <v>-10</v>
          </cell>
          <cell r="F184">
            <v>25127105.969999999</v>
          </cell>
          <cell r="G184">
            <v>1384143.75</v>
          </cell>
          <cell r="H184">
            <v>26255673</v>
          </cell>
          <cell r="I184">
            <v>455609</v>
          </cell>
          <cell r="J184">
            <v>1.81</v>
          </cell>
          <cell r="K184">
            <v>57.6</v>
          </cell>
          <cell r="L184" t="str">
            <v xml:space="preserve">               </v>
          </cell>
          <cell r="M184" t="str">
            <v xml:space="preserve">               </v>
          </cell>
          <cell r="N184" t="str">
            <v xml:space="preserve">               </v>
          </cell>
          <cell r="O184">
            <v>5.5</v>
          </cell>
          <cell r="P184">
            <v>2.5</v>
          </cell>
          <cell r="Q184">
            <v>1097467</v>
          </cell>
          <cell r="R184">
            <v>461585</v>
          </cell>
          <cell r="S184">
            <v>1.84</v>
          </cell>
        </row>
        <row r="185">
          <cell r="A185">
            <v>356.7</v>
          </cell>
          <cell r="B185" t="str">
            <v xml:space="preserve">          </v>
          </cell>
          <cell r="C185">
            <v>60</v>
          </cell>
          <cell r="D185" t="str">
            <v xml:space="preserve"> R2.5</v>
          </cell>
          <cell r="E185">
            <v>-10</v>
          </cell>
          <cell r="F185">
            <v>132747968.58</v>
          </cell>
          <cell r="G185">
            <v>70324577.640000001</v>
          </cell>
          <cell r="H185">
            <v>75698188</v>
          </cell>
          <cell r="I185">
            <v>1743446</v>
          </cell>
          <cell r="J185">
            <v>1.31</v>
          </cell>
          <cell r="K185">
            <v>43.4</v>
          </cell>
          <cell r="L185" t="str">
            <v xml:space="preserve">               </v>
          </cell>
          <cell r="M185" t="str">
            <v xml:space="preserve">               </v>
          </cell>
          <cell r="N185" t="str">
            <v xml:space="preserve">               </v>
          </cell>
          <cell r="O185">
            <v>53</v>
          </cell>
          <cell r="P185">
            <v>22.9</v>
          </cell>
          <cell r="Q185">
            <v>48526194</v>
          </cell>
          <cell r="R185">
            <v>2438580</v>
          </cell>
          <cell r="S185">
            <v>1.84</v>
          </cell>
        </row>
        <row r="186">
          <cell r="A186">
            <v>356.9</v>
          </cell>
          <cell r="B186" t="str">
            <v xml:space="preserve">          </v>
          </cell>
          <cell r="C186">
            <v>60</v>
          </cell>
          <cell r="D186" t="str">
            <v xml:space="preserve"> R2.5</v>
          </cell>
          <cell r="E186">
            <v>-10</v>
          </cell>
          <cell r="F186">
            <v>6269537.6799999997</v>
          </cell>
          <cell r="G186">
            <v>1610719.94</v>
          </cell>
          <cell r="H186">
            <v>5285772</v>
          </cell>
          <cell r="I186">
            <v>100331</v>
          </cell>
          <cell r="J186">
            <v>1.6</v>
          </cell>
          <cell r="K186">
            <v>52.7</v>
          </cell>
          <cell r="L186" t="str">
            <v xml:space="preserve">               </v>
          </cell>
          <cell r="M186" t="str">
            <v xml:space="preserve">               </v>
          </cell>
          <cell r="N186" t="str">
            <v xml:space="preserve">               </v>
          </cell>
          <cell r="O186">
            <v>25.7</v>
          </cell>
          <cell r="P186">
            <v>9.1</v>
          </cell>
          <cell r="Q186">
            <v>959707</v>
          </cell>
          <cell r="R186">
            <v>115171</v>
          </cell>
          <cell r="S186">
            <v>1.84</v>
          </cell>
        </row>
        <row r="187">
          <cell r="A187">
            <v>357.7</v>
          </cell>
          <cell r="B187" t="str">
            <v xml:space="preserve">          </v>
          </cell>
          <cell r="C187">
            <v>55</v>
          </cell>
          <cell r="D187" t="str">
            <v xml:space="preserve">   R4</v>
          </cell>
          <cell r="E187">
            <v>0</v>
          </cell>
          <cell r="F187">
            <v>700574.85</v>
          </cell>
          <cell r="G187">
            <v>375466.72</v>
          </cell>
          <cell r="H187">
            <v>325108</v>
          </cell>
          <cell r="I187">
            <v>17834</v>
          </cell>
          <cell r="J187">
            <v>2.5499999999999998</v>
          </cell>
          <cell r="K187">
            <v>18.2</v>
          </cell>
          <cell r="L187" t="str">
            <v xml:space="preserve">               </v>
          </cell>
          <cell r="M187" t="str">
            <v xml:space="preserve">               </v>
          </cell>
          <cell r="N187" t="str">
            <v xml:space="preserve">               </v>
          </cell>
          <cell r="O187">
            <v>53.6</v>
          </cell>
          <cell r="P187">
            <v>39.200000000000003</v>
          </cell>
          <cell r="Q187">
            <v>468369</v>
          </cell>
          <cell r="R187">
            <v>12750</v>
          </cell>
          <cell r="S187">
            <v>1.82</v>
          </cell>
        </row>
        <row r="188">
          <cell r="A188">
            <v>357.9</v>
          </cell>
          <cell r="B188" t="str">
            <v xml:space="preserve">          </v>
          </cell>
          <cell r="C188">
            <v>55</v>
          </cell>
          <cell r="D188" t="str">
            <v xml:space="preserve">   R4</v>
          </cell>
          <cell r="E188">
            <v>0</v>
          </cell>
          <cell r="F188">
            <v>510284.37</v>
          </cell>
          <cell r="G188">
            <v>114485.82</v>
          </cell>
          <cell r="H188">
            <v>395799</v>
          </cell>
          <cell r="I188">
            <v>8839</v>
          </cell>
          <cell r="J188">
            <v>1.73</v>
          </cell>
          <cell r="K188">
            <v>44.8</v>
          </cell>
          <cell r="L188" t="str">
            <v xml:space="preserve">               </v>
          </cell>
          <cell r="M188" t="str">
            <v xml:space="preserve">               </v>
          </cell>
          <cell r="N188" t="str">
            <v xml:space="preserve">               </v>
          </cell>
          <cell r="O188">
            <v>22.4</v>
          </cell>
          <cell r="P188">
            <v>10.199999999999999</v>
          </cell>
          <cell r="Q188">
            <v>94821</v>
          </cell>
          <cell r="R188">
            <v>9287</v>
          </cell>
          <cell r="S188">
            <v>1.82</v>
          </cell>
        </row>
        <row r="189">
          <cell r="A189">
            <v>358.7</v>
          </cell>
          <cell r="B189" t="str">
            <v xml:space="preserve">          </v>
          </cell>
          <cell r="C189">
            <v>55</v>
          </cell>
          <cell r="D189" t="str">
            <v xml:space="preserve">   R4</v>
          </cell>
          <cell r="E189">
            <v>0</v>
          </cell>
          <cell r="F189">
            <v>2932873.15</v>
          </cell>
          <cell r="G189">
            <v>2515857.46</v>
          </cell>
          <cell r="H189">
            <v>417016</v>
          </cell>
          <cell r="I189">
            <v>21673</v>
          </cell>
          <cell r="J189">
            <v>0.74</v>
          </cell>
          <cell r="K189">
            <v>19.2</v>
          </cell>
          <cell r="L189" t="str">
            <v xml:space="preserve">               </v>
          </cell>
          <cell r="M189" t="str">
            <v xml:space="preserve">               </v>
          </cell>
          <cell r="N189" t="str">
            <v xml:space="preserve">               </v>
          </cell>
          <cell r="O189">
            <v>85.8</v>
          </cell>
          <cell r="P189">
            <v>45</v>
          </cell>
          <cell r="Q189">
            <v>2151421</v>
          </cell>
          <cell r="R189">
            <v>53378</v>
          </cell>
          <cell r="S189">
            <v>1.82</v>
          </cell>
        </row>
        <row r="190">
          <cell r="A190">
            <v>358.9</v>
          </cell>
          <cell r="B190" t="str">
            <v xml:space="preserve">          </v>
          </cell>
          <cell r="C190">
            <v>55</v>
          </cell>
          <cell r="D190" t="str">
            <v xml:space="preserve">   R4</v>
          </cell>
          <cell r="E190">
            <v>0</v>
          </cell>
          <cell r="F190">
            <v>34023856.659999996</v>
          </cell>
          <cell r="G190">
            <v>8177268.2800000003</v>
          </cell>
          <cell r="H190">
            <v>25846588</v>
          </cell>
          <cell r="I190">
            <v>527144</v>
          </cell>
          <cell r="J190">
            <v>1.55</v>
          </cell>
          <cell r="K190">
            <v>49</v>
          </cell>
          <cell r="L190" t="str">
            <v xml:space="preserve">               </v>
          </cell>
          <cell r="M190" t="str">
            <v xml:space="preserve">               </v>
          </cell>
          <cell r="N190" t="str">
            <v xml:space="preserve">               </v>
          </cell>
          <cell r="O190">
            <v>24</v>
          </cell>
          <cell r="P190">
            <v>6.3</v>
          </cell>
          <cell r="Q190">
            <v>3880906</v>
          </cell>
          <cell r="R190">
            <v>619234</v>
          </cell>
          <cell r="S190">
            <v>1.82</v>
          </cell>
        </row>
        <row r="191">
          <cell r="A191">
            <v>359</v>
          </cell>
          <cell r="B191" t="str">
            <v xml:space="preserve">          </v>
          </cell>
          <cell r="C191">
            <v>65</v>
          </cell>
          <cell r="D191" t="str">
            <v xml:space="preserve">   R4</v>
          </cell>
          <cell r="E191">
            <v>0</v>
          </cell>
          <cell r="F191">
            <v>1379629.34</v>
          </cell>
          <cell r="G191">
            <v>397493.76000000001</v>
          </cell>
          <cell r="H191">
            <v>982136</v>
          </cell>
          <cell r="I191">
            <v>19310</v>
          </cell>
          <cell r="J191">
            <v>1.4</v>
          </cell>
          <cell r="K191">
            <v>50.9</v>
          </cell>
          <cell r="L191" t="str">
            <v xml:space="preserve">               </v>
          </cell>
          <cell r="M191" t="str">
            <v xml:space="preserve">               </v>
          </cell>
          <cell r="N191" t="str">
            <v xml:space="preserve">               </v>
          </cell>
          <cell r="O191">
            <v>28.8</v>
          </cell>
          <cell r="P191">
            <v>16.100000000000001</v>
          </cell>
          <cell r="Q191">
            <v>332895</v>
          </cell>
          <cell r="R191">
            <v>21246</v>
          </cell>
          <cell r="S191">
            <v>1.54</v>
          </cell>
        </row>
        <row r="192">
          <cell r="A192">
            <v>359.7</v>
          </cell>
          <cell r="B192" t="str">
            <v xml:space="preserve">          </v>
          </cell>
          <cell r="C192">
            <v>65</v>
          </cell>
          <cell r="D192" t="str">
            <v xml:space="preserve">   R4</v>
          </cell>
          <cell r="E192">
            <v>0</v>
          </cell>
          <cell r="F192">
            <v>568185.43000000005</v>
          </cell>
          <cell r="G192">
            <v>279528.76</v>
          </cell>
          <cell r="H192">
            <v>288657</v>
          </cell>
          <cell r="I192">
            <v>9535</v>
          </cell>
          <cell r="J192">
            <v>1.68</v>
          </cell>
          <cell r="K192">
            <v>30.3</v>
          </cell>
          <cell r="L192" t="str">
            <v xml:space="preserve">               </v>
          </cell>
          <cell r="M192" t="str">
            <v xml:space="preserve">               </v>
          </cell>
          <cell r="N192" t="str">
            <v xml:space="preserve">               </v>
          </cell>
          <cell r="O192">
            <v>49.2</v>
          </cell>
          <cell r="P192">
            <v>35.799999999999997</v>
          </cell>
          <cell r="Q192">
            <v>299321</v>
          </cell>
          <cell r="R192">
            <v>8750</v>
          </cell>
          <cell r="S192">
            <v>1.54</v>
          </cell>
        </row>
        <row r="193">
          <cell r="A193">
            <v>359.9</v>
          </cell>
          <cell r="B193" t="str">
            <v xml:space="preserve">          </v>
          </cell>
          <cell r="C193">
            <v>65</v>
          </cell>
          <cell r="D193" t="str">
            <v xml:space="preserve">   R4</v>
          </cell>
          <cell r="E193">
            <v>0</v>
          </cell>
          <cell r="F193">
            <v>5387661.8399999999</v>
          </cell>
          <cell r="G193">
            <v>84805.759999999995</v>
          </cell>
          <cell r="H193">
            <v>5302856</v>
          </cell>
          <cell r="I193">
            <v>82049</v>
          </cell>
          <cell r="J193">
            <v>1.52</v>
          </cell>
          <cell r="K193">
            <v>64.599999999999994</v>
          </cell>
          <cell r="L193" t="str">
            <v xml:space="preserve">               </v>
          </cell>
          <cell r="M193" t="str">
            <v xml:space="preserve">               </v>
          </cell>
          <cell r="N193" t="str">
            <v xml:space="preserve">               </v>
          </cell>
          <cell r="O193">
            <v>1.6</v>
          </cell>
          <cell r="P193">
            <v>0.4</v>
          </cell>
          <cell r="Q193">
            <v>30656</v>
          </cell>
          <cell r="R193">
            <v>82970</v>
          </cell>
          <cell r="S193">
            <v>1.54</v>
          </cell>
        </row>
        <row r="194">
          <cell r="A194">
            <v>359.99</v>
          </cell>
          <cell r="B194" t="str">
            <v xml:space="preserve">          </v>
          </cell>
          <cell r="C194">
            <v>65</v>
          </cell>
          <cell r="D194" t="str">
            <v xml:space="preserve">   R4</v>
          </cell>
          <cell r="E194">
            <v>0</v>
          </cell>
          <cell r="F194">
            <v>8020.92</v>
          </cell>
          <cell r="G194">
            <v>3313.15</v>
          </cell>
          <cell r="H194">
            <v>4708</v>
          </cell>
          <cell r="I194">
            <v>117</v>
          </cell>
          <cell r="J194">
            <v>1.46</v>
          </cell>
          <cell r="K194">
            <v>40.200000000000003</v>
          </cell>
          <cell r="L194" t="str">
            <v xml:space="preserve">               </v>
          </cell>
          <cell r="M194" t="str">
            <v xml:space="preserve">               </v>
          </cell>
          <cell r="N194" t="str">
            <v xml:space="preserve">               </v>
          </cell>
          <cell r="O194">
            <v>41.3</v>
          </cell>
          <cell r="P194">
            <v>25.2</v>
          </cell>
          <cell r="Q194">
            <v>3076</v>
          </cell>
          <cell r="R194">
            <v>124</v>
          </cell>
          <cell r="S194">
            <v>1.54</v>
          </cell>
        </row>
        <row r="195">
          <cell r="A195">
            <v>360.1</v>
          </cell>
          <cell r="B195" t="str">
            <v xml:space="preserve">          </v>
          </cell>
          <cell r="C195">
            <v>65</v>
          </cell>
          <cell r="D195" t="str">
            <v xml:space="preserve">   R4</v>
          </cell>
          <cell r="E195">
            <v>0</v>
          </cell>
          <cell r="F195">
            <v>6192997.7800000003</v>
          </cell>
          <cell r="G195">
            <v>3154464.1</v>
          </cell>
          <cell r="H195">
            <v>3038534</v>
          </cell>
          <cell r="I195">
            <v>69962</v>
          </cell>
          <cell r="J195">
            <v>1.1299999999999999</v>
          </cell>
          <cell r="K195">
            <v>43.4</v>
          </cell>
          <cell r="L195" t="str">
            <v xml:space="preserve">               </v>
          </cell>
          <cell r="M195" t="str">
            <v xml:space="preserve">               </v>
          </cell>
          <cell r="N195" t="str">
            <v xml:space="preserve">               </v>
          </cell>
          <cell r="O195">
            <v>50.9</v>
          </cell>
          <cell r="P195">
            <v>27.6</v>
          </cell>
          <cell r="Q195">
            <v>2505692</v>
          </cell>
          <cell r="R195">
            <v>95372</v>
          </cell>
          <cell r="S195">
            <v>1.54</v>
          </cell>
        </row>
        <row r="196">
          <cell r="A196">
            <v>361</v>
          </cell>
          <cell r="B196" t="str">
            <v xml:space="preserve">          </v>
          </cell>
          <cell r="C196">
            <v>60</v>
          </cell>
          <cell r="D196" t="str">
            <v xml:space="preserve">   R2</v>
          </cell>
          <cell r="E196">
            <v>-10</v>
          </cell>
          <cell r="F196">
            <v>7980826.7300000004</v>
          </cell>
          <cell r="G196">
            <v>2327040.6800000002</v>
          </cell>
          <cell r="H196">
            <v>6451869</v>
          </cell>
          <cell r="I196">
            <v>140499</v>
          </cell>
          <cell r="J196">
            <v>1.76</v>
          </cell>
          <cell r="K196">
            <v>45.9</v>
          </cell>
          <cell r="L196" t="str">
            <v xml:space="preserve">               </v>
          </cell>
          <cell r="M196" t="str">
            <v xml:space="preserve">               </v>
          </cell>
          <cell r="N196" t="str">
            <v xml:space="preserve">               </v>
          </cell>
          <cell r="O196">
            <v>29.2</v>
          </cell>
          <cell r="P196">
            <v>17.3</v>
          </cell>
          <cell r="Q196">
            <v>2119006</v>
          </cell>
          <cell r="R196">
            <v>146608</v>
          </cell>
          <cell r="S196">
            <v>1.84</v>
          </cell>
        </row>
        <row r="197">
          <cell r="A197">
            <v>362</v>
          </cell>
          <cell r="B197" t="str">
            <v xml:space="preserve">          </v>
          </cell>
          <cell r="C197">
            <v>52</v>
          </cell>
          <cell r="D197" t="str">
            <v xml:space="preserve">   S0</v>
          </cell>
          <cell r="E197">
            <v>-15</v>
          </cell>
          <cell r="F197">
            <v>434912648.51999998</v>
          </cell>
          <cell r="G197">
            <v>125213289.48</v>
          </cell>
          <cell r="H197">
            <v>374936256</v>
          </cell>
          <cell r="I197">
            <v>8871422</v>
          </cell>
          <cell r="J197">
            <v>2.04</v>
          </cell>
          <cell r="K197">
            <v>42.3</v>
          </cell>
          <cell r="L197" t="str">
            <v xml:space="preserve">               </v>
          </cell>
          <cell r="M197" t="str">
            <v xml:space="preserve">               </v>
          </cell>
          <cell r="N197" t="str">
            <v xml:space="preserve">               </v>
          </cell>
          <cell r="O197">
            <v>28.8</v>
          </cell>
          <cell r="P197">
            <v>14.3</v>
          </cell>
          <cell r="Q197">
            <v>100471019</v>
          </cell>
          <cell r="R197">
            <v>9602868</v>
          </cell>
          <cell r="S197">
            <v>2.21</v>
          </cell>
        </row>
        <row r="198">
          <cell r="A198">
            <v>363</v>
          </cell>
          <cell r="B198" t="str">
            <v xml:space="preserve">          </v>
          </cell>
          <cell r="C198">
            <v>20</v>
          </cell>
          <cell r="D198" t="str">
            <v xml:space="preserve">   S3</v>
          </cell>
          <cell r="E198">
            <v>0</v>
          </cell>
          <cell r="F198">
            <v>1194182.8600000001</v>
          </cell>
          <cell r="G198">
            <v>23908.84</v>
          </cell>
          <cell r="H198">
            <v>1170274</v>
          </cell>
          <cell r="I198">
            <v>59617</v>
          </cell>
          <cell r="J198">
            <v>4.99</v>
          </cell>
          <cell r="K198">
            <v>19.600000000000001</v>
          </cell>
          <cell r="L198" t="str">
            <v xml:space="preserve">               </v>
          </cell>
          <cell r="M198" t="str">
            <v xml:space="preserve">               </v>
          </cell>
          <cell r="N198" t="str">
            <v xml:space="preserve">               </v>
          </cell>
          <cell r="O198">
            <v>2</v>
          </cell>
          <cell r="P198">
            <v>0.4</v>
          </cell>
          <cell r="Q198">
            <v>22092</v>
          </cell>
          <cell r="R198">
            <v>59709</v>
          </cell>
          <cell r="S198">
            <v>5</v>
          </cell>
        </row>
        <row r="199">
          <cell r="A199">
            <v>364</v>
          </cell>
          <cell r="B199" t="str">
            <v xml:space="preserve">          </v>
          </cell>
          <cell r="C199">
            <v>46</v>
          </cell>
          <cell r="D199" t="str">
            <v xml:space="preserve"> R1.5</v>
          </cell>
          <cell r="E199">
            <v>-50</v>
          </cell>
          <cell r="F199">
            <v>340904415.12</v>
          </cell>
          <cell r="G199">
            <v>146427146.66</v>
          </cell>
          <cell r="H199">
            <v>364929476</v>
          </cell>
          <cell r="I199">
            <v>10713901</v>
          </cell>
          <cell r="J199">
            <v>3.14</v>
          </cell>
          <cell r="K199">
            <v>34.1</v>
          </cell>
          <cell r="L199" t="str">
            <v xml:space="preserve">               </v>
          </cell>
          <cell r="M199" t="str">
            <v xml:space="preserve">               </v>
          </cell>
          <cell r="N199" t="str">
            <v xml:space="preserve">               </v>
          </cell>
          <cell r="O199">
            <v>43</v>
          </cell>
          <cell r="P199">
            <v>17</v>
          </cell>
          <cell r="Q199">
            <v>138021506</v>
          </cell>
          <cell r="R199">
            <v>11096439</v>
          </cell>
          <cell r="S199">
            <v>3.25</v>
          </cell>
        </row>
        <row r="200">
          <cell r="A200">
            <v>365</v>
          </cell>
          <cell r="B200" t="str">
            <v xml:space="preserve">          </v>
          </cell>
          <cell r="C200">
            <v>38</v>
          </cell>
          <cell r="D200" t="str">
            <v xml:space="preserve"> R2.5</v>
          </cell>
          <cell r="E200">
            <v>-25</v>
          </cell>
          <cell r="F200">
            <v>409216186.50999999</v>
          </cell>
          <cell r="G200">
            <v>120401104.94</v>
          </cell>
          <cell r="H200">
            <v>391119128</v>
          </cell>
          <cell r="I200">
            <v>15306553</v>
          </cell>
          <cell r="J200">
            <v>3.74</v>
          </cell>
          <cell r="K200">
            <v>25.6</v>
          </cell>
          <cell r="L200" t="str">
            <v xml:space="preserve">               </v>
          </cell>
          <cell r="M200" t="str">
            <v xml:space="preserve">               </v>
          </cell>
          <cell r="N200" t="str">
            <v xml:space="preserve">               </v>
          </cell>
          <cell r="O200">
            <v>29.4</v>
          </cell>
          <cell r="P200">
            <v>13.1</v>
          </cell>
          <cell r="Q200">
            <v>148542282</v>
          </cell>
          <cell r="R200">
            <v>13452982</v>
          </cell>
          <cell r="S200">
            <v>3.29</v>
          </cell>
        </row>
        <row r="201">
          <cell r="A201">
            <v>366</v>
          </cell>
          <cell r="B201" t="str">
            <v xml:space="preserve">          </v>
          </cell>
          <cell r="C201">
            <v>55</v>
          </cell>
          <cell r="D201" t="str">
            <v xml:space="preserve">   R3</v>
          </cell>
          <cell r="E201">
            <v>-10</v>
          </cell>
          <cell r="F201">
            <v>672272622.88</v>
          </cell>
          <cell r="G201">
            <v>261027349.00999999</v>
          </cell>
          <cell r="H201">
            <v>478472536</v>
          </cell>
          <cell r="I201">
            <v>11912719</v>
          </cell>
          <cell r="J201">
            <v>1.77</v>
          </cell>
          <cell r="K201">
            <v>40.200000000000003</v>
          </cell>
          <cell r="L201" t="str">
            <v xml:space="preserve">               </v>
          </cell>
          <cell r="M201" t="str">
            <v xml:space="preserve">               </v>
          </cell>
          <cell r="N201" t="str">
            <v xml:space="preserve">               </v>
          </cell>
          <cell r="O201">
            <v>38.799999999999997</v>
          </cell>
          <cell r="P201">
            <v>17.2</v>
          </cell>
          <cell r="Q201">
            <v>215126408</v>
          </cell>
          <cell r="R201">
            <v>13458898</v>
          </cell>
          <cell r="S201">
            <v>2</v>
          </cell>
        </row>
        <row r="202">
          <cell r="A202">
            <v>367</v>
          </cell>
          <cell r="B202" t="str">
            <v xml:space="preserve">          </v>
          </cell>
          <cell r="C202">
            <v>38</v>
          </cell>
          <cell r="D202" t="str">
            <v xml:space="preserve"> R2.5</v>
          </cell>
          <cell r="E202">
            <v>-40</v>
          </cell>
          <cell r="F202">
            <v>844856752.28999996</v>
          </cell>
          <cell r="G202">
            <v>341308279.60000002</v>
          </cell>
          <cell r="H202">
            <v>841491174</v>
          </cell>
          <cell r="I202">
            <v>33220993</v>
          </cell>
          <cell r="J202">
            <v>3.93</v>
          </cell>
          <cell r="K202">
            <v>25.3</v>
          </cell>
          <cell r="L202" t="str">
            <v xml:space="preserve">               </v>
          </cell>
          <cell r="M202" t="str">
            <v xml:space="preserve">               </v>
          </cell>
          <cell r="N202" t="str">
            <v xml:space="preserve">               </v>
          </cell>
          <cell r="O202">
            <v>40.4</v>
          </cell>
          <cell r="P202">
            <v>14.2</v>
          </cell>
          <cell r="Q202">
            <v>377270206</v>
          </cell>
          <cell r="R202">
            <v>31107626</v>
          </cell>
          <cell r="S202">
            <v>3.68</v>
          </cell>
        </row>
        <row r="203">
          <cell r="A203">
            <v>368</v>
          </cell>
          <cell r="B203" t="str">
            <v xml:space="preserve">          </v>
          </cell>
          <cell r="C203">
            <v>44</v>
          </cell>
          <cell r="D203" t="str">
            <v xml:space="preserve">   R2</v>
          </cell>
          <cell r="E203">
            <v>-50</v>
          </cell>
          <cell r="F203">
            <v>462673680.60000002</v>
          </cell>
          <cell r="G203">
            <v>181111959.47999999</v>
          </cell>
          <cell r="H203">
            <v>512898561</v>
          </cell>
          <cell r="I203">
            <v>18805777</v>
          </cell>
          <cell r="J203">
            <v>4.0599999999999996</v>
          </cell>
          <cell r="K203">
            <v>27.3</v>
          </cell>
          <cell r="L203" t="str">
            <v xml:space="preserve">               </v>
          </cell>
          <cell r="M203" t="str">
            <v xml:space="preserve">               </v>
          </cell>
          <cell r="N203" t="str">
            <v xml:space="preserve">               </v>
          </cell>
          <cell r="O203">
            <v>39.1</v>
          </cell>
          <cell r="P203">
            <v>19.100000000000001</v>
          </cell>
          <cell r="Q203">
            <v>240978190</v>
          </cell>
          <cell r="R203">
            <v>15754039</v>
          </cell>
          <cell r="S203">
            <v>3.41</v>
          </cell>
        </row>
        <row r="204">
          <cell r="A204">
            <v>369</v>
          </cell>
          <cell r="B204" t="str">
            <v xml:space="preserve">          </v>
          </cell>
          <cell r="C204">
            <v>55</v>
          </cell>
          <cell r="D204" t="str">
            <v xml:space="preserve">   R3</v>
          </cell>
          <cell r="E204">
            <v>-60</v>
          </cell>
          <cell r="F204">
            <v>182057677.19</v>
          </cell>
          <cell r="G204">
            <v>116569686.06999999</v>
          </cell>
          <cell r="H204">
            <v>174722597</v>
          </cell>
          <cell r="I204">
            <v>5727599</v>
          </cell>
          <cell r="J204">
            <v>3.15</v>
          </cell>
          <cell r="K204">
            <v>30.5</v>
          </cell>
          <cell r="L204" t="str">
            <v xml:space="preserve">               </v>
          </cell>
          <cell r="M204" t="str">
            <v xml:space="preserve">               </v>
          </cell>
          <cell r="N204" t="str">
            <v xml:space="preserve">               </v>
          </cell>
          <cell r="O204">
            <v>64</v>
          </cell>
          <cell r="P204">
            <v>26.6</v>
          </cell>
          <cell r="Q204">
            <v>126606345</v>
          </cell>
          <cell r="R204">
            <v>5301520</v>
          </cell>
          <cell r="S204">
            <v>2.91</v>
          </cell>
        </row>
        <row r="205">
          <cell r="A205">
            <v>370</v>
          </cell>
          <cell r="B205" t="str">
            <v xml:space="preserve">          </v>
          </cell>
          <cell r="C205">
            <v>28</v>
          </cell>
          <cell r="D205" t="str">
            <v xml:space="preserve"> S0.5</v>
          </cell>
          <cell r="E205">
            <v>-20</v>
          </cell>
          <cell r="F205">
            <v>140665913.55000001</v>
          </cell>
          <cell r="G205">
            <v>34679835.299999997</v>
          </cell>
          <cell r="H205">
            <v>134119261</v>
          </cell>
          <cell r="I205">
            <v>9030341</v>
          </cell>
          <cell r="J205">
            <v>6.42</v>
          </cell>
          <cell r="K205">
            <v>14.9</v>
          </cell>
          <cell r="L205" t="str">
            <v xml:space="preserve">               </v>
          </cell>
          <cell r="M205" t="str">
            <v xml:space="preserve">               </v>
          </cell>
          <cell r="N205" t="str">
            <v xml:space="preserve">               </v>
          </cell>
          <cell r="O205">
            <v>24.7</v>
          </cell>
          <cell r="P205">
            <v>16.100000000000001</v>
          </cell>
          <cell r="Q205">
            <v>67152593</v>
          </cell>
          <cell r="R205">
            <v>6001860</v>
          </cell>
          <cell r="S205">
            <v>4.2699999999999996</v>
          </cell>
        </row>
        <row r="206">
          <cell r="A206">
            <v>373</v>
          </cell>
          <cell r="B206" t="str">
            <v xml:space="preserve">          </v>
          </cell>
          <cell r="C206">
            <v>31</v>
          </cell>
          <cell r="D206" t="str">
            <v xml:space="preserve"> S0.5</v>
          </cell>
          <cell r="E206">
            <v>-15</v>
          </cell>
          <cell r="F206">
            <v>53727968.479999997</v>
          </cell>
          <cell r="G206">
            <v>18793323.43</v>
          </cell>
          <cell r="H206">
            <v>42993840</v>
          </cell>
          <cell r="I206">
            <v>2552518</v>
          </cell>
          <cell r="J206">
            <v>4.75</v>
          </cell>
          <cell r="K206">
            <v>16.8</v>
          </cell>
          <cell r="L206" t="str">
            <v xml:space="preserve">               </v>
          </cell>
          <cell r="M206" t="str">
            <v xml:space="preserve">               </v>
          </cell>
          <cell r="N206" t="str">
            <v xml:space="preserve">               </v>
          </cell>
          <cell r="O206">
            <v>35</v>
          </cell>
          <cell r="P206">
            <v>18.7</v>
          </cell>
          <cell r="Q206">
            <v>25382569</v>
          </cell>
          <cell r="R206">
            <v>1994513</v>
          </cell>
          <cell r="S206">
            <v>3.71</v>
          </cell>
        </row>
        <row r="207">
          <cell r="A207" t="str">
            <v xml:space="preserve">390.00 01           </v>
          </cell>
          <cell r="B207">
            <v>57526</v>
          </cell>
          <cell r="C207">
            <v>75</v>
          </cell>
          <cell r="D207" t="str">
            <v xml:space="preserve"> S1.5</v>
          </cell>
          <cell r="E207">
            <v>-5</v>
          </cell>
          <cell r="F207">
            <v>20916098.27</v>
          </cell>
          <cell r="G207">
            <v>7596119</v>
          </cell>
          <cell r="H207">
            <v>14365784</v>
          </cell>
          <cell r="I207">
            <v>374164</v>
          </cell>
          <cell r="J207">
            <v>1.79</v>
          </cell>
          <cell r="K207">
            <v>38.4</v>
          </cell>
          <cell r="L207" t="str">
            <v xml:space="preserve">               </v>
          </cell>
          <cell r="M207" t="str">
            <v xml:space="preserve">               </v>
          </cell>
          <cell r="N207" t="str">
            <v xml:space="preserve">               </v>
          </cell>
          <cell r="O207">
            <v>36.299999999999997</v>
          </cell>
          <cell r="P207">
            <v>9.1999999999999993</v>
          </cell>
          <cell r="Q207">
            <v>4232245</v>
          </cell>
          <cell r="R207">
            <v>461410</v>
          </cell>
          <cell r="S207">
            <v>2.21</v>
          </cell>
        </row>
        <row r="208">
          <cell r="A208" t="str">
            <v xml:space="preserve">390.00 99           </v>
          </cell>
          <cell r="B208" t="str">
            <v xml:space="preserve">          </v>
          </cell>
          <cell r="C208">
            <v>45</v>
          </cell>
          <cell r="D208" t="str">
            <v xml:space="preserve"> S1.5</v>
          </cell>
          <cell r="E208">
            <v>-5</v>
          </cell>
          <cell r="F208">
            <v>27691074.899999999</v>
          </cell>
          <cell r="G208">
            <v>20042691.399999999</v>
          </cell>
          <cell r="H208">
            <v>9032937</v>
          </cell>
          <cell r="I208">
            <v>261922</v>
          </cell>
          <cell r="J208">
            <v>0.95</v>
          </cell>
          <cell r="K208">
            <v>34.5</v>
          </cell>
          <cell r="L208" t="str">
            <v xml:space="preserve">               </v>
          </cell>
          <cell r="M208" t="str">
            <v xml:space="preserve">               </v>
          </cell>
          <cell r="N208" t="str">
            <v xml:space="preserve">               </v>
          </cell>
          <cell r="O208">
            <v>72.400000000000006</v>
          </cell>
          <cell r="P208">
            <v>20.6</v>
          </cell>
          <cell r="Q208">
            <v>11166796</v>
          </cell>
          <cell r="R208">
            <v>645479</v>
          </cell>
          <cell r="S208">
            <v>2.33</v>
          </cell>
        </row>
        <row r="209">
          <cell r="A209">
            <v>390.1</v>
          </cell>
          <cell r="B209" t="str">
            <v xml:space="preserve">          </v>
          </cell>
          <cell r="C209">
            <v>40</v>
          </cell>
          <cell r="D209" t="str">
            <v xml:space="preserve">   R3</v>
          </cell>
          <cell r="E209">
            <v>0</v>
          </cell>
          <cell r="F209">
            <v>184775.85</v>
          </cell>
          <cell r="G209">
            <v>170844.11</v>
          </cell>
          <cell r="H209">
            <v>13932</v>
          </cell>
          <cell r="I209">
            <v>423</v>
          </cell>
          <cell r="J209">
            <v>0.23</v>
          </cell>
          <cell r="K209">
            <v>32.9</v>
          </cell>
          <cell r="L209" t="str">
            <v xml:space="preserve">               </v>
          </cell>
          <cell r="M209" t="str">
            <v xml:space="preserve">               </v>
          </cell>
          <cell r="N209" t="str">
            <v xml:space="preserve">               </v>
          </cell>
          <cell r="O209">
            <v>92.5</v>
          </cell>
          <cell r="P209">
            <v>7.9</v>
          </cell>
          <cell r="Q209">
            <v>35497</v>
          </cell>
          <cell r="R209">
            <v>4619</v>
          </cell>
          <cell r="S209">
            <v>2.5</v>
          </cell>
        </row>
        <row r="210">
          <cell r="A210" t="str">
            <v xml:space="preserve">391.10 01           </v>
          </cell>
          <cell r="B210" t="str">
            <v xml:space="preserve">          </v>
          </cell>
          <cell r="C210">
            <v>20</v>
          </cell>
          <cell r="D210" t="str">
            <v xml:space="preserve">   SQ</v>
          </cell>
          <cell r="E210">
            <v>0</v>
          </cell>
          <cell r="F210">
            <v>5896620.0700000003</v>
          </cell>
          <cell r="G210">
            <v>5896620.0700000003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 t="str">
            <v xml:space="preserve">               </v>
          </cell>
          <cell r="M210" t="str">
            <v xml:space="preserve">               </v>
          </cell>
          <cell r="N210" t="str">
            <v xml:space="preserve">               </v>
          </cell>
          <cell r="O210">
            <v>100</v>
          </cell>
          <cell r="P210">
            <v>24.2</v>
          </cell>
          <cell r="Q210">
            <v>5896619</v>
          </cell>
          <cell r="R210">
            <v>0</v>
          </cell>
          <cell r="S210">
            <v>0</v>
          </cell>
        </row>
        <row r="211">
          <cell r="A211" t="str">
            <v xml:space="preserve">391.10 02           </v>
          </cell>
          <cell r="B211" t="str">
            <v xml:space="preserve">          </v>
          </cell>
          <cell r="C211">
            <v>20</v>
          </cell>
          <cell r="D211" t="str">
            <v xml:space="preserve">   SQ</v>
          </cell>
          <cell r="E211">
            <v>0</v>
          </cell>
          <cell r="F211">
            <v>4398911.17</v>
          </cell>
          <cell r="G211">
            <v>2177000</v>
          </cell>
          <cell r="H211">
            <v>2221911</v>
          </cell>
          <cell r="I211">
            <v>219874</v>
          </cell>
          <cell r="J211">
            <v>5</v>
          </cell>
          <cell r="K211">
            <v>10.1</v>
          </cell>
          <cell r="L211" t="str">
            <v xml:space="preserve">               </v>
          </cell>
          <cell r="M211" t="str">
            <v xml:space="preserve">               </v>
          </cell>
          <cell r="N211" t="str">
            <v xml:space="preserve">               </v>
          </cell>
          <cell r="O211">
            <v>49.5</v>
          </cell>
          <cell r="P211">
            <v>10</v>
          </cell>
          <cell r="Q211">
            <v>2196036</v>
          </cell>
          <cell r="R211">
            <v>219946</v>
          </cell>
          <cell r="S211">
            <v>5</v>
          </cell>
        </row>
        <row r="212">
          <cell r="A212">
            <v>391.2</v>
          </cell>
          <cell r="B212" t="str">
            <v xml:space="preserve">          </v>
          </cell>
          <cell r="C212">
            <v>5</v>
          </cell>
          <cell r="D212" t="str">
            <v xml:space="preserve">   SQ</v>
          </cell>
          <cell r="E212">
            <v>0</v>
          </cell>
          <cell r="F212">
            <v>22169281.93</v>
          </cell>
          <cell r="G212">
            <v>13532000</v>
          </cell>
          <cell r="H212">
            <v>8637282</v>
          </cell>
          <cell r="I212">
            <v>4433881</v>
          </cell>
          <cell r="J212">
            <v>20</v>
          </cell>
          <cell r="K212">
            <v>1.9</v>
          </cell>
          <cell r="L212" t="str">
            <v xml:space="preserve">               </v>
          </cell>
          <cell r="M212" t="str">
            <v xml:space="preserve">               </v>
          </cell>
          <cell r="N212" t="str">
            <v xml:space="preserve">               </v>
          </cell>
          <cell r="O212">
            <v>61</v>
          </cell>
          <cell r="P212">
            <v>3.2</v>
          </cell>
          <cell r="Q212">
            <v>14050279</v>
          </cell>
          <cell r="R212">
            <v>4323610</v>
          </cell>
          <cell r="S212">
            <v>19.5</v>
          </cell>
        </row>
        <row r="213">
          <cell r="A213">
            <v>392</v>
          </cell>
          <cell r="B213" t="str">
            <v xml:space="preserve">          </v>
          </cell>
          <cell r="C213">
            <v>12</v>
          </cell>
          <cell r="D213" t="str">
            <v xml:space="preserve">   L3</v>
          </cell>
          <cell r="E213">
            <v>10</v>
          </cell>
          <cell r="F213">
            <v>9188876.1099999994</v>
          </cell>
          <cell r="G213">
            <v>5273637.58</v>
          </cell>
          <cell r="H213">
            <v>2996351</v>
          </cell>
          <cell r="I213">
            <v>482333</v>
          </cell>
          <cell r="J213">
            <v>5.25</v>
          </cell>
          <cell r="K213">
            <v>6.2</v>
          </cell>
          <cell r="L213" t="str">
            <v xml:space="preserve">               </v>
          </cell>
          <cell r="M213" t="str">
            <v xml:space="preserve">               </v>
          </cell>
          <cell r="N213" t="str">
            <v xml:space="preserve">               </v>
          </cell>
          <cell r="O213">
            <v>57.4</v>
          </cell>
          <cell r="P213">
            <v>6.5</v>
          </cell>
          <cell r="Q213">
            <v>4114536</v>
          </cell>
          <cell r="R213">
            <v>688890</v>
          </cell>
          <cell r="S213">
            <v>7.5</v>
          </cell>
        </row>
        <row r="214">
          <cell r="A214" t="str">
            <v xml:space="preserve">393.00 01           </v>
          </cell>
          <cell r="B214" t="str">
            <v xml:space="preserve">          </v>
          </cell>
          <cell r="C214">
            <v>20</v>
          </cell>
          <cell r="D214" t="str">
            <v xml:space="preserve">   FA</v>
          </cell>
          <cell r="E214">
            <v>0</v>
          </cell>
          <cell r="F214">
            <v>589595.93000000005</v>
          </cell>
          <cell r="G214">
            <v>589595.93000000005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 t="str">
            <v xml:space="preserve">               </v>
          </cell>
          <cell r="M214" t="str">
            <v xml:space="preserve">               </v>
          </cell>
          <cell r="N214" t="str">
            <v xml:space="preserve">               </v>
          </cell>
          <cell r="O214">
            <v>100</v>
          </cell>
          <cell r="P214">
            <v>24.8</v>
          </cell>
          <cell r="Q214">
            <v>589596</v>
          </cell>
          <cell r="R214">
            <v>0</v>
          </cell>
          <cell r="S214">
            <v>0</v>
          </cell>
        </row>
        <row r="215">
          <cell r="A215" t="str">
            <v xml:space="preserve">393.00 02           </v>
          </cell>
          <cell r="B215" t="str">
            <v xml:space="preserve">          </v>
          </cell>
          <cell r="C215">
            <v>20</v>
          </cell>
          <cell r="D215" t="str">
            <v xml:space="preserve">   SQ</v>
          </cell>
          <cell r="E215">
            <v>0</v>
          </cell>
          <cell r="F215">
            <v>170968.61</v>
          </cell>
          <cell r="G215">
            <v>33600</v>
          </cell>
          <cell r="H215">
            <v>137369</v>
          </cell>
          <cell r="I215">
            <v>8552</v>
          </cell>
          <cell r="J215">
            <v>5</v>
          </cell>
          <cell r="K215">
            <v>16.100000000000001</v>
          </cell>
          <cell r="L215" t="str">
            <v xml:space="preserve">               </v>
          </cell>
          <cell r="M215" t="str">
            <v xml:space="preserve">               </v>
          </cell>
          <cell r="N215" t="str">
            <v xml:space="preserve">               </v>
          </cell>
          <cell r="O215">
            <v>19.7</v>
          </cell>
          <cell r="P215">
            <v>3.9</v>
          </cell>
          <cell r="Q215">
            <v>33644</v>
          </cell>
          <cell r="R215">
            <v>8548</v>
          </cell>
          <cell r="S215">
            <v>5</v>
          </cell>
        </row>
        <row r="216">
          <cell r="A216" t="str">
            <v xml:space="preserve">394.00 01           </v>
          </cell>
          <cell r="B216" t="str">
            <v xml:space="preserve">          </v>
          </cell>
          <cell r="C216">
            <v>20</v>
          </cell>
          <cell r="D216" t="str">
            <v xml:space="preserve">   FA</v>
          </cell>
          <cell r="E216">
            <v>0</v>
          </cell>
          <cell r="F216">
            <v>3661294.93</v>
          </cell>
          <cell r="G216">
            <v>3661294.93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 t="str">
            <v xml:space="preserve">               </v>
          </cell>
          <cell r="M216" t="str">
            <v xml:space="preserve">               </v>
          </cell>
          <cell r="N216" t="str">
            <v xml:space="preserve">               </v>
          </cell>
          <cell r="O216">
            <v>100</v>
          </cell>
          <cell r="P216">
            <v>23.4</v>
          </cell>
          <cell r="Q216">
            <v>3661294</v>
          </cell>
          <cell r="R216">
            <v>0</v>
          </cell>
          <cell r="S216">
            <v>0</v>
          </cell>
        </row>
        <row r="217">
          <cell r="A217" t="str">
            <v xml:space="preserve">394.00 02           </v>
          </cell>
          <cell r="B217" t="str">
            <v xml:space="preserve">          </v>
          </cell>
          <cell r="C217">
            <v>20</v>
          </cell>
          <cell r="D217" t="str">
            <v xml:space="preserve">   SQ</v>
          </cell>
          <cell r="E217">
            <v>0</v>
          </cell>
          <cell r="F217">
            <v>8917577.8399999999</v>
          </cell>
          <cell r="G217">
            <v>2134000</v>
          </cell>
          <cell r="H217">
            <v>6783578</v>
          </cell>
          <cell r="I217">
            <v>445520</v>
          </cell>
          <cell r="J217">
            <v>5</v>
          </cell>
          <cell r="K217">
            <v>15.2</v>
          </cell>
          <cell r="L217" t="str">
            <v xml:space="preserve">               </v>
          </cell>
          <cell r="M217" t="str">
            <v xml:space="preserve">               </v>
          </cell>
          <cell r="N217" t="str">
            <v xml:space="preserve">               </v>
          </cell>
          <cell r="O217">
            <v>23.9</v>
          </cell>
          <cell r="P217">
            <v>4.8</v>
          </cell>
          <cell r="Q217">
            <v>2139255</v>
          </cell>
          <cell r="R217">
            <v>445879</v>
          </cell>
          <cell r="S217">
            <v>5</v>
          </cell>
        </row>
        <row r="218">
          <cell r="A218" t="str">
            <v xml:space="preserve">395.00 01           </v>
          </cell>
          <cell r="B218" t="str">
            <v xml:space="preserve">          </v>
          </cell>
          <cell r="C218">
            <v>20</v>
          </cell>
          <cell r="D218" t="str">
            <v xml:space="preserve">   FA</v>
          </cell>
          <cell r="E218">
            <v>0</v>
          </cell>
          <cell r="F218">
            <v>4155876.27</v>
          </cell>
          <cell r="G218">
            <v>4155876.27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 t="str">
            <v xml:space="preserve">               </v>
          </cell>
          <cell r="M218" t="str">
            <v xml:space="preserve">               </v>
          </cell>
          <cell r="N218" t="str">
            <v xml:space="preserve">               </v>
          </cell>
          <cell r="O218">
            <v>100</v>
          </cell>
          <cell r="P218">
            <v>23.8</v>
          </cell>
          <cell r="Q218">
            <v>4155877</v>
          </cell>
          <cell r="R218">
            <v>0</v>
          </cell>
          <cell r="S218">
            <v>0</v>
          </cell>
        </row>
        <row r="219">
          <cell r="A219" t="str">
            <v xml:space="preserve">395.00 02           </v>
          </cell>
          <cell r="B219" t="str">
            <v xml:space="preserve">          </v>
          </cell>
          <cell r="C219">
            <v>20</v>
          </cell>
          <cell r="D219" t="str">
            <v xml:space="preserve">   SQ</v>
          </cell>
          <cell r="E219">
            <v>0</v>
          </cell>
          <cell r="F219">
            <v>7875250.46</v>
          </cell>
          <cell r="G219">
            <v>3991000</v>
          </cell>
          <cell r="H219">
            <v>3884250</v>
          </cell>
          <cell r="I219">
            <v>393582</v>
          </cell>
          <cell r="J219">
            <v>5</v>
          </cell>
          <cell r="K219">
            <v>9.9</v>
          </cell>
          <cell r="L219" t="str">
            <v xml:space="preserve">               </v>
          </cell>
          <cell r="M219" t="str">
            <v xml:space="preserve">               </v>
          </cell>
          <cell r="N219" t="str">
            <v xml:space="preserve">               </v>
          </cell>
          <cell r="O219">
            <v>50.7</v>
          </cell>
          <cell r="P219">
            <v>10.199999999999999</v>
          </cell>
          <cell r="Q219">
            <v>4009442</v>
          </cell>
          <cell r="R219">
            <v>393763</v>
          </cell>
          <cell r="S219">
            <v>5</v>
          </cell>
        </row>
        <row r="220">
          <cell r="A220">
            <v>396</v>
          </cell>
          <cell r="B220" t="str">
            <v xml:space="preserve">          </v>
          </cell>
          <cell r="C220">
            <v>14</v>
          </cell>
          <cell r="D220" t="str">
            <v xml:space="preserve">   L3</v>
          </cell>
          <cell r="E220">
            <v>10</v>
          </cell>
          <cell r="F220">
            <v>6082762.2400000002</v>
          </cell>
          <cell r="G220">
            <v>2469390.7200000002</v>
          </cell>
          <cell r="H220">
            <v>3005095</v>
          </cell>
          <cell r="I220">
            <v>400413</v>
          </cell>
          <cell r="J220">
            <v>6.58</v>
          </cell>
          <cell r="K220">
            <v>7.5</v>
          </cell>
          <cell r="L220" t="str">
            <v xml:space="preserve">               </v>
          </cell>
          <cell r="M220" t="str">
            <v xml:space="preserve">               </v>
          </cell>
          <cell r="N220" t="str">
            <v xml:space="preserve">               </v>
          </cell>
          <cell r="O220">
            <v>40.6</v>
          </cell>
          <cell r="P220">
            <v>6.9</v>
          </cell>
          <cell r="Q220">
            <v>2537010</v>
          </cell>
          <cell r="R220">
            <v>390878</v>
          </cell>
          <cell r="S220">
            <v>6.43</v>
          </cell>
        </row>
        <row r="221">
          <cell r="A221" t="str">
            <v xml:space="preserve">397.00 01           </v>
          </cell>
          <cell r="B221" t="str">
            <v xml:space="preserve">          </v>
          </cell>
          <cell r="C221">
            <v>15</v>
          </cell>
          <cell r="D221" t="str">
            <v xml:space="preserve">   FA</v>
          </cell>
          <cell r="E221">
            <v>0</v>
          </cell>
          <cell r="F221">
            <v>12913083.02</v>
          </cell>
          <cell r="G221">
            <v>12913083.02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 t="str">
            <v xml:space="preserve">               </v>
          </cell>
          <cell r="M221" t="str">
            <v xml:space="preserve">               </v>
          </cell>
          <cell r="N221" t="str">
            <v xml:space="preserve">               </v>
          </cell>
          <cell r="O221">
            <v>100</v>
          </cell>
          <cell r="P221">
            <v>21.3</v>
          </cell>
          <cell r="Q221">
            <v>12913083</v>
          </cell>
          <cell r="R221">
            <v>0</v>
          </cell>
          <cell r="S221">
            <v>0</v>
          </cell>
        </row>
        <row r="222">
          <cell r="A222" t="str">
            <v xml:space="preserve">397.00 02           </v>
          </cell>
          <cell r="B222" t="str">
            <v xml:space="preserve">          </v>
          </cell>
          <cell r="C222">
            <v>15</v>
          </cell>
          <cell r="D222" t="str">
            <v xml:space="preserve">   SQ</v>
          </cell>
          <cell r="E222">
            <v>0</v>
          </cell>
          <cell r="F222">
            <v>80874473</v>
          </cell>
          <cell r="G222">
            <v>28500000</v>
          </cell>
          <cell r="H222">
            <v>52374473</v>
          </cell>
          <cell r="I222">
            <v>5396167</v>
          </cell>
          <cell r="J222">
            <v>6.67</v>
          </cell>
          <cell r="K222">
            <v>9.6999999999999993</v>
          </cell>
          <cell r="L222" t="str">
            <v xml:space="preserve">               </v>
          </cell>
          <cell r="M222" t="str">
            <v xml:space="preserve">               </v>
          </cell>
          <cell r="N222" t="str">
            <v xml:space="preserve">               </v>
          </cell>
          <cell r="O222">
            <v>35.200000000000003</v>
          </cell>
          <cell r="P222">
            <v>5.3</v>
          </cell>
          <cell r="Q222">
            <v>28575798</v>
          </cell>
          <cell r="R222">
            <v>5394327</v>
          </cell>
          <cell r="S222">
            <v>6.67</v>
          </cell>
        </row>
        <row r="223">
          <cell r="A223" t="str">
            <v xml:space="preserve">398.00 01           </v>
          </cell>
          <cell r="B223" t="str">
            <v xml:space="preserve">          </v>
          </cell>
          <cell r="C223">
            <v>15</v>
          </cell>
          <cell r="D223" t="str">
            <v xml:space="preserve">   FA</v>
          </cell>
          <cell r="E223">
            <v>0</v>
          </cell>
          <cell r="F223">
            <v>86544.16</v>
          </cell>
          <cell r="G223">
            <v>86544.16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 t="str">
            <v xml:space="preserve">               </v>
          </cell>
          <cell r="M223" t="str">
            <v xml:space="preserve">               </v>
          </cell>
          <cell r="N223" t="str">
            <v xml:space="preserve">               </v>
          </cell>
          <cell r="O223">
            <v>100</v>
          </cell>
          <cell r="P223">
            <v>18.5</v>
          </cell>
          <cell r="Q223">
            <v>86545</v>
          </cell>
          <cell r="R223">
            <v>0</v>
          </cell>
          <cell r="S223">
            <v>0</v>
          </cell>
        </row>
        <row r="224">
          <cell r="A224" t="str">
            <v xml:space="preserve">398.00 02           </v>
          </cell>
          <cell r="B224" t="str">
            <v xml:space="preserve">          </v>
          </cell>
          <cell r="C224">
            <v>15</v>
          </cell>
          <cell r="D224" t="str">
            <v xml:space="preserve">   SQ</v>
          </cell>
          <cell r="E224">
            <v>0</v>
          </cell>
          <cell r="F224">
            <v>190785.64</v>
          </cell>
          <cell r="G224">
            <v>67100</v>
          </cell>
          <cell r="H224">
            <v>123686</v>
          </cell>
          <cell r="I224">
            <v>12718</v>
          </cell>
          <cell r="J224">
            <v>6.67</v>
          </cell>
          <cell r="K224">
            <v>9.6999999999999993</v>
          </cell>
          <cell r="L224" t="str">
            <v xml:space="preserve">               </v>
          </cell>
          <cell r="M224" t="str">
            <v xml:space="preserve">               </v>
          </cell>
          <cell r="N224" t="str">
            <v xml:space="preserve">               </v>
          </cell>
          <cell r="O224">
            <v>35.200000000000003</v>
          </cell>
          <cell r="P224">
            <v>5.3</v>
          </cell>
          <cell r="Q224">
            <v>67090</v>
          </cell>
          <cell r="R224">
            <v>12725</v>
          </cell>
          <cell r="S224">
            <v>6.67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8">
          <cell r="C28">
            <v>0</v>
          </cell>
        </row>
      </sheetData>
      <sheetData sheetId="5"/>
      <sheetData sheetId="6">
        <row r="1">
          <cell r="A1" t="str">
            <v>(All Generics)_2019 IRP Base + No CO2_Update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0.02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6">
          <cell r="D246">
            <v>0</v>
          </cell>
        </row>
      </sheetData>
      <sheetData sheetId="23">
        <row r="7">
          <cell r="D7">
            <v>2647092.3035891815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2">
          <cell r="B32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99">
          <cell r="M199">
            <v>0</v>
          </cell>
        </row>
      </sheetData>
      <sheetData sheetId="71"/>
      <sheetData sheetId="72"/>
      <sheetData sheetId="73"/>
      <sheetData sheetId="74"/>
      <sheetData sheetId="7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2"/>
      <sheetName val="Batteries_3"/>
      <sheetName val="Batteries_4"/>
      <sheetName val="Wind"/>
      <sheetName val="MT Wind"/>
      <sheetName val="Solar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>
        <row r="17">
          <cell r="A17" t="str">
            <v>WA Solar</v>
          </cell>
        </row>
      </sheetData>
      <sheetData sheetId="4"/>
      <sheetData sheetId="5">
        <row r="1">
          <cell r="A1" t="str">
            <v>(All Generics)_2017 IRP Base + No CO2</v>
          </cell>
        </row>
        <row r="35">
          <cell r="C35">
            <v>20</v>
          </cell>
        </row>
      </sheetData>
      <sheetData sheetId="6">
        <row r="211">
          <cell r="S211">
            <v>53883.15625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H46">
            <v>16</v>
          </cell>
        </row>
      </sheetData>
      <sheetData sheetId="15">
        <row r="37">
          <cell r="C37">
            <v>25</v>
          </cell>
        </row>
      </sheetData>
      <sheetData sheetId="16">
        <row r="24">
          <cell r="C24">
            <v>0.16</v>
          </cell>
        </row>
      </sheetData>
      <sheetData sheetId="17">
        <row r="25">
          <cell r="C25">
            <v>1</v>
          </cell>
        </row>
      </sheetData>
      <sheetData sheetId="18">
        <row r="33">
          <cell r="C33">
            <v>0.93</v>
          </cell>
        </row>
      </sheetData>
      <sheetData sheetId="19">
        <row r="211">
          <cell r="C211">
            <v>0</v>
          </cell>
        </row>
      </sheetData>
      <sheetData sheetId="20">
        <row r="209">
          <cell r="C209">
            <v>0</v>
          </cell>
        </row>
      </sheetData>
      <sheetData sheetId="21">
        <row r="193">
          <cell r="C193">
            <v>0</v>
          </cell>
        </row>
      </sheetData>
      <sheetData sheetId="22">
        <row r="7">
          <cell r="D7">
            <v>2160538.8225643248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B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99">
          <cell r="M199">
            <v>0.15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 Electrification - 40HW - P"/>
      <sheetName val="cleaned"/>
      <sheetName val="Sheet3"/>
      <sheetName val="P1s"/>
    </sheetNames>
    <sheetDataSet>
      <sheetData sheetId="0"/>
      <sheetData sheetId="1"/>
      <sheetData sheetId="2"/>
      <sheetData sheetId="3">
        <row r="2">
          <cell r="D2" t="str">
            <v>T_042700WHITERV-042712WHITRVSC1</v>
          </cell>
        </row>
        <row r="3">
          <cell r="D3" t="str">
            <v>T_042703ALDERTON-042708ALDRTNEC1</v>
          </cell>
        </row>
        <row r="4">
          <cell r="D4" t="str">
            <v>L_042703ALDERTON-042700WHITERVC1</v>
          </cell>
        </row>
        <row r="5">
          <cell r="D5" t="str">
            <v>T_042507BERYDALE-042508BERRYDALC1</v>
          </cell>
        </row>
        <row r="6">
          <cell r="D6" t="str">
            <v>NL_046658TIDEFLTS-046684BRNPTTPC1</v>
          </cell>
        </row>
        <row r="7">
          <cell r="D7" t="str">
            <v>NL_046657TIFLTSTP-046658TIDEFLTSC1</v>
          </cell>
        </row>
        <row r="8">
          <cell r="D8" t="str">
            <v>NL_046684BRNPTTP-046729HYLEBTPC1</v>
          </cell>
        </row>
        <row r="9">
          <cell r="D9" t="str">
            <v>NL_042507BERYDALE-403031COV_BER_CIOC1</v>
          </cell>
        </row>
        <row r="10">
          <cell r="D10" t="str">
            <v>L_040305COVINGTM-042507BERYDALEC1-MS</v>
          </cell>
        </row>
        <row r="11">
          <cell r="D11" t="str">
            <v>NL_040305COVINGTM-403031COV_BER_CIOC1</v>
          </cell>
        </row>
        <row r="12">
          <cell r="D12" t="str">
            <v>NL_042530STARWOOD-046774STARWDTAC1</v>
          </cell>
        </row>
        <row r="13">
          <cell r="D13" t="str">
            <v>L_042530STARWOOD-046774STARWDTAC1</v>
          </cell>
        </row>
        <row r="14">
          <cell r="D14" t="str">
            <v>NL_046729HYLEBTP-046774STARWDTAC1</v>
          </cell>
        </row>
        <row r="15">
          <cell r="D15" t="str">
            <v>L_042779SUMNER-042712WHITRVSC1</v>
          </cell>
        </row>
        <row r="16">
          <cell r="D16" t="str">
            <v>L_042779SUMNER-042788WOODLNDPC1</v>
          </cell>
        </row>
        <row r="17">
          <cell r="D17" t="str">
            <v>NL_040304COVINGTE-042700WHITE RVC1</v>
          </cell>
        </row>
        <row r="18">
          <cell r="D18" t="str">
            <v>L_040304COVINGTE-042700WHITERVC1</v>
          </cell>
        </row>
        <row r="19">
          <cell r="D19" t="str">
            <v>L_042773RHODESLK-042708ALDRTNEC1</v>
          </cell>
        </row>
        <row r="20">
          <cell r="D20" t="str">
            <v>L_040305COVINGTM-042700WHITERVC2</v>
          </cell>
        </row>
        <row r="21">
          <cell r="D21" t="str">
            <v>NL_040305COVINGTM-042700WHITE RVC2</v>
          </cell>
        </row>
        <row r="22">
          <cell r="D22" t="str">
            <v>NT_040792OLY W-040791OLYMPIA EC2</v>
          </cell>
        </row>
        <row r="23">
          <cell r="D23" t="str">
            <v>T_042806TONO-040821PAUL500C1</v>
          </cell>
        </row>
        <row r="24">
          <cell r="D24" t="str">
            <v>T_042700WHITERV-042701WHITRVNC2</v>
          </cell>
        </row>
        <row r="25">
          <cell r="D25" t="str">
            <v>T_042703ALDERTON-042708ALDRTNEC1</v>
          </cell>
        </row>
        <row r="26">
          <cell r="D26" t="str">
            <v>L_042703ALDERTON-042700WHITERVC1</v>
          </cell>
        </row>
        <row r="27">
          <cell r="D27" t="str">
            <v>T_042516OBRIENS-042514OBRIENSC2</v>
          </cell>
        </row>
        <row r="28">
          <cell r="D28" t="str">
            <v>T_042507BERYDALE-042508BERRYDALC1</v>
          </cell>
        </row>
        <row r="29">
          <cell r="D29" t="str">
            <v>L_042809OLYPN-040791OLYMPIAEC1</v>
          </cell>
        </row>
        <row r="30">
          <cell r="D30" t="str">
            <v>NL_042809OLY P N-040791OLYMPIA EC1</v>
          </cell>
        </row>
        <row r="31">
          <cell r="D31" t="str">
            <v>L_042800OLYMPAP-040791OLYMPIAEC2</v>
          </cell>
        </row>
        <row r="32">
          <cell r="D32" t="str">
            <v>NL_040971SHELTON-409710SBR_SHE_CIOC1</v>
          </cell>
        </row>
        <row r="33">
          <cell r="D33" t="str">
            <v>L_042900S.BREM-409710SBR_SHE_CIOC1</v>
          </cell>
        </row>
        <row r="34">
          <cell r="D34" t="str">
            <v>NL_042900S.BREM-409710SBR_SHE_CIOC1</v>
          </cell>
        </row>
        <row r="35">
          <cell r="D35" t="str">
            <v>T_042900S.BREM-042910S.BREMEC1</v>
          </cell>
        </row>
        <row r="36">
          <cell r="D36" t="str">
            <v>L_042779SUMNER-042712WHITRVSC1</v>
          </cell>
        </row>
        <row r="37">
          <cell r="D37" t="str">
            <v>L_042779SUMNER-042712WHITRVSC1</v>
          </cell>
        </row>
        <row r="38">
          <cell r="D38" t="str">
            <v>L_042707ALDRTNW-042776SHAWC1</v>
          </cell>
        </row>
        <row r="39">
          <cell r="D39" t="str">
            <v>L_042779SUMNER-042712WHITRVSC1</v>
          </cell>
        </row>
        <row r="40">
          <cell r="D40" t="str">
            <v>L_042505CHRISTOP-042516OBRIENSC1</v>
          </cell>
        </row>
        <row r="41">
          <cell r="D41" t="str">
            <v>L_3T: OBRIEN-CHRISTOPHTAP</v>
          </cell>
        </row>
        <row r="42">
          <cell r="D42" t="str">
            <v>T_042700WHITERV-042712WHITRVSC1</v>
          </cell>
        </row>
        <row r="43">
          <cell r="D43" t="str">
            <v>T_042507BERYDALE-042508BERRYDALC1</v>
          </cell>
        </row>
        <row r="44">
          <cell r="D44" t="str">
            <v>NT_040693MAPLE VL-040689MAPLE V3C2</v>
          </cell>
        </row>
        <row r="45">
          <cell r="D45" t="str">
            <v>T_042700WHITERV-042701WHITRVNC2</v>
          </cell>
        </row>
        <row r="46">
          <cell r="D46" t="str">
            <v>T_042516OBRIENS-042514OBRIENSC2</v>
          </cell>
        </row>
        <row r="47">
          <cell r="D47" t="str">
            <v>L_042505CHRISTOP-042516OBRIENSC1</v>
          </cell>
        </row>
        <row r="48">
          <cell r="D48" t="str">
            <v>L_3T: OBRIEN-CHRISTOPHTAP</v>
          </cell>
        </row>
        <row r="49">
          <cell r="D49" t="str">
            <v>T_042700WHITERV-042712WHITRVSC1</v>
          </cell>
        </row>
        <row r="50">
          <cell r="D50" t="str">
            <v>T_042507BERYDALE-042508BERRYDALC1</v>
          </cell>
        </row>
        <row r="51">
          <cell r="D51" t="str">
            <v>NT_040693MAPLE VL-040689MAPLE V3C2</v>
          </cell>
        </row>
        <row r="52">
          <cell r="D52" t="str">
            <v>T_042700WHITERV-042701WHITRVNC2</v>
          </cell>
        </row>
        <row r="53">
          <cell r="D53" t="str">
            <v>T_042516OBRIENS-042514OBRIENSC2</v>
          </cell>
        </row>
        <row r="54">
          <cell r="D54" t="str">
            <v>T_042503OBRIENN-042513OBRIENNC1</v>
          </cell>
        </row>
        <row r="55">
          <cell r="D55" t="str">
            <v>NL_042507BERYDALE-403031COV_BER_CIOC1</v>
          </cell>
        </row>
        <row r="56">
          <cell r="D56" t="str">
            <v>L_040305COVINGTM-042507BERYDALEC1-MS</v>
          </cell>
        </row>
        <row r="57">
          <cell r="D57" t="str">
            <v>NL_040305COVINGTM-403031COV_BER_CIOC1</v>
          </cell>
        </row>
        <row r="58">
          <cell r="D58" t="str">
            <v>L_042703ALDERTON-042700WHITERVC1</v>
          </cell>
        </row>
        <row r="59">
          <cell r="D59" t="str">
            <v>T_042703ALDERTON-042708ALDRTNEC1</v>
          </cell>
        </row>
        <row r="60">
          <cell r="D60" t="str">
            <v>T_042503OBRIENN-042513OBRIENNC1</v>
          </cell>
        </row>
        <row r="61">
          <cell r="D61" t="str">
            <v>L_042901S.BREMW-042978SINCLARPC1</v>
          </cell>
        </row>
        <row r="62">
          <cell r="D62" t="str">
            <v>L_047011FERNREF-042030TERRELLC1</v>
          </cell>
        </row>
        <row r="63">
          <cell r="D63" t="str">
            <v>NL_047011FERN REF-042030TERRELLC1</v>
          </cell>
        </row>
        <row r="64">
          <cell r="D64" t="str">
            <v>NL_047011FERN REF-042030TERRELLC1</v>
          </cell>
        </row>
        <row r="65">
          <cell r="D65" t="str">
            <v>L_047011FERNREF-042030TERRELLC1</v>
          </cell>
        </row>
        <row r="66">
          <cell r="D66" t="str">
            <v>L_042901S.BREMW-042978SINCLARPC1</v>
          </cell>
        </row>
        <row r="67">
          <cell r="D67" t="str">
            <v>T_042700WHITERV-042712WHITRVSC1</v>
          </cell>
        </row>
        <row r="68">
          <cell r="D68" t="str">
            <v>T_042700WHITERV-042701WHITRVNC2</v>
          </cell>
        </row>
        <row r="69">
          <cell r="D69" t="str">
            <v>L_042200WHIDBYN-042202WHIDBYSC1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scription"/>
      <sheetName val="Assumptions (Input)"/>
      <sheetName val="Operations(Input)"/>
      <sheetName val="Capital Projects(Input)"/>
      <sheetName val="Plant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strip Inputs"/>
      <sheetName val="Revenue Requirement"/>
      <sheetName val="Colstrip Costs"/>
      <sheetName val="Instructions"/>
      <sheetName val="Details"/>
      <sheetName val="Cash Flow"/>
      <sheetName val="Input Summary"/>
      <sheetName val="Description"/>
      <sheetName val="Assumptions (Input)"/>
      <sheetName val="Operations(Input)"/>
      <sheetName val="Capital Projects(Input)"/>
      <sheetName val="Plant(Input)"/>
      <sheetName val="Plant 2035 Shutdown 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  <sheetName val="Decomissioning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Leadsheet"/>
      <sheetName val="Metrics"/>
      <sheetName val="Evaluation Summary"/>
      <sheetName val="Comments"/>
      <sheetName val="LPProblem"/>
      <sheetName val="Clean Energy Standard"/>
      <sheetName val="Peak Capacity Need"/>
      <sheetName val="Assumptions"/>
      <sheetName val="PPA Rollup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O33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6">
          <cell r="I4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0">
          <cell r="E90">
            <v>39814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5">
          <cell r="E75">
            <v>39814</v>
          </cell>
          <cell r="F75">
            <v>39845</v>
          </cell>
          <cell r="G75">
            <v>39873</v>
          </cell>
          <cell r="H75">
            <v>39904</v>
          </cell>
          <cell r="I75">
            <v>39934</v>
          </cell>
          <cell r="J75">
            <v>39965</v>
          </cell>
          <cell r="K75">
            <v>39995</v>
          </cell>
          <cell r="L75">
            <v>40026</v>
          </cell>
          <cell r="M75">
            <v>40057</v>
          </cell>
          <cell r="N75">
            <v>40087</v>
          </cell>
          <cell r="O75">
            <v>40118</v>
          </cell>
          <cell r="P75">
            <v>40148</v>
          </cell>
          <cell r="Q75">
            <v>40179</v>
          </cell>
          <cell r="R75">
            <v>40210</v>
          </cell>
          <cell r="S75">
            <v>40238</v>
          </cell>
          <cell r="T75">
            <v>40269</v>
          </cell>
          <cell r="U75">
            <v>40299</v>
          </cell>
          <cell r="V75">
            <v>40330</v>
          </cell>
          <cell r="W75">
            <v>40360</v>
          </cell>
          <cell r="X75">
            <v>40391</v>
          </cell>
          <cell r="Y75">
            <v>40422</v>
          </cell>
          <cell r="Z75">
            <v>40452</v>
          </cell>
          <cell r="AA75">
            <v>40483</v>
          </cell>
          <cell r="AB75">
            <v>40513</v>
          </cell>
          <cell r="AC75">
            <v>40544</v>
          </cell>
          <cell r="AD75">
            <v>40575</v>
          </cell>
          <cell r="AE75">
            <v>40603</v>
          </cell>
          <cell r="AF75">
            <v>40634</v>
          </cell>
          <cell r="AG75">
            <v>40664</v>
          </cell>
          <cell r="AH75">
            <v>40695</v>
          </cell>
          <cell r="AI75">
            <v>40725</v>
          </cell>
          <cell r="AJ75">
            <v>40756</v>
          </cell>
          <cell r="AK75">
            <v>40787</v>
          </cell>
          <cell r="AL75">
            <v>40817</v>
          </cell>
          <cell r="AM75">
            <v>40848</v>
          </cell>
          <cell r="AN75">
            <v>40878</v>
          </cell>
          <cell r="AO75">
            <v>40909</v>
          </cell>
          <cell r="AP75">
            <v>40940</v>
          </cell>
          <cell r="AQ75">
            <v>40969</v>
          </cell>
          <cell r="AR75">
            <v>41000</v>
          </cell>
        </row>
        <row r="76">
          <cell r="D76">
            <v>1</v>
          </cell>
          <cell r="E76">
            <v>1.3076224702099486</v>
          </cell>
          <cell r="F76">
            <v>1.3080472602102526</v>
          </cell>
          <cell r="G76">
            <v>1.2945368171021376</v>
          </cell>
          <cell r="H76">
            <v>1.295358649789029</v>
          </cell>
          <cell r="O76">
            <v>1.3672896699269002</v>
          </cell>
          <cell r="P76">
            <v>1.3671607753705823</v>
          </cell>
          <cell r="Q76">
            <v>1.3671607753705823</v>
          </cell>
          <cell r="R76">
            <v>1.3675622622991039</v>
          </cell>
          <cell r="S76">
            <v>1.3548412965725196</v>
          </cell>
          <cell r="T76">
            <v>1.3555908850026503</v>
          </cell>
          <cell r="AA76">
            <v>1.3672896699269002</v>
          </cell>
          <cell r="AB76">
            <v>1.3671607753705823</v>
          </cell>
          <cell r="AC76">
            <v>1.3076224702099486</v>
          </cell>
          <cell r="AD76">
            <v>1.3080472602102526</v>
          </cell>
          <cell r="AE76">
            <v>1.2945368171021376</v>
          </cell>
          <cell r="AF76">
            <v>1.295358649789029</v>
          </cell>
          <cell r="AM76">
            <v>1.3610733723620612</v>
          </cell>
          <cell r="AN76">
            <v>1.3609470756528876</v>
          </cell>
          <cell r="AO76">
            <v>1.3609470756528876</v>
          </cell>
          <cell r="AP76">
            <v>1.3266393261895317</v>
          </cell>
          <cell r="AQ76">
            <v>1.3485391444713466</v>
          </cell>
          <cell r="AR76">
            <v>1.3493087327183177</v>
          </cell>
        </row>
        <row r="77">
          <cell r="D77">
            <v>2</v>
          </cell>
          <cell r="E77">
            <v>1.3076224702099486</v>
          </cell>
          <cell r="F77">
            <v>1.3080472602102526</v>
          </cell>
          <cell r="G77">
            <v>1.2945368171021376</v>
          </cell>
          <cell r="H77">
            <v>1.295358649789029</v>
          </cell>
          <cell r="O77">
            <v>1.3672896699269002</v>
          </cell>
          <cell r="P77">
            <v>1.3671607753705823</v>
          </cell>
          <cell r="Q77">
            <v>1.3671607753705823</v>
          </cell>
          <cell r="R77">
            <v>1.3675622622991039</v>
          </cell>
          <cell r="S77">
            <v>1.3548412965725196</v>
          </cell>
          <cell r="T77">
            <v>1.3555908850026503</v>
          </cell>
          <cell r="AA77">
            <v>1.3672896699269002</v>
          </cell>
          <cell r="AB77">
            <v>1.3671607753705823</v>
          </cell>
          <cell r="AC77">
            <v>1.3076224702099486</v>
          </cell>
          <cell r="AD77">
            <v>1.3080472602102526</v>
          </cell>
          <cell r="AE77">
            <v>1.2945368171021376</v>
          </cell>
          <cell r="AF77">
            <v>1.295358649789029</v>
          </cell>
          <cell r="AM77">
            <v>1.3610733723620612</v>
          </cell>
          <cell r="AN77">
            <v>1.3609470756528876</v>
          </cell>
          <cell r="AO77">
            <v>1.3609470756528876</v>
          </cell>
          <cell r="AP77">
            <v>1.3266393261895317</v>
          </cell>
          <cell r="AQ77">
            <v>1.3485391444713466</v>
          </cell>
          <cell r="AR77">
            <v>1.3493087327183177</v>
          </cell>
        </row>
        <row r="78">
          <cell r="D78">
            <v>3</v>
          </cell>
          <cell r="E78">
            <v>1.3076224702099486</v>
          </cell>
          <cell r="F78">
            <v>1.3080472602102526</v>
          </cell>
          <cell r="G78">
            <v>1.2945368171021376</v>
          </cell>
          <cell r="H78">
            <v>1.295358649789029</v>
          </cell>
          <cell r="O78">
            <v>1.3672896699269002</v>
          </cell>
          <cell r="P78">
            <v>1.3671607753705823</v>
          </cell>
          <cell r="Q78">
            <v>1.3671607753705823</v>
          </cell>
          <cell r="R78">
            <v>1.3675622622991039</v>
          </cell>
          <cell r="S78">
            <v>1.3548412965725196</v>
          </cell>
          <cell r="T78">
            <v>1.3555908850026503</v>
          </cell>
          <cell r="AA78">
            <v>1.3672896699269002</v>
          </cell>
          <cell r="AB78">
            <v>1.3671607753705823</v>
          </cell>
          <cell r="AC78">
            <v>1.3076224702099486</v>
          </cell>
          <cell r="AD78">
            <v>1.3080472602102526</v>
          </cell>
          <cell r="AE78">
            <v>1.2945368171021376</v>
          </cell>
          <cell r="AF78">
            <v>1.295358649789029</v>
          </cell>
          <cell r="AM78">
            <v>1.3610733723620612</v>
          </cell>
          <cell r="AN78">
            <v>1.3609470756528876</v>
          </cell>
          <cell r="AO78">
            <v>1.3609470756528876</v>
          </cell>
          <cell r="AP78">
            <v>1.3266393261895317</v>
          </cell>
          <cell r="AQ78">
            <v>1.3485391444713466</v>
          </cell>
          <cell r="AR78">
            <v>1.3493087327183177</v>
          </cell>
        </row>
        <row r="79">
          <cell r="D79">
            <v>4</v>
          </cell>
          <cell r="E79">
            <v>1.3076224702099486</v>
          </cell>
          <cell r="F79">
            <v>1.3080472602102526</v>
          </cell>
          <cell r="G79">
            <v>1.2945368171021376</v>
          </cell>
          <cell r="H79">
            <v>1.295358649789029</v>
          </cell>
          <cell r="O79">
            <v>1.3672896699269002</v>
          </cell>
          <cell r="P79">
            <v>1.3671607753705823</v>
          </cell>
          <cell r="Q79">
            <v>1.3671607753705823</v>
          </cell>
          <cell r="R79">
            <v>1.3675622622991039</v>
          </cell>
          <cell r="S79">
            <v>1.3548412965725196</v>
          </cell>
          <cell r="T79">
            <v>1.3555908850026503</v>
          </cell>
          <cell r="AA79">
            <v>1.3672896699269002</v>
          </cell>
          <cell r="AB79">
            <v>1.3671607753705823</v>
          </cell>
          <cell r="AC79">
            <v>1.3076224702099486</v>
          </cell>
          <cell r="AD79">
            <v>1.3080472602102526</v>
          </cell>
          <cell r="AE79">
            <v>1.2945368171021376</v>
          </cell>
          <cell r="AF79">
            <v>1.295358649789029</v>
          </cell>
          <cell r="AM79">
            <v>1.3610733723620612</v>
          </cell>
          <cell r="AN79">
            <v>1.3609470756528876</v>
          </cell>
          <cell r="AO79">
            <v>1.3609470756528876</v>
          </cell>
          <cell r="AP79">
            <v>1.3266393261895317</v>
          </cell>
          <cell r="AQ79">
            <v>1.3485391444713466</v>
          </cell>
          <cell r="AR79">
            <v>1.3493087327183177</v>
          </cell>
        </row>
        <row r="80">
          <cell r="D80">
            <v>5</v>
          </cell>
          <cell r="E80">
            <v>1.3076224702099486</v>
          </cell>
          <cell r="F80">
            <v>1.3080472602102526</v>
          </cell>
          <cell r="G80">
            <v>1.2945368171021376</v>
          </cell>
          <cell r="H80">
            <v>1.295358649789029</v>
          </cell>
          <cell r="O80">
            <v>1.3672896699269002</v>
          </cell>
          <cell r="P80">
            <v>1.3671607753705823</v>
          </cell>
          <cell r="Q80">
            <v>1.3671607753705823</v>
          </cell>
          <cell r="R80">
            <v>1.3675622622991039</v>
          </cell>
          <cell r="S80">
            <v>1.3548412965725196</v>
          </cell>
          <cell r="T80">
            <v>1.3555908850026503</v>
          </cell>
          <cell r="AA80">
            <v>1.3672896699269002</v>
          </cell>
          <cell r="AB80">
            <v>1.3671607753705823</v>
          </cell>
          <cell r="AC80">
            <v>1.3076224702099486</v>
          </cell>
          <cell r="AD80">
            <v>1.3080472602102526</v>
          </cell>
          <cell r="AE80">
            <v>1.2945368171021376</v>
          </cell>
          <cell r="AF80">
            <v>1.295358649789029</v>
          </cell>
          <cell r="AM80">
            <v>1.3610733723620612</v>
          </cell>
          <cell r="AN80">
            <v>1.3609470756528876</v>
          </cell>
          <cell r="AO80">
            <v>1.3609470756528876</v>
          </cell>
          <cell r="AP80">
            <v>1.3266393261895317</v>
          </cell>
          <cell r="AQ80">
            <v>1.3485391444713466</v>
          </cell>
          <cell r="AR80">
            <v>1.3493087327183177</v>
          </cell>
        </row>
        <row r="81">
          <cell r="D81">
            <v>6</v>
          </cell>
          <cell r="E81">
            <v>1.3076224702099486</v>
          </cell>
          <cell r="F81">
            <v>1.3080472602102526</v>
          </cell>
          <cell r="G81">
            <v>1.2945368171021376</v>
          </cell>
          <cell r="H81">
            <v>1.295358649789029</v>
          </cell>
          <cell r="O81">
            <v>1.3672896699269002</v>
          </cell>
          <cell r="P81">
            <v>1.3671607753705823</v>
          </cell>
          <cell r="Q81">
            <v>1.3671607753705823</v>
          </cell>
          <cell r="R81">
            <v>1.3675622622991039</v>
          </cell>
          <cell r="S81">
            <v>1.3548412965725196</v>
          </cell>
          <cell r="T81">
            <v>1.3555908850026503</v>
          </cell>
          <cell r="AA81">
            <v>1.3672896699269002</v>
          </cell>
          <cell r="AB81">
            <v>1.3671607753705823</v>
          </cell>
          <cell r="AC81">
            <v>1.3076224702099486</v>
          </cell>
          <cell r="AD81">
            <v>1.3080472602102526</v>
          </cell>
          <cell r="AE81">
            <v>1.2945368171021376</v>
          </cell>
          <cell r="AF81">
            <v>1.295358649789029</v>
          </cell>
          <cell r="AM81">
            <v>1.3610733723620612</v>
          </cell>
          <cell r="AN81">
            <v>1.3609470756528876</v>
          </cell>
          <cell r="AO81">
            <v>1.3609470756528876</v>
          </cell>
          <cell r="AP81">
            <v>1.3266393261895317</v>
          </cell>
          <cell r="AQ81">
            <v>1.3485391444713466</v>
          </cell>
          <cell r="AR81">
            <v>1.3493087327183177</v>
          </cell>
        </row>
        <row r="82">
          <cell r="D82">
            <v>7</v>
          </cell>
          <cell r="E82">
            <v>0.76928314734253833</v>
          </cell>
          <cell r="F82">
            <v>0.76896455484231097</v>
          </cell>
          <cell r="G82">
            <v>0.77909738717339672</v>
          </cell>
          <cell r="H82">
            <v>0.77848101265822789</v>
          </cell>
          <cell r="O82">
            <v>0.72453274755482466</v>
          </cell>
          <cell r="P82">
            <v>0.72462941847206386</v>
          </cell>
          <cell r="Q82">
            <v>0.72462941847206386</v>
          </cell>
          <cell r="R82">
            <v>0.72432830327567177</v>
          </cell>
          <cell r="S82">
            <v>0.73386902757061057</v>
          </cell>
          <cell r="T82">
            <v>0.73330683624801274</v>
          </cell>
          <cell r="AA82">
            <v>0.72453274755482466</v>
          </cell>
          <cell r="AB82">
            <v>0.72462941847206386</v>
          </cell>
          <cell r="AC82">
            <v>0.76928314734253833</v>
          </cell>
          <cell r="AD82">
            <v>0.76896455484231097</v>
          </cell>
          <cell r="AE82">
            <v>0.77909738717339672</v>
          </cell>
          <cell r="AF82">
            <v>0.77848101265822789</v>
          </cell>
          <cell r="AM82">
            <v>0.72919497072845385</v>
          </cell>
          <cell r="AN82">
            <v>0.72928969326033422</v>
          </cell>
          <cell r="AO82">
            <v>0.72928969326033422</v>
          </cell>
          <cell r="AP82">
            <v>0.75502050535785148</v>
          </cell>
          <cell r="AQ82">
            <v>0.73859564164648916</v>
          </cell>
          <cell r="AR82">
            <v>0.73801845046126158</v>
          </cell>
        </row>
        <row r="83">
          <cell r="D83">
            <v>8</v>
          </cell>
          <cell r="E83">
            <v>0.76928314734253833</v>
          </cell>
          <cell r="F83">
            <v>0.76896455484231097</v>
          </cell>
          <cell r="G83">
            <v>0.77909738717339672</v>
          </cell>
          <cell r="H83">
            <v>0.77848101265822789</v>
          </cell>
          <cell r="O83">
            <v>0.72453274755482466</v>
          </cell>
          <cell r="P83">
            <v>0.72462941847206386</v>
          </cell>
          <cell r="Q83">
            <v>0.72462941847206386</v>
          </cell>
          <cell r="R83">
            <v>0.72432830327567177</v>
          </cell>
          <cell r="S83">
            <v>0.73386902757061057</v>
          </cell>
          <cell r="T83">
            <v>0.73330683624801274</v>
          </cell>
          <cell r="AA83">
            <v>0.72453274755482466</v>
          </cell>
          <cell r="AB83">
            <v>0.72462941847206386</v>
          </cell>
          <cell r="AC83">
            <v>0.76928314734253833</v>
          </cell>
          <cell r="AD83">
            <v>0.76896455484231097</v>
          </cell>
          <cell r="AE83">
            <v>0.77909738717339672</v>
          </cell>
          <cell r="AF83">
            <v>0.77848101265822789</v>
          </cell>
          <cell r="AM83">
            <v>0.72919497072845385</v>
          </cell>
          <cell r="AN83">
            <v>0.72928969326033422</v>
          </cell>
          <cell r="AO83">
            <v>0.72928969326033422</v>
          </cell>
          <cell r="AP83">
            <v>0.75502050535785148</v>
          </cell>
          <cell r="AQ83">
            <v>0.73859564164648916</v>
          </cell>
          <cell r="AR83">
            <v>0.73801845046126158</v>
          </cell>
        </row>
        <row r="84">
          <cell r="D84">
            <v>9</v>
          </cell>
          <cell r="E84">
            <v>0.76928314734253833</v>
          </cell>
          <cell r="F84">
            <v>0.76896455484231097</v>
          </cell>
          <cell r="G84">
            <v>0.77909738717339672</v>
          </cell>
          <cell r="H84">
            <v>0.77848101265822789</v>
          </cell>
          <cell r="O84">
            <v>0.72453274755482466</v>
          </cell>
          <cell r="P84">
            <v>0.72462941847206386</v>
          </cell>
          <cell r="Q84">
            <v>0.72462941847206386</v>
          </cell>
          <cell r="R84">
            <v>0.72432830327567177</v>
          </cell>
          <cell r="S84">
            <v>0.73386902757061057</v>
          </cell>
          <cell r="T84">
            <v>0.73330683624801274</v>
          </cell>
          <cell r="AA84">
            <v>0.72453274755482466</v>
          </cell>
          <cell r="AB84">
            <v>0.72462941847206386</v>
          </cell>
          <cell r="AC84">
            <v>0.76928314734253833</v>
          </cell>
          <cell r="AD84">
            <v>0.76896455484231097</v>
          </cell>
          <cell r="AE84">
            <v>0.77909738717339672</v>
          </cell>
          <cell r="AF84">
            <v>0.77848101265822789</v>
          </cell>
          <cell r="AM84">
            <v>0.72919497072845385</v>
          </cell>
          <cell r="AN84">
            <v>0.72928969326033422</v>
          </cell>
          <cell r="AO84">
            <v>0.72928969326033422</v>
          </cell>
          <cell r="AP84">
            <v>0.75502050535785148</v>
          </cell>
          <cell r="AQ84">
            <v>0.73859564164648916</v>
          </cell>
          <cell r="AR84">
            <v>0.73801845046126158</v>
          </cell>
        </row>
        <row r="85">
          <cell r="D85">
            <v>10</v>
          </cell>
          <cell r="E85">
            <v>0.76928314734253833</v>
          </cell>
          <cell r="F85">
            <v>0.76896455484231097</v>
          </cell>
          <cell r="G85">
            <v>0.77909738717339672</v>
          </cell>
          <cell r="H85">
            <v>0.77848101265822789</v>
          </cell>
          <cell r="O85">
            <v>0.72453274755482466</v>
          </cell>
          <cell r="P85">
            <v>0.72462941847206386</v>
          </cell>
          <cell r="Q85">
            <v>0.72462941847206386</v>
          </cell>
          <cell r="R85">
            <v>0.72432830327567177</v>
          </cell>
          <cell r="S85">
            <v>0.73386902757061057</v>
          </cell>
          <cell r="T85">
            <v>0.73330683624801274</v>
          </cell>
          <cell r="AA85">
            <v>0.72453274755482466</v>
          </cell>
          <cell r="AB85">
            <v>0.72462941847206386</v>
          </cell>
          <cell r="AC85">
            <v>0.76928314734253833</v>
          </cell>
          <cell r="AD85">
            <v>0.76896455484231097</v>
          </cell>
          <cell r="AE85">
            <v>0.77909738717339672</v>
          </cell>
          <cell r="AF85">
            <v>0.77848101265822789</v>
          </cell>
          <cell r="AM85">
            <v>0.72919497072845385</v>
          </cell>
          <cell r="AN85">
            <v>0.72928969326033422</v>
          </cell>
          <cell r="AO85">
            <v>0.72928969326033422</v>
          </cell>
          <cell r="AP85">
            <v>0.75502050535785148</v>
          </cell>
          <cell r="AQ85">
            <v>0.73859564164648916</v>
          </cell>
          <cell r="AR85">
            <v>0.73801845046126158</v>
          </cell>
        </row>
        <row r="86">
          <cell r="D86">
            <v>11</v>
          </cell>
          <cell r="E86">
            <v>0.76928314734253833</v>
          </cell>
          <cell r="F86">
            <v>0.76896455484231097</v>
          </cell>
          <cell r="G86">
            <v>0.77909738717339672</v>
          </cell>
          <cell r="H86">
            <v>0.77848101265822789</v>
          </cell>
          <cell r="O86">
            <v>0.72453274755482466</v>
          </cell>
          <cell r="P86">
            <v>0.72462941847206386</v>
          </cell>
          <cell r="Q86">
            <v>0.72462941847206386</v>
          </cell>
          <cell r="R86">
            <v>0.72432830327567177</v>
          </cell>
          <cell r="S86">
            <v>0.73386902757061057</v>
          </cell>
          <cell r="T86">
            <v>0.73330683624801274</v>
          </cell>
          <cell r="AA86">
            <v>0.72453274755482466</v>
          </cell>
          <cell r="AB86">
            <v>0.72462941847206386</v>
          </cell>
          <cell r="AC86">
            <v>0.76928314734253833</v>
          </cell>
          <cell r="AD86">
            <v>0.76896455484231097</v>
          </cell>
          <cell r="AE86">
            <v>0.77909738717339672</v>
          </cell>
          <cell r="AF86">
            <v>0.77848101265822789</v>
          </cell>
          <cell r="AM86">
            <v>0.72919497072845385</v>
          </cell>
          <cell r="AN86">
            <v>0.72928969326033422</v>
          </cell>
          <cell r="AO86">
            <v>0.72928969326033422</v>
          </cell>
          <cell r="AP86">
            <v>0.75502050535785148</v>
          </cell>
          <cell r="AQ86">
            <v>0.73859564164648916</v>
          </cell>
          <cell r="AR86">
            <v>0.73801845046126158</v>
          </cell>
        </row>
        <row r="87">
          <cell r="D87">
            <v>12</v>
          </cell>
          <cell r="E87">
            <v>0.76928314734253833</v>
          </cell>
          <cell r="F87">
            <v>0.76896455484231097</v>
          </cell>
          <cell r="G87">
            <v>0.77909738717339672</v>
          </cell>
          <cell r="H87">
            <v>0.77848101265822789</v>
          </cell>
          <cell r="O87">
            <v>0.72453274755482466</v>
          </cell>
          <cell r="P87">
            <v>0.72462941847206386</v>
          </cell>
          <cell r="Q87">
            <v>0.72462941847206386</v>
          </cell>
          <cell r="R87">
            <v>0.72432830327567177</v>
          </cell>
          <cell r="S87">
            <v>0.73386902757061057</v>
          </cell>
          <cell r="T87">
            <v>0.73330683624801274</v>
          </cell>
          <cell r="AA87">
            <v>0.72453274755482466</v>
          </cell>
          <cell r="AB87">
            <v>0.72462941847206386</v>
          </cell>
          <cell r="AC87">
            <v>0.76928314734253833</v>
          </cell>
          <cell r="AD87">
            <v>0.76896455484231097</v>
          </cell>
          <cell r="AE87">
            <v>0.77909738717339672</v>
          </cell>
          <cell r="AF87">
            <v>0.77848101265822789</v>
          </cell>
          <cell r="AM87">
            <v>0.72919497072845385</v>
          </cell>
          <cell r="AN87">
            <v>0.72928969326033422</v>
          </cell>
          <cell r="AO87">
            <v>0.72928969326033422</v>
          </cell>
          <cell r="AP87">
            <v>0.75502050535785148</v>
          </cell>
          <cell r="AQ87">
            <v>0.73859564164648916</v>
          </cell>
          <cell r="AR87">
            <v>0.73801845046126158</v>
          </cell>
        </row>
        <row r="88">
          <cell r="D88">
            <v>13</v>
          </cell>
          <cell r="E88">
            <v>0.76928314734253833</v>
          </cell>
          <cell r="F88">
            <v>0.76896455484231097</v>
          </cell>
          <cell r="G88">
            <v>0.77909738717339672</v>
          </cell>
          <cell r="H88">
            <v>0.77848101265822789</v>
          </cell>
          <cell r="O88">
            <v>0.72453274755482466</v>
          </cell>
          <cell r="P88">
            <v>0.72462941847206386</v>
          </cell>
          <cell r="Q88">
            <v>0.72462941847206386</v>
          </cell>
          <cell r="R88">
            <v>0.72432830327567177</v>
          </cell>
          <cell r="S88">
            <v>0.73386902757061057</v>
          </cell>
          <cell r="T88">
            <v>0.73330683624801274</v>
          </cell>
          <cell r="AA88">
            <v>0.72453274755482466</v>
          </cell>
          <cell r="AB88">
            <v>0.72462941847206386</v>
          </cell>
          <cell r="AC88">
            <v>0.76928314734253833</v>
          </cell>
          <cell r="AD88">
            <v>0.76896455484231097</v>
          </cell>
          <cell r="AE88">
            <v>0.77909738717339672</v>
          </cell>
          <cell r="AF88">
            <v>0.77848101265822789</v>
          </cell>
          <cell r="AM88">
            <v>0.72919497072845385</v>
          </cell>
          <cell r="AN88">
            <v>0.72928969326033422</v>
          </cell>
          <cell r="AO88">
            <v>0.72928969326033422</v>
          </cell>
          <cell r="AP88">
            <v>0.75502050535785148</v>
          </cell>
          <cell r="AQ88">
            <v>0.73859564164648916</v>
          </cell>
          <cell r="AR88">
            <v>0.73801845046126158</v>
          </cell>
        </row>
        <row r="89">
          <cell r="D89">
            <v>14</v>
          </cell>
          <cell r="E89">
            <v>0.76928314734253833</v>
          </cell>
          <cell r="F89">
            <v>0.76896455484231097</v>
          </cell>
          <cell r="G89">
            <v>0.77909738717339672</v>
          </cell>
          <cell r="H89">
            <v>0.77848101265822789</v>
          </cell>
          <cell r="O89">
            <v>0.72453274755482466</v>
          </cell>
          <cell r="P89">
            <v>0.72462941847206386</v>
          </cell>
          <cell r="Q89">
            <v>0.72462941847206386</v>
          </cell>
          <cell r="R89">
            <v>0.72432830327567177</v>
          </cell>
          <cell r="S89">
            <v>0.73386902757061057</v>
          </cell>
          <cell r="T89">
            <v>0.73330683624801274</v>
          </cell>
          <cell r="AA89">
            <v>0.72453274755482466</v>
          </cell>
          <cell r="AB89">
            <v>0.72462941847206386</v>
          </cell>
          <cell r="AC89">
            <v>0.76928314734253833</v>
          </cell>
          <cell r="AD89">
            <v>0.76896455484231097</v>
          </cell>
          <cell r="AE89">
            <v>0.77909738717339672</v>
          </cell>
          <cell r="AF89">
            <v>0.77848101265822789</v>
          </cell>
          <cell r="AM89">
            <v>0.72919497072845385</v>
          </cell>
          <cell r="AN89">
            <v>0.72928969326033422</v>
          </cell>
          <cell r="AO89">
            <v>0.72928969326033422</v>
          </cell>
          <cell r="AP89">
            <v>0.75502050535785148</v>
          </cell>
          <cell r="AQ89">
            <v>0.73859564164648916</v>
          </cell>
          <cell r="AR89">
            <v>0.73801845046126158</v>
          </cell>
        </row>
        <row r="90">
          <cell r="D90">
            <v>15</v>
          </cell>
          <cell r="E90">
            <v>0.76928314734253833</v>
          </cell>
          <cell r="F90">
            <v>0.76896455484231097</v>
          </cell>
          <cell r="G90">
            <v>0.77909738717339672</v>
          </cell>
          <cell r="H90">
            <v>0.77848101265822789</v>
          </cell>
          <cell r="O90">
            <v>0.72453274755482466</v>
          </cell>
          <cell r="P90">
            <v>0.72462941847206386</v>
          </cell>
          <cell r="Q90">
            <v>0.72462941847206386</v>
          </cell>
          <cell r="R90">
            <v>0.72432830327567177</v>
          </cell>
          <cell r="S90">
            <v>0.73386902757061057</v>
          </cell>
          <cell r="T90">
            <v>0.73330683624801274</v>
          </cell>
          <cell r="AA90">
            <v>0.72453274755482466</v>
          </cell>
          <cell r="AB90">
            <v>0.72462941847206386</v>
          </cell>
          <cell r="AC90">
            <v>0.76928314734253833</v>
          </cell>
          <cell r="AD90">
            <v>0.76896455484231097</v>
          </cell>
          <cell r="AE90">
            <v>0.77909738717339672</v>
          </cell>
          <cell r="AF90">
            <v>0.77848101265822789</v>
          </cell>
          <cell r="AM90">
            <v>0.72919497072845385</v>
          </cell>
          <cell r="AN90">
            <v>0.72928969326033422</v>
          </cell>
          <cell r="AO90">
            <v>0.72928969326033422</v>
          </cell>
          <cell r="AP90">
            <v>0.75502050535785148</v>
          </cell>
          <cell r="AQ90">
            <v>0.73859564164648916</v>
          </cell>
          <cell r="AR90">
            <v>0.73801845046126158</v>
          </cell>
        </row>
        <row r="91">
          <cell r="D91">
            <v>16</v>
          </cell>
          <cell r="E91">
            <v>0.76928314734253833</v>
          </cell>
          <cell r="F91">
            <v>0.76896455484231097</v>
          </cell>
          <cell r="G91">
            <v>0.77909738717339672</v>
          </cell>
          <cell r="H91">
            <v>0.77848101265822789</v>
          </cell>
          <cell r="O91">
            <v>0.72453274755482466</v>
          </cell>
          <cell r="P91">
            <v>0.72462941847206386</v>
          </cell>
          <cell r="Q91">
            <v>0.72462941847206386</v>
          </cell>
          <cell r="R91">
            <v>0.72432830327567177</v>
          </cell>
          <cell r="S91">
            <v>0.73386902757061057</v>
          </cell>
          <cell r="T91">
            <v>0.73330683624801274</v>
          </cell>
          <cell r="AA91">
            <v>0.72453274755482466</v>
          </cell>
          <cell r="AB91">
            <v>0.72462941847206386</v>
          </cell>
          <cell r="AC91">
            <v>0.76928314734253833</v>
          </cell>
          <cell r="AD91">
            <v>0.76896455484231097</v>
          </cell>
          <cell r="AE91">
            <v>0.77909738717339672</v>
          </cell>
          <cell r="AF91">
            <v>0.77848101265822789</v>
          </cell>
          <cell r="AM91">
            <v>0.72919497072845385</v>
          </cell>
          <cell r="AN91">
            <v>0.72928969326033422</v>
          </cell>
          <cell r="AO91">
            <v>0.72928969326033422</v>
          </cell>
          <cell r="AP91">
            <v>0.75502050535785148</v>
          </cell>
          <cell r="AQ91">
            <v>0.73859564164648916</v>
          </cell>
          <cell r="AR91">
            <v>0.73801845046126158</v>
          </cell>
        </row>
        <row r="92">
          <cell r="D92">
            <v>17</v>
          </cell>
          <cell r="E92">
            <v>0.76928314734253833</v>
          </cell>
          <cell r="F92">
            <v>0.76896455484231097</v>
          </cell>
          <cell r="G92">
            <v>0.77909738717339672</v>
          </cell>
          <cell r="H92">
            <v>0.77848101265822789</v>
          </cell>
          <cell r="O92">
            <v>0.72453274755482466</v>
          </cell>
          <cell r="P92">
            <v>0.72462941847206386</v>
          </cell>
          <cell r="Q92">
            <v>0.72462941847206386</v>
          </cell>
          <cell r="R92">
            <v>0.72432830327567177</v>
          </cell>
          <cell r="S92">
            <v>0.73386902757061057</v>
          </cell>
          <cell r="T92">
            <v>0.73330683624801274</v>
          </cell>
          <cell r="AA92">
            <v>0.72453274755482466</v>
          </cell>
          <cell r="AB92">
            <v>0.72462941847206386</v>
          </cell>
          <cell r="AC92">
            <v>0.76928314734253833</v>
          </cell>
          <cell r="AD92">
            <v>0.76896455484231097</v>
          </cell>
          <cell r="AE92">
            <v>0.77909738717339672</v>
          </cell>
          <cell r="AF92">
            <v>0.77848101265822789</v>
          </cell>
          <cell r="AM92">
            <v>0.72919497072845385</v>
          </cell>
          <cell r="AN92">
            <v>0.72928969326033422</v>
          </cell>
          <cell r="AO92">
            <v>0.72928969326033422</v>
          </cell>
          <cell r="AP92">
            <v>0.75502050535785148</v>
          </cell>
          <cell r="AQ92">
            <v>0.73859564164648916</v>
          </cell>
          <cell r="AR92">
            <v>0.73801845046126158</v>
          </cell>
        </row>
        <row r="93">
          <cell r="D93">
            <v>18</v>
          </cell>
          <cell r="E93">
            <v>0.76928314734253833</v>
          </cell>
          <cell r="F93">
            <v>0.76896455484231097</v>
          </cell>
          <cell r="G93">
            <v>0.77909738717339672</v>
          </cell>
          <cell r="H93">
            <v>0.77848101265822789</v>
          </cell>
          <cell r="O93">
            <v>0.72453274755482466</v>
          </cell>
          <cell r="P93">
            <v>0.72462941847206386</v>
          </cell>
          <cell r="Q93">
            <v>0.72462941847206386</v>
          </cell>
          <cell r="R93">
            <v>0.72432830327567177</v>
          </cell>
          <cell r="S93">
            <v>0.73386902757061057</v>
          </cell>
          <cell r="T93">
            <v>0.73330683624801274</v>
          </cell>
          <cell r="AA93">
            <v>0.72453274755482466</v>
          </cell>
          <cell r="AB93">
            <v>0.72462941847206386</v>
          </cell>
          <cell r="AC93">
            <v>0.76928314734253833</v>
          </cell>
          <cell r="AD93">
            <v>0.76896455484231097</v>
          </cell>
          <cell r="AE93">
            <v>0.77909738717339672</v>
          </cell>
          <cell r="AF93">
            <v>0.77848101265822789</v>
          </cell>
          <cell r="AM93">
            <v>0.72919497072845385</v>
          </cell>
          <cell r="AN93">
            <v>0.72928969326033422</v>
          </cell>
          <cell r="AO93">
            <v>0.72928969326033422</v>
          </cell>
          <cell r="AP93">
            <v>0.75502050535785148</v>
          </cell>
          <cell r="AQ93">
            <v>0.73859564164648916</v>
          </cell>
          <cell r="AR93">
            <v>0.73801845046126158</v>
          </cell>
        </row>
        <row r="94">
          <cell r="D94">
            <v>19</v>
          </cell>
          <cell r="E94">
            <v>0.76928314734253833</v>
          </cell>
          <cell r="F94">
            <v>0.76896455484231097</v>
          </cell>
          <cell r="G94">
            <v>0.77909738717339672</v>
          </cell>
          <cell r="H94">
            <v>0.77848101265822789</v>
          </cell>
          <cell r="O94">
            <v>0.72453274755482466</v>
          </cell>
          <cell r="P94">
            <v>0.72462941847206386</v>
          </cell>
          <cell r="Q94">
            <v>0.72462941847206386</v>
          </cell>
          <cell r="R94">
            <v>0.72432830327567177</v>
          </cell>
          <cell r="S94">
            <v>0.73386902757061057</v>
          </cell>
          <cell r="T94">
            <v>0.73330683624801274</v>
          </cell>
          <cell r="AA94">
            <v>0.72453274755482466</v>
          </cell>
          <cell r="AB94">
            <v>0.72462941847206386</v>
          </cell>
          <cell r="AC94">
            <v>0.76928314734253833</v>
          </cell>
          <cell r="AD94">
            <v>0.76896455484231097</v>
          </cell>
          <cell r="AE94">
            <v>0.77909738717339672</v>
          </cell>
          <cell r="AF94">
            <v>0.77848101265822789</v>
          </cell>
          <cell r="AM94">
            <v>0.72919497072845385</v>
          </cell>
          <cell r="AN94">
            <v>0.72928969326033422</v>
          </cell>
          <cell r="AO94">
            <v>0.72928969326033422</v>
          </cell>
          <cell r="AP94">
            <v>0.75502050535785148</v>
          </cell>
          <cell r="AQ94">
            <v>0.73859564164648916</v>
          </cell>
          <cell r="AR94">
            <v>0.73801845046126158</v>
          </cell>
        </row>
        <row r="95">
          <cell r="D95">
            <v>20</v>
          </cell>
          <cell r="E95">
            <v>0.76928314734253833</v>
          </cell>
          <cell r="F95">
            <v>0.76896455484231097</v>
          </cell>
          <cell r="G95">
            <v>0.77909738717339672</v>
          </cell>
          <cell r="H95">
            <v>0.77848101265822789</v>
          </cell>
          <cell r="O95">
            <v>0.72453274755482466</v>
          </cell>
          <cell r="P95">
            <v>0.72462941847206386</v>
          </cell>
          <cell r="Q95">
            <v>0.72462941847206386</v>
          </cell>
          <cell r="R95">
            <v>0.72432830327567177</v>
          </cell>
          <cell r="S95">
            <v>0.73386902757061057</v>
          </cell>
          <cell r="T95">
            <v>0.73330683624801274</v>
          </cell>
          <cell r="AA95">
            <v>0.72453274755482466</v>
          </cell>
          <cell r="AB95">
            <v>0.72462941847206386</v>
          </cell>
          <cell r="AC95">
            <v>0.76928314734253833</v>
          </cell>
          <cell r="AD95">
            <v>0.76896455484231097</v>
          </cell>
          <cell r="AE95">
            <v>0.77909738717339672</v>
          </cell>
          <cell r="AF95">
            <v>0.77848101265822789</v>
          </cell>
          <cell r="AM95">
            <v>0.72919497072845385</v>
          </cell>
          <cell r="AN95">
            <v>0.72928969326033422</v>
          </cell>
          <cell r="AO95">
            <v>0.72928969326033422</v>
          </cell>
          <cell r="AP95">
            <v>0.75502050535785148</v>
          </cell>
          <cell r="AQ95">
            <v>0.73859564164648916</v>
          </cell>
          <cell r="AR95">
            <v>0.73801845046126158</v>
          </cell>
        </row>
        <row r="96">
          <cell r="D96">
            <v>21</v>
          </cell>
          <cell r="E96">
            <v>0.76928314734253833</v>
          </cell>
          <cell r="F96">
            <v>0.76896455484231097</v>
          </cell>
          <cell r="G96">
            <v>0.77909738717339672</v>
          </cell>
          <cell r="H96">
            <v>0.77848101265822789</v>
          </cell>
          <cell r="O96">
            <v>0.72453274755482466</v>
          </cell>
          <cell r="P96">
            <v>0.72462941847206386</v>
          </cell>
          <cell r="Q96">
            <v>0.72462941847206386</v>
          </cell>
          <cell r="R96">
            <v>0.72432830327567177</v>
          </cell>
          <cell r="S96">
            <v>0.73386902757061057</v>
          </cell>
          <cell r="T96">
            <v>0.73330683624801274</v>
          </cell>
          <cell r="AA96">
            <v>0.72453274755482466</v>
          </cell>
          <cell r="AB96">
            <v>0.72462941847206386</v>
          </cell>
          <cell r="AC96">
            <v>0.76928314734253833</v>
          </cell>
          <cell r="AD96">
            <v>0.76896455484231097</v>
          </cell>
          <cell r="AE96">
            <v>0.77909738717339672</v>
          </cell>
          <cell r="AF96">
            <v>0.77848101265822789</v>
          </cell>
          <cell r="AM96">
            <v>0.72919497072845385</v>
          </cell>
          <cell r="AN96">
            <v>0.72928969326033422</v>
          </cell>
          <cell r="AO96">
            <v>0.72928969326033422</v>
          </cell>
          <cell r="AP96">
            <v>0.75502050535785148</v>
          </cell>
          <cell r="AQ96">
            <v>0.73859564164648916</v>
          </cell>
          <cell r="AR96">
            <v>0.73801845046126158</v>
          </cell>
        </row>
        <row r="97">
          <cell r="D97">
            <v>22</v>
          </cell>
          <cell r="E97">
            <v>0.76928314734253833</v>
          </cell>
          <cell r="F97">
            <v>0.76896455484231097</v>
          </cell>
          <cell r="G97">
            <v>0.77909738717339672</v>
          </cell>
          <cell r="H97">
            <v>0.77848101265822789</v>
          </cell>
          <cell r="O97">
            <v>0.72453274755482466</v>
          </cell>
          <cell r="P97">
            <v>0.72462941847206386</v>
          </cell>
          <cell r="Q97">
            <v>0.72462941847206386</v>
          </cell>
          <cell r="R97">
            <v>0.72432830327567177</v>
          </cell>
          <cell r="S97">
            <v>0.73386902757061057</v>
          </cell>
          <cell r="T97">
            <v>0.73330683624801274</v>
          </cell>
          <cell r="AA97">
            <v>0.72453274755482466</v>
          </cell>
          <cell r="AB97">
            <v>0.72462941847206386</v>
          </cell>
          <cell r="AC97">
            <v>0.76928314734253833</v>
          </cell>
          <cell r="AD97">
            <v>0.76896455484231097</v>
          </cell>
          <cell r="AE97">
            <v>0.77909738717339672</v>
          </cell>
          <cell r="AF97">
            <v>0.77848101265822789</v>
          </cell>
          <cell r="AM97">
            <v>0.72919497072845385</v>
          </cell>
          <cell r="AN97">
            <v>0.72928969326033422</v>
          </cell>
          <cell r="AO97">
            <v>0.72928969326033422</v>
          </cell>
          <cell r="AP97">
            <v>0.75502050535785148</v>
          </cell>
          <cell r="AQ97">
            <v>0.73859564164648916</v>
          </cell>
          <cell r="AR97">
            <v>0.73801845046126158</v>
          </cell>
        </row>
        <row r="98">
          <cell r="D98">
            <v>23</v>
          </cell>
          <cell r="E98">
            <v>1.3076224702099486</v>
          </cell>
          <cell r="F98">
            <v>1.3080472602102526</v>
          </cell>
          <cell r="G98">
            <v>1.2945368171021376</v>
          </cell>
          <cell r="H98">
            <v>1.295358649789029</v>
          </cell>
          <cell r="O98">
            <v>1.3672896699269002</v>
          </cell>
          <cell r="P98">
            <v>1.3671607753705823</v>
          </cell>
          <cell r="Q98">
            <v>1.3671607753705823</v>
          </cell>
          <cell r="R98">
            <v>1.3675622622991039</v>
          </cell>
          <cell r="S98">
            <v>1.3548412965725196</v>
          </cell>
          <cell r="T98">
            <v>1.3555908850026503</v>
          </cell>
          <cell r="AA98">
            <v>1.3672896699269002</v>
          </cell>
          <cell r="AB98">
            <v>1.3671607753705823</v>
          </cell>
          <cell r="AC98">
            <v>1.3076224702099486</v>
          </cell>
          <cell r="AD98">
            <v>1.3080472602102526</v>
          </cell>
          <cell r="AE98">
            <v>1.2945368171021376</v>
          </cell>
          <cell r="AF98">
            <v>1.295358649789029</v>
          </cell>
          <cell r="AM98">
            <v>1.3610733723620612</v>
          </cell>
          <cell r="AN98">
            <v>1.3609470756528876</v>
          </cell>
          <cell r="AO98">
            <v>1.3609470756528876</v>
          </cell>
          <cell r="AP98">
            <v>1.3266393261895317</v>
          </cell>
          <cell r="AQ98">
            <v>1.3485391444713466</v>
          </cell>
          <cell r="AR98">
            <v>1.3493087327183177</v>
          </cell>
        </row>
        <row r="99">
          <cell r="D99">
            <v>24</v>
          </cell>
          <cell r="E99">
            <v>1.3076224702099486</v>
          </cell>
          <cell r="F99">
            <v>1.3080472602102526</v>
          </cell>
          <cell r="G99">
            <v>1.2945368171021376</v>
          </cell>
          <cell r="H99">
            <v>1.295358649789029</v>
          </cell>
          <cell r="O99">
            <v>1.3672896699269002</v>
          </cell>
          <cell r="P99">
            <v>1.3671607753705823</v>
          </cell>
          <cell r="Q99">
            <v>1.3671607753705823</v>
          </cell>
          <cell r="R99">
            <v>1.3675622622991039</v>
          </cell>
          <cell r="S99">
            <v>1.3548412965725196</v>
          </cell>
          <cell r="T99">
            <v>1.3555908850026503</v>
          </cell>
          <cell r="AA99">
            <v>1.3672896699269002</v>
          </cell>
          <cell r="AB99">
            <v>1.3671607753705823</v>
          </cell>
          <cell r="AC99">
            <v>1.3076224702099486</v>
          </cell>
          <cell r="AD99">
            <v>1.3080472602102526</v>
          </cell>
          <cell r="AE99">
            <v>1.2945368171021376</v>
          </cell>
          <cell r="AF99">
            <v>1.295358649789029</v>
          </cell>
          <cell r="AM99">
            <v>1.3610733723620612</v>
          </cell>
          <cell r="AN99">
            <v>1.3609470756528876</v>
          </cell>
          <cell r="AO99">
            <v>1.3609470756528876</v>
          </cell>
          <cell r="AP99">
            <v>1.3266393261895317</v>
          </cell>
          <cell r="AQ99">
            <v>1.3485391444713466</v>
          </cell>
          <cell r="AR99">
            <v>1.3493087327183177</v>
          </cell>
        </row>
        <row r="100">
          <cell r="D100">
            <v>25</v>
          </cell>
          <cell r="E100">
            <v>1.3076224702099486</v>
          </cell>
          <cell r="F100">
            <v>1.3080472602102526</v>
          </cell>
          <cell r="G100">
            <v>1.2945368171021376</v>
          </cell>
          <cell r="H100">
            <v>1.295358649789029</v>
          </cell>
          <cell r="O100">
            <v>1.3672896699269002</v>
          </cell>
          <cell r="P100">
            <v>1.3671607753705823</v>
          </cell>
          <cell r="Q100">
            <v>1.3671607753705823</v>
          </cell>
          <cell r="R100">
            <v>1.3675622622991039</v>
          </cell>
          <cell r="S100">
            <v>1.3548412965725196</v>
          </cell>
          <cell r="T100">
            <v>1.3555908850026503</v>
          </cell>
          <cell r="AA100">
            <v>1.3672896699269002</v>
          </cell>
          <cell r="AB100">
            <v>1.3671607753705823</v>
          </cell>
          <cell r="AC100">
            <v>1.3076224702099486</v>
          </cell>
          <cell r="AD100">
            <v>1.3080472602102526</v>
          </cell>
          <cell r="AE100">
            <v>1.2945368171021376</v>
          </cell>
          <cell r="AF100">
            <v>1.295358649789029</v>
          </cell>
          <cell r="AM100">
            <v>1.3610733723620612</v>
          </cell>
          <cell r="AN100">
            <v>1.3609470756528876</v>
          </cell>
          <cell r="AO100">
            <v>1.3609470756528876</v>
          </cell>
          <cell r="AP100">
            <v>1.3266393261895317</v>
          </cell>
          <cell r="AQ100">
            <v>1.3485391444713466</v>
          </cell>
          <cell r="AR100">
            <v>1.3493087327183177</v>
          </cell>
        </row>
        <row r="101">
          <cell r="D101">
            <v>26</v>
          </cell>
          <cell r="E101">
            <v>1.3076224702099486</v>
          </cell>
          <cell r="F101">
            <v>1.3080472602102526</v>
          </cell>
          <cell r="G101">
            <v>1.2945368171021376</v>
          </cell>
          <cell r="H101">
            <v>1.295358649789029</v>
          </cell>
          <cell r="O101">
            <v>1.3672896699269002</v>
          </cell>
          <cell r="P101">
            <v>1.3671607753705823</v>
          </cell>
          <cell r="Q101">
            <v>1.3671607753705823</v>
          </cell>
          <cell r="R101">
            <v>1.3675622622991039</v>
          </cell>
          <cell r="S101">
            <v>1.3548412965725196</v>
          </cell>
          <cell r="T101">
            <v>1.3555908850026503</v>
          </cell>
          <cell r="AA101">
            <v>1.3672896699269002</v>
          </cell>
          <cell r="AB101">
            <v>1.3671607753705823</v>
          </cell>
          <cell r="AC101">
            <v>1.3076224702099486</v>
          </cell>
          <cell r="AD101">
            <v>1.3080472602102526</v>
          </cell>
          <cell r="AE101">
            <v>1.2945368171021376</v>
          </cell>
          <cell r="AF101">
            <v>1.295358649789029</v>
          </cell>
          <cell r="AM101">
            <v>1.3610733723620612</v>
          </cell>
          <cell r="AN101">
            <v>1.3609470756528876</v>
          </cell>
          <cell r="AO101">
            <v>1.3609470756528876</v>
          </cell>
          <cell r="AP101">
            <v>1.3266393261895317</v>
          </cell>
          <cell r="AQ101">
            <v>1.3485391444713466</v>
          </cell>
          <cell r="AR101">
            <v>1.3493087327183177</v>
          </cell>
        </row>
        <row r="102">
          <cell r="D102">
            <v>27</v>
          </cell>
          <cell r="E102">
            <v>1.3076224702099486</v>
          </cell>
          <cell r="F102">
            <v>1.3080472602102526</v>
          </cell>
          <cell r="G102">
            <v>1.2945368171021376</v>
          </cell>
          <cell r="H102">
            <v>1.295358649789029</v>
          </cell>
          <cell r="O102">
            <v>1.3672896699269002</v>
          </cell>
          <cell r="P102">
            <v>1.3671607753705823</v>
          </cell>
          <cell r="Q102">
            <v>1.3671607753705823</v>
          </cell>
          <cell r="R102">
            <v>1.3675622622991039</v>
          </cell>
          <cell r="S102">
            <v>1.3548412965725196</v>
          </cell>
          <cell r="T102">
            <v>1.3555908850026503</v>
          </cell>
          <cell r="AA102">
            <v>1.3672896699269002</v>
          </cell>
          <cell r="AB102">
            <v>1.3671607753705823</v>
          </cell>
          <cell r="AC102">
            <v>1.3076224702099486</v>
          </cell>
          <cell r="AD102">
            <v>1.3080472602102526</v>
          </cell>
          <cell r="AE102">
            <v>1.2945368171021376</v>
          </cell>
          <cell r="AF102">
            <v>1.295358649789029</v>
          </cell>
          <cell r="AM102">
            <v>1.3610733723620612</v>
          </cell>
          <cell r="AN102">
            <v>1.3609470756528876</v>
          </cell>
          <cell r="AO102">
            <v>1.3609470756528876</v>
          </cell>
          <cell r="AP102">
            <v>1.3266393261895317</v>
          </cell>
          <cell r="AQ102">
            <v>1.3485391444713466</v>
          </cell>
          <cell r="AR102">
            <v>1.3493087327183177</v>
          </cell>
        </row>
        <row r="103">
          <cell r="D103">
            <v>28</v>
          </cell>
          <cell r="E103">
            <v>1.3076224702099486</v>
          </cell>
          <cell r="F103">
            <v>1.3080472602102526</v>
          </cell>
          <cell r="G103">
            <v>1.2945368171021376</v>
          </cell>
          <cell r="H103">
            <v>1.295358649789029</v>
          </cell>
          <cell r="O103">
            <v>1.3672896699269002</v>
          </cell>
          <cell r="P103">
            <v>1.3671607753705823</v>
          </cell>
          <cell r="Q103">
            <v>1.3671607753705823</v>
          </cell>
          <cell r="R103">
            <v>1.3675622622991039</v>
          </cell>
          <cell r="S103">
            <v>1.3548412965725196</v>
          </cell>
          <cell r="T103">
            <v>1.3555908850026503</v>
          </cell>
          <cell r="AA103">
            <v>1.3672896699269002</v>
          </cell>
          <cell r="AB103">
            <v>1.3671607753705823</v>
          </cell>
          <cell r="AC103">
            <v>1.3076224702099486</v>
          </cell>
          <cell r="AD103">
            <v>1.3080472602102526</v>
          </cell>
          <cell r="AE103">
            <v>1.2945368171021376</v>
          </cell>
          <cell r="AF103">
            <v>1.295358649789029</v>
          </cell>
          <cell r="AM103">
            <v>1.3610733723620612</v>
          </cell>
          <cell r="AN103">
            <v>1.3609470756528876</v>
          </cell>
          <cell r="AO103">
            <v>1.3609470756528876</v>
          </cell>
          <cell r="AP103">
            <v>1.3266393261895317</v>
          </cell>
          <cell r="AQ103">
            <v>1.3485391444713466</v>
          </cell>
          <cell r="AR103">
            <v>1.3493087327183177</v>
          </cell>
        </row>
        <row r="104">
          <cell r="D104">
            <v>29</v>
          </cell>
          <cell r="E104">
            <v>1.3076224702099486</v>
          </cell>
          <cell r="F104">
            <v>1.3080472602102526</v>
          </cell>
          <cell r="G104">
            <v>1.2945368171021376</v>
          </cell>
          <cell r="H104">
            <v>1.295358649789029</v>
          </cell>
          <cell r="O104">
            <v>1.3672896699269002</v>
          </cell>
          <cell r="P104">
            <v>1.3671607753705823</v>
          </cell>
          <cell r="Q104">
            <v>1.3671607753705823</v>
          </cell>
          <cell r="R104">
            <v>1.3675622622991039</v>
          </cell>
          <cell r="S104">
            <v>1.3548412965725196</v>
          </cell>
          <cell r="T104">
            <v>1.3555908850026503</v>
          </cell>
          <cell r="AA104">
            <v>1.3672896699269002</v>
          </cell>
          <cell r="AB104">
            <v>1.3671607753705823</v>
          </cell>
          <cell r="AC104">
            <v>1.3076224702099486</v>
          </cell>
          <cell r="AD104">
            <v>1.3080472602102526</v>
          </cell>
          <cell r="AE104">
            <v>1.2945368171021376</v>
          </cell>
          <cell r="AF104">
            <v>1.295358649789029</v>
          </cell>
          <cell r="AM104">
            <v>1.3610733723620612</v>
          </cell>
          <cell r="AN104">
            <v>1.3609470756528876</v>
          </cell>
          <cell r="AO104">
            <v>1.3609470756528876</v>
          </cell>
          <cell r="AP104">
            <v>1.3266393261895317</v>
          </cell>
          <cell r="AQ104">
            <v>1.3485391444713466</v>
          </cell>
          <cell r="AR104">
            <v>1.3493087327183177</v>
          </cell>
        </row>
        <row r="105">
          <cell r="D105">
            <v>30</v>
          </cell>
          <cell r="E105">
            <v>1.3076224702099486</v>
          </cell>
          <cell r="F105">
            <v>1.3080472602102526</v>
          </cell>
          <cell r="G105">
            <v>1.2945368171021376</v>
          </cell>
          <cell r="H105">
            <v>1.295358649789029</v>
          </cell>
          <cell r="O105">
            <v>1.3672896699269002</v>
          </cell>
          <cell r="P105">
            <v>1.3671607753705823</v>
          </cell>
          <cell r="Q105">
            <v>1.3671607753705823</v>
          </cell>
          <cell r="R105">
            <v>1.3675622622991039</v>
          </cell>
          <cell r="S105">
            <v>1.3548412965725196</v>
          </cell>
          <cell r="T105">
            <v>1.3555908850026503</v>
          </cell>
          <cell r="AA105">
            <v>1.3672896699269002</v>
          </cell>
          <cell r="AB105">
            <v>1.3671607753705823</v>
          </cell>
          <cell r="AC105">
            <v>1.3076224702099486</v>
          </cell>
          <cell r="AD105">
            <v>1.3080472602102526</v>
          </cell>
          <cell r="AE105">
            <v>1.2945368171021376</v>
          </cell>
          <cell r="AF105">
            <v>1.295358649789029</v>
          </cell>
          <cell r="AM105">
            <v>1.3610733723620612</v>
          </cell>
          <cell r="AN105">
            <v>1.3609470756528876</v>
          </cell>
          <cell r="AO105">
            <v>1.3609470756528876</v>
          </cell>
          <cell r="AP105">
            <v>1.3266393261895317</v>
          </cell>
          <cell r="AQ105">
            <v>1.3485391444713466</v>
          </cell>
          <cell r="AR105">
            <v>1.3493087327183177</v>
          </cell>
        </row>
        <row r="106">
          <cell r="D106">
            <v>31</v>
          </cell>
          <cell r="E106">
            <v>0.76928314734253833</v>
          </cell>
          <cell r="F106">
            <v>0.76896455484231097</v>
          </cell>
          <cell r="G106">
            <v>0.77909738717339672</v>
          </cell>
          <cell r="H106">
            <v>0.77848101265822789</v>
          </cell>
          <cell r="O106">
            <v>0.72453274755482466</v>
          </cell>
          <cell r="P106">
            <v>0.72462941847206386</v>
          </cell>
          <cell r="Q106">
            <v>0.72462941847206386</v>
          </cell>
          <cell r="R106">
            <v>0.72432830327567177</v>
          </cell>
          <cell r="S106">
            <v>0.73386902757061057</v>
          </cell>
          <cell r="T106">
            <v>0.73330683624801274</v>
          </cell>
          <cell r="AA106">
            <v>0.72453274755482466</v>
          </cell>
          <cell r="AB106">
            <v>0.72462941847206386</v>
          </cell>
          <cell r="AC106">
            <v>0.76928314734253833</v>
          </cell>
          <cell r="AD106">
            <v>0.76896455484231097</v>
          </cell>
          <cell r="AE106">
            <v>0.77909738717339672</v>
          </cell>
          <cell r="AF106">
            <v>0.77848101265822789</v>
          </cell>
          <cell r="AM106">
            <v>0.72919497072845385</v>
          </cell>
          <cell r="AN106">
            <v>0.72928969326033422</v>
          </cell>
          <cell r="AO106">
            <v>0.72928969326033422</v>
          </cell>
          <cell r="AP106">
            <v>0.75502050535785148</v>
          </cell>
          <cell r="AQ106">
            <v>0.73859564164648916</v>
          </cell>
          <cell r="AR106">
            <v>0.73801845046126158</v>
          </cell>
        </row>
        <row r="107">
          <cell r="D107">
            <v>32</v>
          </cell>
          <cell r="E107">
            <v>0.76928314734253833</v>
          </cell>
          <cell r="F107">
            <v>0.76896455484231097</v>
          </cell>
          <cell r="G107">
            <v>0.77909738717339672</v>
          </cell>
          <cell r="H107">
            <v>0.77848101265822789</v>
          </cell>
          <cell r="O107">
            <v>0.72453274755482466</v>
          </cell>
          <cell r="P107">
            <v>0.72462941847206386</v>
          </cell>
          <cell r="Q107">
            <v>0.72462941847206386</v>
          </cell>
          <cell r="R107">
            <v>0.72432830327567177</v>
          </cell>
          <cell r="S107">
            <v>0.73386902757061057</v>
          </cell>
          <cell r="T107">
            <v>0.73330683624801274</v>
          </cell>
          <cell r="AA107">
            <v>0.72453274755482466</v>
          </cell>
          <cell r="AB107">
            <v>0.72462941847206386</v>
          </cell>
          <cell r="AC107">
            <v>0.76928314734253833</v>
          </cell>
          <cell r="AD107">
            <v>0.76896455484231097</v>
          </cell>
          <cell r="AE107">
            <v>0.77909738717339672</v>
          </cell>
          <cell r="AF107">
            <v>0.77848101265822789</v>
          </cell>
          <cell r="AM107">
            <v>0.72919497072845385</v>
          </cell>
          <cell r="AN107">
            <v>0.72928969326033422</v>
          </cell>
          <cell r="AO107">
            <v>0.72928969326033422</v>
          </cell>
          <cell r="AP107">
            <v>0.75502050535785148</v>
          </cell>
          <cell r="AQ107">
            <v>0.73859564164648916</v>
          </cell>
          <cell r="AR107">
            <v>0.73801845046126158</v>
          </cell>
        </row>
        <row r="108">
          <cell r="D108">
            <v>33</v>
          </cell>
          <cell r="E108">
            <v>0.76928314734253833</v>
          </cell>
          <cell r="F108">
            <v>0.76896455484231097</v>
          </cell>
          <cell r="G108">
            <v>0.77909738717339672</v>
          </cell>
          <cell r="H108">
            <v>0.77848101265822789</v>
          </cell>
          <cell r="O108">
            <v>0.72453274755482466</v>
          </cell>
          <cell r="P108">
            <v>0.72462941847206386</v>
          </cell>
          <cell r="Q108">
            <v>0.72462941847206386</v>
          </cell>
          <cell r="R108">
            <v>0.72432830327567177</v>
          </cell>
          <cell r="S108">
            <v>0.73386902757061057</v>
          </cell>
          <cell r="T108">
            <v>0.73330683624801274</v>
          </cell>
          <cell r="AA108">
            <v>0.72453274755482466</v>
          </cell>
          <cell r="AB108">
            <v>0.72462941847206386</v>
          </cell>
          <cell r="AC108">
            <v>0.76928314734253833</v>
          </cell>
          <cell r="AD108">
            <v>0.76896455484231097</v>
          </cell>
          <cell r="AE108">
            <v>0.77909738717339672</v>
          </cell>
          <cell r="AF108">
            <v>0.77848101265822789</v>
          </cell>
          <cell r="AM108">
            <v>0.72919497072845385</v>
          </cell>
          <cell r="AN108">
            <v>0.72928969326033422</v>
          </cell>
          <cell r="AO108">
            <v>0.72928969326033422</v>
          </cell>
          <cell r="AP108">
            <v>0.75502050535785148</v>
          </cell>
          <cell r="AQ108">
            <v>0.73859564164648916</v>
          </cell>
          <cell r="AR108">
            <v>0.73801845046126158</v>
          </cell>
        </row>
        <row r="109">
          <cell r="D109">
            <v>34</v>
          </cell>
          <cell r="E109">
            <v>0.76928314734253833</v>
          </cell>
          <cell r="F109">
            <v>0.76896455484231097</v>
          </cell>
          <cell r="G109">
            <v>0.77909738717339672</v>
          </cell>
          <cell r="H109">
            <v>0.77848101265822789</v>
          </cell>
          <cell r="O109">
            <v>0.72453274755482466</v>
          </cell>
          <cell r="P109">
            <v>0.72462941847206386</v>
          </cell>
          <cell r="Q109">
            <v>0.72462941847206386</v>
          </cell>
          <cell r="R109">
            <v>0.72432830327567177</v>
          </cell>
          <cell r="S109">
            <v>0.73386902757061057</v>
          </cell>
          <cell r="T109">
            <v>0.73330683624801274</v>
          </cell>
          <cell r="AA109">
            <v>0.72453274755482466</v>
          </cell>
          <cell r="AB109">
            <v>0.72462941847206386</v>
          </cell>
          <cell r="AC109">
            <v>0.76928314734253833</v>
          </cell>
          <cell r="AD109">
            <v>0.76896455484231097</v>
          </cell>
          <cell r="AE109">
            <v>0.77909738717339672</v>
          </cell>
          <cell r="AF109">
            <v>0.77848101265822789</v>
          </cell>
          <cell r="AM109">
            <v>0.72919497072845385</v>
          </cell>
          <cell r="AN109">
            <v>0.72928969326033422</v>
          </cell>
          <cell r="AO109">
            <v>0.72928969326033422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
        </row>
        <row r="110">
          <cell r="D110">
            <v>35</v>
          </cell>
          <cell r="E110">
            <v>0.76928314734253833</v>
          </cell>
          <cell r="F110">
            <v>0.76896455484231097</v>
          </cell>
          <cell r="G110">
            <v>0.77909738717339672</v>
          </cell>
          <cell r="H110">
            <v>0.77848101265822789</v>
          </cell>
          <cell r="O110">
            <v>0.72453274755482466</v>
          </cell>
          <cell r="P110">
            <v>0.72462941847206386</v>
          </cell>
          <cell r="Q110">
            <v>0.72462941847206386</v>
          </cell>
          <cell r="R110">
            <v>0.72432830327567177</v>
          </cell>
          <cell r="S110">
            <v>0.73386902757061057</v>
          </cell>
          <cell r="T110">
            <v>0.73330683624801274</v>
          </cell>
          <cell r="AA110">
            <v>0.72453274755482466</v>
          </cell>
          <cell r="AB110">
            <v>0.72462941847206386</v>
          </cell>
          <cell r="AC110">
            <v>0.76928314734253833</v>
          </cell>
          <cell r="AD110">
            <v>0.76896455484231097</v>
          </cell>
          <cell r="AE110">
            <v>0.77909738717339672</v>
          </cell>
          <cell r="AF110">
            <v>0.77848101265822789</v>
          </cell>
          <cell r="AM110">
            <v>0.72919497072845385</v>
          </cell>
          <cell r="AN110">
            <v>0.72928969326033422</v>
          </cell>
          <cell r="AO110">
            <v>0.72928969326033422</v>
          </cell>
          <cell r="AP110">
            <v>0.75502050535785148</v>
          </cell>
          <cell r="AQ110">
            <v>0.73859564164648916</v>
          </cell>
          <cell r="AR110">
            <v>0.73801845046126158</v>
          </cell>
        </row>
        <row r="111">
          <cell r="D111">
            <v>36</v>
          </cell>
          <cell r="E111">
            <v>0.76928314734253833</v>
          </cell>
          <cell r="F111">
            <v>0.76896455484231097</v>
          </cell>
          <cell r="G111">
            <v>0.77909738717339672</v>
          </cell>
          <cell r="H111">
            <v>0.77848101265822789</v>
          </cell>
          <cell r="O111">
            <v>0.72453274755482466</v>
          </cell>
          <cell r="P111">
            <v>0.72462941847206386</v>
          </cell>
          <cell r="Q111">
            <v>0.72462941847206386</v>
          </cell>
          <cell r="R111">
            <v>0.72432830327567177</v>
          </cell>
          <cell r="S111">
            <v>0.73386902757061057</v>
          </cell>
          <cell r="T111">
            <v>0.73330683624801274</v>
          </cell>
          <cell r="AA111">
            <v>0.72453274755482466</v>
          </cell>
          <cell r="AB111">
            <v>0.72462941847206386</v>
          </cell>
          <cell r="AC111">
            <v>0.76928314734253833</v>
          </cell>
          <cell r="AD111">
            <v>0.76896455484231097</v>
          </cell>
          <cell r="AE111">
            <v>0.77909738717339672</v>
          </cell>
          <cell r="AF111">
            <v>0.77848101265822789</v>
          </cell>
          <cell r="AM111">
            <v>0.72919497072845385</v>
          </cell>
          <cell r="AN111">
            <v>0.72928969326033422</v>
          </cell>
          <cell r="AO111">
            <v>0.72928969326033422</v>
          </cell>
          <cell r="AP111">
            <v>0.75502050535785148</v>
          </cell>
          <cell r="AQ111">
            <v>0.73859564164648916</v>
          </cell>
          <cell r="AR111">
            <v>0.73801845046126158</v>
          </cell>
        </row>
        <row r="112">
          <cell r="D112">
            <v>37</v>
          </cell>
          <cell r="E112">
            <v>0.76928314734253833</v>
          </cell>
          <cell r="F112">
            <v>0.76896455484231097</v>
          </cell>
          <cell r="G112">
            <v>0.77909738717339672</v>
          </cell>
          <cell r="H112">
            <v>0.77848101265822789</v>
          </cell>
          <cell r="O112">
            <v>0.72453274755482466</v>
          </cell>
          <cell r="P112">
            <v>0.72462941847206386</v>
          </cell>
          <cell r="Q112">
            <v>0.72462941847206386</v>
          </cell>
          <cell r="R112">
            <v>0.72432830327567177</v>
          </cell>
          <cell r="S112">
            <v>0.73386902757061057</v>
          </cell>
          <cell r="T112">
            <v>0.73330683624801274</v>
          </cell>
          <cell r="AA112">
            <v>0.72453274755482466</v>
          </cell>
          <cell r="AB112">
            <v>0.72462941847206386</v>
          </cell>
          <cell r="AC112">
            <v>0.76928314734253833</v>
          </cell>
          <cell r="AD112">
            <v>0.76896455484231097</v>
          </cell>
          <cell r="AE112">
            <v>0.77909738717339672</v>
          </cell>
          <cell r="AF112">
            <v>0.77848101265822789</v>
          </cell>
          <cell r="AM112">
            <v>0.72919497072845385</v>
          </cell>
          <cell r="AN112">
            <v>0.72928969326033422</v>
          </cell>
          <cell r="AO112">
            <v>0.72928969326033422</v>
          </cell>
          <cell r="AP112">
            <v>0.75502050535785148</v>
          </cell>
          <cell r="AQ112">
            <v>0.73859564164648916</v>
          </cell>
          <cell r="AR112">
            <v>0.73801845046126158</v>
          </cell>
        </row>
        <row r="113">
          <cell r="D113">
            <v>38</v>
          </cell>
          <cell r="E113">
            <v>0.76928314734253833</v>
          </cell>
          <cell r="F113">
            <v>0.76896455484231097</v>
          </cell>
          <cell r="G113">
            <v>0.77909738717339672</v>
          </cell>
          <cell r="H113">
            <v>0.77848101265822789</v>
          </cell>
          <cell r="O113">
            <v>0.72453274755482466</v>
          </cell>
          <cell r="P113">
            <v>0.72462941847206386</v>
          </cell>
          <cell r="Q113">
            <v>0.72462941847206386</v>
          </cell>
          <cell r="R113">
            <v>0.72432830327567177</v>
          </cell>
          <cell r="S113">
            <v>0.73386902757061057</v>
          </cell>
          <cell r="T113">
            <v>0.73330683624801274</v>
          </cell>
          <cell r="AA113">
            <v>0.72453274755482466</v>
          </cell>
          <cell r="AB113">
            <v>0.72462941847206386</v>
          </cell>
          <cell r="AC113">
            <v>0.76928314734253833</v>
          </cell>
          <cell r="AD113">
            <v>0.76896455484231097</v>
          </cell>
          <cell r="AE113">
            <v>0.77909738717339672</v>
          </cell>
          <cell r="AF113">
            <v>0.77848101265822789</v>
          </cell>
          <cell r="AM113">
            <v>0.72919497072845385</v>
          </cell>
          <cell r="AN113">
            <v>0.72928969326033422</v>
          </cell>
          <cell r="AO113">
            <v>0.72928969326033422</v>
          </cell>
          <cell r="AP113">
            <v>0.75502050535785148</v>
          </cell>
          <cell r="AQ113">
            <v>0.73859564164648916</v>
          </cell>
          <cell r="AR113">
            <v>0.73801845046126158</v>
          </cell>
        </row>
        <row r="114">
          <cell r="D114">
            <v>39</v>
          </cell>
          <cell r="E114">
            <v>0.76928314734253833</v>
          </cell>
          <cell r="F114">
            <v>0.76896455484231097</v>
          </cell>
          <cell r="G114">
            <v>0.77909738717339672</v>
          </cell>
          <cell r="H114">
            <v>0.77848101265822789</v>
          </cell>
          <cell r="O114">
            <v>0.72453274755482466</v>
          </cell>
          <cell r="P114">
            <v>0.72462941847206386</v>
          </cell>
          <cell r="Q114">
            <v>0.72462941847206386</v>
          </cell>
          <cell r="R114">
            <v>0.72432830327567177</v>
          </cell>
          <cell r="S114">
            <v>0.73386902757061057</v>
          </cell>
          <cell r="T114">
            <v>0.73330683624801274</v>
          </cell>
          <cell r="AA114">
            <v>0.72453274755482466</v>
          </cell>
          <cell r="AB114">
            <v>0.72462941847206386</v>
          </cell>
          <cell r="AC114">
            <v>0.76928314734253833</v>
          </cell>
          <cell r="AD114">
            <v>0.76896455484231097</v>
          </cell>
          <cell r="AE114">
            <v>0.77909738717339672</v>
          </cell>
          <cell r="AF114">
            <v>0.77848101265822789</v>
          </cell>
          <cell r="AM114">
            <v>0.72919497072845385</v>
          </cell>
          <cell r="AN114">
            <v>0.72928969326033422</v>
          </cell>
          <cell r="AO114">
            <v>0.72928969326033422</v>
          </cell>
          <cell r="AP114">
            <v>0.75502050535785148</v>
          </cell>
          <cell r="AQ114">
            <v>0.73859564164648916</v>
          </cell>
          <cell r="AR114">
            <v>0.73801845046126158</v>
          </cell>
        </row>
        <row r="115">
          <cell r="D115">
            <v>40</v>
          </cell>
          <cell r="E115">
            <v>0.76928314734253833</v>
          </cell>
          <cell r="F115">
            <v>0.76896455484231097</v>
          </cell>
          <cell r="G115">
            <v>0.77909738717339672</v>
          </cell>
          <cell r="H115">
            <v>0.77848101265822789</v>
          </cell>
          <cell r="O115">
            <v>0.72453274755482466</v>
          </cell>
          <cell r="P115">
            <v>0.72462941847206386</v>
          </cell>
          <cell r="Q115">
            <v>0.72462941847206386</v>
          </cell>
          <cell r="R115">
            <v>0.72432830327567177</v>
          </cell>
          <cell r="S115">
            <v>0.73386902757061057</v>
          </cell>
          <cell r="T115">
            <v>0.73330683624801274</v>
          </cell>
          <cell r="AA115">
            <v>0.72453274755482466</v>
          </cell>
          <cell r="AB115">
            <v>0.72462941847206386</v>
          </cell>
          <cell r="AC115">
            <v>0.76928314734253833</v>
          </cell>
          <cell r="AD115">
            <v>0.76896455484231097</v>
          </cell>
          <cell r="AE115">
            <v>0.77909738717339672</v>
          </cell>
          <cell r="AF115">
            <v>0.77848101265822789</v>
          </cell>
          <cell r="AM115">
            <v>0.72919497072845385</v>
          </cell>
          <cell r="AN115">
            <v>0.72928969326033422</v>
          </cell>
          <cell r="AO115">
            <v>0.72928969326033422</v>
          </cell>
          <cell r="AP115">
            <v>0.75502050535785148</v>
          </cell>
          <cell r="AQ115">
            <v>0.73859564164648916</v>
          </cell>
          <cell r="AR115">
            <v>0.73801845046126158</v>
          </cell>
        </row>
        <row r="116">
          <cell r="D116">
            <v>41</v>
          </cell>
          <cell r="E116">
            <v>0.76928314734253833</v>
          </cell>
          <cell r="F116">
            <v>0.76896455484231097</v>
          </cell>
          <cell r="G116">
            <v>0.77909738717339672</v>
          </cell>
          <cell r="H116">
            <v>0.77848101265822789</v>
          </cell>
          <cell r="O116">
            <v>0.72453274755482466</v>
          </cell>
          <cell r="P116">
            <v>0.72462941847206386</v>
          </cell>
          <cell r="Q116">
            <v>0.72462941847206386</v>
          </cell>
          <cell r="R116">
            <v>0.72432830327567177</v>
          </cell>
          <cell r="S116">
            <v>0.73386902757061057</v>
          </cell>
          <cell r="T116">
            <v>0.73330683624801274</v>
          </cell>
          <cell r="AA116">
            <v>0.72453274755482466</v>
          </cell>
          <cell r="AB116">
            <v>0.72462941847206386</v>
          </cell>
          <cell r="AC116">
            <v>0.76928314734253833</v>
          </cell>
          <cell r="AD116">
            <v>0.76896455484231097</v>
          </cell>
          <cell r="AE116">
            <v>0.77909738717339672</v>
          </cell>
          <cell r="AF116">
            <v>0.77848101265822789</v>
          </cell>
          <cell r="AM116">
            <v>0.72919497072845385</v>
          </cell>
          <cell r="AN116">
            <v>0.72928969326033422</v>
          </cell>
          <cell r="AO116">
            <v>0.72928969326033422</v>
          </cell>
          <cell r="AP116">
            <v>0.75502050535785148</v>
          </cell>
          <cell r="AQ116">
            <v>0.73859564164648916</v>
          </cell>
          <cell r="AR116">
            <v>0.73801845046126158</v>
          </cell>
        </row>
        <row r="117">
          <cell r="D117">
            <v>42</v>
          </cell>
          <cell r="E117">
            <v>0.76928314734253833</v>
          </cell>
          <cell r="F117">
            <v>0.76896455484231097</v>
          </cell>
          <cell r="G117">
            <v>0.77909738717339672</v>
          </cell>
          <cell r="H117">
            <v>0.77848101265822789</v>
          </cell>
          <cell r="O117">
            <v>0.72453274755482466</v>
          </cell>
          <cell r="P117">
            <v>0.72462941847206386</v>
          </cell>
          <cell r="Q117">
            <v>0.72462941847206386</v>
          </cell>
          <cell r="R117">
            <v>0.72432830327567177</v>
          </cell>
          <cell r="S117">
            <v>0.73386902757061057</v>
          </cell>
          <cell r="T117">
            <v>0.73330683624801274</v>
          </cell>
          <cell r="AA117">
            <v>0.72453274755482466</v>
          </cell>
          <cell r="AB117">
            <v>0.72462941847206386</v>
          </cell>
          <cell r="AC117">
            <v>0.76928314734253833</v>
          </cell>
          <cell r="AD117">
            <v>0.76896455484231097</v>
          </cell>
          <cell r="AE117">
            <v>0.77909738717339672</v>
          </cell>
          <cell r="AF117">
            <v>0.77848101265822789</v>
          </cell>
          <cell r="AM117">
            <v>0.72919497072845385</v>
          </cell>
          <cell r="AN117">
            <v>0.72928969326033422</v>
          </cell>
          <cell r="AO117">
            <v>0.72928969326033422</v>
          </cell>
          <cell r="AP117">
            <v>0.75502050535785148</v>
          </cell>
          <cell r="AQ117">
            <v>0.73859564164648916</v>
          </cell>
          <cell r="AR117">
            <v>0.73801845046126158</v>
          </cell>
        </row>
        <row r="118">
          <cell r="D118">
            <v>43</v>
          </cell>
          <cell r="E118">
            <v>0.76928314734253833</v>
          </cell>
          <cell r="F118">
            <v>0.76896455484231097</v>
          </cell>
          <cell r="G118">
            <v>0.77909738717339672</v>
          </cell>
          <cell r="H118">
            <v>0.77848101265822789</v>
          </cell>
          <cell r="O118">
            <v>0.72453274755482466</v>
          </cell>
          <cell r="P118">
            <v>0.72462941847206386</v>
          </cell>
          <cell r="Q118">
            <v>0.72462941847206386</v>
          </cell>
          <cell r="R118">
            <v>0.72432830327567177</v>
          </cell>
          <cell r="S118">
            <v>0.73386902757061057</v>
          </cell>
          <cell r="T118">
            <v>0.73330683624801274</v>
          </cell>
          <cell r="AA118">
            <v>0.72453274755482466</v>
          </cell>
          <cell r="AB118">
            <v>0.72462941847206386</v>
          </cell>
          <cell r="AC118">
            <v>0.76928314734253833</v>
          </cell>
          <cell r="AD118">
            <v>0.76896455484231097</v>
          </cell>
          <cell r="AE118">
            <v>0.77909738717339672</v>
          </cell>
          <cell r="AF118">
            <v>0.77848101265822789</v>
          </cell>
          <cell r="AM118">
            <v>0.72919497072845385</v>
          </cell>
          <cell r="AN118">
            <v>0.72928969326033422</v>
          </cell>
          <cell r="AO118">
            <v>0.72928969326033422</v>
          </cell>
          <cell r="AP118">
            <v>0.75502050535785148</v>
          </cell>
          <cell r="AQ118">
            <v>0.73859564164648916</v>
          </cell>
          <cell r="AR118">
            <v>0.73801845046126158</v>
          </cell>
        </row>
        <row r="119">
          <cell r="D119">
            <v>44</v>
          </cell>
          <cell r="E119">
            <v>0.76928314734253833</v>
          </cell>
          <cell r="F119">
            <v>0.76896455484231097</v>
          </cell>
          <cell r="G119">
            <v>0.77909738717339672</v>
          </cell>
          <cell r="H119">
            <v>0.77848101265822789</v>
          </cell>
          <cell r="O119">
            <v>0.72453274755482466</v>
          </cell>
          <cell r="P119">
            <v>0.72462941847206386</v>
          </cell>
          <cell r="Q119">
            <v>0.72462941847206386</v>
          </cell>
          <cell r="R119">
            <v>0.72432830327567177</v>
          </cell>
          <cell r="S119">
            <v>0.73386902757061057</v>
          </cell>
          <cell r="T119">
            <v>0.73330683624801274</v>
          </cell>
          <cell r="AA119">
            <v>0.72453274755482466</v>
          </cell>
          <cell r="AB119">
            <v>0.72462941847206386</v>
          </cell>
          <cell r="AC119">
            <v>0.76928314734253833</v>
          </cell>
          <cell r="AD119">
            <v>0.76896455484231097</v>
          </cell>
          <cell r="AE119">
            <v>0.77909738717339672</v>
          </cell>
          <cell r="AF119">
            <v>0.77848101265822789</v>
          </cell>
          <cell r="AM119">
            <v>0.72919497072845385</v>
          </cell>
          <cell r="AN119">
            <v>0.72928969326033422</v>
          </cell>
          <cell r="AO119">
            <v>0.72928969326033422</v>
          </cell>
          <cell r="AP119">
            <v>0.75502050535785148</v>
          </cell>
          <cell r="AQ119">
            <v>0.73859564164648916</v>
          </cell>
          <cell r="AR119">
            <v>0.73801845046126158</v>
          </cell>
        </row>
        <row r="120">
          <cell r="D120">
            <v>45</v>
          </cell>
          <cell r="E120">
            <v>0.76928314734253833</v>
          </cell>
          <cell r="F120">
            <v>0.76896455484231097</v>
          </cell>
          <cell r="G120">
            <v>0.77909738717339672</v>
          </cell>
          <cell r="H120">
            <v>0.77848101265822789</v>
          </cell>
          <cell r="O120">
            <v>0.72453274755482466</v>
          </cell>
          <cell r="P120">
            <v>0.72462941847206386</v>
          </cell>
          <cell r="Q120">
            <v>0.72462941847206386</v>
          </cell>
          <cell r="R120">
            <v>0.72432830327567177</v>
          </cell>
          <cell r="S120">
            <v>0.73386902757061057</v>
          </cell>
          <cell r="T120">
            <v>0.73330683624801274</v>
          </cell>
          <cell r="AA120">
            <v>0.72453274755482466</v>
          </cell>
          <cell r="AB120">
            <v>0.72462941847206386</v>
          </cell>
          <cell r="AC120">
            <v>0.76928314734253833</v>
          </cell>
          <cell r="AD120">
            <v>0.76896455484231097</v>
          </cell>
          <cell r="AE120">
            <v>0.77909738717339672</v>
          </cell>
          <cell r="AF120">
            <v>0.77848101265822789</v>
          </cell>
          <cell r="AM120">
            <v>0.72919497072845385</v>
          </cell>
          <cell r="AN120">
            <v>0.72928969326033422</v>
          </cell>
          <cell r="AO120">
            <v>0.72928969326033422</v>
          </cell>
          <cell r="AP120">
            <v>0.75502050535785148</v>
          </cell>
          <cell r="AQ120">
            <v>0.73859564164648916</v>
          </cell>
          <cell r="AR120">
            <v>0.73801845046126158</v>
          </cell>
        </row>
        <row r="121">
          <cell r="D121">
            <v>46</v>
          </cell>
          <cell r="E121">
            <v>0.76928314734253833</v>
          </cell>
          <cell r="F121">
            <v>0.76896455484231097</v>
          </cell>
          <cell r="G121">
            <v>0.77909738717339672</v>
          </cell>
          <cell r="H121">
            <v>0.77848101265822789</v>
          </cell>
          <cell r="O121">
            <v>0.72453274755482466</v>
          </cell>
          <cell r="P121">
            <v>0.72462941847206386</v>
          </cell>
          <cell r="Q121">
            <v>0.72462941847206386</v>
          </cell>
          <cell r="R121">
            <v>0.72432830327567177</v>
          </cell>
          <cell r="S121">
            <v>0.73386902757061057</v>
          </cell>
          <cell r="T121">
            <v>0.73330683624801274</v>
          </cell>
          <cell r="AA121">
            <v>0.72453274755482466</v>
          </cell>
          <cell r="AB121">
            <v>0.72462941847206386</v>
          </cell>
          <cell r="AC121">
            <v>0.76928314734253833</v>
          </cell>
          <cell r="AD121">
            <v>0.76896455484231097</v>
          </cell>
          <cell r="AE121">
            <v>0.77909738717339672</v>
          </cell>
          <cell r="AF121">
            <v>0.77848101265822789</v>
          </cell>
          <cell r="AM121">
            <v>0.72919497072845385</v>
          </cell>
          <cell r="AN121">
            <v>0.72928969326033422</v>
          </cell>
          <cell r="AO121">
            <v>0.72928969326033422</v>
          </cell>
          <cell r="AP121">
            <v>0.75502050535785148</v>
          </cell>
          <cell r="AQ121">
            <v>0.73859564164648916</v>
          </cell>
          <cell r="AR121">
            <v>0.73801845046126158</v>
          </cell>
        </row>
        <row r="122">
          <cell r="D122">
            <v>47</v>
          </cell>
          <cell r="E122">
            <v>1.3076224702099486</v>
          </cell>
          <cell r="F122">
            <v>1.3080472602102526</v>
          </cell>
          <cell r="G122">
            <v>1.2945368171021376</v>
          </cell>
          <cell r="H122">
            <v>1.295358649789029</v>
          </cell>
          <cell r="O122">
            <v>1.3672896699269002</v>
          </cell>
          <cell r="P122">
            <v>1.3671607753705823</v>
          </cell>
          <cell r="Q122">
            <v>1.3671607753705823</v>
          </cell>
          <cell r="R122">
            <v>1.3675622622991039</v>
          </cell>
          <cell r="S122">
            <v>1.3548412965725196</v>
          </cell>
          <cell r="T122">
            <v>1.3555908850026503</v>
          </cell>
          <cell r="AA122">
            <v>1.3672896699269002</v>
          </cell>
          <cell r="AB122">
            <v>1.3671607753705823</v>
          </cell>
          <cell r="AC122">
            <v>1.3076224702099486</v>
          </cell>
          <cell r="AD122">
            <v>1.3080472602102526</v>
          </cell>
          <cell r="AE122">
            <v>1.2945368171021376</v>
          </cell>
          <cell r="AF122">
            <v>1.295358649789029</v>
          </cell>
          <cell r="AM122">
            <v>1.3610733723620612</v>
          </cell>
          <cell r="AN122">
            <v>1.3609470756528876</v>
          </cell>
          <cell r="AO122">
            <v>1.3609470756528876</v>
          </cell>
          <cell r="AP122">
            <v>1.3266393261895317</v>
          </cell>
          <cell r="AQ122">
            <v>1.3485391444713466</v>
          </cell>
          <cell r="AR122">
            <v>1.3493087327183177</v>
          </cell>
        </row>
        <row r="123">
          <cell r="D123">
            <v>48</v>
          </cell>
          <cell r="E123">
            <v>1.3076224702099486</v>
          </cell>
          <cell r="F123">
            <v>1.3080472602102526</v>
          </cell>
          <cell r="G123">
            <v>1.2945368171021376</v>
          </cell>
          <cell r="H123">
            <v>1.295358649789029</v>
          </cell>
          <cell r="O123">
            <v>1.3672896699269002</v>
          </cell>
          <cell r="P123">
            <v>1.3671607753705823</v>
          </cell>
          <cell r="Q123">
            <v>1.3671607753705823</v>
          </cell>
          <cell r="R123">
            <v>1.3675622622991039</v>
          </cell>
          <cell r="S123">
            <v>1.3548412965725196</v>
          </cell>
          <cell r="T123">
            <v>1.3555908850026503</v>
          </cell>
          <cell r="AA123">
            <v>1.3672896699269002</v>
          </cell>
          <cell r="AB123">
            <v>1.3671607753705823</v>
          </cell>
          <cell r="AC123">
            <v>1.3076224702099486</v>
          </cell>
          <cell r="AD123">
            <v>1.3080472602102526</v>
          </cell>
          <cell r="AE123">
            <v>1.2945368171021376</v>
          </cell>
          <cell r="AF123">
            <v>1.295358649789029</v>
          </cell>
          <cell r="AM123">
            <v>1.3610733723620612</v>
          </cell>
          <cell r="AN123">
            <v>1.3609470756528876</v>
          </cell>
          <cell r="AO123">
            <v>1.3609470756528876</v>
          </cell>
          <cell r="AP123">
            <v>1.3266393261895317</v>
          </cell>
          <cell r="AQ123">
            <v>1.3485391444713466</v>
          </cell>
          <cell r="AR123">
            <v>1.3493087327183177</v>
          </cell>
        </row>
        <row r="124">
          <cell r="D124">
            <v>49</v>
          </cell>
          <cell r="E124">
            <v>1.3076224702099486</v>
          </cell>
          <cell r="F124">
            <v>1.3080472602102526</v>
          </cell>
          <cell r="G124">
            <v>1.2945368171021376</v>
          </cell>
          <cell r="H124">
            <v>1.295358649789029</v>
          </cell>
          <cell r="O124">
            <v>1.3672896699269002</v>
          </cell>
          <cell r="P124">
            <v>1.3671607753705823</v>
          </cell>
          <cell r="Q124">
            <v>1.3671607753705823</v>
          </cell>
          <cell r="R124">
            <v>1.3675622622991039</v>
          </cell>
          <cell r="S124">
            <v>1.3548412965725196</v>
          </cell>
          <cell r="T124">
            <v>1.3555908850026503</v>
          </cell>
          <cell r="AA124">
            <v>1.3672896699269002</v>
          </cell>
          <cell r="AB124">
            <v>1.3671607753705823</v>
          </cell>
          <cell r="AC124">
            <v>1.3076224702099486</v>
          </cell>
          <cell r="AD124">
            <v>1.3080472602102526</v>
          </cell>
          <cell r="AE124">
            <v>1.2945368171021376</v>
          </cell>
          <cell r="AF124">
            <v>1.295358649789029</v>
          </cell>
          <cell r="AM124">
            <v>1.3610733723620612</v>
          </cell>
          <cell r="AN124">
            <v>1.3609470756528876</v>
          </cell>
          <cell r="AO124">
            <v>1.3609470756528876</v>
          </cell>
          <cell r="AP124">
            <v>1.3266393261895317</v>
          </cell>
          <cell r="AQ124">
            <v>1.3485391444713466</v>
          </cell>
          <cell r="AR124">
            <v>1.3493087327183177</v>
          </cell>
        </row>
        <row r="125">
          <cell r="D125">
            <v>50</v>
          </cell>
          <cell r="E125">
            <v>1.3076224702099486</v>
          </cell>
          <cell r="F125">
            <v>1.3080472602102526</v>
          </cell>
          <cell r="G125">
            <v>1.2945368171021376</v>
          </cell>
          <cell r="H125">
            <v>1.295358649789029</v>
          </cell>
          <cell r="O125">
            <v>1.3672896699269002</v>
          </cell>
          <cell r="P125">
            <v>1.3671607753705823</v>
          </cell>
          <cell r="Q125">
            <v>1.3671607753705823</v>
          </cell>
          <cell r="R125">
            <v>1.3675622622991039</v>
          </cell>
          <cell r="S125">
            <v>1.3548412965725196</v>
          </cell>
          <cell r="T125">
            <v>1.3555908850026503</v>
          </cell>
          <cell r="AA125">
            <v>1.3672896699269002</v>
          </cell>
          <cell r="AB125">
            <v>1.3671607753705823</v>
          </cell>
          <cell r="AC125">
            <v>1.3076224702099486</v>
          </cell>
          <cell r="AD125">
            <v>1.3080472602102526</v>
          </cell>
          <cell r="AE125">
            <v>1.2945368171021376</v>
          </cell>
          <cell r="AF125">
            <v>1.295358649789029</v>
          </cell>
          <cell r="AM125">
            <v>1.3610733723620612</v>
          </cell>
          <cell r="AN125">
            <v>1.3609470756528876</v>
          </cell>
          <cell r="AO125">
            <v>1.3609470756528876</v>
          </cell>
          <cell r="AP125">
            <v>1.3266393261895317</v>
          </cell>
          <cell r="AQ125">
            <v>1.3485391444713466</v>
          </cell>
          <cell r="AR125">
            <v>1.3493087327183177</v>
          </cell>
        </row>
        <row r="126">
          <cell r="D126">
            <v>51</v>
          </cell>
          <cell r="E126">
            <v>1.3076224702099486</v>
          </cell>
          <cell r="F126">
            <v>1.3080472602102526</v>
          </cell>
          <cell r="G126">
            <v>1.2945368171021376</v>
          </cell>
          <cell r="H126">
            <v>1.295358649789029</v>
          </cell>
          <cell r="O126">
            <v>1.3672896699269002</v>
          </cell>
          <cell r="P126">
            <v>1.3671607753705823</v>
          </cell>
          <cell r="Q126">
            <v>1.3671607753705823</v>
          </cell>
          <cell r="R126">
            <v>1.3675622622991039</v>
          </cell>
          <cell r="S126">
            <v>1.3548412965725196</v>
          </cell>
          <cell r="T126">
            <v>1.3555908850026503</v>
          </cell>
          <cell r="AA126">
            <v>1.3672896699269002</v>
          </cell>
          <cell r="AB126">
            <v>1.3671607753705823</v>
          </cell>
          <cell r="AC126">
            <v>1.3076224702099486</v>
          </cell>
          <cell r="AD126">
            <v>1.3080472602102526</v>
          </cell>
          <cell r="AE126">
            <v>1.2945368171021376</v>
          </cell>
          <cell r="AF126">
            <v>1.295358649789029</v>
          </cell>
          <cell r="AM126">
            <v>1.3610733723620612</v>
          </cell>
          <cell r="AN126">
            <v>1.3609470756528876</v>
          </cell>
          <cell r="AO126">
            <v>1.3609470756528876</v>
          </cell>
          <cell r="AP126">
            <v>1.3266393261895317</v>
          </cell>
          <cell r="AQ126">
            <v>1.3485391444713466</v>
          </cell>
          <cell r="AR126">
            <v>1.3493087327183177</v>
          </cell>
        </row>
        <row r="127">
          <cell r="D127">
            <v>52</v>
          </cell>
          <cell r="E127">
            <v>1.3076224702099486</v>
          </cell>
          <cell r="F127">
            <v>1.3080472602102526</v>
          </cell>
          <cell r="G127">
            <v>1.2945368171021376</v>
          </cell>
          <cell r="H127">
            <v>1.295358649789029</v>
          </cell>
          <cell r="O127">
            <v>1.3672896699269002</v>
          </cell>
          <cell r="P127">
            <v>1.3671607753705823</v>
          </cell>
          <cell r="Q127">
            <v>1.3671607753705823</v>
          </cell>
          <cell r="R127">
            <v>1.3675622622991039</v>
          </cell>
          <cell r="S127">
            <v>1.3548412965725196</v>
          </cell>
          <cell r="T127">
            <v>1.3555908850026503</v>
          </cell>
          <cell r="AA127">
            <v>1.3672896699269002</v>
          </cell>
          <cell r="AB127">
            <v>1.3671607753705823</v>
          </cell>
          <cell r="AC127">
            <v>1.3076224702099486</v>
          </cell>
          <cell r="AD127">
            <v>1.3080472602102526</v>
          </cell>
          <cell r="AE127">
            <v>1.2945368171021376</v>
          </cell>
          <cell r="AF127">
            <v>1.295358649789029</v>
          </cell>
          <cell r="AM127">
            <v>1.3610733723620612</v>
          </cell>
          <cell r="AN127">
            <v>1.3609470756528876</v>
          </cell>
          <cell r="AO127">
            <v>1.3609470756528876</v>
          </cell>
          <cell r="AP127">
            <v>1.3266393261895317</v>
          </cell>
          <cell r="AQ127">
            <v>1.3485391444713466</v>
          </cell>
          <cell r="AR127">
            <v>1.3493087327183177</v>
          </cell>
        </row>
        <row r="128">
          <cell r="D128">
            <v>53</v>
          </cell>
          <cell r="E128">
            <v>1.3076224702099486</v>
          </cell>
          <cell r="F128">
            <v>1.3080472602102526</v>
          </cell>
          <cell r="G128">
            <v>1.2945368171021376</v>
          </cell>
          <cell r="H128">
            <v>1.295358649789029</v>
          </cell>
          <cell r="O128">
            <v>1.3672896699269002</v>
          </cell>
          <cell r="P128">
            <v>1.3671607753705823</v>
          </cell>
          <cell r="Q128">
            <v>1.3671607753705823</v>
          </cell>
          <cell r="R128">
            <v>1.3675622622991039</v>
          </cell>
          <cell r="S128">
            <v>1.3548412965725196</v>
          </cell>
          <cell r="T128">
            <v>1.3555908850026503</v>
          </cell>
          <cell r="AA128">
            <v>1.3672896699269002</v>
          </cell>
          <cell r="AB128">
            <v>1.3671607753705823</v>
          </cell>
          <cell r="AC128">
            <v>1.3076224702099486</v>
          </cell>
          <cell r="AD128">
            <v>1.3080472602102526</v>
          </cell>
          <cell r="AE128">
            <v>1.2945368171021376</v>
          </cell>
          <cell r="AF128">
            <v>1.295358649789029</v>
          </cell>
          <cell r="AM128">
            <v>1.3610733723620612</v>
          </cell>
          <cell r="AN128">
            <v>1.3609470756528876</v>
          </cell>
          <cell r="AO128">
            <v>1.3609470756528876</v>
          </cell>
          <cell r="AP128">
            <v>1.3266393261895317</v>
          </cell>
          <cell r="AQ128">
            <v>1.3485391444713466</v>
          </cell>
          <cell r="AR128">
            <v>1.3493087327183177</v>
          </cell>
        </row>
        <row r="129">
          <cell r="D129">
            <v>54</v>
          </cell>
          <cell r="E129">
            <v>1.3076224702099486</v>
          </cell>
          <cell r="F129">
            <v>1.3080472602102526</v>
          </cell>
          <cell r="G129">
            <v>1.2945368171021376</v>
          </cell>
          <cell r="H129">
            <v>1.295358649789029</v>
          </cell>
          <cell r="O129">
            <v>1.3672896699269002</v>
          </cell>
          <cell r="P129">
            <v>1.3671607753705823</v>
          </cell>
          <cell r="Q129">
            <v>1.3671607753705823</v>
          </cell>
          <cell r="R129">
            <v>1.3675622622991039</v>
          </cell>
          <cell r="S129">
            <v>1.3548412965725196</v>
          </cell>
          <cell r="T129">
            <v>1.3555908850026503</v>
          </cell>
          <cell r="AA129">
            <v>1.3672896699269002</v>
          </cell>
          <cell r="AB129">
            <v>1.3671607753705823</v>
          </cell>
          <cell r="AC129">
            <v>1.3076224702099486</v>
          </cell>
          <cell r="AD129">
            <v>1.3080472602102526</v>
          </cell>
          <cell r="AE129">
            <v>1.2945368171021376</v>
          </cell>
          <cell r="AF129">
            <v>1.295358649789029</v>
          </cell>
          <cell r="AM129">
            <v>1.3610733723620612</v>
          </cell>
          <cell r="AN129">
            <v>1.3609470756528876</v>
          </cell>
          <cell r="AO129">
            <v>1.3609470756528876</v>
          </cell>
          <cell r="AP129">
            <v>1.3266393261895317</v>
          </cell>
          <cell r="AQ129">
            <v>1.3485391444713466</v>
          </cell>
          <cell r="AR129">
            <v>1.3493087327183177</v>
          </cell>
        </row>
        <row r="130">
          <cell r="D130">
            <v>55</v>
          </cell>
          <cell r="E130">
            <v>0.76928314734253833</v>
          </cell>
          <cell r="F130">
            <v>0.76896455484231097</v>
          </cell>
          <cell r="G130">
            <v>0.77909738717339672</v>
          </cell>
          <cell r="H130">
            <v>0.77848101265822789</v>
          </cell>
          <cell r="O130">
            <v>0.72453274755482466</v>
          </cell>
          <cell r="P130">
            <v>0.72462941847206386</v>
          </cell>
          <cell r="Q130">
            <v>0.72462941847206386</v>
          </cell>
          <cell r="R130">
            <v>0.72432830327567177</v>
          </cell>
          <cell r="S130">
            <v>0.73386902757061057</v>
          </cell>
          <cell r="T130">
            <v>0.73330683624801274</v>
          </cell>
          <cell r="AA130">
            <v>0.72453274755482466</v>
          </cell>
          <cell r="AB130">
            <v>0.72462941847206386</v>
          </cell>
          <cell r="AC130">
            <v>0.76928314734253833</v>
          </cell>
          <cell r="AD130">
            <v>0.76896455484231097</v>
          </cell>
          <cell r="AE130">
            <v>0.77909738717339672</v>
          </cell>
          <cell r="AF130">
            <v>0.77848101265822789</v>
          </cell>
          <cell r="AM130">
            <v>0.72919497072845385</v>
          </cell>
          <cell r="AN130">
            <v>0.72928969326033422</v>
          </cell>
          <cell r="AO130">
            <v>0.72928969326033422</v>
          </cell>
          <cell r="AP130">
            <v>0.75502050535785148</v>
          </cell>
          <cell r="AQ130">
            <v>0.73859564164648916</v>
          </cell>
          <cell r="AR130">
            <v>0.73801845046126158</v>
          </cell>
        </row>
        <row r="131">
          <cell r="D131">
            <v>56</v>
          </cell>
          <cell r="E131">
            <v>0.76928314734253833</v>
          </cell>
          <cell r="F131">
            <v>0.76896455484231097</v>
          </cell>
          <cell r="G131">
            <v>0.77909738717339672</v>
          </cell>
          <cell r="H131">
            <v>0.77848101265822789</v>
          </cell>
          <cell r="O131">
            <v>0.72453274755482466</v>
          </cell>
          <cell r="P131">
            <v>0.72462941847206386</v>
          </cell>
          <cell r="Q131">
            <v>0.72462941847206386</v>
          </cell>
          <cell r="R131">
            <v>0.72432830327567177</v>
          </cell>
          <cell r="S131">
            <v>0.73386902757061057</v>
          </cell>
          <cell r="T131">
            <v>0.73330683624801274</v>
          </cell>
          <cell r="AA131">
            <v>0.72453274755482466</v>
          </cell>
          <cell r="AB131">
            <v>0.72462941847206386</v>
          </cell>
          <cell r="AC131">
            <v>0.76928314734253833</v>
          </cell>
          <cell r="AD131">
            <v>0.76896455484231097</v>
          </cell>
          <cell r="AE131">
            <v>0.77909738717339672</v>
          </cell>
          <cell r="AF131">
            <v>0.77848101265822789</v>
          </cell>
          <cell r="AM131">
            <v>0.72919497072845385</v>
          </cell>
          <cell r="AN131">
            <v>0.72928969326033422</v>
          </cell>
          <cell r="AO131">
            <v>0.72928969326033422</v>
          </cell>
          <cell r="AP131">
            <v>0.75502050535785148</v>
          </cell>
          <cell r="AQ131">
            <v>0.73859564164648916</v>
          </cell>
          <cell r="AR131">
            <v>0.73801845046126158</v>
          </cell>
        </row>
        <row r="132">
          <cell r="D132">
            <v>57</v>
          </cell>
          <cell r="E132">
            <v>0.76928314734253833</v>
          </cell>
          <cell r="F132">
            <v>0.76896455484231097</v>
          </cell>
          <cell r="G132">
            <v>0.77909738717339672</v>
          </cell>
          <cell r="H132">
            <v>0.77848101265822789</v>
          </cell>
          <cell r="O132">
            <v>0.72453274755482466</v>
          </cell>
          <cell r="P132">
            <v>0.72462941847206386</v>
          </cell>
          <cell r="Q132">
            <v>0.72462941847206386</v>
          </cell>
          <cell r="R132">
            <v>0.72432830327567177</v>
          </cell>
          <cell r="S132">
            <v>0.73386902757061057</v>
          </cell>
          <cell r="T132">
            <v>0.73330683624801274</v>
          </cell>
          <cell r="AA132">
            <v>0.72453274755482466</v>
          </cell>
          <cell r="AB132">
            <v>0.72462941847206386</v>
          </cell>
          <cell r="AC132">
            <v>0.76928314734253833</v>
          </cell>
          <cell r="AD132">
            <v>0.76896455484231097</v>
          </cell>
          <cell r="AE132">
            <v>0.77909738717339672</v>
          </cell>
          <cell r="AF132">
            <v>0.77848101265822789</v>
          </cell>
          <cell r="AM132">
            <v>0.72919497072845385</v>
          </cell>
          <cell r="AN132">
            <v>0.72928969326033422</v>
          </cell>
          <cell r="AO132">
            <v>0.72928969326033422</v>
          </cell>
          <cell r="AP132">
            <v>0.75502050535785148</v>
          </cell>
          <cell r="AQ132">
            <v>0.73859564164648916</v>
          </cell>
          <cell r="AR132">
            <v>0.73801845046126158</v>
          </cell>
        </row>
        <row r="133">
          <cell r="D133">
            <v>58</v>
          </cell>
          <cell r="E133">
            <v>0.76928314734253833</v>
          </cell>
          <cell r="F133">
            <v>0.76896455484231097</v>
          </cell>
          <cell r="G133">
            <v>0.77909738717339672</v>
          </cell>
          <cell r="H133">
            <v>0.77848101265822789</v>
          </cell>
          <cell r="O133">
            <v>0.72453274755482466</v>
          </cell>
          <cell r="P133">
            <v>0.72462941847206386</v>
          </cell>
          <cell r="Q133">
            <v>0.72462941847206386</v>
          </cell>
          <cell r="R133">
            <v>0.72432830327567177</v>
          </cell>
          <cell r="S133">
            <v>0.73386902757061057</v>
          </cell>
          <cell r="T133">
            <v>0.73330683624801274</v>
          </cell>
          <cell r="AA133">
            <v>0.72453274755482466</v>
          </cell>
          <cell r="AB133">
            <v>0.72462941847206386</v>
          </cell>
          <cell r="AC133">
            <v>0.76928314734253833</v>
          </cell>
          <cell r="AD133">
            <v>0.76896455484231097</v>
          </cell>
          <cell r="AE133">
            <v>0.77909738717339672</v>
          </cell>
          <cell r="AF133">
            <v>0.77848101265822789</v>
          </cell>
          <cell r="AM133">
            <v>0.72919497072845385</v>
          </cell>
          <cell r="AN133">
            <v>0.72928969326033422</v>
          </cell>
          <cell r="AO133">
            <v>0.72928969326033422</v>
          </cell>
          <cell r="AP133">
            <v>0.75502050535785148</v>
          </cell>
          <cell r="AQ133">
            <v>0.73859564164648916</v>
          </cell>
          <cell r="AR133">
            <v>0.73801845046126158</v>
          </cell>
        </row>
        <row r="134">
          <cell r="D134">
            <v>59</v>
          </cell>
          <cell r="E134">
            <v>0.76928314734253833</v>
          </cell>
          <cell r="F134">
            <v>0.76896455484231097</v>
          </cell>
          <cell r="G134">
            <v>0.77909738717339672</v>
          </cell>
          <cell r="H134">
            <v>0.77848101265822789</v>
          </cell>
          <cell r="O134">
            <v>0.72453274755482466</v>
          </cell>
          <cell r="P134">
            <v>0.72462941847206386</v>
          </cell>
          <cell r="Q134">
            <v>0.72462941847206386</v>
          </cell>
          <cell r="R134">
            <v>0.72432830327567177</v>
          </cell>
          <cell r="S134">
            <v>0.73386902757061057</v>
          </cell>
          <cell r="T134">
            <v>0.73330683624801274</v>
          </cell>
          <cell r="AA134">
            <v>0.72453274755482466</v>
          </cell>
          <cell r="AB134">
            <v>0.72462941847206386</v>
          </cell>
          <cell r="AC134">
            <v>0.76928314734253833</v>
          </cell>
          <cell r="AD134">
            <v>0.76896455484231097</v>
          </cell>
          <cell r="AE134">
            <v>0.77909738717339672</v>
          </cell>
          <cell r="AF134">
            <v>0.77848101265822789</v>
          </cell>
          <cell r="AM134">
            <v>0.72919497072845385</v>
          </cell>
          <cell r="AN134">
            <v>0.72928969326033422</v>
          </cell>
          <cell r="AO134">
            <v>0.72928969326033422</v>
          </cell>
          <cell r="AP134">
            <v>0.75502050535785148</v>
          </cell>
          <cell r="AQ134">
            <v>0.73859564164648916</v>
          </cell>
          <cell r="AR134">
            <v>0.73801845046126158</v>
          </cell>
        </row>
        <row r="135">
          <cell r="D135">
            <v>60</v>
          </cell>
          <cell r="E135">
            <v>0.76928314734253833</v>
          </cell>
          <cell r="F135">
            <v>0.76896455484231097</v>
          </cell>
          <cell r="G135">
            <v>0.77909738717339672</v>
          </cell>
          <cell r="H135">
            <v>0.77848101265822789</v>
          </cell>
          <cell r="O135">
            <v>0.72453274755482466</v>
          </cell>
          <cell r="P135">
            <v>0.72462941847206386</v>
          </cell>
          <cell r="Q135">
            <v>0.72462941847206386</v>
          </cell>
          <cell r="R135">
            <v>0.72432830327567177</v>
          </cell>
          <cell r="S135">
            <v>0.73386902757061057</v>
          </cell>
          <cell r="T135">
            <v>0.73330683624801274</v>
          </cell>
          <cell r="AA135">
            <v>0.72453274755482466</v>
          </cell>
          <cell r="AB135">
            <v>0.72462941847206386</v>
          </cell>
          <cell r="AC135">
            <v>0.76928314734253833</v>
          </cell>
          <cell r="AD135">
            <v>0.76896455484231097</v>
          </cell>
          <cell r="AE135">
            <v>0.77909738717339672</v>
          </cell>
          <cell r="AF135">
            <v>0.77848101265822789</v>
          </cell>
          <cell r="AM135">
            <v>0.72919497072845385</v>
          </cell>
          <cell r="AN135">
            <v>0.72928969326033422</v>
          </cell>
          <cell r="AO135">
            <v>0.72928969326033422</v>
          </cell>
          <cell r="AP135">
            <v>0.75502050535785148</v>
          </cell>
          <cell r="AQ135">
            <v>0.73859564164648916</v>
          </cell>
          <cell r="AR135">
            <v>0.73801845046126158</v>
          </cell>
        </row>
        <row r="136">
          <cell r="D136">
            <v>61</v>
          </cell>
          <cell r="E136">
            <v>0.76928314734253833</v>
          </cell>
          <cell r="F136">
            <v>0.76896455484231097</v>
          </cell>
          <cell r="G136">
            <v>0.77909738717339672</v>
          </cell>
          <cell r="H136">
            <v>0.77848101265822789</v>
          </cell>
          <cell r="O136">
            <v>0.72453274755482466</v>
          </cell>
          <cell r="P136">
            <v>0.72462941847206386</v>
          </cell>
          <cell r="Q136">
            <v>0.72462941847206386</v>
          </cell>
          <cell r="R136">
            <v>0.72432830327567177</v>
          </cell>
          <cell r="S136">
            <v>0.73386902757061057</v>
          </cell>
          <cell r="T136">
            <v>0.73330683624801274</v>
          </cell>
          <cell r="AA136">
            <v>0.72453274755482466</v>
          </cell>
          <cell r="AB136">
            <v>0.72462941847206386</v>
          </cell>
          <cell r="AC136">
            <v>0.76928314734253833</v>
          </cell>
          <cell r="AD136">
            <v>0.76896455484231097</v>
          </cell>
          <cell r="AE136">
            <v>0.77909738717339672</v>
          </cell>
          <cell r="AF136">
            <v>0.77848101265822789</v>
          </cell>
          <cell r="AM136">
            <v>0.72919497072845385</v>
          </cell>
          <cell r="AN136">
            <v>0.72928969326033422</v>
          </cell>
          <cell r="AO136">
            <v>0.72928969326033422</v>
          </cell>
          <cell r="AP136">
            <v>0.75502050535785148</v>
          </cell>
          <cell r="AQ136">
            <v>0.73859564164648916</v>
          </cell>
          <cell r="AR136">
            <v>0.73801845046126158</v>
          </cell>
        </row>
        <row r="137">
          <cell r="D137">
            <v>62</v>
          </cell>
          <cell r="E137">
            <v>0.76928314734253833</v>
          </cell>
          <cell r="F137">
            <v>0.76896455484231097</v>
          </cell>
          <cell r="G137">
            <v>0.77909738717339672</v>
          </cell>
          <cell r="H137">
            <v>0.77848101265822789</v>
          </cell>
          <cell r="O137">
            <v>0.72453274755482466</v>
          </cell>
          <cell r="P137">
            <v>0.72462941847206386</v>
          </cell>
          <cell r="Q137">
            <v>0.72462941847206386</v>
          </cell>
          <cell r="R137">
            <v>0.72432830327567177</v>
          </cell>
          <cell r="S137">
            <v>0.73386902757061057</v>
          </cell>
          <cell r="T137">
            <v>0.73330683624801274</v>
          </cell>
          <cell r="AA137">
            <v>0.72453274755482466</v>
          </cell>
          <cell r="AB137">
            <v>0.72462941847206386</v>
          </cell>
          <cell r="AC137">
            <v>0.76928314734253833</v>
          </cell>
          <cell r="AD137">
            <v>0.76896455484231097</v>
          </cell>
          <cell r="AE137">
            <v>0.77909738717339672</v>
          </cell>
          <cell r="AF137">
            <v>0.77848101265822789</v>
          </cell>
          <cell r="AM137">
            <v>0.72919497072845385</v>
          </cell>
          <cell r="AN137">
            <v>0.72928969326033422</v>
          </cell>
          <cell r="AO137">
            <v>0.72928969326033422</v>
          </cell>
          <cell r="AP137">
            <v>0.75502050535785148</v>
          </cell>
          <cell r="AQ137">
            <v>0.73859564164648916</v>
          </cell>
          <cell r="AR137">
            <v>0.73801845046126158</v>
          </cell>
        </row>
        <row r="138">
          <cell r="D138">
            <v>63</v>
          </cell>
          <cell r="E138">
            <v>0.76928314734253833</v>
          </cell>
          <cell r="F138">
            <v>0.76896455484231097</v>
          </cell>
          <cell r="G138">
            <v>0.77909738717339672</v>
          </cell>
          <cell r="H138">
            <v>0.77848101265822789</v>
          </cell>
          <cell r="O138">
            <v>0.72453274755482466</v>
          </cell>
          <cell r="P138">
            <v>0.72462941847206386</v>
          </cell>
          <cell r="Q138">
            <v>0.72462941847206386</v>
          </cell>
          <cell r="R138">
            <v>0.72432830327567177</v>
          </cell>
          <cell r="S138">
            <v>0.73386902757061057</v>
          </cell>
          <cell r="T138">
            <v>0.73330683624801274</v>
          </cell>
          <cell r="AA138">
            <v>0.72453274755482466</v>
          </cell>
          <cell r="AB138">
            <v>0.72462941847206386</v>
          </cell>
          <cell r="AC138">
            <v>0.76928314734253833</v>
          </cell>
          <cell r="AD138">
            <v>0.76896455484231097</v>
          </cell>
          <cell r="AE138">
            <v>0.77909738717339672</v>
          </cell>
          <cell r="AF138">
            <v>0.77848101265822789</v>
          </cell>
          <cell r="AM138">
            <v>0.72919497072845385</v>
          </cell>
          <cell r="AN138">
            <v>0.72928969326033422</v>
          </cell>
          <cell r="AO138">
            <v>0.72928969326033422</v>
          </cell>
          <cell r="AP138">
            <v>0.75502050535785148</v>
          </cell>
          <cell r="AQ138">
            <v>0.73859564164648916</v>
          </cell>
          <cell r="AR138">
            <v>0.73801845046126158</v>
          </cell>
        </row>
        <row r="139">
          <cell r="D139">
            <v>64</v>
          </cell>
          <cell r="E139">
            <v>0.76928314734253833</v>
          </cell>
          <cell r="F139">
            <v>0.76896455484231097</v>
          </cell>
          <cell r="G139">
            <v>0.77909738717339672</v>
          </cell>
          <cell r="H139">
            <v>0.77848101265822789</v>
          </cell>
          <cell r="O139">
            <v>0.72453274755482466</v>
          </cell>
          <cell r="P139">
            <v>0.72462941847206386</v>
          </cell>
          <cell r="Q139">
            <v>0.72462941847206386</v>
          </cell>
          <cell r="R139">
            <v>0.72432830327567177</v>
          </cell>
          <cell r="S139">
            <v>0.73386902757061057</v>
          </cell>
          <cell r="T139">
            <v>0.73330683624801274</v>
          </cell>
          <cell r="AA139">
            <v>0.72453274755482466</v>
          </cell>
          <cell r="AB139">
            <v>0.72462941847206386</v>
          </cell>
          <cell r="AC139">
            <v>0.76928314734253833</v>
          </cell>
          <cell r="AD139">
            <v>0.76896455484231097</v>
          </cell>
          <cell r="AE139">
            <v>0.77909738717339672</v>
          </cell>
          <cell r="AF139">
            <v>0.77848101265822789</v>
          </cell>
          <cell r="AM139">
            <v>0.72919497072845385</v>
          </cell>
          <cell r="AN139">
            <v>0.72928969326033422</v>
          </cell>
          <cell r="AO139">
            <v>0.72928969326033422</v>
          </cell>
          <cell r="AP139">
            <v>0.75502050535785148</v>
          </cell>
          <cell r="AQ139">
            <v>0.73859564164648916</v>
          </cell>
          <cell r="AR139">
            <v>0.73801845046126158</v>
          </cell>
        </row>
        <row r="140">
          <cell r="D140">
            <v>65</v>
          </cell>
          <cell r="E140">
            <v>0.76928314734253833</v>
          </cell>
          <cell r="F140">
            <v>0.76896455484231097</v>
          </cell>
          <cell r="G140">
            <v>0.77909738717339672</v>
          </cell>
          <cell r="H140">
            <v>0.77848101265822789</v>
          </cell>
          <cell r="O140">
            <v>0.72453274755482466</v>
          </cell>
          <cell r="P140">
            <v>0.72462941847206386</v>
          </cell>
          <cell r="Q140">
            <v>0.72462941847206386</v>
          </cell>
          <cell r="R140">
            <v>0.72432830327567177</v>
          </cell>
          <cell r="S140">
            <v>0.73386902757061057</v>
          </cell>
          <cell r="T140">
            <v>0.73330683624801274</v>
          </cell>
          <cell r="AA140">
            <v>0.72453274755482466</v>
          </cell>
          <cell r="AB140">
            <v>0.72462941847206386</v>
          </cell>
          <cell r="AC140">
            <v>0.76928314734253833</v>
          </cell>
          <cell r="AD140">
            <v>0.76896455484231097</v>
          </cell>
          <cell r="AE140">
            <v>0.77909738717339672</v>
          </cell>
          <cell r="AF140">
            <v>0.77848101265822789</v>
          </cell>
          <cell r="AM140">
            <v>0.72919497072845385</v>
          </cell>
          <cell r="AN140">
            <v>0.72928969326033422</v>
          </cell>
          <cell r="AO140">
            <v>0.72928969326033422</v>
          </cell>
          <cell r="AP140">
            <v>0.75502050535785148</v>
          </cell>
          <cell r="AQ140">
            <v>0.73859564164648916</v>
          </cell>
          <cell r="AR140">
            <v>0.73801845046126158</v>
          </cell>
        </row>
        <row r="141">
          <cell r="D141">
            <v>66</v>
          </cell>
          <cell r="E141">
            <v>0.76928314734253833</v>
          </cell>
          <cell r="F141">
            <v>0.76896455484231097</v>
          </cell>
          <cell r="G141">
            <v>0.77909738717339672</v>
          </cell>
          <cell r="H141">
            <v>0.77848101265822789</v>
          </cell>
          <cell r="O141">
            <v>0.72453274755482466</v>
          </cell>
          <cell r="P141">
            <v>0.72462941847206386</v>
          </cell>
          <cell r="Q141">
            <v>0.72462941847206386</v>
          </cell>
          <cell r="R141">
            <v>0.72432830327567177</v>
          </cell>
          <cell r="S141">
            <v>0.73386902757061057</v>
          </cell>
          <cell r="T141">
            <v>0.73330683624801274</v>
          </cell>
          <cell r="AA141">
            <v>0.72453274755482466</v>
          </cell>
          <cell r="AB141">
            <v>0.72462941847206386</v>
          </cell>
          <cell r="AC141">
            <v>0.76928314734253833</v>
          </cell>
          <cell r="AD141">
            <v>0.76896455484231097</v>
          </cell>
          <cell r="AE141">
            <v>0.77909738717339672</v>
          </cell>
          <cell r="AF141">
            <v>0.77848101265822789</v>
          </cell>
          <cell r="AM141">
            <v>0.72919497072845385</v>
          </cell>
          <cell r="AN141">
            <v>0.72928969326033422</v>
          </cell>
          <cell r="AO141">
            <v>0.72928969326033422</v>
          </cell>
          <cell r="AP141">
            <v>0.75502050535785148</v>
          </cell>
          <cell r="AQ141">
            <v>0.73859564164648916</v>
          </cell>
          <cell r="AR141">
            <v>0.73801845046126158</v>
          </cell>
        </row>
        <row r="142">
          <cell r="D142">
            <v>67</v>
          </cell>
          <cell r="E142">
            <v>0.76928314734253833</v>
          </cell>
          <cell r="F142">
            <v>0.76896455484231097</v>
          </cell>
          <cell r="G142">
            <v>0.77909738717339672</v>
          </cell>
          <cell r="H142">
            <v>0.77848101265822789</v>
          </cell>
          <cell r="O142">
            <v>0.72453274755482466</v>
          </cell>
          <cell r="P142">
            <v>0.72462941847206386</v>
          </cell>
          <cell r="Q142">
            <v>0.72462941847206386</v>
          </cell>
          <cell r="R142">
            <v>0.72432830327567177</v>
          </cell>
          <cell r="S142">
            <v>0.73386902757061057</v>
          </cell>
          <cell r="T142">
            <v>0.73330683624801274</v>
          </cell>
          <cell r="AA142">
            <v>0.72453274755482466</v>
          </cell>
          <cell r="AB142">
            <v>0.72462941847206386</v>
          </cell>
          <cell r="AC142">
            <v>0.76928314734253833</v>
          </cell>
          <cell r="AD142">
            <v>0.76896455484231097</v>
          </cell>
          <cell r="AE142">
            <v>0.77909738717339672</v>
          </cell>
          <cell r="AF142">
            <v>0.77848101265822789</v>
          </cell>
          <cell r="AM142">
            <v>0.72919497072845385</v>
          </cell>
          <cell r="AN142">
            <v>0.72928969326033422</v>
          </cell>
          <cell r="AO142">
            <v>0.72928969326033422</v>
          </cell>
          <cell r="AP142">
            <v>0.75502050535785148</v>
          </cell>
          <cell r="AQ142">
            <v>0.73859564164648916</v>
          </cell>
          <cell r="AR142">
            <v>0.73801845046126158</v>
          </cell>
        </row>
        <row r="143">
          <cell r="D143">
            <v>68</v>
          </cell>
          <cell r="E143">
            <v>0.76928314734253833</v>
          </cell>
          <cell r="F143">
            <v>0.76896455484231097</v>
          </cell>
          <cell r="G143">
            <v>0.77909738717339672</v>
          </cell>
          <cell r="H143">
            <v>0.77848101265822789</v>
          </cell>
          <cell r="O143">
            <v>0.72453274755482466</v>
          </cell>
          <cell r="P143">
            <v>0.72462941847206386</v>
          </cell>
          <cell r="Q143">
            <v>0.72462941847206386</v>
          </cell>
          <cell r="R143">
            <v>0.72432830327567177</v>
          </cell>
          <cell r="S143">
            <v>0.73386902757061057</v>
          </cell>
          <cell r="T143">
            <v>0.73330683624801274</v>
          </cell>
          <cell r="AA143">
            <v>0.72453274755482466</v>
          </cell>
          <cell r="AB143">
            <v>0.72462941847206386</v>
          </cell>
          <cell r="AC143">
            <v>0.76928314734253833</v>
          </cell>
          <cell r="AD143">
            <v>0.76896455484231097</v>
          </cell>
          <cell r="AE143">
            <v>0.77909738717339672</v>
          </cell>
          <cell r="AF143">
            <v>0.77848101265822789</v>
          </cell>
          <cell r="AM143">
            <v>0.72919497072845385</v>
          </cell>
          <cell r="AN143">
            <v>0.72928969326033422</v>
          </cell>
          <cell r="AO143">
            <v>0.72928969326033422</v>
          </cell>
          <cell r="AP143">
            <v>0.75502050535785148</v>
          </cell>
          <cell r="AQ143">
            <v>0.73859564164648916</v>
          </cell>
          <cell r="AR143">
            <v>0.73801845046126158</v>
          </cell>
        </row>
        <row r="144">
          <cell r="D144">
            <v>69</v>
          </cell>
          <cell r="E144">
            <v>0.76928314734253833</v>
          </cell>
          <cell r="F144">
            <v>0.76896455484231097</v>
          </cell>
          <cell r="G144">
            <v>0.77909738717339672</v>
          </cell>
          <cell r="H144">
            <v>0.77848101265822789</v>
          </cell>
          <cell r="O144">
            <v>0.72453274755482466</v>
          </cell>
          <cell r="P144">
            <v>0.72462941847206386</v>
          </cell>
          <cell r="Q144">
            <v>0.72462941847206386</v>
          </cell>
          <cell r="R144">
            <v>0.72432830327567177</v>
          </cell>
          <cell r="S144">
            <v>0.73386902757061057</v>
          </cell>
          <cell r="T144">
            <v>0.73330683624801274</v>
          </cell>
          <cell r="AA144">
            <v>0.72453274755482466</v>
          </cell>
          <cell r="AB144">
            <v>0.72462941847206386</v>
          </cell>
          <cell r="AC144">
            <v>0.76928314734253833</v>
          </cell>
          <cell r="AD144">
            <v>0.76896455484231097</v>
          </cell>
          <cell r="AE144">
            <v>0.77909738717339672</v>
          </cell>
          <cell r="AF144">
            <v>0.77848101265822789</v>
          </cell>
          <cell r="AM144">
            <v>0.72919497072845385</v>
          </cell>
          <cell r="AN144">
            <v>0.72928969326033422</v>
          </cell>
          <cell r="AO144">
            <v>0.72928969326033422</v>
          </cell>
          <cell r="AP144">
            <v>0.75502050535785148</v>
          </cell>
          <cell r="AQ144">
            <v>0.73859564164648916</v>
          </cell>
          <cell r="AR144">
            <v>0.73801845046126158</v>
          </cell>
        </row>
        <row r="145">
          <cell r="D145">
            <v>70</v>
          </cell>
          <cell r="E145">
            <v>0.76928314734253833</v>
          </cell>
          <cell r="F145">
            <v>0.76896455484231097</v>
          </cell>
          <cell r="G145">
            <v>0.77909738717339672</v>
          </cell>
          <cell r="H145">
            <v>0.77848101265822789</v>
          </cell>
          <cell r="O145">
            <v>0.72453274755482466</v>
          </cell>
          <cell r="P145">
            <v>0.72462941847206386</v>
          </cell>
          <cell r="Q145">
            <v>0.72462941847206386</v>
          </cell>
          <cell r="R145">
            <v>0.72432830327567177</v>
          </cell>
          <cell r="S145">
            <v>0.73386902757061057</v>
          </cell>
          <cell r="T145">
            <v>0.73330683624801274</v>
          </cell>
          <cell r="AA145">
            <v>0.72453274755482466</v>
          </cell>
          <cell r="AB145">
            <v>0.72462941847206386</v>
          </cell>
          <cell r="AC145">
            <v>0.76928314734253833</v>
          </cell>
          <cell r="AD145">
            <v>0.76896455484231097</v>
          </cell>
          <cell r="AE145">
            <v>0.77909738717339672</v>
          </cell>
          <cell r="AF145">
            <v>0.77848101265822789</v>
          </cell>
          <cell r="AM145">
            <v>0.72919497072845385</v>
          </cell>
          <cell r="AN145">
            <v>0.72928969326033422</v>
          </cell>
          <cell r="AO145">
            <v>0.72928969326033422</v>
          </cell>
          <cell r="AP145">
            <v>0.75502050535785148</v>
          </cell>
          <cell r="AQ145">
            <v>0.73859564164648916</v>
          </cell>
          <cell r="AR145">
            <v>0.73801845046126158</v>
          </cell>
        </row>
        <row r="146">
          <cell r="D146">
            <v>71</v>
          </cell>
          <cell r="E146">
            <v>1.3076224702099486</v>
          </cell>
          <cell r="F146">
            <v>1.3080472602102526</v>
          </cell>
          <cell r="G146">
            <v>1.2945368171021376</v>
          </cell>
          <cell r="H146">
            <v>1.295358649789029</v>
          </cell>
          <cell r="O146">
            <v>1.3672896699269002</v>
          </cell>
          <cell r="P146">
            <v>1.3671607753705823</v>
          </cell>
          <cell r="Q146">
            <v>1.3671607753705823</v>
          </cell>
          <cell r="R146">
            <v>1.3675622622991039</v>
          </cell>
          <cell r="S146">
            <v>1.3548412965725196</v>
          </cell>
          <cell r="T146">
            <v>1.3555908850026503</v>
          </cell>
          <cell r="AA146">
            <v>1.3672896699269002</v>
          </cell>
          <cell r="AB146">
            <v>1.3671607753705823</v>
          </cell>
          <cell r="AC146">
            <v>1.3076224702099486</v>
          </cell>
          <cell r="AD146">
            <v>1.3080472602102526</v>
          </cell>
          <cell r="AE146">
            <v>1.2945368171021376</v>
          </cell>
          <cell r="AF146">
            <v>1.295358649789029</v>
          </cell>
          <cell r="AM146">
            <v>1.3610733723620612</v>
          </cell>
          <cell r="AN146">
            <v>1.3609470756528876</v>
          </cell>
          <cell r="AO146">
            <v>1.3609470756528876</v>
          </cell>
          <cell r="AP146">
            <v>1.3266393261895317</v>
          </cell>
          <cell r="AQ146">
            <v>1.3485391444713466</v>
          </cell>
          <cell r="AR146">
            <v>1.3493087327183177</v>
          </cell>
        </row>
        <row r="147">
          <cell r="D147">
            <v>72</v>
          </cell>
          <cell r="E147">
            <v>1.3076224702099486</v>
          </cell>
          <cell r="F147">
            <v>1.3080472602102526</v>
          </cell>
          <cell r="G147">
            <v>1.2945368171021376</v>
          </cell>
          <cell r="H147">
            <v>1.295358649789029</v>
          </cell>
          <cell r="O147">
            <v>1.3672896699269002</v>
          </cell>
          <cell r="P147">
            <v>1.3671607753705823</v>
          </cell>
          <cell r="Q147">
            <v>1.3671607753705823</v>
          </cell>
          <cell r="R147">
            <v>1.3675622622991039</v>
          </cell>
          <cell r="S147">
            <v>1.3548412965725196</v>
          </cell>
          <cell r="T147">
            <v>1.3555908850026503</v>
          </cell>
          <cell r="AA147">
            <v>1.3672896699269002</v>
          </cell>
          <cell r="AB147">
            <v>1.3671607753705823</v>
          </cell>
          <cell r="AC147">
            <v>1.3076224702099486</v>
          </cell>
          <cell r="AD147">
            <v>1.3080472602102526</v>
          </cell>
          <cell r="AE147">
            <v>1.2945368171021376</v>
          </cell>
          <cell r="AF147">
            <v>1.295358649789029</v>
          </cell>
          <cell r="AM147">
            <v>1.3610733723620612</v>
          </cell>
          <cell r="AN147">
            <v>1.3609470756528876</v>
          </cell>
          <cell r="AO147">
            <v>1.3609470756528876</v>
          </cell>
          <cell r="AP147">
            <v>1.3266393261895317</v>
          </cell>
          <cell r="AQ147">
            <v>1.3485391444713466</v>
          </cell>
          <cell r="AR147">
            <v>1.3493087327183177</v>
          </cell>
        </row>
        <row r="148">
          <cell r="D148">
            <v>73</v>
          </cell>
          <cell r="E148">
            <v>1.3076224702099486</v>
          </cell>
          <cell r="F148">
            <v>1.3080472602102526</v>
          </cell>
          <cell r="G148">
            <v>1.2945368171021376</v>
          </cell>
          <cell r="H148">
            <v>1.295358649789029</v>
          </cell>
          <cell r="O148">
            <v>1.3672896699269002</v>
          </cell>
          <cell r="P148">
            <v>1.3671607753705823</v>
          </cell>
          <cell r="Q148">
            <v>1.3671607753705823</v>
          </cell>
          <cell r="R148">
            <v>1.3675622622991039</v>
          </cell>
          <cell r="S148">
            <v>1.3548412965725196</v>
          </cell>
          <cell r="T148">
            <v>1.3555908850026503</v>
          </cell>
          <cell r="AA148">
            <v>1.3672896699269002</v>
          </cell>
          <cell r="AB148">
            <v>1.3671607753705823</v>
          </cell>
          <cell r="AC148">
            <v>1.3076224702099486</v>
          </cell>
          <cell r="AD148">
            <v>1.3080472602102526</v>
          </cell>
          <cell r="AE148">
            <v>1.2945368171021376</v>
          </cell>
          <cell r="AF148">
            <v>1.295358649789029</v>
          </cell>
          <cell r="AM148">
            <v>1.3610733723620612</v>
          </cell>
          <cell r="AN148">
            <v>1.3609470756528876</v>
          </cell>
          <cell r="AO148">
            <v>1.3609470756528876</v>
          </cell>
          <cell r="AP148">
            <v>1.3266393261895317</v>
          </cell>
          <cell r="AQ148">
            <v>1.3485391444713466</v>
          </cell>
          <cell r="AR148">
            <v>1.3493087327183177</v>
          </cell>
        </row>
        <row r="149">
          <cell r="D149">
            <v>74</v>
          </cell>
          <cell r="E149">
            <v>1.3076224702099486</v>
          </cell>
          <cell r="F149">
            <v>1.3080472602102526</v>
          </cell>
          <cell r="G149">
            <v>1.2945368171021376</v>
          </cell>
          <cell r="H149">
            <v>1.295358649789029</v>
          </cell>
          <cell r="O149">
            <v>1.3672896699269002</v>
          </cell>
          <cell r="P149">
            <v>1.3671607753705823</v>
          </cell>
          <cell r="Q149">
            <v>1.3671607753705823</v>
          </cell>
          <cell r="R149">
            <v>1.3675622622991039</v>
          </cell>
          <cell r="S149">
            <v>1.3548412965725196</v>
          </cell>
          <cell r="T149">
            <v>1.3555908850026503</v>
          </cell>
          <cell r="AA149">
            <v>1.3672896699269002</v>
          </cell>
          <cell r="AB149">
            <v>1.3671607753705823</v>
          </cell>
          <cell r="AC149">
            <v>1.3076224702099486</v>
          </cell>
          <cell r="AD149">
            <v>1.3080472602102526</v>
          </cell>
          <cell r="AE149">
            <v>1.2945368171021376</v>
          </cell>
          <cell r="AF149">
            <v>1.295358649789029</v>
          </cell>
          <cell r="AM149">
            <v>1.3610733723620612</v>
          </cell>
          <cell r="AN149">
            <v>1.3609470756528876</v>
          </cell>
          <cell r="AO149">
            <v>1.3609470756528876</v>
          </cell>
          <cell r="AP149">
            <v>1.3266393261895317</v>
          </cell>
          <cell r="AQ149">
            <v>1.3485391444713466</v>
          </cell>
          <cell r="AR149">
            <v>1.3493087327183177</v>
          </cell>
        </row>
        <row r="150">
          <cell r="D150">
            <v>75</v>
          </cell>
          <cell r="E150">
            <v>1.3076224702099486</v>
          </cell>
          <cell r="F150">
            <v>1.3080472602102526</v>
          </cell>
          <cell r="G150">
            <v>1.2945368171021376</v>
          </cell>
          <cell r="H150">
            <v>1.295358649789029</v>
          </cell>
          <cell r="O150">
            <v>1.3672896699269002</v>
          </cell>
          <cell r="P150">
            <v>1.3671607753705823</v>
          </cell>
          <cell r="Q150">
            <v>1.3671607753705823</v>
          </cell>
          <cell r="R150">
            <v>1.3675622622991039</v>
          </cell>
          <cell r="S150">
            <v>1.3548412965725196</v>
          </cell>
          <cell r="T150">
            <v>1.3555908850026503</v>
          </cell>
          <cell r="AA150">
            <v>1.3672896699269002</v>
          </cell>
          <cell r="AB150">
            <v>1.3671607753705823</v>
          </cell>
          <cell r="AC150">
            <v>1.3076224702099486</v>
          </cell>
          <cell r="AD150">
            <v>1.3080472602102526</v>
          </cell>
          <cell r="AE150">
            <v>1.2945368171021376</v>
          </cell>
          <cell r="AF150">
            <v>1.295358649789029</v>
          </cell>
          <cell r="AM150">
            <v>1.3610733723620612</v>
          </cell>
          <cell r="AN150">
            <v>1.3609470756528876</v>
          </cell>
          <cell r="AO150">
            <v>1.3609470756528876</v>
          </cell>
          <cell r="AP150">
            <v>1.3266393261895317</v>
          </cell>
          <cell r="AQ150">
            <v>1.3485391444713466</v>
          </cell>
          <cell r="AR150">
            <v>1.3493087327183177</v>
          </cell>
        </row>
        <row r="151">
          <cell r="D151">
            <v>76</v>
          </cell>
          <cell r="E151">
            <v>1.3076224702099486</v>
          </cell>
          <cell r="F151">
            <v>1.3080472602102526</v>
          </cell>
          <cell r="G151">
            <v>1.2945368171021376</v>
          </cell>
          <cell r="H151">
            <v>1.295358649789029</v>
          </cell>
          <cell r="O151">
            <v>1.3672896699269002</v>
          </cell>
          <cell r="P151">
            <v>1.3671607753705823</v>
          </cell>
          <cell r="Q151">
            <v>1.3671607753705823</v>
          </cell>
          <cell r="R151">
            <v>1.3675622622991039</v>
          </cell>
          <cell r="S151">
            <v>1.3548412965725196</v>
          </cell>
          <cell r="T151">
            <v>1.3555908850026503</v>
          </cell>
          <cell r="AA151">
            <v>1.3672896699269002</v>
          </cell>
          <cell r="AB151">
            <v>1.3671607753705823</v>
          </cell>
          <cell r="AC151">
            <v>1.3076224702099486</v>
          </cell>
          <cell r="AD151">
            <v>1.3080472602102526</v>
          </cell>
          <cell r="AE151">
            <v>1.2945368171021376</v>
          </cell>
          <cell r="AF151">
            <v>1.295358649789029</v>
          </cell>
          <cell r="AM151">
            <v>1.3610733723620612</v>
          </cell>
          <cell r="AN151">
            <v>1.3609470756528876</v>
          </cell>
          <cell r="AO151">
            <v>1.3609470756528876</v>
          </cell>
          <cell r="AP151">
            <v>1.3266393261895317</v>
          </cell>
          <cell r="AQ151">
            <v>1.3485391444713466</v>
          </cell>
          <cell r="AR151">
            <v>1.3493087327183177</v>
          </cell>
        </row>
        <row r="152">
          <cell r="D152">
            <v>77</v>
          </cell>
          <cell r="E152">
            <v>1.3076224702099486</v>
          </cell>
          <cell r="F152">
            <v>1.3080472602102526</v>
          </cell>
          <cell r="G152">
            <v>1.2945368171021376</v>
          </cell>
          <cell r="H152">
            <v>1.295358649789029</v>
          </cell>
          <cell r="O152">
            <v>1.3672896699269002</v>
          </cell>
          <cell r="P152">
            <v>1.3671607753705823</v>
          </cell>
          <cell r="Q152">
            <v>1.3671607753705823</v>
          </cell>
          <cell r="R152">
            <v>1.3675622622991039</v>
          </cell>
          <cell r="S152">
            <v>1.3548412965725196</v>
          </cell>
          <cell r="T152">
            <v>1.3555908850026503</v>
          </cell>
          <cell r="AA152">
            <v>1.3672896699269002</v>
          </cell>
          <cell r="AB152">
            <v>1.3671607753705823</v>
          </cell>
          <cell r="AC152">
            <v>1.3076224702099486</v>
          </cell>
          <cell r="AD152">
            <v>1.3080472602102526</v>
          </cell>
          <cell r="AE152">
            <v>1.2945368171021376</v>
          </cell>
          <cell r="AF152">
            <v>1.295358649789029</v>
          </cell>
          <cell r="AM152">
            <v>1.3610733723620612</v>
          </cell>
          <cell r="AN152">
            <v>1.3609470756528876</v>
          </cell>
          <cell r="AO152">
            <v>1.3609470756528876</v>
          </cell>
          <cell r="AP152">
            <v>1.3266393261895317</v>
          </cell>
          <cell r="AQ152">
            <v>1.3485391444713466</v>
          </cell>
          <cell r="AR152">
            <v>1.3493087327183177</v>
          </cell>
        </row>
        <row r="153">
          <cell r="D153">
            <v>78</v>
          </cell>
          <cell r="E153">
            <v>1.3076224702099486</v>
          </cell>
          <cell r="F153">
            <v>1.3080472602102526</v>
          </cell>
          <cell r="G153">
            <v>1.2945368171021376</v>
          </cell>
          <cell r="H153">
            <v>1.295358649789029</v>
          </cell>
          <cell r="O153">
            <v>1.3672896699269002</v>
          </cell>
          <cell r="P153">
            <v>1.3671607753705823</v>
          </cell>
          <cell r="Q153">
            <v>1.3671607753705823</v>
          </cell>
          <cell r="R153">
            <v>1.3675622622991039</v>
          </cell>
          <cell r="S153">
            <v>1.3548412965725196</v>
          </cell>
          <cell r="T153">
            <v>1.3555908850026503</v>
          </cell>
          <cell r="AA153">
            <v>1.3672896699269002</v>
          </cell>
          <cell r="AB153">
            <v>1.3671607753705823</v>
          </cell>
          <cell r="AC153">
            <v>1.3076224702099486</v>
          </cell>
          <cell r="AD153">
            <v>1.3080472602102526</v>
          </cell>
          <cell r="AE153">
            <v>1.2945368171021376</v>
          </cell>
          <cell r="AF153">
            <v>1.295358649789029</v>
          </cell>
          <cell r="AM153">
            <v>1.3610733723620612</v>
          </cell>
          <cell r="AN153">
            <v>1.3609470756528876</v>
          </cell>
          <cell r="AO153">
            <v>1.3609470756528876</v>
          </cell>
          <cell r="AP153">
            <v>1.3266393261895317</v>
          </cell>
          <cell r="AQ153">
            <v>1.3485391444713466</v>
          </cell>
          <cell r="AR153">
            <v>1.3493087327183177</v>
          </cell>
        </row>
        <row r="154">
          <cell r="D154">
            <v>79</v>
          </cell>
          <cell r="E154">
            <v>0.76928314734253833</v>
          </cell>
          <cell r="F154">
            <v>0.76896455484231097</v>
          </cell>
          <cell r="G154">
            <v>0.77909738717339672</v>
          </cell>
          <cell r="H154">
            <v>0.77848101265822789</v>
          </cell>
          <cell r="O154">
            <v>0.72453274755482466</v>
          </cell>
          <cell r="P154">
            <v>0.72462941847206386</v>
          </cell>
          <cell r="Q154">
            <v>0.72462941847206386</v>
          </cell>
          <cell r="R154">
            <v>0.72432830327567177</v>
          </cell>
          <cell r="S154">
            <v>0.73386902757061057</v>
          </cell>
          <cell r="T154">
            <v>0.73330683624801274</v>
          </cell>
          <cell r="AA154">
            <v>0.72453274755482466</v>
          </cell>
          <cell r="AB154">
            <v>0.72462941847206386</v>
          </cell>
          <cell r="AC154">
            <v>0.76928314734253833</v>
          </cell>
          <cell r="AD154">
            <v>0.76896455484231097</v>
          </cell>
          <cell r="AE154">
            <v>0.77909738717339672</v>
          </cell>
          <cell r="AF154">
            <v>0.77848101265822789</v>
          </cell>
          <cell r="AM154">
            <v>0.72919497072845385</v>
          </cell>
          <cell r="AN154">
            <v>0.72928969326033422</v>
          </cell>
          <cell r="AO154">
            <v>0.72928969326033422</v>
          </cell>
          <cell r="AP154">
            <v>0.75502050535785148</v>
          </cell>
          <cell r="AQ154">
            <v>0.73859564164648916</v>
          </cell>
          <cell r="AR154">
            <v>0.73801845046126158</v>
          </cell>
        </row>
        <row r="155">
          <cell r="D155">
            <v>80</v>
          </cell>
          <cell r="E155">
            <v>0.76928314734253833</v>
          </cell>
          <cell r="F155">
            <v>0.76896455484231097</v>
          </cell>
          <cell r="G155">
            <v>0.77909738717339672</v>
          </cell>
          <cell r="H155">
            <v>0.77848101265822789</v>
          </cell>
          <cell r="O155">
            <v>0.72453274755482466</v>
          </cell>
          <cell r="P155">
            <v>0.72462941847206386</v>
          </cell>
          <cell r="Q155">
            <v>0.72462941847206386</v>
          </cell>
          <cell r="R155">
            <v>0.72432830327567177</v>
          </cell>
          <cell r="S155">
            <v>0.73386902757061057</v>
          </cell>
          <cell r="T155">
            <v>0.73330683624801274</v>
          </cell>
          <cell r="AA155">
            <v>0.72453274755482466</v>
          </cell>
          <cell r="AB155">
            <v>0.72462941847206386</v>
          </cell>
          <cell r="AC155">
            <v>0.76928314734253833</v>
          </cell>
          <cell r="AD155">
            <v>0.76896455484231097</v>
          </cell>
          <cell r="AE155">
            <v>0.77909738717339672</v>
          </cell>
          <cell r="AF155">
            <v>0.77848101265822789</v>
          </cell>
          <cell r="AM155">
            <v>0.72919497072845385</v>
          </cell>
          <cell r="AN155">
            <v>0.72928969326033422</v>
          </cell>
          <cell r="AO155">
            <v>0.72928969326033422</v>
          </cell>
          <cell r="AP155">
            <v>0.75502050535785148</v>
          </cell>
          <cell r="AQ155">
            <v>0.73859564164648916</v>
          </cell>
          <cell r="AR155">
            <v>0.73801845046126158</v>
          </cell>
        </row>
        <row r="156">
          <cell r="D156">
            <v>81</v>
          </cell>
          <cell r="E156">
            <v>0.76928314734253833</v>
          </cell>
          <cell r="F156">
            <v>0.76896455484231097</v>
          </cell>
          <cell r="G156">
            <v>0.77909738717339672</v>
          </cell>
          <cell r="H156">
            <v>0.77848101265822789</v>
          </cell>
          <cell r="O156">
            <v>0.72453274755482466</v>
          </cell>
          <cell r="P156">
            <v>0.72462941847206386</v>
          </cell>
          <cell r="Q156">
            <v>0.72462941847206386</v>
          </cell>
          <cell r="R156">
            <v>0.72432830327567177</v>
          </cell>
          <cell r="S156">
            <v>0.73386902757061057</v>
          </cell>
          <cell r="T156">
            <v>0.73330683624801274</v>
          </cell>
          <cell r="AA156">
            <v>0.72453274755482466</v>
          </cell>
          <cell r="AB156">
            <v>0.72462941847206386</v>
          </cell>
          <cell r="AC156">
            <v>0.76928314734253833</v>
          </cell>
          <cell r="AD156">
            <v>0.76896455484231097</v>
          </cell>
          <cell r="AE156">
            <v>0.77909738717339672</v>
          </cell>
          <cell r="AF156">
            <v>0.77848101265822789</v>
          </cell>
          <cell r="AM156">
            <v>0.72919497072845385</v>
          </cell>
          <cell r="AN156">
            <v>0.72928969326033422</v>
          </cell>
          <cell r="AO156">
            <v>0.72928969326033422</v>
          </cell>
          <cell r="AP156">
            <v>0.75502050535785148</v>
          </cell>
          <cell r="AQ156">
            <v>0.73859564164648916</v>
          </cell>
          <cell r="AR156">
            <v>0.73801845046126158</v>
          </cell>
        </row>
        <row r="157">
          <cell r="D157">
            <v>82</v>
          </cell>
          <cell r="E157">
            <v>0.76928314734253833</v>
          </cell>
          <cell r="F157">
            <v>0.76896455484231097</v>
          </cell>
          <cell r="G157">
            <v>0.77909738717339672</v>
          </cell>
          <cell r="H157">
            <v>0.77848101265822789</v>
          </cell>
          <cell r="O157">
            <v>0.72453274755482466</v>
          </cell>
          <cell r="P157">
            <v>0.72462941847206386</v>
          </cell>
          <cell r="Q157">
            <v>0.72462941847206386</v>
          </cell>
          <cell r="R157">
            <v>0.72432830327567177</v>
          </cell>
          <cell r="S157">
            <v>0.73386902757061057</v>
          </cell>
          <cell r="T157">
            <v>0.73330683624801274</v>
          </cell>
          <cell r="AA157">
            <v>0.72453274755482466</v>
          </cell>
          <cell r="AB157">
            <v>0.72462941847206386</v>
          </cell>
          <cell r="AC157">
            <v>0.76928314734253833</v>
          </cell>
          <cell r="AD157">
            <v>0.76896455484231097</v>
          </cell>
          <cell r="AE157">
            <v>0.77909738717339672</v>
          </cell>
          <cell r="AF157">
            <v>0.77848101265822789</v>
          </cell>
          <cell r="AM157">
            <v>0.72919497072845385</v>
          </cell>
          <cell r="AN157">
            <v>0.72928969326033422</v>
          </cell>
          <cell r="AO157">
            <v>0.72928969326033422</v>
          </cell>
          <cell r="AP157">
            <v>0.75502050535785148</v>
          </cell>
          <cell r="AQ157">
            <v>0.73859564164648916</v>
          </cell>
          <cell r="AR157">
            <v>0.73801845046126158</v>
          </cell>
        </row>
        <row r="158">
          <cell r="D158">
            <v>83</v>
          </cell>
          <cell r="E158">
            <v>0.76928314734253833</v>
          </cell>
          <cell r="F158">
            <v>0.76896455484231097</v>
          </cell>
          <cell r="G158">
            <v>0.77909738717339672</v>
          </cell>
          <cell r="H158">
            <v>0.77848101265822789</v>
          </cell>
          <cell r="O158">
            <v>0.72453274755482466</v>
          </cell>
          <cell r="P158">
            <v>0.72462941847206386</v>
          </cell>
          <cell r="Q158">
            <v>0.72462941847206386</v>
          </cell>
          <cell r="R158">
            <v>0.72432830327567177</v>
          </cell>
          <cell r="S158">
            <v>0.73386902757061057</v>
          </cell>
          <cell r="T158">
            <v>0.73330683624801274</v>
          </cell>
          <cell r="AA158">
            <v>0.72453274755482466</v>
          </cell>
          <cell r="AB158">
            <v>0.72462941847206386</v>
          </cell>
          <cell r="AC158">
            <v>0.76928314734253833</v>
          </cell>
          <cell r="AD158">
            <v>0.76896455484231097</v>
          </cell>
          <cell r="AE158">
            <v>0.77909738717339672</v>
          </cell>
          <cell r="AF158">
            <v>0.77848101265822789</v>
          </cell>
          <cell r="AM158">
            <v>0.72919497072845385</v>
          </cell>
          <cell r="AN158">
            <v>0.72928969326033422</v>
          </cell>
          <cell r="AO158">
            <v>0.72928969326033422</v>
          </cell>
          <cell r="AP158">
            <v>0.75502050535785148</v>
          </cell>
          <cell r="AQ158">
            <v>0.73859564164648916</v>
          </cell>
          <cell r="AR158">
            <v>0.73801845046126158</v>
          </cell>
        </row>
        <row r="159">
          <cell r="D159">
            <v>84</v>
          </cell>
          <cell r="E159">
            <v>0.76928314734253833</v>
          </cell>
          <cell r="F159">
            <v>0.76896455484231097</v>
          </cell>
          <cell r="G159">
            <v>0.77909738717339672</v>
          </cell>
          <cell r="H159">
            <v>0.77848101265822789</v>
          </cell>
          <cell r="O159">
            <v>0.72453274755482466</v>
          </cell>
          <cell r="P159">
            <v>0.72462941847206386</v>
          </cell>
          <cell r="Q159">
            <v>0.72462941847206386</v>
          </cell>
          <cell r="R159">
            <v>0.72432830327567177</v>
          </cell>
          <cell r="S159">
            <v>0.73386902757061057</v>
          </cell>
          <cell r="T159">
            <v>0.73330683624801274</v>
          </cell>
          <cell r="AA159">
            <v>0.72453274755482466</v>
          </cell>
          <cell r="AB159">
            <v>0.72462941847206386</v>
          </cell>
          <cell r="AC159">
            <v>0.76928314734253833</v>
          </cell>
          <cell r="AD159">
            <v>0.76896455484231097</v>
          </cell>
          <cell r="AE159">
            <v>0.77909738717339672</v>
          </cell>
          <cell r="AF159">
            <v>0.77848101265822789</v>
          </cell>
          <cell r="AM159">
            <v>0.72919497072845385</v>
          </cell>
          <cell r="AN159">
            <v>0.72928969326033422</v>
          </cell>
          <cell r="AO159">
            <v>0.72928969326033422</v>
          </cell>
          <cell r="AP159">
            <v>0.75502050535785148</v>
          </cell>
          <cell r="AQ159">
            <v>0.73859564164648916</v>
          </cell>
          <cell r="AR159">
            <v>0.73801845046126158</v>
          </cell>
        </row>
        <row r="160">
          <cell r="D160">
            <v>85</v>
          </cell>
          <cell r="E160">
            <v>0.76928314734253833</v>
          </cell>
          <cell r="F160">
            <v>0.76896455484231097</v>
          </cell>
          <cell r="G160">
            <v>0.77909738717339672</v>
          </cell>
          <cell r="H160">
            <v>0.77848101265822789</v>
          </cell>
          <cell r="O160">
            <v>0.72453274755482466</v>
          </cell>
          <cell r="P160">
            <v>0.72462941847206386</v>
          </cell>
          <cell r="Q160">
            <v>0.72462941847206386</v>
          </cell>
          <cell r="R160">
            <v>0.72432830327567177</v>
          </cell>
          <cell r="S160">
            <v>0.73386902757061057</v>
          </cell>
          <cell r="T160">
            <v>0.73330683624801274</v>
          </cell>
          <cell r="AA160">
            <v>0.72453274755482466</v>
          </cell>
          <cell r="AB160">
            <v>0.72462941847206386</v>
          </cell>
          <cell r="AC160">
            <v>0.76928314734253833</v>
          </cell>
          <cell r="AD160">
            <v>0.76896455484231097</v>
          </cell>
          <cell r="AE160">
            <v>0.77909738717339672</v>
          </cell>
          <cell r="AF160">
            <v>0.77848101265822789</v>
          </cell>
          <cell r="AM160">
            <v>0.72919497072845385</v>
          </cell>
          <cell r="AN160">
            <v>0.72928969326033422</v>
          </cell>
          <cell r="AO160">
            <v>0.72928969326033422</v>
          </cell>
          <cell r="AP160">
            <v>0.75502050535785148</v>
          </cell>
          <cell r="AQ160">
            <v>0.73859564164648916</v>
          </cell>
          <cell r="AR160">
            <v>0.73801845046126158</v>
          </cell>
        </row>
        <row r="161">
          <cell r="D161">
            <v>86</v>
          </cell>
          <cell r="E161">
            <v>0.76928314734253833</v>
          </cell>
          <cell r="F161">
            <v>0.76896455484231097</v>
          </cell>
          <cell r="G161">
            <v>0.77909738717339672</v>
          </cell>
          <cell r="H161">
            <v>0.77848101265822789</v>
          </cell>
          <cell r="O161">
            <v>0.72453274755482466</v>
          </cell>
          <cell r="P161">
            <v>0.72462941847206386</v>
          </cell>
          <cell r="Q161">
            <v>0.72462941847206386</v>
          </cell>
          <cell r="R161">
            <v>0.72432830327567177</v>
          </cell>
          <cell r="S161">
            <v>0.73386902757061057</v>
          </cell>
          <cell r="T161">
            <v>0.73330683624801274</v>
          </cell>
          <cell r="AA161">
            <v>0.72453274755482466</v>
          </cell>
          <cell r="AB161">
            <v>0.72462941847206386</v>
          </cell>
          <cell r="AC161">
            <v>0.76928314734253833</v>
          </cell>
          <cell r="AD161">
            <v>0.76896455484231097</v>
          </cell>
          <cell r="AE161">
            <v>0.77909738717339672</v>
          </cell>
          <cell r="AF161">
            <v>0.77848101265822789</v>
          </cell>
          <cell r="AM161">
            <v>0.72919497072845385</v>
          </cell>
          <cell r="AN161">
            <v>0.72928969326033422</v>
          </cell>
          <cell r="AO161">
            <v>0.72928969326033422</v>
          </cell>
          <cell r="AP161">
            <v>0.75502050535785148</v>
          </cell>
          <cell r="AQ161">
            <v>0.73859564164648916</v>
          </cell>
          <cell r="AR161">
            <v>0.73801845046126158</v>
          </cell>
        </row>
        <row r="162">
          <cell r="D162">
            <v>87</v>
          </cell>
          <cell r="E162">
            <v>0.76928314734253833</v>
          </cell>
          <cell r="F162">
            <v>0.76896455484231097</v>
          </cell>
          <cell r="G162">
            <v>0.77909738717339672</v>
          </cell>
          <cell r="H162">
            <v>0.77848101265822789</v>
          </cell>
          <cell r="O162">
            <v>0.72453274755482466</v>
          </cell>
          <cell r="P162">
            <v>0.72462941847206386</v>
          </cell>
          <cell r="Q162">
            <v>0.72462941847206386</v>
          </cell>
          <cell r="R162">
            <v>0.72432830327567177</v>
          </cell>
          <cell r="S162">
            <v>0.73386902757061057</v>
          </cell>
          <cell r="T162">
            <v>0.73330683624801274</v>
          </cell>
          <cell r="AA162">
            <v>0.72453274755482466</v>
          </cell>
          <cell r="AB162">
            <v>0.72462941847206386</v>
          </cell>
          <cell r="AC162">
            <v>0.76928314734253833</v>
          </cell>
          <cell r="AD162">
            <v>0.76896455484231097</v>
          </cell>
          <cell r="AE162">
            <v>0.77909738717339672</v>
          </cell>
          <cell r="AF162">
            <v>0.77848101265822789</v>
          </cell>
          <cell r="AM162">
            <v>0.72919497072845385</v>
          </cell>
          <cell r="AN162">
            <v>0.72928969326033422</v>
          </cell>
          <cell r="AO162">
            <v>0.72928969326033422</v>
          </cell>
          <cell r="AP162">
            <v>0.75502050535785148</v>
          </cell>
          <cell r="AQ162">
            <v>0.73859564164648916</v>
          </cell>
          <cell r="AR162">
            <v>0.73801845046126158</v>
          </cell>
        </row>
        <row r="163">
          <cell r="D163">
            <v>88</v>
          </cell>
          <cell r="E163">
            <v>0.76928314734253833</v>
          </cell>
          <cell r="F163">
            <v>0.76896455484231097</v>
          </cell>
          <cell r="G163">
            <v>0.77909738717339672</v>
          </cell>
          <cell r="H163">
            <v>0.77848101265822789</v>
          </cell>
          <cell r="O163">
            <v>0.72453274755482466</v>
          </cell>
          <cell r="P163">
            <v>0.72462941847206386</v>
          </cell>
          <cell r="Q163">
            <v>0.72462941847206386</v>
          </cell>
          <cell r="R163">
            <v>0.72432830327567177</v>
          </cell>
          <cell r="S163">
            <v>0.73386902757061057</v>
          </cell>
          <cell r="T163">
            <v>0.73330683624801274</v>
          </cell>
          <cell r="AA163">
            <v>0.72453274755482466</v>
          </cell>
          <cell r="AB163">
            <v>0.72462941847206386</v>
          </cell>
          <cell r="AC163">
            <v>0.76928314734253833</v>
          </cell>
          <cell r="AD163">
            <v>0.76896455484231097</v>
          </cell>
          <cell r="AE163">
            <v>0.77909738717339672</v>
          </cell>
          <cell r="AF163">
            <v>0.77848101265822789</v>
          </cell>
          <cell r="AM163">
            <v>0.72919497072845385</v>
          </cell>
          <cell r="AN163">
            <v>0.72928969326033422</v>
          </cell>
          <cell r="AO163">
            <v>0.72928969326033422</v>
          </cell>
          <cell r="AP163">
            <v>0.75502050535785148</v>
          </cell>
          <cell r="AQ163">
            <v>0.73859564164648916</v>
          </cell>
          <cell r="AR163">
            <v>0.73801845046126158</v>
          </cell>
        </row>
        <row r="164">
          <cell r="D164">
            <v>89</v>
          </cell>
          <cell r="E164">
            <v>0.76928314734253833</v>
          </cell>
          <cell r="F164">
            <v>0.76896455484231097</v>
          </cell>
          <cell r="G164">
            <v>0.77909738717339672</v>
          </cell>
          <cell r="H164">
            <v>0.77848101265822789</v>
          </cell>
          <cell r="O164">
            <v>0.72453274755482466</v>
          </cell>
          <cell r="P164">
            <v>0.72462941847206386</v>
          </cell>
          <cell r="Q164">
            <v>0.72462941847206386</v>
          </cell>
          <cell r="R164">
            <v>0.72432830327567177</v>
          </cell>
          <cell r="S164">
            <v>0.73386902757061057</v>
          </cell>
          <cell r="T164">
            <v>0.73330683624801274</v>
          </cell>
          <cell r="AA164">
            <v>0.72453274755482466</v>
          </cell>
          <cell r="AB164">
            <v>0.72462941847206386</v>
          </cell>
          <cell r="AC164">
            <v>0.76928314734253833</v>
          </cell>
          <cell r="AD164">
            <v>0.76896455484231097</v>
          </cell>
          <cell r="AE164">
            <v>0.77909738717339672</v>
          </cell>
          <cell r="AF164">
            <v>0.77848101265822789</v>
          </cell>
          <cell r="AM164">
            <v>0.72919497072845385</v>
          </cell>
          <cell r="AN164">
            <v>0.72928969326033422</v>
          </cell>
          <cell r="AO164">
            <v>0.72928969326033422</v>
          </cell>
          <cell r="AP164">
            <v>0.75502050535785148</v>
          </cell>
          <cell r="AQ164">
            <v>0.73859564164648916</v>
          </cell>
          <cell r="AR164">
            <v>0.73801845046126158</v>
          </cell>
        </row>
        <row r="165">
          <cell r="D165">
            <v>90</v>
          </cell>
          <cell r="E165">
            <v>0.76928314734253833</v>
          </cell>
          <cell r="F165">
            <v>0.76896455484231097</v>
          </cell>
          <cell r="G165">
            <v>0.77909738717339672</v>
          </cell>
          <cell r="H165">
            <v>0.77848101265822789</v>
          </cell>
          <cell r="O165">
            <v>0.72453274755482466</v>
          </cell>
          <cell r="P165">
            <v>0.72462941847206386</v>
          </cell>
          <cell r="Q165">
            <v>0.72462941847206386</v>
          </cell>
          <cell r="R165">
            <v>0.72432830327567177</v>
          </cell>
          <cell r="S165">
            <v>0.73386902757061057</v>
          </cell>
          <cell r="T165">
            <v>0.73330683624801274</v>
          </cell>
          <cell r="AA165">
            <v>0.72453274755482466</v>
          </cell>
          <cell r="AB165">
            <v>0.72462941847206386</v>
          </cell>
          <cell r="AC165">
            <v>0.76928314734253833</v>
          </cell>
          <cell r="AD165">
            <v>0.76896455484231097</v>
          </cell>
          <cell r="AE165">
            <v>0.77909738717339672</v>
          </cell>
          <cell r="AF165">
            <v>0.77848101265822789</v>
          </cell>
          <cell r="AM165">
            <v>0.72919497072845385</v>
          </cell>
          <cell r="AN165">
            <v>0.72928969326033422</v>
          </cell>
          <cell r="AO165">
            <v>0.72928969326033422</v>
          </cell>
          <cell r="AP165">
            <v>0.75502050535785148</v>
          </cell>
          <cell r="AQ165">
            <v>0.73859564164648916</v>
          </cell>
          <cell r="AR165">
            <v>0.73801845046126158</v>
          </cell>
        </row>
        <row r="166">
          <cell r="D166">
            <v>91</v>
          </cell>
          <cell r="E166">
            <v>0.76928314734253833</v>
          </cell>
          <cell r="F166">
            <v>0.76896455484231097</v>
          </cell>
          <cell r="G166">
            <v>0.77909738717339672</v>
          </cell>
          <cell r="H166">
            <v>0.77848101265822789</v>
          </cell>
          <cell r="O166">
            <v>0.72453274755482466</v>
          </cell>
          <cell r="P166">
            <v>0.72462941847206386</v>
          </cell>
          <cell r="Q166">
            <v>0.72462941847206386</v>
          </cell>
          <cell r="R166">
            <v>0.72432830327567177</v>
          </cell>
          <cell r="S166">
            <v>0.73386902757061057</v>
          </cell>
          <cell r="T166">
            <v>0.73330683624801274</v>
          </cell>
          <cell r="AA166">
            <v>0.72453274755482466</v>
          </cell>
          <cell r="AB166">
            <v>0.72462941847206386</v>
          </cell>
          <cell r="AC166">
            <v>0.76928314734253833</v>
          </cell>
          <cell r="AD166">
            <v>0.76896455484231097</v>
          </cell>
          <cell r="AE166">
            <v>0.77909738717339672</v>
          </cell>
          <cell r="AF166">
            <v>0.77848101265822789</v>
          </cell>
          <cell r="AM166">
            <v>0.72919497072845385</v>
          </cell>
          <cell r="AN166">
            <v>0.72928969326033422</v>
          </cell>
          <cell r="AO166">
            <v>0.72928969326033422</v>
          </cell>
          <cell r="AP166">
            <v>0.75502050535785148</v>
          </cell>
          <cell r="AQ166">
            <v>0.73859564164648916</v>
          </cell>
          <cell r="AR166">
            <v>0.73801845046126158</v>
          </cell>
        </row>
        <row r="167">
          <cell r="D167">
            <v>92</v>
          </cell>
          <cell r="E167">
            <v>0.76928314734253833</v>
          </cell>
          <cell r="F167">
            <v>0.76896455484231097</v>
          </cell>
          <cell r="G167">
            <v>0.77909738717339672</v>
          </cell>
          <cell r="H167">
            <v>0.77848101265822789</v>
          </cell>
          <cell r="O167">
            <v>0.72453274755482466</v>
          </cell>
          <cell r="P167">
            <v>0.72462941847206386</v>
          </cell>
          <cell r="Q167">
            <v>0.72462941847206386</v>
          </cell>
          <cell r="R167">
            <v>0.72432830327567177</v>
          </cell>
          <cell r="S167">
            <v>0.73386902757061057</v>
          </cell>
          <cell r="T167">
            <v>0.73330683624801274</v>
          </cell>
          <cell r="AA167">
            <v>0.72453274755482466</v>
          </cell>
          <cell r="AB167">
            <v>0.72462941847206386</v>
          </cell>
          <cell r="AC167">
            <v>0.76928314734253833</v>
          </cell>
          <cell r="AD167">
            <v>0.76896455484231097</v>
          </cell>
          <cell r="AE167">
            <v>0.77909738717339672</v>
          </cell>
          <cell r="AF167">
            <v>0.77848101265822789</v>
          </cell>
          <cell r="AM167">
            <v>0.72919497072845385</v>
          </cell>
          <cell r="AN167">
            <v>0.72928969326033422</v>
          </cell>
          <cell r="AO167">
            <v>0.72928969326033422</v>
          </cell>
          <cell r="AP167">
            <v>0.75502050535785148</v>
          </cell>
          <cell r="AQ167">
            <v>0.73859564164648916</v>
          </cell>
          <cell r="AR167">
            <v>0.73801845046126158</v>
          </cell>
        </row>
        <row r="168">
          <cell r="D168">
            <v>93</v>
          </cell>
          <cell r="E168">
            <v>0.76928314734253833</v>
          </cell>
          <cell r="F168">
            <v>0.76896455484231097</v>
          </cell>
          <cell r="G168">
            <v>0.77909738717339672</v>
          </cell>
          <cell r="H168">
            <v>0.77848101265822789</v>
          </cell>
          <cell r="O168">
            <v>0.72453274755482466</v>
          </cell>
          <cell r="P168">
            <v>0.72462941847206386</v>
          </cell>
          <cell r="Q168">
            <v>0.72462941847206386</v>
          </cell>
          <cell r="R168">
            <v>0.72432830327567177</v>
          </cell>
          <cell r="S168">
            <v>0.73386902757061057</v>
          </cell>
          <cell r="T168">
            <v>0.73330683624801274</v>
          </cell>
          <cell r="AA168">
            <v>0.72453274755482466</v>
          </cell>
          <cell r="AB168">
            <v>0.72462941847206386</v>
          </cell>
          <cell r="AC168">
            <v>0.76928314734253833</v>
          </cell>
          <cell r="AD168">
            <v>0.76896455484231097</v>
          </cell>
          <cell r="AE168">
            <v>0.77909738717339672</v>
          </cell>
          <cell r="AF168">
            <v>0.77848101265822789</v>
          </cell>
          <cell r="AM168">
            <v>0.72919497072845385</v>
          </cell>
          <cell r="AN168">
            <v>0.72928969326033422</v>
          </cell>
          <cell r="AO168">
            <v>0.72928969326033422</v>
          </cell>
          <cell r="AP168">
            <v>0.75502050535785148</v>
          </cell>
          <cell r="AQ168">
            <v>0.73859564164648916</v>
          </cell>
          <cell r="AR168">
            <v>0.73801845046126158</v>
          </cell>
        </row>
        <row r="169">
          <cell r="D169">
            <v>94</v>
          </cell>
          <cell r="E169">
            <v>0.76928314734253833</v>
          </cell>
          <cell r="F169">
            <v>0.76896455484231097</v>
          </cell>
          <cell r="G169">
            <v>0.77909738717339672</v>
          </cell>
          <cell r="H169">
            <v>0.77848101265822789</v>
          </cell>
          <cell r="O169">
            <v>0.72453274755482466</v>
          </cell>
          <cell r="P169">
            <v>0.72462941847206386</v>
          </cell>
          <cell r="Q169">
            <v>0.72462941847206386</v>
          </cell>
          <cell r="R169">
            <v>0.72432830327567177</v>
          </cell>
          <cell r="S169">
            <v>0.73386902757061057</v>
          </cell>
          <cell r="T169">
            <v>0.73330683624801274</v>
          </cell>
          <cell r="AA169">
            <v>0.72453274755482466</v>
          </cell>
          <cell r="AB169">
            <v>0.72462941847206386</v>
          </cell>
          <cell r="AC169">
            <v>0.76928314734253833</v>
          </cell>
          <cell r="AD169">
            <v>0.76896455484231097</v>
          </cell>
          <cell r="AE169">
            <v>0.77909738717339672</v>
          </cell>
          <cell r="AF169">
            <v>0.77848101265822789</v>
          </cell>
          <cell r="AM169">
            <v>0.72919497072845385</v>
          </cell>
          <cell r="AN169">
            <v>0.72928969326033422</v>
          </cell>
          <cell r="AO169">
            <v>0.72928969326033422</v>
          </cell>
          <cell r="AP169">
            <v>0.75502050535785148</v>
          </cell>
          <cell r="AQ169">
            <v>0.73859564164648916</v>
          </cell>
          <cell r="AR169">
            <v>0.73801845046126158</v>
          </cell>
        </row>
        <row r="170">
          <cell r="D170">
            <v>95</v>
          </cell>
          <cell r="E170">
            <v>1.3076224702099486</v>
          </cell>
          <cell r="F170">
            <v>1.3080472602102526</v>
          </cell>
          <cell r="G170">
            <v>1.2945368171021376</v>
          </cell>
          <cell r="H170">
            <v>1.295358649789029</v>
          </cell>
          <cell r="O170">
            <v>1.3672896699269002</v>
          </cell>
          <cell r="P170">
            <v>1.3671607753705823</v>
          </cell>
          <cell r="Q170">
            <v>1.3671607753705823</v>
          </cell>
          <cell r="R170">
            <v>1.3675622622991039</v>
          </cell>
          <cell r="S170">
            <v>1.3548412965725196</v>
          </cell>
          <cell r="T170">
            <v>1.3555908850026503</v>
          </cell>
          <cell r="AA170">
            <v>1.3672896699269002</v>
          </cell>
          <cell r="AB170">
            <v>1.3671607753705823</v>
          </cell>
          <cell r="AC170">
            <v>1.3076224702099486</v>
          </cell>
          <cell r="AD170">
            <v>1.3080472602102526</v>
          </cell>
          <cell r="AE170">
            <v>1.2945368171021376</v>
          </cell>
          <cell r="AF170">
            <v>1.295358649789029</v>
          </cell>
          <cell r="AM170">
            <v>1.3610733723620612</v>
          </cell>
          <cell r="AN170">
            <v>1.3609470756528876</v>
          </cell>
          <cell r="AO170">
            <v>1.3609470756528876</v>
          </cell>
          <cell r="AP170">
            <v>1.3266393261895317</v>
          </cell>
          <cell r="AQ170">
            <v>1.3485391444713466</v>
          </cell>
          <cell r="AR170">
            <v>1.3493087327183177</v>
          </cell>
        </row>
        <row r="171">
          <cell r="D171">
            <v>96</v>
          </cell>
          <cell r="E171">
            <v>1.3076224702099486</v>
          </cell>
          <cell r="F171">
            <v>1.3080472602102526</v>
          </cell>
          <cell r="G171">
            <v>1.2945368171021376</v>
          </cell>
          <cell r="H171">
            <v>1.295358649789029</v>
          </cell>
          <cell r="O171">
            <v>1.3672896699269002</v>
          </cell>
          <cell r="P171">
            <v>1.3671607753705823</v>
          </cell>
          <cell r="Q171">
            <v>1.3671607753705823</v>
          </cell>
          <cell r="R171">
            <v>1.3675622622991039</v>
          </cell>
          <cell r="S171">
            <v>1.3548412965725196</v>
          </cell>
          <cell r="T171">
            <v>1.3555908850026503</v>
          </cell>
          <cell r="AA171">
            <v>1.3672896699269002</v>
          </cell>
          <cell r="AB171">
            <v>1.3671607753705823</v>
          </cell>
          <cell r="AC171">
            <v>1.3076224702099486</v>
          </cell>
          <cell r="AD171">
            <v>1.3080472602102526</v>
          </cell>
          <cell r="AE171">
            <v>1.2945368171021376</v>
          </cell>
          <cell r="AF171">
            <v>1.295358649789029</v>
          </cell>
          <cell r="AM171">
            <v>1.3610733723620612</v>
          </cell>
          <cell r="AN171">
            <v>1.3609470756528876</v>
          </cell>
          <cell r="AO171">
            <v>1.3609470756528876</v>
          </cell>
          <cell r="AP171">
            <v>1.3266393261895317</v>
          </cell>
          <cell r="AQ171">
            <v>1.3485391444713466</v>
          </cell>
          <cell r="AR171">
            <v>1.3493087327183177</v>
          </cell>
        </row>
        <row r="172">
          <cell r="D172">
            <v>97</v>
          </cell>
          <cell r="E172">
            <v>1.3076224702099486</v>
          </cell>
          <cell r="F172">
            <v>1.3080472602102526</v>
          </cell>
          <cell r="G172">
            <v>1.2945368171021376</v>
          </cell>
          <cell r="H172">
            <v>1.295358649789029</v>
          </cell>
          <cell r="O172">
            <v>1.3672896699269002</v>
          </cell>
          <cell r="P172">
            <v>1.3671607753705823</v>
          </cell>
          <cell r="Q172">
            <v>1.3671607753705823</v>
          </cell>
          <cell r="R172">
            <v>1.3675622622991039</v>
          </cell>
          <cell r="S172">
            <v>1.3548412965725196</v>
          </cell>
          <cell r="T172">
            <v>1.3555908850026503</v>
          </cell>
          <cell r="AA172">
            <v>1.3672896699269002</v>
          </cell>
          <cell r="AB172">
            <v>1.3671607753705823</v>
          </cell>
          <cell r="AC172">
            <v>1.3076224702099486</v>
          </cell>
          <cell r="AD172">
            <v>1.3080472602102526</v>
          </cell>
          <cell r="AE172">
            <v>1.2945368171021376</v>
          </cell>
          <cell r="AF172">
            <v>1.295358649789029</v>
          </cell>
          <cell r="AM172">
            <v>1.3610733723620612</v>
          </cell>
          <cell r="AN172">
            <v>1.3609470756528876</v>
          </cell>
          <cell r="AO172">
            <v>1.3609470756528876</v>
          </cell>
          <cell r="AP172">
            <v>1.3266393261895317</v>
          </cell>
          <cell r="AQ172">
            <v>1.3485391444713466</v>
          </cell>
          <cell r="AR172">
            <v>1.3493087327183177</v>
          </cell>
        </row>
        <row r="173">
          <cell r="D173">
            <v>98</v>
          </cell>
          <cell r="E173">
            <v>1.3076224702099486</v>
          </cell>
          <cell r="F173">
            <v>1.3080472602102526</v>
          </cell>
          <cell r="G173">
            <v>1.2945368171021376</v>
          </cell>
          <cell r="H173">
            <v>1.295358649789029</v>
          </cell>
          <cell r="O173">
            <v>1.3672896699269002</v>
          </cell>
          <cell r="P173">
            <v>1.3671607753705823</v>
          </cell>
          <cell r="Q173">
            <v>1.3671607753705823</v>
          </cell>
          <cell r="R173">
            <v>1.3675622622991039</v>
          </cell>
          <cell r="S173">
            <v>1.3548412965725196</v>
          </cell>
          <cell r="T173">
            <v>1.3555908850026503</v>
          </cell>
          <cell r="AA173">
            <v>1.3672896699269002</v>
          </cell>
          <cell r="AB173">
            <v>1.3671607753705823</v>
          </cell>
          <cell r="AC173">
            <v>1.3076224702099486</v>
          </cell>
          <cell r="AD173">
            <v>1.3080472602102526</v>
          </cell>
          <cell r="AE173">
            <v>1.2945368171021376</v>
          </cell>
          <cell r="AF173">
            <v>1.295358649789029</v>
          </cell>
          <cell r="AM173">
            <v>1.3610733723620612</v>
          </cell>
          <cell r="AN173">
            <v>1.3609470756528876</v>
          </cell>
          <cell r="AO173">
            <v>1.3609470756528876</v>
          </cell>
          <cell r="AP173">
            <v>1.3266393261895317</v>
          </cell>
          <cell r="AQ173">
            <v>1.3485391444713466</v>
          </cell>
          <cell r="AR173">
            <v>1.3493087327183177</v>
          </cell>
        </row>
        <row r="174">
          <cell r="D174">
            <v>99</v>
          </cell>
          <cell r="E174">
            <v>1.3076224702099486</v>
          </cell>
          <cell r="F174">
            <v>1.3080472602102526</v>
          </cell>
          <cell r="G174">
            <v>1.2945368171021376</v>
          </cell>
          <cell r="H174">
            <v>1.295358649789029</v>
          </cell>
          <cell r="O174">
            <v>1.3672896699269002</v>
          </cell>
          <cell r="P174">
            <v>1.3671607753705823</v>
          </cell>
          <cell r="Q174">
            <v>1.3671607753705823</v>
          </cell>
          <cell r="R174">
            <v>1.3675622622991039</v>
          </cell>
          <cell r="S174">
            <v>1.3548412965725196</v>
          </cell>
          <cell r="T174">
            <v>1.3555908850026503</v>
          </cell>
          <cell r="AA174">
            <v>1.3672896699269002</v>
          </cell>
          <cell r="AB174">
            <v>1.3671607753705823</v>
          </cell>
          <cell r="AC174">
            <v>1.3076224702099486</v>
          </cell>
          <cell r="AD174">
            <v>1.3080472602102526</v>
          </cell>
          <cell r="AE174">
            <v>1.2945368171021376</v>
          </cell>
          <cell r="AF174">
            <v>1.295358649789029</v>
          </cell>
          <cell r="AM174">
            <v>1.3610733723620612</v>
          </cell>
          <cell r="AN174">
            <v>1.3609470756528876</v>
          </cell>
          <cell r="AO174">
            <v>1.3609470756528876</v>
          </cell>
          <cell r="AP174">
            <v>1.3266393261895317</v>
          </cell>
          <cell r="AQ174">
            <v>1.3485391444713466</v>
          </cell>
          <cell r="AR174">
            <v>1.3493087327183177</v>
          </cell>
        </row>
        <row r="175">
          <cell r="D175">
            <v>100</v>
          </cell>
          <cell r="E175">
            <v>1.3076224702099486</v>
          </cell>
          <cell r="F175">
            <v>1.3080472602102526</v>
          </cell>
          <cell r="G175">
            <v>1.2945368171021376</v>
          </cell>
          <cell r="H175">
            <v>1.295358649789029</v>
          </cell>
          <cell r="O175">
            <v>1.3672896699269002</v>
          </cell>
          <cell r="P175">
            <v>1.3671607753705823</v>
          </cell>
          <cell r="Q175">
            <v>1.3671607753705823</v>
          </cell>
          <cell r="R175">
            <v>1.3675622622991039</v>
          </cell>
          <cell r="S175">
            <v>1.3548412965725196</v>
          </cell>
          <cell r="T175">
            <v>1.3555908850026503</v>
          </cell>
          <cell r="AA175">
            <v>1.3672896699269002</v>
          </cell>
          <cell r="AB175">
            <v>1.3671607753705823</v>
          </cell>
          <cell r="AC175">
            <v>1.3076224702099486</v>
          </cell>
          <cell r="AD175">
            <v>1.3080472602102526</v>
          </cell>
          <cell r="AE175">
            <v>1.2945368171021376</v>
          </cell>
          <cell r="AF175">
            <v>1.295358649789029</v>
          </cell>
          <cell r="AM175">
            <v>1.3610733723620612</v>
          </cell>
          <cell r="AN175">
            <v>1.3609470756528876</v>
          </cell>
          <cell r="AO175">
            <v>1.3609470756528876</v>
          </cell>
          <cell r="AP175">
            <v>1.3266393261895317</v>
          </cell>
          <cell r="AQ175">
            <v>1.3485391444713466</v>
          </cell>
          <cell r="AR175">
            <v>1.3493087327183177</v>
          </cell>
        </row>
        <row r="176">
          <cell r="D176">
            <v>101</v>
          </cell>
          <cell r="E176">
            <v>1.3076224702099486</v>
          </cell>
          <cell r="F176">
            <v>1.3080472602102526</v>
          </cell>
          <cell r="G176">
            <v>1.2945368171021376</v>
          </cell>
          <cell r="H176">
            <v>1.295358649789029</v>
          </cell>
          <cell r="O176">
            <v>1.3672896699269002</v>
          </cell>
          <cell r="P176">
            <v>1.3671607753705823</v>
          </cell>
          <cell r="Q176">
            <v>1.3671607753705823</v>
          </cell>
          <cell r="R176">
            <v>1.3675622622991039</v>
          </cell>
          <cell r="S176">
            <v>1.3548412965725196</v>
          </cell>
          <cell r="T176">
            <v>1.3555908850026503</v>
          </cell>
          <cell r="AA176">
            <v>1.3672896699269002</v>
          </cell>
          <cell r="AB176">
            <v>1.3671607753705823</v>
          </cell>
          <cell r="AC176">
            <v>1.3076224702099486</v>
          </cell>
          <cell r="AD176">
            <v>1.3080472602102526</v>
          </cell>
          <cell r="AE176">
            <v>1.2945368171021376</v>
          </cell>
          <cell r="AF176">
            <v>1.295358649789029</v>
          </cell>
          <cell r="AM176">
            <v>1.3610733723620612</v>
          </cell>
          <cell r="AN176">
            <v>1.3609470756528876</v>
          </cell>
          <cell r="AO176">
            <v>1.3609470756528876</v>
          </cell>
          <cell r="AP176">
            <v>1.3266393261895317</v>
          </cell>
          <cell r="AQ176">
            <v>1.3485391444713466</v>
          </cell>
          <cell r="AR176">
            <v>1.3493087327183177</v>
          </cell>
        </row>
        <row r="177">
          <cell r="D177">
            <v>102</v>
          </cell>
          <cell r="E177">
            <v>1.3076224702099486</v>
          </cell>
          <cell r="F177">
            <v>1.3080472602102526</v>
          </cell>
          <cell r="G177">
            <v>1.2945368171021376</v>
          </cell>
          <cell r="H177">
            <v>1.295358649789029</v>
          </cell>
          <cell r="O177">
            <v>1.3672896699269002</v>
          </cell>
          <cell r="P177">
            <v>1.3671607753705823</v>
          </cell>
          <cell r="Q177">
            <v>1.3671607753705823</v>
          </cell>
          <cell r="R177">
            <v>1.3675622622991039</v>
          </cell>
          <cell r="S177">
            <v>1.3548412965725196</v>
          </cell>
          <cell r="T177">
            <v>1.3555908850026503</v>
          </cell>
          <cell r="AA177">
            <v>1.3672896699269002</v>
          </cell>
          <cell r="AB177">
            <v>1.3671607753705823</v>
          </cell>
          <cell r="AC177">
            <v>1.3076224702099486</v>
          </cell>
          <cell r="AD177">
            <v>1.3080472602102526</v>
          </cell>
          <cell r="AE177">
            <v>1.2945368171021376</v>
          </cell>
          <cell r="AF177">
            <v>1.295358649789029</v>
          </cell>
          <cell r="AM177">
            <v>1.3610733723620612</v>
          </cell>
          <cell r="AN177">
            <v>1.3609470756528876</v>
          </cell>
          <cell r="AO177">
            <v>1.3609470756528876</v>
          </cell>
          <cell r="AP177">
            <v>1.3266393261895317</v>
          </cell>
          <cell r="AQ177">
            <v>1.3485391444713466</v>
          </cell>
          <cell r="AR177">
            <v>1.3493087327183177</v>
          </cell>
        </row>
        <row r="178">
          <cell r="D178">
            <v>103</v>
          </cell>
          <cell r="E178">
            <v>0.76928314734253833</v>
          </cell>
          <cell r="F178">
            <v>0.76896455484231097</v>
          </cell>
          <cell r="G178">
            <v>0.77909738717339672</v>
          </cell>
          <cell r="H178">
            <v>0.77848101265822789</v>
          </cell>
          <cell r="O178">
            <v>0.72453274755482466</v>
          </cell>
          <cell r="P178">
            <v>0.72462941847206386</v>
          </cell>
          <cell r="Q178">
            <v>0.72462941847206386</v>
          </cell>
          <cell r="R178">
            <v>0.72432830327567177</v>
          </cell>
          <cell r="S178">
            <v>0.73386902757061057</v>
          </cell>
          <cell r="T178">
            <v>0.73330683624801274</v>
          </cell>
          <cell r="AA178">
            <v>0.72453274755482466</v>
          </cell>
          <cell r="AB178">
            <v>0.72462941847206386</v>
          </cell>
          <cell r="AC178">
            <v>0.76928314734253833</v>
          </cell>
          <cell r="AD178">
            <v>0.76896455484231097</v>
          </cell>
          <cell r="AE178">
            <v>0.77909738717339672</v>
          </cell>
          <cell r="AF178">
            <v>0.77848101265822789</v>
          </cell>
          <cell r="AM178">
            <v>0.72919497072845385</v>
          </cell>
          <cell r="AN178">
            <v>0.72928969326033422</v>
          </cell>
          <cell r="AO178">
            <v>0.72928969326033422</v>
          </cell>
          <cell r="AP178">
            <v>0.75502050535785148</v>
          </cell>
          <cell r="AQ178">
            <v>0.73859564164648916</v>
          </cell>
          <cell r="AR178">
            <v>0.73801845046126158</v>
          </cell>
        </row>
        <row r="179">
          <cell r="D179">
            <v>104</v>
          </cell>
          <cell r="E179">
            <v>0.76928314734253833</v>
          </cell>
          <cell r="F179">
            <v>0.76896455484231097</v>
          </cell>
          <cell r="G179">
            <v>0.77909738717339672</v>
          </cell>
          <cell r="H179">
            <v>0.77848101265822789</v>
          </cell>
          <cell r="O179">
            <v>0.72453274755482466</v>
          </cell>
          <cell r="P179">
            <v>0.72462941847206386</v>
          </cell>
          <cell r="Q179">
            <v>0.72462941847206386</v>
          </cell>
          <cell r="R179">
            <v>0.72432830327567177</v>
          </cell>
          <cell r="S179">
            <v>0.73386902757061057</v>
          </cell>
          <cell r="T179">
            <v>0.73330683624801274</v>
          </cell>
          <cell r="AA179">
            <v>0.72453274755482466</v>
          </cell>
          <cell r="AB179">
            <v>0.72462941847206386</v>
          </cell>
          <cell r="AC179">
            <v>0.76928314734253833</v>
          </cell>
          <cell r="AD179">
            <v>0.76896455484231097</v>
          </cell>
          <cell r="AE179">
            <v>0.77909738717339672</v>
          </cell>
          <cell r="AF179">
            <v>0.77848101265822789</v>
          </cell>
          <cell r="AM179">
            <v>0.72919497072845385</v>
          </cell>
          <cell r="AN179">
            <v>0.72928969326033422</v>
          </cell>
          <cell r="AO179">
            <v>0.72928969326033422</v>
          </cell>
          <cell r="AP179">
            <v>0.75502050535785148</v>
          </cell>
          <cell r="AQ179">
            <v>0.73859564164648916</v>
          </cell>
          <cell r="AR179">
            <v>0.73801845046126158</v>
          </cell>
        </row>
        <row r="180">
          <cell r="D180">
            <v>105</v>
          </cell>
          <cell r="E180">
            <v>0.76928314734253833</v>
          </cell>
          <cell r="F180">
            <v>0.76896455484231097</v>
          </cell>
          <cell r="G180">
            <v>0.77909738717339672</v>
          </cell>
          <cell r="H180">
            <v>0.77848101265822789</v>
          </cell>
          <cell r="O180">
            <v>0.72453274755482466</v>
          </cell>
          <cell r="P180">
            <v>0.72462941847206386</v>
          </cell>
          <cell r="Q180">
            <v>0.72462941847206386</v>
          </cell>
          <cell r="R180">
            <v>0.72432830327567177</v>
          </cell>
          <cell r="S180">
            <v>0.73386902757061057</v>
          </cell>
          <cell r="T180">
            <v>0.73330683624801274</v>
          </cell>
          <cell r="AA180">
            <v>0.72453274755482466</v>
          </cell>
          <cell r="AB180">
            <v>0.72462941847206386</v>
          </cell>
          <cell r="AC180">
            <v>0.76928314734253833</v>
          </cell>
          <cell r="AD180">
            <v>0.76896455484231097</v>
          </cell>
          <cell r="AE180">
            <v>0.77909738717339672</v>
          </cell>
          <cell r="AF180">
            <v>0.77848101265822789</v>
          </cell>
          <cell r="AM180">
            <v>0.72919497072845385</v>
          </cell>
          <cell r="AN180">
            <v>0.72928969326033422</v>
          </cell>
          <cell r="AO180">
            <v>0.72928969326033422</v>
          </cell>
          <cell r="AP180">
            <v>0.75502050535785148</v>
          </cell>
          <cell r="AQ180">
            <v>0.73859564164648916</v>
          </cell>
          <cell r="AR180">
            <v>0.73801845046126158</v>
          </cell>
        </row>
        <row r="181">
          <cell r="D181">
            <v>106</v>
          </cell>
          <cell r="E181">
            <v>0.76928314734253833</v>
          </cell>
          <cell r="F181">
            <v>0.76896455484231097</v>
          </cell>
          <cell r="G181">
            <v>0.77909738717339672</v>
          </cell>
          <cell r="H181">
            <v>0.77848101265822789</v>
          </cell>
          <cell r="O181">
            <v>0.72453274755482466</v>
          </cell>
          <cell r="P181">
            <v>0.72462941847206386</v>
          </cell>
          <cell r="Q181">
            <v>0.72462941847206386</v>
          </cell>
          <cell r="R181">
            <v>0.72432830327567177</v>
          </cell>
          <cell r="S181">
            <v>0.73386902757061057</v>
          </cell>
          <cell r="T181">
            <v>0.73330683624801274</v>
          </cell>
          <cell r="AA181">
            <v>0.72453274755482466</v>
          </cell>
          <cell r="AB181">
            <v>0.72462941847206386</v>
          </cell>
          <cell r="AC181">
            <v>0.76928314734253833</v>
          </cell>
          <cell r="AD181">
            <v>0.76896455484231097</v>
          </cell>
          <cell r="AE181">
            <v>0.77909738717339672</v>
          </cell>
          <cell r="AF181">
            <v>0.77848101265822789</v>
          </cell>
          <cell r="AM181">
            <v>0.72919497072845385</v>
          </cell>
          <cell r="AN181">
            <v>0.72928969326033422</v>
          </cell>
          <cell r="AO181">
            <v>0.72928969326033422</v>
          </cell>
          <cell r="AP181">
            <v>0.75502050535785148</v>
          </cell>
          <cell r="AQ181">
            <v>0.73859564164648916</v>
          </cell>
          <cell r="AR181">
            <v>0.73801845046126158</v>
          </cell>
        </row>
        <row r="182">
          <cell r="D182">
            <v>107</v>
          </cell>
          <cell r="E182">
            <v>0.76928314734253833</v>
          </cell>
          <cell r="F182">
            <v>0.76896455484231097</v>
          </cell>
          <cell r="G182">
            <v>0.77909738717339672</v>
          </cell>
          <cell r="H182">
            <v>0.77848101265822789</v>
          </cell>
          <cell r="O182">
            <v>0.72453274755482466</v>
          </cell>
          <cell r="P182">
            <v>0.72462941847206386</v>
          </cell>
          <cell r="Q182">
            <v>0.72462941847206386</v>
          </cell>
          <cell r="R182">
            <v>0.72432830327567177</v>
          </cell>
          <cell r="S182">
            <v>0.73386902757061057</v>
          </cell>
          <cell r="T182">
            <v>0.73330683624801274</v>
          </cell>
          <cell r="AA182">
            <v>0.72453274755482466</v>
          </cell>
          <cell r="AB182">
            <v>0.72462941847206386</v>
          </cell>
          <cell r="AC182">
            <v>0.76928314734253833</v>
          </cell>
          <cell r="AD182">
            <v>0.76896455484231097</v>
          </cell>
          <cell r="AE182">
            <v>0.77909738717339672</v>
          </cell>
          <cell r="AF182">
            <v>0.77848101265822789</v>
          </cell>
          <cell r="AM182">
            <v>0.72919497072845385</v>
          </cell>
          <cell r="AN182">
            <v>0.72928969326033422</v>
          </cell>
          <cell r="AO182">
            <v>0.72928969326033422</v>
          </cell>
          <cell r="AP182">
            <v>0.75502050535785148</v>
          </cell>
          <cell r="AQ182">
            <v>0.73859564164648916</v>
          </cell>
          <cell r="AR182">
            <v>0.73801845046126158</v>
          </cell>
        </row>
        <row r="183">
          <cell r="D183">
            <v>108</v>
          </cell>
          <cell r="E183">
            <v>0.76928314734253833</v>
          </cell>
          <cell r="F183">
            <v>0.76896455484231097</v>
          </cell>
          <cell r="G183">
            <v>0.77909738717339672</v>
          </cell>
          <cell r="H183">
            <v>0.77848101265822789</v>
          </cell>
          <cell r="O183">
            <v>0.72453274755482466</v>
          </cell>
          <cell r="P183">
            <v>0.72462941847206386</v>
          </cell>
          <cell r="Q183">
            <v>0.72462941847206386</v>
          </cell>
          <cell r="R183">
            <v>0.72432830327567177</v>
          </cell>
          <cell r="S183">
            <v>0.73386902757061057</v>
          </cell>
          <cell r="T183">
            <v>0.73330683624801274</v>
          </cell>
          <cell r="AA183">
            <v>0.72453274755482466</v>
          </cell>
          <cell r="AB183">
            <v>0.72462941847206386</v>
          </cell>
          <cell r="AC183">
            <v>0.76928314734253833</v>
          </cell>
          <cell r="AD183">
            <v>0.76896455484231097</v>
          </cell>
          <cell r="AE183">
            <v>0.77909738717339672</v>
          </cell>
          <cell r="AF183">
            <v>0.77848101265822789</v>
          </cell>
          <cell r="AM183">
            <v>0.72919497072845385</v>
          </cell>
          <cell r="AN183">
            <v>0.72928969326033422</v>
          </cell>
          <cell r="AO183">
            <v>0.72928969326033422</v>
          </cell>
          <cell r="AP183">
            <v>0.75502050535785148</v>
          </cell>
          <cell r="AQ183">
            <v>0.73859564164648916</v>
          </cell>
          <cell r="AR183">
            <v>0.73801845046126158</v>
          </cell>
        </row>
        <row r="184">
          <cell r="D184">
            <v>109</v>
          </cell>
          <cell r="E184">
            <v>0.76928314734253833</v>
          </cell>
          <cell r="F184">
            <v>0.76896455484231097</v>
          </cell>
          <cell r="G184">
            <v>0.77909738717339672</v>
          </cell>
          <cell r="H184">
            <v>0.77848101265822789</v>
          </cell>
          <cell r="O184">
            <v>0.72453274755482466</v>
          </cell>
          <cell r="P184">
            <v>0.72462941847206386</v>
          </cell>
          <cell r="Q184">
            <v>0.72462941847206386</v>
          </cell>
          <cell r="R184">
            <v>0.72432830327567177</v>
          </cell>
          <cell r="S184">
            <v>0.73386902757061057</v>
          </cell>
          <cell r="T184">
            <v>0.73330683624801274</v>
          </cell>
          <cell r="AA184">
            <v>0.72453274755482466</v>
          </cell>
          <cell r="AB184">
            <v>0.72462941847206386</v>
          </cell>
          <cell r="AC184">
            <v>0.76928314734253833</v>
          </cell>
          <cell r="AD184">
            <v>0.76896455484231097</v>
          </cell>
          <cell r="AE184">
            <v>0.77909738717339672</v>
          </cell>
          <cell r="AF184">
            <v>0.77848101265822789</v>
          </cell>
          <cell r="AM184">
            <v>0.72919497072845385</v>
          </cell>
          <cell r="AN184">
            <v>0.72928969326033422</v>
          </cell>
          <cell r="AO184">
            <v>0.72928969326033422</v>
          </cell>
          <cell r="AP184">
            <v>0.75502050535785148</v>
          </cell>
          <cell r="AQ184">
            <v>0.73859564164648916</v>
          </cell>
          <cell r="AR184">
            <v>0.73801845046126158</v>
          </cell>
        </row>
        <row r="185">
          <cell r="D185">
            <v>110</v>
          </cell>
          <cell r="E185">
            <v>0.76928314734253833</v>
          </cell>
          <cell r="F185">
            <v>0.76896455484231097</v>
          </cell>
          <cell r="G185">
            <v>0.77909738717339672</v>
          </cell>
          <cell r="H185">
            <v>0.77848101265822789</v>
          </cell>
          <cell r="O185">
            <v>0.72453274755482466</v>
          </cell>
          <cell r="P185">
            <v>0.72462941847206386</v>
          </cell>
          <cell r="Q185">
            <v>0.72462941847206386</v>
          </cell>
          <cell r="R185">
            <v>0.72432830327567177</v>
          </cell>
          <cell r="S185">
            <v>0.73386902757061057</v>
          </cell>
          <cell r="T185">
            <v>0.73330683624801274</v>
          </cell>
          <cell r="AA185">
            <v>0.72453274755482466</v>
          </cell>
          <cell r="AB185">
            <v>0.72462941847206386</v>
          </cell>
          <cell r="AC185">
            <v>0.76928314734253833</v>
          </cell>
          <cell r="AD185">
            <v>0.76896455484231097</v>
          </cell>
          <cell r="AE185">
            <v>0.77909738717339672</v>
          </cell>
          <cell r="AF185">
            <v>0.77848101265822789</v>
          </cell>
          <cell r="AM185">
            <v>0.72919497072845385</v>
          </cell>
          <cell r="AN185">
            <v>0.72928969326033422</v>
          </cell>
          <cell r="AO185">
            <v>0.72928969326033422</v>
          </cell>
          <cell r="AP185">
            <v>0.75502050535785148</v>
          </cell>
          <cell r="AQ185">
            <v>0.73859564164648916</v>
          </cell>
          <cell r="AR185">
            <v>0.73801845046126158</v>
          </cell>
        </row>
        <row r="186">
          <cell r="D186">
            <v>111</v>
          </cell>
          <cell r="E186">
            <v>0.76928314734253833</v>
          </cell>
          <cell r="F186">
            <v>0.76896455484231097</v>
          </cell>
          <cell r="G186">
            <v>0.77909738717339672</v>
          </cell>
          <cell r="H186">
            <v>0.77848101265822789</v>
          </cell>
          <cell r="O186">
            <v>0.72453274755482466</v>
          </cell>
          <cell r="P186">
            <v>0.72462941847206386</v>
          </cell>
          <cell r="Q186">
            <v>0.72462941847206386</v>
          </cell>
          <cell r="R186">
            <v>0.72432830327567177</v>
          </cell>
          <cell r="S186">
            <v>0.73386902757061057</v>
          </cell>
          <cell r="T186">
            <v>0.73330683624801274</v>
          </cell>
          <cell r="AA186">
            <v>0.72453274755482466</v>
          </cell>
          <cell r="AB186">
            <v>0.72462941847206386</v>
          </cell>
          <cell r="AC186">
            <v>0.76928314734253833</v>
          </cell>
          <cell r="AD186">
            <v>0.76896455484231097</v>
          </cell>
          <cell r="AE186">
            <v>0.77909738717339672</v>
          </cell>
          <cell r="AF186">
            <v>0.77848101265822789</v>
          </cell>
          <cell r="AM186">
            <v>0.72919497072845385</v>
          </cell>
          <cell r="AN186">
            <v>0.72928969326033422</v>
          </cell>
          <cell r="AO186">
            <v>0.72928969326033422</v>
          </cell>
          <cell r="AP186">
            <v>0.75502050535785148</v>
          </cell>
          <cell r="AQ186">
            <v>0.73859564164648916</v>
          </cell>
          <cell r="AR186">
            <v>0.73801845046126158</v>
          </cell>
        </row>
        <row r="187">
          <cell r="D187">
            <v>112</v>
          </cell>
          <cell r="E187">
            <v>0.76928314734253833</v>
          </cell>
          <cell r="F187">
            <v>0.76896455484231097</v>
          </cell>
          <cell r="G187">
            <v>0.77909738717339672</v>
          </cell>
          <cell r="H187">
            <v>0.77848101265822789</v>
          </cell>
          <cell r="O187">
            <v>0.72453274755482466</v>
          </cell>
          <cell r="P187">
            <v>0.72462941847206386</v>
          </cell>
          <cell r="Q187">
            <v>0.72462941847206386</v>
          </cell>
          <cell r="R187">
            <v>0.72432830327567177</v>
          </cell>
          <cell r="S187">
            <v>0.73386902757061057</v>
          </cell>
          <cell r="T187">
            <v>0.73330683624801274</v>
          </cell>
          <cell r="AA187">
            <v>0.72453274755482466</v>
          </cell>
          <cell r="AB187">
            <v>0.72462941847206386</v>
          </cell>
          <cell r="AC187">
            <v>0.76928314734253833</v>
          </cell>
          <cell r="AD187">
            <v>0.76896455484231097</v>
          </cell>
          <cell r="AE187">
            <v>0.77909738717339672</v>
          </cell>
          <cell r="AF187">
            <v>0.77848101265822789</v>
          </cell>
          <cell r="AM187">
            <v>0.72919497072845385</v>
          </cell>
          <cell r="AN187">
            <v>0.72928969326033422</v>
          </cell>
          <cell r="AO187">
            <v>0.72928969326033422</v>
          </cell>
          <cell r="AP187">
            <v>0.75502050535785148</v>
          </cell>
          <cell r="AQ187">
            <v>0.73859564164648916</v>
          </cell>
          <cell r="AR187">
            <v>0.73801845046126158</v>
          </cell>
        </row>
        <row r="188">
          <cell r="D188">
            <v>113</v>
          </cell>
          <cell r="E188">
            <v>0.76928314734253833</v>
          </cell>
          <cell r="F188">
            <v>0.76896455484231097</v>
          </cell>
          <cell r="G188">
            <v>0.77909738717339672</v>
          </cell>
          <cell r="H188">
            <v>0.77848101265822789</v>
          </cell>
          <cell r="O188">
            <v>0.72453274755482466</v>
          </cell>
          <cell r="P188">
            <v>0.72462941847206386</v>
          </cell>
          <cell r="Q188">
            <v>0.72462941847206386</v>
          </cell>
          <cell r="R188">
            <v>0.72432830327567177</v>
          </cell>
          <cell r="S188">
            <v>0.73386902757061057</v>
          </cell>
          <cell r="T188">
            <v>0.73330683624801274</v>
          </cell>
          <cell r="AA188">
            <v>0.72453274755482466</v>
          </cell>
          <cell r="AB188">
            <v>0.72462941847206386</v>
          </cell>
          <cell r="AC188">
            <v>0.76928314734253833</v>
          </cell>
          <cell r="AD188">
            <v>0.76896455484231097</v>
          </cell>
          <cell r="AE188">
            <v>0.77909738717339672</v>
          </cell>
          <cell r="AF188">
            <v>0.77848101265822789</v>
          </cell>
          <cell r="AM188">
            <v>0.72919497072845385</v>
          </cell>
          <cell r="AN188">
            <v>0.72928969326033422</v>
          </cell>
          <cell r="AO188">
            <v>0.72928969326033422</v>
          </cell>
          <cell r="AP188">
            <v>0.75502050535785148</v>
          </cell>
          <cell r="AQ188">
            <v>0.73859564164648916</v>
          </cell>
          <cell r="AR188">
            <v>0.73801845046126158</v>
          </cell>
        </row>
        <row r="189">
          <cell r="D189">
            <v>114</v>
          </cell>
          <cell r="E189">
            <v>0.76928314734253833</v>
          </cell>
          <cell r="F189">
            <v>0.76896455484231097</v>
          </cell>
          <cell r="G189">
            <v>0.77909738717339672</v>
          </cell>
          <cell r="H189">
            <v>0.77848101265822789</v>
          </cell>
          <cell r="O189">
            <v>0.72453274755482466</v>
          </cell>
          <cell r="P189">
            <v>0.72462941847206386</v>
          </cell>
          <cell r="Q189">
            <v>0.72462941847206386</v>
          </cell>
          <cell r="R189">
            <v>0.72432830327567177</v>
          </cell>
          <cell r="S189">
            <v>0.73386902757061057</v>
          </cell>
          <cell r="T189">
            <v>0.73330683624801274</v>
          </cell>
          <cell r="AA189">
            <v>0.72453274755482466</v>
          </cell>
          <cell r="AB189">
            <v>0.72462941847206386</v>
          </cell>
          <cell r="AC189">
            <v>0.76928314734253833</v>
          </cell>
          <cell r="AD189">
            <v>0.76896455484231097</v>
          </cell>
          <cell r="AE189">
            <v>0.77909738717339672</v>
          </cell>
          <cell r="AF189">
            <v>0.77848101265822789</v>
          </cell>
          <cell r="AM189">
            <v>0.72919497072845385</v>
          </cell>
          <cell r="AN189">
            <v>0.72928969326033422</v>
          </cell>
          <cell r="AO189">
            <v>0.72928969326033422</v>
          </cell>
          <cell r="AP189">
            <v>0.75502050535785148</v>
          </cell>
          <cell r="AQ189">
            <v>0.73859564164648916</v>
          </cell>
          <cell r="AR189">
            <v>0.73801845046126158</v>
          </cell>
        </row>
        <row r="190">
          <cell r="D190">
            <v>115</v>
          </cell>
          <cell r="E190">
            <v>0.76928314734253833</v>
          </cell>
          <cell r="F190">
            <v>0.76896455484231097</v>
          </cell>
          <cell r="G190">
            <v>0.77909738717339672</v>
          </cell>
          <cell r="H190">
            <v>0.77848101265822789</v>
          </cell>
          <cell r="O190">
            <v>0.72453274755482466</v>
          </cell>
          <cell r="P190">
            <v>0.72462941847206386</v>
          </cell>
          <cell r="Q190">
            <v>0.72462941847206386</v>
          </cell>
          <cell r="R190">
            <v>0.72432830327567177</v>
          </cell>
          <cell r="S190">
            <v>0.73386902757061057</v>
          </cell>
          <cell r="T190">
            <v>0.73330683624801274</v>
          </cell>
          <cell r="AA190">
            <v>0.72453274755482466</v>
          </cell>
          <cell r="AB190">
            <v>0.72462941847206386</v>
          </cell>
          <cell r="AC190">
            <v>0.76928314734253833</v>
          </cell>
          <cell r="AD190">
            <v>0.76896455484231097</v>
          </cell>
          <cell r="AE190">
            <v>0.77909738717339672</v>
          </cell>
          <cell r="AF190">
            <v>0.77848101265822789</v>
          </cell>
          <cell r="AM190">
            <v>0.72919497072845385</v>
          </cell>
          <cell r="AN190">
            <v>0.72928969326033422</v>
          </cell>
          <cell r="AO190">
            <v>0.72928969326033422</v>
          </cell>
          <cell r="AP190">
            <v>0.75502050535785148</v>
          </cell>
          <cell r="AQ190">
            <v>0.73859564164648916</v>
          </cell>
          <cell r="AR190">
            <v>0.73801845046126158</v>
          </cell>
        </row>
        <row r="191">
          <cell r="D191">
            <v>116</v>
          </cell>
          <cell r="E191">
            <v>0.76928314734253833</v>
          </cell>
          <cell r="F191">
            <v>0.76896455484231097</v>
          </cell>
          <cell r="G191">
            <v>0.77909738717339672</v>
          </cell>
          <cell r="H191">
            <v>0.77848101265822789</v>
          </cell>
          <cell r="O191">
            <v>0.72453274755482466</v>
          </cell>
          <cell r="P191">
            <v>0.72462941847206386</v>
          </cell>
          <cell r="Q191">
            <v>0.72462941847206386</v>
          </cell>
          <cell r="R191">
            <v>0.72432830327567177</v>
          </cell>
          <cell r="S191">
            <v>0.73386902757061057</v>
          </cell>
          <cell r="T191">
            <v>0.73330683624801274</v>
          </cell>
          <cell r="AA191">
            <v>0.72453274755482466</v>
          </cell>
          <cell r="AB191">
            <v>0.72462941847206386</v>
          </cell>
          <cell r="AC191">
            <v>0.76928314734253833</v>
          </cell>
          <cell r="AD191">
            <v>0.76896455484231097</v>
          </cell>
          <cell r="AE191">
            <v>0.77909738717339672</v>
          </cell>
          <cell r="AF191">
            <v>0.77848101265822789</v>
          </cell>
          <cell r="AM191">
            <v>0.72919497072845385</v>
          </cell>
          <cell r="AN191">
            <v>0.72928969326033422</v>
          </cell>
          <cell r="AO191">
            <v>0.72928969326033422</v>
          </cell>
          <cell r="AP191">
            <v>0.75502050535785148</v>
          </cell>
          <cell r="AQ191">
            <v>0.73859564164648916</v>
          </cell>
          <cell r="AR191">
            <v>0.73801845046126158</v>
          </cell>
        </row>
        <row r="192">
          <cell r="D192">
            <v>117</v>
          </cell>
          <cell r="E192">
            <v>0.76928314734253833</v>
          </cell>
          <cell r="F192">
            <v>0.76896455484231097</v>
          </cell>
          <cell r="G192">
            <v>0.77909738717339672</v>
          </cell>
          <cell r="H192">
            <v>0.77848101265822789</v>
          </cell>
          <cell r="O192">
            <v>0.72453274755482466</v>
          </cell>
          <cell r="P192">
            <v>0.72462941847206386</v>
          </cell>
          <cell r="Q192">
            <v>0.72462941847206386</v>
          </cell>
          <cell r="R192">
            <v>0.72432830327567177</v>
          </cell>
          <cell r="S192">
            <v>0.73386902757061057</v>
          </cell>
          <cell r="T192">
            <v>0.73330683624801274</v>
          </cell>
          <cell r="AA192">
            <v>0.72453274755482466</v>
          </cell>
          <cell r="AB192">
            <v>0.72462941847206386</v>
          </cell>
          <cell r="AC192">
            <v>0.76928314734253833</v>
          </cell>
          <cell r="AD192">
            <v>0.76896455484231097</v>
          </cell>
          <cell r="AE192">
            <v>0.77909738717339672</v>
          </cell>
          <cell r="AF192">
            <v>0.77848101265822789</v>
          </cell>
          <cell r="AM192">
            <v>0.72919497072845385</v>
          </cell>
          <cell r="AN192">
            <v>0.72928969326033422</v>
          </cell>
          <cell r="AO192">
            <v>0.72928969326033422</v>
          </cell>
          <cell r="AP192">
            <v>0.75502050535785148</v>
          </cell>
          <cell r="AQ192">
            <v>0.73859564164648916</v>
          </cell>
          <cell r="AR192">
            <v>0.73801845046126158</v>
          </cell>
        </row>
        <row r="193">
          <cell r="D193">
            <v>118</v>
          </cell>
          <cell r="E193">
            <v>0.76928314734253833</v>
          </cell>
          <cell r="F193">
            <v>0.76896455484231097</v>
          </cell>
          <cell r="G193">
            <v>0.77909738717339672</v>
          </cell>
          <cell r="H193">
            <v>0.77848101265822789</v>
          </cell>
          <cell r="O193">
            <v>0.72453274755482466</v>
          </cell>
          <cell r="P193">
            <v>0.72462941847206386</v>
          </cell>
          <cell r="Q193">
            <v>0.72462941847206386</v>
          </cell>
          <cell r="R193">
            <v>0.72432830327567177</v>
          </cell>
          <cell r="S193">
            <v>0.73386902757061057</v>
          </cell>
          <cell r="T193">
            <v>0.73330683624801274</v>
          </cell>
          <cell r="AA193">
            <v>0.72453274755482466</v>
          </cell>
          <cell r="AB193">
            <v>0.72462941847206386</v>
          </cell>
          <cell r="AC193">
            <v>0.76928314734253833</v>
          </cell>
          <cell r="AD193">
            <v>0.76896455484231097</v>
          </cell>
          <cell r="AE193">
            <v>0.77909738717339672</v>
          </cell>
          <cell r="AF193">
            <v>0.77848101265822789</v>
          </cell>
          <cell r="AM193">
            <v>0.72919497072845385</v>
          </cell>
          <cell r="AN193">
            <v>0.72928969326033422</v>
          </cell>
          <cell r="AO193">
            <v>0.72928969326033422</v>
          </cell>
          <cell r="AP193">
            <v>0.75502050535785148</v>
          </cell>
          <cell r="AQ193">
            <v>0.73859564164648916</v>
          </cell>
          <cell r="AR193">
            <v>0.73801845046126158</v>
          </cell>
        </row>
        <row r="194">
          <cell r="D194">
            <v>119</v>
          </cell>
          <cell r="E194">
            <v>1.3076224702099486</v>
          </cell>
          <cell r="F194">
            <v>1.3080472602102526</v>
          </cell>
          <cell r="G194">
            <v>1.2945368171021376</v>
          </cell>
          <cell r="H194">
            <v>1.295358649789029</v>
          </cell>
          <cell r="O194">
            <v>1.3672896699269002</v>
          </cell>
          <cell r="P194">
            <v>1.3671607753705823</v>
          </cell>
          <cell r="Q194">
            <v>1.3671607753705823</v>
          </cell>
          <cell r="R194">
            <v>1.3675622622991039</v>
          </cell>
          <cell r="S194">
            <v>1.3548412965725196</v>
          </cell>
          <cell r="T194">
            <v>1.3555908850026503</v>
          </cell>
          <cell r="AA194">
            <v>1.3672896699269002</v>
          </cell>
          <cell r="AB194">
            <v>1.3671607753705823</v>
          </cell>
          <cell r="AC194">
            <v>1.3076224702099486</v>
          </cell>
          <cell r="AD194">
            <v>1.3080472602102526</v>
          </cell>
          <cell r="AE194">
            <v>1.2945368171021376</v>
          </cell>
          <cell r="AF194">
            <v>1.295358649789029</v>
          </cell>
          <cell r="AM194">
            <v>1.3610733723620612</v>
          </cell>
          <cell r="AN194">
            <v>1.3609470756528876</v>
          </cell>
          <cell r="AO194">
            <v>1.3609470756528876</v>
          </cell>
          <cell r="AP194">
            <v>1.3266393261895317</v>
          </cell>
          <cell r="AQ194">
            <v>1.3485391444713466</v>
          </cell>
          <cell r="AR194">
            <v>1.3493087327183177</v>
          </cell>
        </row>
        <row r="195">
          <cell r="D195">
            <v>120</v>
          </cell>
          <cell r="E195">
            <v>1.3076224702099486</v>
          </cell>
          <cell r="F195">
            <v>1.3080472602102526</v>
          </cell>
          <cell r="G195">
            <v>1.2945368171021376</v>
          </cell>
          <cell r="H195">
            <v>1.295358649789029</v>
          </cell>
          <cell r="O195">
            <v>1.3672896699269002</v>
          </cell>
          <cell r="P195">
            <v>1.3671607753705823</v>
          </cell>
          <cell r="Q195">
            <v>1.3671607753705823</v>
          </cell>
          <cell r="R195">
            <v>1.3675622622991039</v>
          </cell>
          <cell r="S195">
            <v>1.3548412965725196</v>
          </cell>
          <cell r="T195">
            <v>1.3555908850026503</v>
          </cell>
          <cell r="AA195">
            <v>1.3672896699269002</v>
          </cell>
          <cell r="AB195">
            <v>1.3671607753705823</v>
          </cell>
          <cell r="AC195">
            <v>1.3076224702099486</v>
          </cell>
          <cell r="AD195">
            <v>1.3080472602102526</v>
          </cell>
          <cell r="AE195">
            <v>1.2945368171021376</v>
          </cell>
          <cell r="AF195">
            <v>1.295358649789029</v>
          </cell>
          <cell r="AM195">
            <v>1.3610733723620612</v>
          </cell>
          <cell r="AN195">
            <v>1.3609470756528876</v>
          </cell>
          <cell r="AO195">
            <v>1.3609470756528876</v>
          </cell>
          <cell r="AP195">
            <v>1.3266393261895317</v>
          </cell>
          <cell r="AQ195">
            <v>1.3485391444713466</v>
          </cell>
          <cell r="AR195">
            <v>1.3493087327183177</v>
          </cell>
        </row>
        <row r="196">
          <cell r="D196">
            <v>121</v>
          </cell>
          <cell r="E196">
            <v>1.3076224702099486</v>
          </cell>
          <cell r="F196">
            <v>1.3080472602102526</v>
          </cell>
          <cell r="G196">
            <v>1.2945368171021376</v>
          </cell>
          <cell r="H196">
            <v>1.295358649789029</v>
          </cell>
          <cell r="O196">
            <v>1.3672896699269002</v>
          </cell>
          <cell r="P196">
            <v>1.3671607753705823</v>
          </cell>
          <cell r="Q196">
            <v>1.3671607753705823</v>
          </cell>
          <cell r="R196">
            <v>1.3675622622991039</v>
          </cell>
          <cell r="S196">
            <v>1.3548412965725196</v>
          </cell>
          <cell r="T196">
            <v>1.3555908850026503</v>
          </cell>
          <cell r="AA196">
            <v>1.3672896699269002</v>
          </cell>
          <cell r="AB196">
            <v>1.3671607753705823</v>
          </cell>
          <cell r="AC196">
            <v>1.3076224702099486</v>
          </cell>
          <cell r="AD196">
            <v>1.3080472602102526</v>
          </cell>
          <cell r="AE196">
            <v>1.2945368171021376</v>
          </cell>
          <cell r="AF196">
            <v>1.295358649789029</v>
          </cell>
          <cell r="AM196">
            <v>1.3610733723620612</v>
          </cell>
          <cell r="AN196">
            <v>1.3609470756528876</v>
          </cell>
          <cell r="AO196">
            <v>1.3609470756528876</v>
          </cell>
          <cell r="AP196">
            <v>1.3266393261895317</v>
          </cell>
          <cell r="AQ196">
            <v>1.3485391444713466</v>
          </cell>
          <cell r="AR196">
            <v>1.3493087327183177</v>
          </cell>
        </row>
        <row r="197">
          <cell r="D197">
            <v>122</v>
          </cell>
          <cell r="E197">
            <v>1.3076224702099486</v>
          </cell>
          <cell r="F197">
            <v>1.3080472602102526</v>
          </cell>
          <cell r="G197">
            <v>1.2945368171021376</v>
          </cell>
          <cell r="H197">
            <v>1.295358649789029</v>
          </cell>
          <cell r="O197">
            <v>1.3672896699269002</v>
          </cell>
          <cell r="P197">
            <v>1.3671607753705823</v>
          </cell>
          <cell r="Q197">
            <v>1.3671607753705823</v>
          </cell>
          <cell r="R197">
            <v>1.3675622622991039</v>
          </cell>
          <cell r="S197">
            <v>1.3548412965725196</v>
          </cell>
          <cell r="T197">
            <v>1.3555908850026503</v>
          </cell>
          <cell r="AA197">
            <v>1.3672896699269002</v>
          </cell>
          <cell r="AB197">
            <v>1.3671607753705823</v>
          </cell>
          <cell r="AC197">
            <v>1.3076224702099486</v>
          </cell>
          <cell r="AD197">
            <v>1.3080472602102526</v>
          </cell>
          <cell r="AE197">
            <v>1.2945368171021376</v>
          </cell>
          <cell r="AF197">
            <v>1.295358649789029</v>
          </cell>
          <cell r="AM197">
            <v>1.3610733723620612</v>
          </cell>
          <cell r="AN197">
            <v>1.3609470756528876</v>
          </cell>
          <cell r="AO197">
            <v>1.3609470756528876</v>
          </cell>
          <cell r="AP197">
            <v>1.3266393261895317</v>
          </cell>
          <cell r="AQ197">
            <v>1.3485391444713466</v>
          </cell>
          <cell r="AR197">
            <v>1.3493087327183177</v>
          </cell>
        </row>
        <row r="198">
          <cell r="D198">
            <v>123</v>
          </cell>
          <cell r="E198">
            <v>1.3076224702099486</v>
          </cell>
          <cell r="F198">
            <v>1.3080472602102526</v>
          </cell>
          <cell r="G198">
            <v>1.2945368171021376</v>
          </cell>
          <cell r="H198">
            <v>1.295358649789029</v>
          </cell>
          <cell r="O198">
            <v>1.3672896699269002</v>
          </cell>
          <cell r="P198">
            <v>1.3671607753705823</v>
          </cell>
          <cell r="Q198">
            <v>1.3671607753705823</v>
          </cell>
          <cell r="R198">
            <v>1.3675622622991039</v>
          </cell>
          <cell r="S198">
            <v>1.3548412965725196</v>
          </cell>
          <cell r="T198">
            <v>1.3555908850026503</v>
          </cell>
          <cell r="AA198">
            <v>1.3672896699269002</v>
          </cell>
          <cell r="AB198">
            <v>1.3671607753705823</v>
          </cell>
          <cell r="AC198">
            <v>1.3076224702099486</v>
          </cell>
          <cell r="AD198">
            <v>1.3080472602102526</v>
          </cell>
          <cell r="AE198">
            <v>1.2945368171021376</v>
          </cell>
          <cell r="AF198">
            <v>1.295358649789029</v>
          </cell>
          <cell r="AM198">
            <v>1.3610733723620612</v>
          </cell>
          <cell r="AN198">
            <v>1.3609470756528876</v>
          </cell>
          <cell r="AO198">
            <v>1.3609470756528876</v>
          </cell>
          <cell r="AP198">
            <v>1.3266393261895317</v>
          </cell>
          <cell r="AQ198">
            <v>1.3485391444713466</v>
          </cell>
          <cell r="AR198">
            <v>1.3493087327183177</v>
          </cell>
        </row>
        <row r="199">
          <cell r="D199">
            <v>124</v>
          </cell>
          <cell r="E199">
            <v>1.3076224702099486</v>
          </cell>
          <cell r="F199">
            <v>1.3080472602102526</v>
          </cell>
          <cell r="G199">
            <v>1.2945368171021376</v>
          </cell>
          <cell r="H199">
            <v>1.295358649789029</v>
          </cell>
          <cell r="O199">
            <v>1.3672896699269002</v>
          </cell>
          <cell r="P199">
            <v>1.3671607753705823</v>
          </cell>
          <cell r="Q199">
            <v>1.3671607753705823</v>
          </cell>
          <cell r="R199">
            <v>1.3675622622991039</v>
          </cell>
          <cell r="S199">
            <v>1.3548412965725196</v>
          </cell>
          <cell r="T199">
            <v>1.3555908850026503</v>
          </cell>
          <cell r="AA199">
            <v>1.3672896699269002</v>
          </cell>
          <cell r="AB199">
            <v>1.3671607753705823</v>
          </cell>
          <cell r="AC199">
            <v>1.3076224702099486</v>
          </cell>
          <cell r="AD199">
            <v>1.3080472602102526</v>
          </cell>
          <cell r="AE199">
            <v>1.2945368171021376</v>
          </cell>
          <cell r="AF199">
            <v>1.295358649789029</v>
          </cell>
          <cell r="AM199">
            <v>1.3610733723620612</v>
          </cell>
          <cell r="AN199">
            <v>1.3609470756528876</v>
          </cell>
          <cell r="AO199">
            <v>1.3609470756528876</v>
          </cell>
          <cell r="AP199">
            <v>1.3266393261895317</v>
          </cell>
          <cell r="AQ199">
            <v>1.3485391444713466</v>
          </cell>
          <cell r="AR199">
            <v>1.3493087327183177</v>
          </cell>
        </row>
        <row r="200">
          <cell r="D200">
            <v>125</v>
          </cell>
          <cell r="E200">
            <v>1.3076224702099486</v>
          </cell>
          <cell r="F200">
            <v>1.3080472602102526</v>
          </cell>
          <cell r="G200">
            <v>1.2945368171021376</v>
          </cell>
          <cell r="H200">
            <v>1.295358649789029</v>
          </cell>
          <cell r="O200">
            <v>1.3672896699269002</v>
          </cell>
          <cell r="P200">
            <v>1.3671607753705823</v>
          </cell>
          <cell r="Q200">
            <v>1.3671607753705823</v>
          </cell>
          <cell r="R200">
            <v>1.3675622622991039</v>
          </cell>
          <cell r="S200">
            <v>1.3548412965725196</v>
          </cell>
          <cell r="T200">
            <v>1.3555908850026503</v>
          </cell>
          <cell r="AA200">
            <v>1.3672896699269002</v>
          </cell>
          <cell r="AB200">
            <v>1.3671607753705823</v>
          </cell>
          <cell r="AC200">
            <v>1.3076224702099486</v>
          </cell>
          <cell r="AD200">
            <v>1.3080472602102526</v>
          </cell>
          <cell r="AE200">
            <v>1.2945368171021376</v>
          </cell>
          <cell r="AF200">
            <v>1.295358649789029</v>
          </cell>
          <cell r="AM200">
            <v>1.3610733723620612</v>
          </cell>
          <cell r="AN200">
            <v>1.3609470756528876</v>
          </cell>
          <cell r="AO200">
            <v>1.3609470756528876</v>
          </cell>
          <cell r="AP200">
            <v>1.3266393261895317</v>
          </cell>
          <cell r="AQ200">
            <v>1.3485391444713466</v>
          </cell>
          <cell r="AR200">
            <v>1.3493087327183177</v>
          </cell>
        </row>
        <row r="201">
          <cell r="D201">
            <v>126</v>
          </cell>
          <cell r="E201">
            <v>1.3076224702099486</v>
          </cell>
          <cell r="F201">
            <v>1.3080472602102526</v>
          </cell>
          <cell r="G201">
            <v>1.2945368171021376</v>
          </cell>
          <cell r="H201">
            <v>1.295358649789029</v>
          </cell>
          <cell r="O201">
            <v>1.3672896699269002</v>
          </cell>
          <cell r="P201">
            <v>1.3671607753705823</v>
          </cell>
          <cell r="Q201">
            <v>1.3671607753705823</v>
          </cell>
          <cell r="R201">
            <v>1.3675622622991039</v>
          </cell>
          <cell r="S201">
            <v>1.3548412965725196</v>
          </cell>
          <cell r="T201">
            <v>1.3555908850026503</v>
          </cell>
          <cell r="AA201">
            <v>1.3672896699269002</v>
          </cell>
          <cell r="AB201">
            <v>1.3671607753705823</v>
          </cell>
          <cell r="AC201">
            <v>1.3076224702099486</v>
          </cell>
          <cell r="AD201">
            <v>1.3080472602102526</v>
          </cell>
          <cell r="AE201">
            <v>1.2945368171021376</v>
          </cell>
          <cell r="AF201">
            <v>1.295358649789029</v>
          </cell>
          <cell r="AM201">
            <v>1.3610733723620612</v>
          </cell>
          <cell r="AN201">
            <v>1.3609470756528876</v>
          </cell>
          <cell r="AO201">
            <v>1.3609470756528876</v>
          </cell>
          <cell r="AP201">
            <v>1.3266393261895317</v>
          </cell>
          <cell r="AQ201">
            <v>1.3485391444713466</v>
          </cell>
          <cell r="AR201">
            <v>1.3493087327183177</v>
          </cell>
        </row>
        <row r="202">
          <cell r="D202">
            <v>127</v>
          </cell>
          <cell r="E202">
            <v>0.76928314734253833</v>
          </cell>
          <cell r="F202">
            <v>0.76896455484231097</v>
          </cell>
          <cell r="G202">
            <v>0.77909738717339672</v>
          </cell>
          <cell r="H202">
            <v>0.77848101265822789</v>
          </cell>
          <cell r="O202">
            <v>0.72453274755482466</v>
          </cell>
          <cell r="P202">
            <v>0.72462941847206386</v>
          </cell>
          <cell r="Q202">
            <v>0.72462941847206386</v>
          </cell>
          <cell r="R202">
            <v>0.72432830327567177</v>
          </cell>
          <cell r="S202">
            <v>0.73386902757061057</v>
          </cell>
          <cell r="T202">
            <v>0.73330683624801274</v>
          </cell>
          <cell r="AA202">
            <v>0.72453274755482466</v>
          </cell>
          <cell r="AB202">
            <v>0.72462941847206386</v>
          </cell>
          <cell r="AC202">
            <v>0.76928314734253833</v>
          </cell>
          <cell r="AD202">
            <v>0.76896455484231097</v>
          </cell>
          <cell r="AE202">
            <v>0.77909738717339672</v>
          </cell>
          <cell r="AF202">
            <v>0.77848101265822789</v>
          </cell>
          <cell r="AM202">
            <v>0.72919497072845385</v>
          </cell>
          <cell r="AN202">
            <v>0.72928969326033422</v>
          </cell>
          <cell r="AO202">
            <v>0.72928969326033422</v>
          </cell>
          <cell r="AP202">
            <v>0.75502050535785148</v>
          </cell>
          <cell r="AQ202">
            <v>0.73859564164648916</v>
          </cell>
          <cell r="AR202">
            <v>0.73801845046126158</v>
          </cell>
        </row>
        <row r="203">
          <cell r="D203">
            <v>128</v>
          </cell>
          <cell r="E203">
            <v>0.76928314734253833</v>
          </cell>
          <cell r="F203">
            <v>0.76896455484231097</v>
          </cell>
          <cell r="G203">
            <v>0.77909738717339672</v>
          </cell>
          <cell r="H203">
            <v>0.77848101265822789</v>
          </cell>
          <cell r="O203">
            <v>0.72453274755482466</v>
          </cell>
          <cell r="P203">
            <v>0.72462941847206386</v>
          </cell>
          <cell r="Q203">
            <v>0.72462941847206386</v>
          </cell>
          <cell r="R203">
            <v>0.72432830327567177</v>
          </cell>
          <cell r="S203">
            <v>0.73386902757061057</v>
          </cell>
          <cell r="T203">
            <v>0.73330683624801274</v>
          </cell>
          <cell r="AA203">
            <v>0.72453274755482466</v>
          </cell>
          <cell r="AB203">
            <v>0.72462941847206386</v>
          </cell>
          <cell r="AC203">
            <v>0.76928314734253833</v>
          </cell>
          <cell r="AD203">
            <v>0.76896455484231097</v>
          </cell>
          <cell r="AE203">
            <v>0.77909738717339672</v>
          </cell>
          <cell r="AF203">
            <v>0.77848101265822789</v>
          </cell>
          <cell r="AM203">
            <v>0.72919497072845385</v>
          </cell>
          <cell r="AN203">
            <v>0.72928969326033422</v>
          </cell>
          <cell r="AO203">
            <v>0.72928969326033422</v>
          </cell>
          <cell r="AP203">
            <v>0.75502050535785148</v>
          </cell>
          <cell r="AQ203">
            <v>0.73859564164648916</v>
          </cell>
          <cell r="AR203">
            <v>0.73801845046126158</v>
          </cell>
        </row>
        <row r="204">
          <cell r="D204">
            <v>129</v>
          </cell>
          <cell r="E204">
            <v>0.76928314734253833</v>
          </cell>
          <cell r="F204">
            <v>0.76896455484231097</v>
          </cell>
          <cell r="G204">
            <v>0.77909738717339672</v>
          </cell>
          <cell r="H204">
            <v>0.77848101265822789</v>
          </cell>
          <cell r="O204">
            <v>0.72453274755482466</v>
          </cell>
          <cell r="P204">
            <v>0.72462941847206386</v>
          </cell>
          <cell r="Q204">
            <v>0.72462941847206386</v>
          </cell>
          <cell r="R204">
            <v>0.72432830327567177</v>
          </cell>
          <cell r="S204">
            <v>0.73386902757061057</v>
          </cell>
          <cell r="T204">
            <v>0.73330683624801274</v>
          </cell>
          <cell r="AA204">
            <v>0.72453274755482466</v>
          </cell>
          <cell r="AB204">
            <v>0.72462941847206386</v>
          </cell>
          <cell r="AC204">
            <v>0.76928314734253833</v>
          </cell>
          <cell r="AD204">
            <v>0.76896455484231097</v>
          </cell>
          <cell r="AE204">
            <v>0.77909738717339672</v>
          </cell>
          <cell r="AF204">
            <v>0.77848101265822789</v>
          </cell>
          <cell r="AM204">
            <v>0.72919497072845385</v>
          </cell>
          <cell r="AN204">
            <v>0.72928969326033422</v>
          </cell>
          <cell r="AO204">
            <v>0.72928969326033422</v>
          </cell>
          <cell r="AP204">
            <v>0.75502050535785148</v>
          </cell>
          <cell r="AQ204">
            <v>0.73859564164648916</v>
          </cell>
          <cell r="AR204">
            <v>0.73801845046126158</v>
          </cell>
        </row>
        <row r="205">
          <cell r="D205">
            <v>130</v>
          </cell>
          <cell r="E205">
            <v>0.76928314734253833</v>
          </cell>
          <cell r="F205">
            <v>0.76896455484231097</v>
          </cell>
          <cell r="G205">
            <v>0.77909738717339672</v>
          </cell>
          <cell r="H205">
            <v>0.77848101265822789</v>
          </cell>
          <cell r="O205">
            <v>0.72453274755482466</v>
          </cell>
          <cell r="P205">
            <v>0.72462941847206386</v>
          </cell>
          <cell r="Q205">
            <v>0.72462941847206386</v>
          </cell>
          <cell r="R205">
            <v>0.72432830327567177</v>
          </cell>
          <cell r="S205">
            <v>0.73386902757061057</v>
          </cell>
          <cell r="T205">
            <v>0.73330683624801274</v>
          </cell>
          <cell r="AA205">
            <v>0.72453274755482466</v>
          </cell>
          <cell r="AB205">
            <v>0.72462941847206386</v>
          </cell>
          <cell r="AC205">
            <v>0.76928314734253833</v>
          </cell>
          <cell r="AD205">
            <v>0.76896455484231097</v>
          </cell>
          <cell r="AE205">
            <v>0.77909738717339672</v>
          </cell>
          <cell r="AF205">
            <v>0.77848101265822789</v>
          </cell>
          <cell r="AM205">
            <v>0.72919497072845385</v>
          </cell>
          <cell r="AN205">
            <v>0.72928969326033422</v>
          </cell>
          <cell r="AO205">
            <v>0.72928969326033422</v>
          </cell>
          <cell r="AP205">
            <v>0.75502050535785148</v>
          </cell>
          <cell r="AQ205">
            <v>0.73859564164648916</v>
          </cell>
          <cell r="AR205">
            <v>0.73801845046126158</v>
          </cell>
        </row>
        <row r="206">
          <cell r="D206">
            <v>131</v>
          </cell>
          <cell r="E206">
            <v>0.76928314734253833</v>
          </cell>
          <cell r="F206">
            <v>0.76896455484231097</v>
          </cell>
          <cell r="G206">
            <v>0.77909738717339672</v>
          </cell>
          <cell r="H206">
            <v>0.77848101265822789</v>
          </cell>
          <cell r="O206">
            <v>0.72453274755482466</v>
          </cell>
          <cell r="P206">
            <v>0.72462941847206386</v>
          </cell>
          <cell r="Q206">
            <v>0.72462941847206386</v>
          </cell>
          <cell r="R206">
            <v>0.72432830327567177</v>
          </cell>
          <cell r="S206">
            <v>0.73386902757061057</v>
          </cell>
          <cell r="T206">
            <v>0.73330683624801274</v>
          </cell>
          <cell r="AA206">
            <v>0.72453274755482466</v>
          </cell>
          <cell r="AB206">
            <v>0.72462941847206386</v>
          </cell>
          <cell r="AC206">
            <v>0.76928314734253833</v>
          </cell>
          <cell r="AD206">
            <v>0.76896455484231097</v>
          </cell>
          <cell r="AE206">
            <v>0.77909738717339672</v>
          </cell>
          <cell r="AF206">
            <v>0.77848101265822789</v>
          </cell>
          <cell r="AM206">
            <v>0.72919497072845385</v>
          </cell>
          <cell r="AN206">
            <v>0.72928969326033422</v>
          </cell>
          <cell r="AO206">
            <v>0.72928969326033422</v>
          </cell>
          <cell r="AP206">
            <v>0.75502050535785148</v>
          </cell>
          <cell r="AQ206">
            <v>0.73859564164648916</v>
          </cell>
          <cell r="AR206">
            <v>0.73801845046126158</v>
          </cell>
        </row>
        <row r="207">
          <cell r="D207">
            <v>132</v>
          </cell>
          <cell r="E207">
            <v>0.76928314734253833</v>
          </cell>
          <cell r="F207">
            <v>0.76896455484231097</v>
          </cell>
          <cell r="G207">
            <v>0.77909738717339672</v>
          </cell>
          <cell r="H207">
            <v>0.77848101265822789</v>
          </cell>
          <cell r="O207">
            <v>0.72453274755482466</v>
          </cell>
          <cell r="P207">
            <v>0.72462941847206386</v>
          </cell>
          <cell r="Q207">
            <v>0.72462941847206386</v>
          </cell>
          <cell r="R207">
            <v>0.72432830327567177</v>
          </cell>
          <cell r="S207">
            <v>0.73386902757061057</v>
          </cell>
          <cell r="T207">
            <v>0.73330683624801274</v>
          </cell>
          <cell r="AA207">
            <v>0.72453274755482466</v>
          </cell>
          <cell r="AB207">
            <v>0.72462941847206386</v>
          </cell>
          <cell r="AC207">
            <v>0.76928314734253833</v>
          </cell>
          <cell r="AD207">
            <v>0.76896455484231097</v>
          </cell>
          <cell r="AE207">
            <v>0.77909738717339672</v>
          </cell>
          <cell r="AF207">
            <v>0.77848101265822789</v>
          </cell>
          <cell r="AM207">
            <v>0.72919497072845385</v>
          </cell>
          <cell r="AN207">
            <v>0.72928969326033422</v>
          </cell>
          <cell r="AO207">
            <v>0.72928969326033422</v>
          </cell>
          <cell r="AP207">
            <v>0.75502050535785148</v>
          </cell>
          <cell r="AQ207">
            <v>0.73859564164648916</v>
          </cell>
          <cell r="AR207">
            <v>0.73801845046126158</v>
          </cell>
        </row>
        <row r="208">
          <cell r="D208">
            <v>133</v>
          </cell>
          <cell r="E208">
            <v>0.76928314734253833</v>
          </cell>
          <cell r="F208">
            <v>0.76896455484231097</v>
          </cell>
          <cell r="G208">
            <v>0.77909738717339672</v>
          </cell>
          <cell r="H208">
            <v>0.77848101265822789</v>
          </cell>
          <cell r="O208">
            <v>0.72453274755482466</v>
          </cell>
          <cell r="P208">
            <v>0.72462941847206386</v>
          </cell>
          <cell r="Q208">
            <v>0.72462941847206386</v>
          </cell>
          <cell r="R208">
            <v>0.72432830327567177</v>
          </cell>
          <cell r="S208">
            <v>0.73386902757061057</v>
          </cell>
          <cell r="T208">
            <v>0.73330683624801274</v>
          </cell>
          <cell r="AA208">
            <v>0.72453274755482466</v>
          </cell>
          <cell r="AB208">
            <v>0.72462941847206386</v>
          </cell>
          <cell r="AC208">
            <v>0.76928314734253833</v>
          </cell>
          <cell r="AD208">
            <v>0.76896455484231097</v>
          </cell>
          <cell r="AE208">
            <v>0.77909738717339672</v>
          </cell>
          <cell r="AF208">
            <v>0.77848101265822789</v>
          </cell>
          <cell r="AM208">
            <v>0.72919497072845385</v>
          </cell>
          <cell r="AN208">
            <v>0.72928969326033422</v>
          </cell>
          <cell r="AO208">
            <v>0.72928969326033422</v>
          </cell>
          <cell r="AP208">
            <v>0.75502050535785148</v>
          </cell>
          <cell r="AQ208">
            <v>0.73859564164648916</v>
          </cell>
          <cell r="AR208">
            <v>0.73801845046126158</v>
          </cell>
        </row>
        <row r="209">
          <cell r="D209">
            <v>134</v>
          </cell>
          <cell r="E209">
            <v>0.76928314734253833</v>
          </cell>
          <cell r="F209">
            <v>0.76896455484231097</v>
          </cell>
          <cell r="G209">
            <v>0.77909738717339672</v>
          </cell>
          <cell r="H209">
            <v>0.77848101265822789</v>
          </cell>
          <cell r="O209">
            <v>0.72453274755482466</v>
          </cell>
          <cell r="P209">
            <v>0.72462941847206386</v>
          </cell>
          <cell r="Q209">
            <v>0.72462941847206386</v>
          </cell>
          <cell r="R209">
            <v>0.72432830327567177</v>
          </cell>
          <cell r="S209">
            <v>0.73386902757061057</v>
          </cell>
          <cell r="T209">
            <v>0.73330683624801274</v>
          </cell>
          <cell r="AA209">
            <v>0.72453274755482466</v>
          </cell>
          <cell r="AB209">
            <v>0.72462941847206386</v>
          </cell>
          <cell r="AC209">
            <v>0.76928314734253833</v>
          </cell>
          <cell r="AD209">
            <v>0.76896455484231097</v>
          </cell>
          <cell r="AE209">
            <v>0.77909738717339672</v>
          </cell>
          <cell r="AF209">
            <v>0.77848101265822789</v>
          </cell>
          <cell r="AM209">
            <v>0.72919497072845385</v>
          </cell>
          <cell r="AN209">
            <v>0.72928969326033422</v>
          </cell>
          <cell r="AO209">
            <v>0.72928969326033422</v>
          </cell>
          <cell r="AP209">
            <v>0.75502050535785148</v>
          </cell>
          <cell r="AQ209">
            <v>0.73859564164648916</v>
          </cell>
          <cell r="AR209">
            <v>0.73801845046126158</v>
          </cell>
        </row>
        <row r="210">
          <cell r="D210">
            <v>135</v>
          </cell>
          <cell r="E210">
            <v>0.76928314734253833</v>
          </cell>
          <cell r="F210">
            <v>0.76896455484231097</v>
          </cell>
          <cell r="G210">
            <v>0.77909738717339672</v>
          </cell>
          <cell r="H210">
            <v>0.77848101265822789</v>
          </cell>
          <cell r="O210">
            <v>0.72453274755482466</v>
          </cell>
          <cell r="P210">
            <v>0.72462941847206386</v>
          </cell>
          <cell r="Q210">
            <v>0.72462941847206386</v>
          </cell>
          <cell r="R210">
            <v>0.72432830327567177</v>
          </cell>
          <cell r="S210">
            <v>0.73386902757061057</v>
          </cell>
          <cell r="T210">
            <v>0.73330683624801274</v>
          </cell>
          <cell r="AA210">
            <v>0.72453274755482466</v>
          </cell>
          <cell r="AB210">
            <v>0.72462941847206386</v>
          </cell>
          <cell r="AC210">
            <v>0.76928314734253833</v>
          </cell>
          <cell r="AD210">
            <v>0.76896455484231097</v>
          </cell>
          <cell r="AE210">
            <v>0.77909738717339672</v>
          </cell>
          <cell r="AF210">
            <v>0.77848101265822789</v>
          </cell>
          <cell r="AM210">
            <v>0.72919497072845385</v>
          </cell>
          <cell r="AN210">
            <v>0.72928969326033422</v>
          </cell>
          <cell r="AO210">
            <v>0.72928969326033422</v>
          </cell>
          <cell r="AP210">
            <v>0.75502050535785148</v>
          </cell>
          <cell r="AQ210">
            <v>0.73859564164648916</v>
          </cell>
          <cell r="AR210">
            <v>0.73801845046126158</v>
          </cell>
        </row>
        <row r="211">
          <cell r="D211">
            <v>136</v>
          </cell>
          <cell r="E211">
            <v>0.76928314734253833</v>
          </cell>
          <cell r="F211">
            <v>0.76896455484231097</v>
          </cell>
          <cell r="G211">
            <v>0.77909738717339672</v>
          </cell>
          <cell r="H211">
            <v>0.77848101265822789</v>
          </cell>
          <cell r="O211">
            <v>0.72453274755482466</v>
          </cell>
          <cell r="P211">
            <v>0.72462941847206386</v>
          </cell>
          <cell r="Q211">
            <v>0.72462941847206386</v>
          </cell>
          <cell r="R211">
            <v>0.72432830327567177</v>
          </cell>
          <cell r="S211">
            <v>0.73386902757061057</v>
          </cell>
          <cell r="T211">
            <v>0.73330683624801274</v>
          </cell>
          <cell r="AA211">
            <v>0.72453274755482466</v>
          </cell>
          <cell r="AB211">
            <v>0.72462941847206386</v>
          </cell>
          <cell r="AC211">
            <v>0.76928314734253833</v>
          </cell>
          <cell r="AD211">
            <v>0.76896455484231097</v>
          </cell>
          <cell r="AE211">
            <v>0.77909738717339672</v>
          </cell>
          <cell r="AF211">
            <v>0.77848101265822789</v>
          </cell>
          <cell r="AM211">
            <v>0.72919497072845385</v>
          </cell>
          <cell r="AN211">
            <v>0.72928969326033422</v>
          </cell>
          <cell r="AO211">
            <v>0.72928969326033422</v>
          </cell>
          <cell r="AP211">
            <v>0.75502050535785148</v>
          </cell>
          <cell r="AQ211">
            <v>0.73859564164648916</v>
          </cell>
          <cell r="AR211">
            <v>0.73801845046126158</v>
          </cell>
        </row>
        <row r="212">
          <cell r="D212">
            <v>137</v>
          </cell>
          <cell r="E212">
            <v>0.76928314734253833</v>
          </cell>
          <cell r="F212">
            <v>0.76896455484231097</v>
          </cell>
          <cell r="G212">
            <v>0.77909738717339672</v>
          </cell>
          <cell r="H212">
            <v>0.77848101265822789</v>
          </cell>
          <cell r="O212">
            <v>0.72453274755482466</v>
          </cell>
          <cell r="P212">
            <v>0.72462941847206386</v>
          </cell>
          <cell r="Q212">
            <v>0.72462941847206386</v>
          </cell>
          <cell r="R212">
            <v>0.72432830327567177</v>
          </cell>
          <cell r="S212">
            <v>0.73386902757061057</v>
          </cell>
          <cell r="T212">
            <v>0.73330683624801274</v>
          </cell>
          <cell r="AA212">
            <v>0.72453274755482466</v>
          </cell>
          <cell r="AB212">
            <v>0.72462941847206386</v>
          </cell>
          <cell r="AC212">
            <v>0.76928314734253833</v>
          </cell>
          <cell r="AD212">
            <v>0.76896455484231097</v>
          </cell>
          <cell r="AE212">
            <v>0.77909738717339672</v>
          </cell>
          <cell r="AF212">
            <v>0.77848101265822789</v>
          </cell>
          <cell r="AM212">
            <v>0.72919497072845385</v>
          </cell>
          <cell r="AN212">
            <v>0.72928969326033422</v>
          </cell>
          <cell r="AO212">
            <v>0.72928969326033422</v>
          </cell>
          <cell r="AP212">
            <v>0.75502050535785148</v>
          </cell>
          <cell r="AQ212">
            <v>0.73859564164648916</v>
          </cell>
          <cell r="AR212">
            <v>0.73801845046126158</v>
          </cell>
        </row>
        <row r="213">
          <cell r="D213">
            <v>138</v>
          </cell>
          <cell r="E213">
            <v>0.76928314734253833</v>
          </cell>
          <cell r="F213">
            <v>0.76896455484231097</v>
          </cell>
          <cell r="G213">
            <v>0.77909738717339672</v>
          </cell>
          <cell r="H213">
            <v>0.77848101265822789</v>
          </cell>
          <cell r="O213">
            <v>0.72453274755482466</v>
          </cell>
          <cell r="P213">
            <v>0.72462941847206386</v>
          </cell>
          <cell r="Q213">
            <v>0.72462941847206386</v>
          </cell>
          <cell r="R213">
            <v>0.72432830327567177</v>
          </cell>
          <cell r="S213">
            <v>0.73386902757061057</v>
          </cell>
          <cell r="T213">
            <v>0.73330683624801274</v>
          </cell>
          <cell r="AA213">
            <v>0.72453274755482466</v>
          </cell>
          <cell r="AB213">
            <v>0.72462941847206386</v>
          </cell>
          <cell r="AC213">
            <v>0.76928314734253833</v>
          </cell>
          <cell r="AD213">
            <v>0.76896455484231097</v>
          </cell>
          <cell r="AE213">
            <v>0.77909738717339672</v>
          </cell>
          <cell r="AF213">
            <v>0.77848101265822789</v>
          </cell>
          <cell r="AM213">
            <v>0.72919497072845385</v>
          </cell>
          <cell r="AN213">
            <v>0.72928969326033422</v>
          </cell>
          <cell r="AO213">
            <v>0.72928969326033422</v>
          </cell>
          <cell r="AP213">
            <v>0.75502050535785148</v>
          </cell>
          <cell r="AQ213">
            <v>0.73859564164648916</v>
          </cell>
          <cell r="AR213">
            <v>0.73801845046126158</v>
          </cell>
        </row>
        <row r="214">
          <cell r="D214">
            <v>139</v>
          </cell>
          <cell r="E214">
            <v>0.76928314734253833</v>
          </cell>
          <cell r="F214">
            <v>0.76896455484231097</v>
          </cell>
          <cell r="G214">
            <v>0.77909738717339672</v>
          </cell>
          <cell r="H214">
            <v>0.77848101265822789</v>
          </cell>
          <cell r="O214">
            <v>0.72453274755482466</v>
          </cell>
          <cell r="P214">
            <v>0.72462941847206386</v>
          </cell>
          <cell r="Q214">
            <v>0.72462941847206386</v>
          </cell>
          <cell r="R214">
            <v>0.72432830327567177</v>
          </cell>
          <cell r="S214">
            <v>0.73386902757061057</v>
          </cell>
          <cell r="T214">
            <v>0.73330683624801274</v>
          </cell>
          <cell r="AA214">
            <v>0.72453274755482466</v>
          </cell>
          <cell r="AB214">
            <v>0.72462941847206386</v>
          </cell>
          <cell r="AC214">
            <v>0.76928314734253833</v>
          </cell>
          <cell r="AD214">
            <v>0.76896455484231097</v>
          </cell>
          <cell r="AE214">
            <v>0.77909738717339672</v>
          </cell>
          <cell r="AF214">
            <v>0.77848101265822789</v>
          </cell>
          <cell r="AM214">
            <v>0.72919497072845385</v>
          </cell>
          <cell r="AN214">
            <v>0.72928969326033422</v>
          </cell>
          <cell r="AO214">
            <v>0.72928969326033422</v>
          </cell>
          <cell r="AP214">
            <v>0.75502050535785148</v>
          </cell>
          <cell r="AQ214">
            <v>0.73859564164648916</v>
          </cell>
          <cell r="AR214">
            <v>0.73801845046126158</v>
          </cell>
        </row>
        <row r="215">
          <cell r="D215">
            <v>140</v>
          </cell>
          <cell r="E215">
            <v>0.76928314734253833</v>
          </cell>
          <cell r="F215">
            <v>0.76896455484231097</v>
          </cell>
          <cell r="G215">
            <v>0.77909738717339672</v>
          </cell>
          <cell r="H215">
            <v>0.77848101265822789</v>
          </cell>
          <cell r="O215">
            <v>0.72453274755482466</v>
          </cell>
          <cell r="P215">
            <v>0.72462941847206386</v>
          </cell>
          <cell r="Q215">
            <v>0.72462941847206386</v>
          </cell>
          <cell r="R215">
            <v>0.72432830327567177</v>
          </cell>
          <cell r="S215">
            <v>0.73386902757061057</v>
          </cell>
          <cell r="T215">
            <v>0.73330683624801274</v>
          </cell>
          <cell r="AA215">
            <v>0.72453274755482466</v>
          </cell>
          <cell r="AB215">
            <v>0.72462941847206386</v>
          </cell>
          <cell r="AC215">
            <v>0.76928314734253833</v>
          </cell>
          <cell r="AD215">
            <v>0.76896455484231097</v>
          </cell>
          <cell r="AE215">
            <v>0.77909738717339672</v>
          </cell>
          <cell r="AF215">
            <v>0.77848101265822789</v>
          </cell>
          <cell r="AM215">
            <v>0.72919497072845385</v>
          </cell>
          <cell r="AN215">
            <v>0.72928969326033422</v>
          </cell>
          <cell r="AO215">
            <v>0.72928969326033422</v>
          </cell>
          <cell r="AP215">
            <v>0.75502050535785148</v>
          </cell>
          <cell r="AQ215">
            <v>0.73859564164648916</v>
          </cell>
          <cell r="AR215">
            <v>0.73801845046126158</v>
          </cell>
        </row>
        <row r="216">
          <cell r="D216">
            <v>141</v>
          </cell>
          <cell r="E216">
            <v>0.76928314734253833</v>
          </cell>
          <cell r="F216">
            <v>0.76896455484231097</v>
          </cell>
          <cell r="G216">
            <v>0.77909738717339672</v>
          </cell>
          <cell r="H216">
            <v>0.77848101265822789</v>
          </cell>
          <cell r="O216">
            <v>0.72453274755482466</v>
          </cell>
          <cell r="P216">
            <v>0.72462941847206386</v>
          </cell>
          <cell r="Q216">
            <v>0.72462941847206386</v>
          </cell>
          <cell r="R216">
            <v>0.72432830327567177</v>
          </cell>
          <cell r="S216">
            <v>0.73386902757061057</v>
          </cell>
          <cell r="T216">
            <v>0.73330683624801274</v>
          </cell>
          <cell r="AA216">
            <v>0.72453274755482466</v>
          </cell>
          <cell r="AB216">
            <v>0.72462941847206386</v>
          </cell>
          <cell r="AC216">
            <v>0.76928314734253833</v>
          </cell>
          <cell r="AD216">
            <v>0.76896455484231097</v>
          </cell>
          <cell r="AE216">
            <v>0.77909738717339672</v>
          </cell>
          <cell r="AF216">
            <v>0.77848101265822789</v>
          </cell>
          <cell r="AM216">
            <v>0.72919497072845385</v>
          </cell>
          <cell r="AN216">
            <v>0.72928969326033422</v>
          </cell>
          <cell r="AO216">
            <v>0.72928969326033422</v>
          </cell>
          <cell r="AP216">
            <v>0.75502050535785148</v>
          </cell>
          <cell r="AQ216">
            <v>0.73859564164648916</v>
          </cell>
          <cell r="AR216">
            <v>0.73801845046126158</v>
          </cell>
        </row>
        <row r="217">
          <cell r="D217">
            <v>142</v>
          </cell>
          <cell r="E217">
            <v>0.76928314734253833</v>
          </cell>
          <cell r="F217">
            <v>0.76896455484231097</v>
          </cell>
          <cell r="G217">
            <v>0.77909738717339672</v>
          </cell>
          <cell r="H217">
            <v>0.77848101265822789</v>
          </cell>
          <cell r="O217">
            <v>0.72453274755482466</v>
          </cell>
          <cell r="P217">
            <v>0.72462941847206386</v>
          </cell>
          <cell r="Q217">
            <v>0.72462941847206386</v>
          </cell>
          <cell r="R217">
            <v>0.72432830327567177</v>
          </cell>
          <cell r="S217">
            <v>0.73386902757061057</v>
          </cell>
          <cell r="T217">
            <v>0.73330683624801274</v>
          </cell>
          <cell r="AA217">
            <v>0.72453274755482466</v>
          </cell>
          <cell r="AB217">
            <v>0.72462941847206386</v>
          </cell>
          <cell r="AC217">
            <v>0.76928314734253833</v>
          </cell>
          <cell r="AD217">
            <v>0.76896455484231097</v>
          </cell>
          <cell r="AE217">
            <v>0.77909738717339672</v>
          </cell>
          <cell r="AF217">
            <v>0.77848101265822789</v>
          </cell>
          <cell r="AM217">
            <v>0.72919497072845385</v>
          </cell>
          <cell r="AN217">
            <v>0.72928969326033422</v>
          </cell>
          <cell r="AO217">
            <v>0.72928969326033422</v>
          </cell>
          <cell r="AP217">
            <v>0.75502050535785148</v>
          </cell>
          <cell r="AQ217">
            <v>0.73859564164648916</v>
          </cell>
          <cell r="AR217">
            <v>0.73801845046126158</v>
          </cell>
        </row>
        <row r="218">
          <cell r="D218">
            <v>143</v>
          </cell>
          <cell r="E218">
            <v>1.3076224702099486</v>
          </cell>
          <cell r="F218">
            <v>1.3080472602102526</v>
          </cell>
          <cell r="G218">
            <v>1.2945368171021376</v>
          </cell>
          <cell r="H218">
            <v>1.295358649789029</v>
          </cell>
          <cell r="O218">
            <v>1.3672896699269002</v>
          </cell>
          <cell r="P218">
            <v>1.3671607753705823</v>
          </cell>
          <cell r="Q218">
            <v>1.3671607753705823</v>
          </cell>
          <cell r="R218">
            <v>1.3675622622991039</v>
          </cell>
          <cell r="S218">
            <v>1.3548412965725196</v>
          </cell>
          <cell r="T218">
            <v>1.3555908850026503</v>
          </cell>
          <cell r="AA218">
            <v>1.3672896699269002</v>
          </cell>
          <cell r="AB218">
            <v>1.3671607753705823</v>
          </cell>
          <cell r="AC218">
            <v>1.3076224702099486</v>
          </cell>
          <cell r="AD218">
            <v>1.3080472602102526</v>
          </cell>
          <cell r="AE218">
            <v>1.2945368171021376</v>
          </cell>
          <cell r="AF218">
            <v>1.295358649789029</v>
          </cell>
          <cell r="AM218">
            <v>1.3610733723620612</v>
          </cell>
          <cell r="AN218">
            <v>1.3609470756528876</v>
          </cell>
          <cell r="AO218">
            <v>1.3609470756528876</v>
          </cell>
          <cell r="AP218">
            <v>1.3266393261895317</v>
          </cell>
          <cell r="AQ218">
            <v>1.3485391444713466</v>
          </cell>
          <cell r="AR218">
            <v>1.3493087327183177</v>
          </cell>
        </row>
        <row r="219">
          <cell r="D219">
            <v>144</v>
          </cell>
          <cell r="E219">
            <v>1.3076224702099486</v>
          </cell>
          <cell r="F219">
            <v>1.3080472602102526</v>
          </cell>
          <cell r="G219">
            <v>1.2945368171021376</v>
          </cell>
          <cell r="H219">
            <v>1.295358649789029</v>
          </cell>
          <cell r="O219">
            <v>1.3672896699269002</v>
          </cell>
          <cell r="P219">
            <v>1.3671607753705823</v>
          </cell>
          <cell r="Q219">
            <v>1.3671607753705823</v>
          </cell>
          <cell r="R219">
            <v>1.3675622622991039</v>
          </cell>
          <cell r="S219">
            <v>1.3548412965725196</v>
          </cell>
          <cell r="T219">
            <v>1.3555908850026503</v>
          </cell>
          <cell r="AA219">
            <v>1.3672896699269002</v>
          </cell>
          <cell r="AB219">
            <v>1.3671607753705823</v>
          </cell>
          <cell r="AC219">
            <v>1.3076224702099486</v>
          </cell>
          <cell r="AD219">
            <v>1.3080472602102526</v>
          </cell>
          <cell r="AE219">
            <v>1.2945368171021376</v>
          </cell>
          <cell r="AF219">
            <v>1.295358649789029</v>
          </cell>
          <cell r="AM219">
            <v>1.3610733723620612</v>
          </cell>
          <cell r="AN219">
            <v>1.3609470756528876</v>
          </cell>
          <cell r="AO219">
            <v>1.3609470756528876</v>
          </cell>
          <cell r="AP219">
            <v>1.3266393261895317</v>
          </cell>
          <cell r="AQ219">
            <v>1.3485391444713466</v>
          </cell>
          <cell r="AR219">
            <v>1.3493087327183177</v>
          </cell>
        </row>
        <row r="220">
          <cell r="D220">
            <v>145</v>
          </cell>
          <cell r="E220">
            <v>1.3076224702099486</v>
          </cell>
          <cell r="F220">
            <v>1.3080472602102526</v>
          </cell>
          <cell r="G220">
            <v>1.2945368171021376</v>
          </cell>
          <cell r="H220">
            <v>1.295358649789029</v>
          </cell>
          <cell r="O220">
            <v>1.3672896699269002</v>
          </cell>
          <cell r="P220">
            <v>1.3671607753705823</v>
          </cell>
          <cell r="Q220">
            <v>1.3671607753705823</v>
          </cell>
          <cell r="R220">
            <v>1.3675622622991039</v>
          </cell>
          <cell r="S220">
            <v>1.3548412965725196</v>
          </cell>
          <cell r="T220">
            <v>1.3555908850026503</v>
          </cell>
          <cell r="AA220">
            <v>1.3672896699269002</v>
          </cell>
          <cell r="AB220">
            <v>1.3671607753705823</v>
          </cell>
          <cell r="AC220">
            <v>1.3076224702099486</v>
          </cell>
          <cell r="AD220">
            <v>1.3080472602102526</v>
          </cell>
          <cell r="AE220">
            <v>1.2945368171021376</v>
          </cell>
          <cell r="AF220">
            <v>1.295358649789029</v>
          </cell>
          <cell r="AM220">
            <v>1.3610733723620612</v>
          </cell>
          <cell r="AN220">
            <v>1.3609470756528876</v>
          </cell>
          <cell r="AO220">
            <v>1.3609470756528876</v>
          </cell>
          <cell r="AP220">
            <v>1.3266393261895317</v>
          </cell>
          <cell r="AQ220">
            <v>1.3485391444713466</v>
          </cell>
          <cell r="AR220">
            <v>1.3493087327183177</v>
          </cell>
        </row>
        <row r="221">
          <cell r="D221">
            <v>146</v>
          </cell>
          <cell r="E221">
            <v>1.3076224702099486</v>
          </cell>
          <cell r="F221">
            <v>1.3080472602102526</v>
          </cell>
          <cell r="G221">
            <v>1.2945368171021376</v>
          </cell>
          <cell r="H221">
            <v>1.295358649789029</v>
          </cell>
          <cell r="O221">
            <v>1.3672896699269002</v>
          </cell>
          <cell r="P221">
            <v>1.3671607753705823</v>
          </cell>
          <cell r="Q221">
            <v>1.3671607753705823</v>
          </cell>
          <cell r="R221">
            <v>1.3675622622991039</v>
          </cell>
          <cell r="S221">
            <v>1.3548412965725196</v>
          </cell>
          <cell r="T221">
            <v>1.3555908850026503</v>
          </cell>
          <cell r="AA221">
            <v>1.3672896699269002</v>
          </cell>
          <cell r="AB221">
            <v>1.3671607753705823</v>
          </cell>
          <cell r="AC221">
            <v>1.3076224702099486</v>
          </cell>
          <cell r="AD221">
            <v>1.3080472602102526</v>
          </cell>
          <cell r="AE221">
            <v>1.2945368171021376</v>
          </cell>
          <cell r="AF221">
            <v>1.295358649789029</v>
          </cell>
          <cell r="AM221">
            <v>1.3610733723620612</v>
          </cell>
          <cell r="AN221">
            <v>1.3609470756528876</v>
          </cell>
          <cell r="AO221">
            <v>1.3609470756528876</v>
          </cell>
          <cell r="AP221">
            <v>1.3266393261895317</v>
          </cell>
          <cell r="AQ221">
            <v>1.3485391444713466</v>
          </cell>
          <cell r="AR221">
            <v>1.3493087327183177</v>
          </cell>
        </row>
        <row r="222">
          <cell r="D222">
            <v>147</v>
          </cell>
          <cell r="E222">
            <v>1.3076224702099486</v>
          </cell>
          <cell r="F222">
            <v>1.3080472602102526</v>
          </cell>
          <cell r="G222">
            <v>1.2945368171021376</v>
          </cell>
          <cell r="H222">
            <v>1.295358649789029</v>
          </cell>
          <cell r="O222">
            <v>1.3672896699269002</v>
          </cell>
          <cell r="P222">
            <v>1.3671607753705823</v>
          </cell>
          <cell r="Q222">
            <v>1.3671607753705823</v>
          </cell>
          <cell r="R222">
            <v>1.3675622622991039</v>
          </cell>
          <cell r="S222">
            <v>1.3548412965725196</v>
          </cell>
          <cell r="T222">
            <v>1.3555908850026503</v>
          </cell>
          <cell r="AA222">
            <v>1.3672896699269002</v>
          </cell>
          <cell r="AB222">
            <v>1.3671607753705823</v>
          </cell>
          <cell r="AC222">
            <v>1.3076224702099486</v>
          </cell>
          <cell r="AD222">
            <v>1.3080472602102526</v>
          </cell>
          <cell r="AE222">
            <v>1.2945368171021376</v>
          </cell>
          <cell r="AF222">
            <v>1.295358649789029</v>
          </cell>
          <cell r="AM222">
            <v>1.3610733723620612</v>
          </cell>
          <cell r="AN222">
            <v>1.3609470756528876</v>
          </cell>
          <cell r="AO222">
            <v>1.3609470756528876</v>
          </cell>
          <cell r="AP222">
            <v>1.3266393261895317</v>
          </cell>
          <cell r="AQ222">
            <v>1.3485391444713466</v>
          </cell>
          <cell r="AR222">
            <v>1.3493087327183177</v>
          </cell>
        </row>
        <row r="223">
          <cell r="D223">
            <v>148</v>
          </cell>
          <cell r="E223">
            <v>1.3076224702099486</v>
          </cell>
          <cell r="F223">
            <v>1.3080472602102526</v>
          </cell>
          <cell r="G223">
            <v>1.2945368171021376</v>
          </cell>
          <cell r="H223">
            <v>1.295358649789029</v>
          </cell>
          <cell r="O223">
            <v>1.3672896699269002</v>
          </cell>
          <cell r="P223">
            <v>1.3671607753705823</v>
          </cell>
          <cell r="Q223">
            <v>1.3671607753705823</v>
          </cell>
          <cell r="R223">
            <v>1.3675622622991039</v>
          </cell>
          <cell r="S223">
            <v>1.3548412965725196</v>
          </cell>
          <cell r="T223">
            <v>1.3555908850026503</v>
          </cell>
          <cell r="AA223">
            <v>1.3672896699269002</v>
          </cell>
          <cell r="AB223">
            <v>1.3671607753705823</v>
          </cell>
          <cell r="AC223">
            <v>1.3076224702099486</v>
          </cell>
          <cell r="AD223">
            <v>1.3080472602102526</v>
          </cell>
          <cell r="AE223">
            <v>1.2945368171021376</v>
          </cell>
          <cell r="AF223">
            <v>1.295358649789029</v>
          </cell>
          <cell r="AM223">
            <v>1.3610733723620612</v>
          </cell>
          <cell r="AN223">
            <v>1.3609470756528876</v>
          </cell>
          <cell r="AO223">
            <v>1.3609470756528876</v>
          </cell>
          <cell r="AP223">
            <v>1.3266393261895317</v>
          </cell>
          <cell r="AQ223">
            <v>1.3485391444713466</v>
          </cell>
          <cell r="AR223">
            <v>1.3493087327183177</v>
          </cell>
        </row>
        <row r="224">
          <cell r="D224">
            <v>149</v>
          </cell>
          <cell r="E224">
            <v>1.3076224702099486</v>
          </cell>
          <cell r="F224">
            <v>1.3080472602102526</v>
          </cell>
          <cell r="G224">
            <v>1.2945368171021376</v>
          </cell>
          <cell r="H224">
            <v>1.295358649789029</v>
          </cell>
          <cell r="O224">
            <v>1.3672896699269002</v>
          </cell>
          <cell r="P224">
            <v>1.3671607753705823</v>
          </cell>
          <cell r="Q224">
            <v>1.3671607753705823</v>
          </cell>
          <cell r="R224">
            <v>1.3675622622991039</v>
          </cell>
          <cell r="S224">
            <v>1.3548412965725196</v>
          </cell>
          <cell r="T224">
            <v>1.3555908850026503</v>
          </cell>
          <cell r="AA224">
            <v>1.3672896699269002</v>
          </cell>
          <cell r="AB224">
            <v>1.3671607753705823</v>
          </cell>
          <cell r="AC224">
            <v>1.3076224702099486</v>
          </cell>
          <cell r="AD224">
            <v>1.3080472602102526</v>
          </cell>
          <cell r="AE224">
            <v>1.2945368171021376</v>
          </cell>
          <cell r="AF224">
            <v>1.295358649789029</v>
          </cell>
          <cell r="AM224">
            <v>1.3610733723620612</v>
          </cell>
          <cell r="AN224">
            <v>1.3609470756528876</v>
          </cell>
          <cell r="AO224">
            <v>1.3609470756528876</v>
          </cell>
          <cell r="AP224">
            <v>1.3266393261895317</v>
          </cell>
          <cell r="AQ224">
            <v>1.3485391444713466</v>
          </cell>
          <cell r="AR224">
            <v>1.3493087327183177</v>
          </cell>
        </row>
        <row r="225">
          <cell r="D225">
            <v>150</v>
          </cell>
          <cell r="E225">
            <v>1.3076224702099486</v>
          </cell>
          <cell r="F225">
            <v>1.3080472602102526</v>
          </cell>
          <cell r="G225">
            <v>1.2945368171021376</v>
          </cell>
          <cell r="H225">
            <v>1.295358649789029</v>
          </cell>
          <cell r="O225">
            <v>1.3672896699269002</v>
          </cell>
          <cell r="P225">
            <v>1.3671607753705823</v>
          </cell>
          <cell r="Q225">
            <v>1.3671607753705823</v>
          </cell>
          <cell r="R225">
            <v>1.3675622622991039</v>
          </cell>
          <cell r="S225">
            <v>1.3548412965725196</v>
          </cell>
          <cell r="T225">
            <v>1.3555908850026503</v>
          </cell>
          <cell r="AA225">
            <v>1.3672896699269002</v>
          </cell>
          <cell r="AB225">
            <v>1.3671607753705823</v>
          </cell>
          <cell r="AC225">
            <v>1.3076224702099486</v>
          </cell>
          <cell r="AD225">
            <v>1.3080472602102526</v>
          </cell>
          <cell r="AE225">
            <v>1.2945368171021376</v>
          </cell>
          <cell r="AF225">
            <v>1.295358649789029</v>
          </cell>
          <cell r="AM225">
            <v>1.3610733723620612</v>
          </cell>
          <cell r="AN225">
            <v>1.3609470756528876</v>
          </cell>
          <cell r="AO225">
            <v>1.3609470756528876</v>
          </cell>
          <cell r="AP225">
            <v>1.3266393261895317</v>
          </cell>
          <cell r="AQ225">
            <v>1.3485391444713466</v>
          </cell>
          <cell r="AR225">
            <v>1.3493087327183177</v>
          </cell>
        </row>
        <row r="226">
          <cell r="D226">
            <v>151</v>
          </cell>
          <cell r="E226">
            <v>1.3076224702099486</v>
          </cell>
          <cell r="F226">
            <v>1.3080472602102526</v>
          </cell>
          <cell r="G226">
            <v>1.2945368171021376</v>
          </cell>
          <cell r="H226">
            <v>1.295358649789029</v>
          </cell>
          <cell r="O226">
            <v>1.3672896699269002</v>
          </cell>
          <cell r="P226">
            <v>1.3671607753705823</v>
          </cell>
          <cell r="Q226">
            <v>1.3671607753705823</v>
          </cell>
          <cell r="R226">
            <v>1.3675622622991039</v>
          </cell>
          <cell r="S226">
            <v>1.3548412965725196</v>
          </cell>
          <cell r="T226">
            <v>1.3555908850026503</v>
          </cell>
          <cell r="AA226">
            <v>1.3672896699269002</v>
          </cell>
          <cell r="AB226">
            <v>1.3671607753705823</v>
          </cell>
          <cell r="AC226">
            <v>1.3076224702099486</v>
          </cell>
          <cell r="AD226">
            <v>1.3080472602102526</v>
          </cell>
          <cell r="AE226">
            <v>1.2945368171021376</v>
          </cell>
          <cell r="AF226">
            <v>1.295358649789029</v>
          </cell>
          <cell r="AM226">
            <v>1.3610733723620612</v>
          </cell>
          <cell r="AN226">
            <v>1.3609470756528876</v>
          </cell>
          <cell r="AO226">
            <v>1.3609470756528876</v>
          </cell>
          <cell r="AP226">
            <v>1.3266393261895317</v>
          </cell>
          <cell r="AQ226">
            <v>1.3485391444713466</v>
          </cell>
          <cell r="AR226">
            <v>1.3493087327183177</v>
          </cell>
        </row>
        <row r="227">
          <cell r="D227">
            <v>152</v>
          </cell>
          <cell r="E227">
            <v>1.3076224702099486</v>
          </cell>
          <cell r="F227">
            <v>1.3080472602102526</v>
          </cell>
          <cell r="G227">
            <v>1.2945368171021376</v>
          </cell>
          <cell r="H227">
            <v>1.295358649789029</v>
          </cell>
          <cell r="O227">
            <v>1.3672896699269002</v>
          </cell>
          <cell r="P227">
            <v>1.3671607753705823</v>
          </cell>
          <cell r="Q227">
            <v>1.3671607753705823</v>
          </cell>
          <cell r="R227">
            <v>1.3675622622991039</v>
          </cell>
          <cell r="S227">
            <v>1.3548412965725196</v>
          </cell>
          <cell r="T227">
            <v>1.3555908850026503</v>
          </cell>
          <cell r="AA227">
            <v>1.3672896699269002</v>
          </cell>
          <cell r="AB227">
            <v>1.3671607753705823</v>
          </cell>
          <cell r="AC227">
            <v>1.3076224702099486</v>
          </cell>
          <cell r="AD227">
            <v>1.3080472602102526</v>
          </cell>
          <cell r="AE227">
            <v>1.2945368171021376</v>
          </cell>
          <cell r="AF227">
            <v>1.295358649789029</v>
          </cell>
          <cell r="AM227">
            <v>1.3610733723620612</v>
          </cell>
          <cell r="AN227">
            <v>1.3609470756528876</v>
          </cell>
          <cell r="AO227">
            <v>1.3609470756528876</v>
          </cell>
          <cell r="AP227">
            <v>1.3266393261895317</v>
          </cell>
          <cell r="AQ227">
            <v>1.3485391444713466</v>
          </cell>
          <cell r="AR227">
            <v>1.3493087327183177</v>
          </cell>
        </row>
        <row r="228">
          <cell r="D228">
            <v>153</v>
          </cell>
          <cell r="E228">
            <v>1.3076224702099486</v>
          </cell>
          <cell r="F228">
            <v>1.3080472602102526</v>
          </cell>
          <cell r="G228">
            <v>1.2945368171021376</v>
          </cell>
          <cell r="H228">
            <v>1.295358649789029</v>
          </cell>
          <cell r="O228">
            <v>1.3672896699269002</v>
          </cell>
          <cell r="P228">
            <v>1.3671607753705823</v>
          </cell>
          <cell r="Q228">
            <v>1.3671607753705823</v>
          </cell>
          <cell r="R228">
            <v>1.3675622622991039</v>
          </cell>
          <cell r="S228">
            <v>1.3548412965725196</v>
          </cell>
          <cell r="T228">
            <v>1.3555908850026503</v>
          </cell>
          <cell r="AA228">
            <v>1.3672896699269002</v>
          </cell>
          <cell r="AB228">
            <v>1.3671607753705823</v>
          </cell>
          <cell r="AC228">
            <v>1.3076224702099486</v>
          </cell>
          <cell r="AD228">
            <v>1.3080472602102526</v>
          </cell>
          <cell r="AE228">
            <v>1.2945368171021376</v>
          </cell>
          <cell r="AF228">
            <v>1.295358649789029</v>
          </cell>
          <cell r="AM228">
            <v>1.3610733723620612</v>
          </cell>
          <cell r="AN228">
            <v>1.3609470756528876</v>
          </cell>
          <cell r="AO228">
            <v>1.3609470756528876</v>
          </cell>
          <cell r="AP228">
            <v>1.3266393261895317</v>
          </cell>
          <cell r="AQ228">
            <v>1.3485391444713466</v>
          </cell>
          <cell r="AR228">
            <v>1.3493087327183177</v>
          </cell>
        </row>
        <row r="229">
          <cell r="D229">
            <v>154</v>
          </cell>
          <cell r="E229">
            <v>1.3076224702099486</v>
          </cell>
          <cell r="F229">
            <v>1.3080472602102526</v>
          </cell>
          <cell r="G229">
            <v>1.2945368171021376</v>
          </cell>
          <cell r="H229">
            <v>1.295358649789029</v>
          </cell>
          <cell r="O229">
            <v>1.3672896699269002</v>
          </cell>
          <cell r="P229">
            <v>1.3671607753705823</v>
          </cell>
          <cell r="Q229">
            <v>1.3671607753705823</v>
          </cell>
          <cell r="R229">
            <v>1.3675622622991039</v>
          </cell>
          <cell r="S229">
            <v>1.3548412965725196</v>
          </cell>
          <cell r="T229">
            <v>1.3555908850026503</v>
          </cell>
          <cell r="AA229">
            <v>1.3672896699269002</v>
          </cell>
          <cell r="AB229">
            <v>1.3671607753705823</v>
          </cell>
          <cell r="AC229">
            <v>1.3076224702099486</v>
          </cell>
          <cell r="AD229">
            <v>1.3080472602102526</v>
          </cell>
          <cell r="AE229">
            <v>1.2945368171021376</v>
          </cell>
          <cell r="AF229">
            <v>1.295358649789029</v>
          </cell>
          <cell r="AM229">
            <v>1.3610733723620612</v>
          </cell>
          <cell r="AN229">
            <v>1.3609470756528876</v>
          </cell>
          <cell r="AO229">
            <v>1.3609470756528876</v>
          </cell>
          <cell r="AP229">
            <v>1.3266393261895317</v>
          </cell>
          <cell r="AQ229">
            <v>1.3485391444713466</v>
          </cell>
          <cell r="AR229">
            <v>1.3493087327183177</v>
          </cell>
        </row>
        <row r="230">
          <cell r="D230">
            <v>155</v>
          </cell>
          <cell r="E230">
            <v>1.3076224702099486</v>
          </cell>
          <cell r="F230">
            <v>1.3080472602102526</v>
          </cell>
          <cell r="G230">
            <v>1.2945368171021376</v>
          </cell>
          <cell r="H230">
            <v>1.295358649789029</v>
          </cell>
          <cell r="O230">
            <v>1.3672896699269002</v>
          </cell>
          <cell r="P230">
            <v>1.3671607753705823</v>
          </cell>
          <cell r="Q230">
            <v>1.3671607753705823</v>
          </cell>
          <cell r="R230">
            <v>1.3675622622991039</v>
          </cell>
          <cell r="S230">
            <v>1.3548412965725196</v>
          </cell>
          <cell r="T230">
            <v>1.3555908850026503</v>
          </cell>
          <cell r="AA230">
            <v>1.3672896699269002</v>
          </cell>
          <cell r="AB230">
            <v>1.3671607753705823</v>
          </cell>
          <cell r="AC230">
            <v>1.3076224702099486</v>
          </cell>
          <cell r="AD230">
            <v>1.3080472602102526</v>
          </cell>
          <cell r="AE230">
            <v>1.2945368171021376</v>
          </cell>
          <cell r="AF230">
            <v>1.295358649789029</v>
          </cell>
          <cell r="AM230">
            <v>1.3610733723620612</v>
          </cell>
          <cell r="AN230">
            <v>1.3609470756528876</v>
          </cell>
          <cell r="AO230">
            <v>1.3609470756528876</v>
          </cell>
          <cell r="AP230">
            <v>1.3266393261895317</v>
          </cell>
          <cell r="AQ230">
            <v>1.3485391444713466</v>
          </cell>
          <cell r="AR230">
            <v>1.3493087327183177</v>
          </cell>
        </row>
        <row r="231">
          <cell r="D231">
            <v>156</v>
          </cell>
          <cell r="E231">
            <v>1.3076224702099486</v>
          </cell>
          <cell r="F231">
            <v>1.3080472602102526</v>
          </cell>
          <cell r="G231">
            <v>1.2945368171021376</v>
          </cell>
          <cell r="H231">
            <v>1.295358649789029</v>
          </cell>
          <cell r="O231">
            <v>1.3672896699269002</v>
          </cell>
          <cell r="P231">
            <v>1.3671607753705823</v>
          </cell>
          <cell r="Q231">
            <v>1.3671607753705823</v>
          </cell>
          <cell r="R231">
            <v>1.3675622622991039</v>
          </cell>
          <cell r="S231">
            <v>1.3548412965725196</v>
          </cell>
          <cell r="T231">
            <v>1.3555908850026503</v>
          </cell>
          <cell r="AA231">
            <v>1.3672896699269002</v>
          </cell>
          <cell r="AB231">
            <v>1.3671607753705823</v>
          </cell>
          <cell r="AC231">
            <v>1.3076224702099486</v>
          </cell>
          <cell r="AD231">
            <v>1.3080472602102526</v>
          </cell>
          <cell r="AE231">
            <v>1.2945368171021376</v>
          </cell>
          <cell r="AF231">
            <v>1.295358649789029</v>
          </cell>
          <cell r="AM231">
            <v>1.3610733723620612</v>
          </cell>
          <cell r="AN231">
            <v>1.3609470756528876</v>
          </cell>
          <cell r="AO231">
            <v>1.3609470756528876</v>
          </cell>
          <cell r="AP231">
            <v>1.3266393261895317</v>
          </cell>
          <cell r="AQ231">
            <v>1.3485391444713466</v>
          </cell>
          <cell r="AR231">
            <v>1.3493087327183177</v>
          </cell>
        </row>
        <row r="232">
          <cell r="D232">
            <v>157</v>
          </cell>
          <cell r="E232">
            <v>1.3076224702099486</v>
          </cell>
          <cell r="F232">
            <v>1.3080472602102526</v>
          </cell>
          <cell r="G232">
            <v>1.2945368171021376</v>
          </cell>
          <cell r="H232">
            <v>1.295358649789029</v>
          </cell>
          <cell r="O232">
            <v>1.3672896699269002</v>
          </cell>
          <cell r="P232">
            <v>1.3671607753705823</v>
          </cell>
          <cell r="Q232">
            <v>1.3671607753705823</v>
          </cell>
          <cell r="R232">
            <v>1.3675622622991039</v>
          </cell>
          <cell r="S232">
            <v>1.3548412965725196</v>
          </cell>
          <cell r="T232">
            <v>1.3555908850026503</v>
          </cell>
          <cell r="AA232">
            <v>1.3672896699269002</v>
          </cell>
          <cell r="AB232">
            <v>1.3671607753705823</v>
          </cell>
          <cell r="AC232">
            <v>1.3076224702099486</v>
          </cell>
          <cell r="AD232">
            <v>1.3080472602102526</v>
          </cell>
          <cell r="AE232">
            <v>1.2945368171021376</v>
          </cell>
          <cell r="AF232">
            <v>1.295358649789029</v>
          </cell>
          <cell r="AM232">
            <v>1.3610733723620612</v>
          </cell>
          <cell r="AN232">
            <v>1.3609470756528876</v>
          </cell>
          <cell r="AO232">
            <v>1.3609470756528876</v>
          </cell>
          <cell r="AP232">
            <v>1.3266393261895317</v>
          </cell>
          <cell r="AQ232">
            <v>1.3485391444713466</v>
          </cell>
          <cell r="AR232">
            <v>1.3493087327183177</v>
          </cell>
        </row>
        <row r="233">
          <cell r="D233">
            <v>158</v>
          </cell>
          <cell r="E233">
            <v>1.3076224702099486</v>
          </cell>
          <cell r="F233">
            <v>1.3080472602102526</v>
          </cell>
          <cell r="G233">
            <v>1.2945368171021376</v>
          </cell>
          <cell r="H233">
            <v>1.295358649789029</v>
          </cell>
          <cell r="O233">
            <v>1.3672896699269002</v>
          </cell>
          <cell r="P233">
            <v>1.3671607753705823</v>
          </cell>
          <cell r="Q233">
            <v>1.3671607753705823</v>
          </cell>
          <cell r="R233">
            <v>1.3675622622991039</v>
          </cell>
          <cell r="S233">
            <v>1.3548412965725196</v>
          </cell>
          <cell r="T233">
            <v>1.3555908850026503</v>
          </cell>
          <cell r="AA233">
            <v>1.3672896699269002</v>
          </cell>
          <cell r="AB233">
            <v>1.3671607753705823</v>
          </cell>
          <cell r="AC233">
            <v>1.3076224702099486</v>
          </cell>
          <cell r="AD233">
            <v>1.3080472602102526</v>
          </cell>
          <cell r="AE233">
            <v>1.2945368171021376</v>
          </cell>
          <cell r="AF233">
            <v>1.295358649789029</v>
          </cell>
          <cell r="AM233">
            <v>1.3610733723620612</v>
          </cell>
          <cell r="AN233">
            <v>1.3609470756528876</v>
          </cell>
          <cell r="AO233">
            <v>1.3609470756528876</v>
          </cell>
          <cell r="AP233">
            <v>1.3266393261895317</v>
          </cell>
          <cell r="AQ233">
            <v>1.3485391444713466</v>
          </cell>
          <cell r="AR233">
            <v>1.3493087327183177</v>
          </cell>
        </row>
        <row r="234">
          <cell r="D234">
            <v>159</v>
          </cell>
          <cell r="E234">
            <v>1.3076224702099486</v>
          </cell>
          <cell r="F234">
            <v>1.3080472602102526</v>
          </cell>
          <cell r="G234">
            <v>1.2945368171021376</v>
          </cell>
          <cell r="H234">
            <v>1.295358649789029</v>
          </cell>
          <cell r="O234">
            <v>1.3672896699269002</v>
          </cell>
          <cell r="P234">
            <v>1.3671607753705823</v>
          </cell>
          <cell r="Q234">
            <v>1.3671607753705823</v>
          </cell>
          <cell r="R234">
            <v>1.3675622622991039</v>
          </cell>
          <cell r="S234">
            <v>1.3548412965725196</v>
          </cell>
          <cell r="T234">
            <v>1.3555908850026503</v>
          </cell>
          <cell r="AA234">
            <v>1.3672896699269002</v>
          </cell>
          <cell r="AB234">
            <v>1.3671607753705823</v>
          </cell>
          <cell r="AC234">
            <v>1.3076224702099486</v>
          </cell>
          <cell r="AD234">
            <v>1.3080472602102526</v>
          </cell>
          <cell r="AE234">
            <v>1.2945368171021376</v>
          </cell>
          <cell r="AF234">
            <v>1.295358649789029</v>
          </cell>
          <cell r="AM234">
            <v>1.3610733723620612</v>
          </cell>
          <cell r="AN234">
            <v>1.3609470756528876</v>
          </cell>
          <cell r="AO234">
            <v>1.3609470756528876</v>
          </cell>
          <cell r="AP234">
            <v>1.3266393261895317</v>
          </cell>
          <cell r="AQ234">
            <v>1.3485391444713466</v>
          </cell>
          <cell r="AR234">
            <v>1.3493087327183177</v>
          </cell>
        </row>
        <row r="235">
          <cell r="D235">
            <v>160</v>
          </cell>
          <cell r="E235">
            <v>1.3076224702099486</v>
          </cell>
          <cell r="F235">
            <v>1.3080472602102526</v>
          </cell>
          <cell r="G235">
            <v>1.2945368171021376</v>
          </cell>
          <cell r="H235">
            <v>1.295358649789029</v>
          </cell>
          <cell r="O235">
            <v>1.3672896699269002</v>
          </cell>
          <cell r="P235">
            <v>1.3671607753705823</v>
          </cell>
          <cell r="Q235">
            <v>1.3671607753705823</v>
          </cell>
          <cell r="R235">
            <v>1.3675622622991039</v>
          </cell>
          <cell r="S235">
            <v>1.3548412965725196</v>
          </cell>
          <cell r="T235">
            <v>1.3555908850026503</v>
          </cell>
          <cell r="AA235">
            <v>1.3672896699269002</v>
          </cell>
          <cell r="AB235">
            <v>1.3671607753705823</v>
          </cell>
          <cell r="AC235">
            <v>1.3076224702099486</v>
          </cell>
          <cell r="AD235">
            <v>1.3080472602102526</v>
          </cell>
          <cell r="AE235">
            <v>1.2945368171021376</v>
          </cell>
          <cell r="AF235">
            <v>1.295358649789029</v>
          </cell>
          <cell r="AM235">
            <v>1.3610733723620612</v>
          </cell>
          <cell r="AN235">
            <v>1.3609470756528876</v>
          </cell>
          <cell r="AO235">
            <v>1.3609470756528876</v>
          </cell>
          <cell r="AP235">
            <v>1.3266393261895317</v>
          </cell>
          <cell r="AQ235">
            <v>1.3485391444713466</v>
          </cell>
          <cell r="AR235">
            <v>1.3493087327183177</v>
          </cell>
        </row>
        <row r="236">
          <cell r="D236">
            <v>161</v>
          </cell>
          <cell r="E236">
            <v>1.3076224702099486</v>
          </cell>
          <cell r="F236">
            <v>1.3080472602102526</v>
          </cell>
          <cell r="G236">
            <v>1.2945368171021376</v>
          </cell>
          <cell r="H236">
            <v>1.295358649789029</v>
          </cell>
          <cell r="O236">
            <v>1.3672896699269002</v>
          </cell>
          <cell r="P236">
            <v>1.3671607753705823</v>
          </cell>
          <cell r="Q236">
            <v>1.3671607753705823</v>
          </cell>
          <cell r="R236">
            <v>1.3675622622991039</v>
          </cell>
          <cell r="S236">
            <v>1.3548412965725196</v>
          </cell>
          <cell r="T236">
            <v>1.3555908850026503</v>
          </cell>
          <cell r="AA236">
            <v>1.3672896699269002</v>
          </cell>
          <cell r="AB236">
            <v>1.3671607753705823</v>
          </cell>
          <cell r="AC236">
            <v>1.3076224702099486</v>
          </cell>
          <cell r="AD236">
            <v>1.3080472602102526</v>
          </cell>
          <cell r="AE236">
            <v>1.2945368171021376</v>
          </cell>
          <cell r="AF236">
            <v>1.295358649789029</v>
          </cell>
          <cell r="AM236">
            <v>1.3610733723620612</v>
          </cell>
          <cell r="AN236">
            <v>1.3609470756528876</v>
          </cell>
          <cell r="AO236">
            <v>1.3609470756528876</v>
          </cell>
          <cell r="AP236">
            <v>1.3266393261895317</v>
          </cell>
          <cell r="AQ236">
            <v>1.3485391444713466</v>
          </cell>
          <cell r="AR236">
            <v>1.3493087327183177</v>
          </cell>
        </row>
        <row r="237">
          <cell r="D237">
            <v>162</v>
          </cell>
          <cell r="E237">
            <v>1.3076224702099486</v>
          </cell>
          <cell r="F237">
            <v>1.3080472602102526</v>
          </cell>
          <cell r="G237">
            <v>1.2945368171021376</v>
          </cell>
          <cell r="H237">
            <v>1.295358649789029</v>
          </cell>
          <cell r="O237">
            <v>1.3672896699269002</v>
          </cell>
          <cell r="P237">
            <v>1.3671607753705823</v>
          </cell>
          <cell r="Q237">
            <v>1.3671607753705823</v>
          </cell>
          <cell r="R237">
            <v>1.3675622622991039</v>
          </cell>
          <cell r="S237">
            <v>1.3548412965725196</v>
          </cell>
          <cell r="T237">
            <v>1.3555908850026503</v>
          </cell>
          <cell r="AA237">
            <v>1.3672896699269002</v>
          </cell>
          <cell r="AB237">
            <v>1.3671607753705823</v>
          </cell>
          <cell r="AC237">
            <v>1.3076224702099486</v>
          </cell>
          <cell r="AD237">
            <v>1.3080472602102526</v>
          </cell>
          <cell r="AE237">
            <v>1.2945368171021376</v>
          </cell>
          <cell r="AF237">
            <v>1.295358649789029</v>
          </cell>
          <cell r="AM237">
            <v>1.3610733723620612</v>
          </cell>
          <cell r="AN237">
            <v>1.3609470756528876</v>
          </cell>
          <cell r="AO237">
            <v>1.3609470756528876</v>
          </cell>
          <cell r="AP237">
            <v>1.3266393261895317</v>
          </cell>
          <cell r="AQ237">
            <v>1.3485391444713466</v>
          </cell>
          <cell r="AR237">
            <v>1.3493087327183177</v>
          </cell>
        </row>
        <row r="238">
          <cell r="D238">
            <v>163</v>
          </cell>
          <cell r="E238">
            <v>1.3076224702099486</v>
          </cell>
          <cell r="F238">
            <v>1.3080472602102526</v>
          </cell>
          <cell r="G238">
            <v>1.2945368171021376</v>
          </cell>
          <cell r="H238">
            <v>1.295358649789029</v>
          </cell>
          <cell r="O238">
            <v>1.3672896699269002</v>
          </cell>
          <cell r="P238">
            <v>1.3671607753705823</v>
          </cell>
          <cell r="Q238">
            <v>1.3671607753705823</v>
          </cell>
          <cell r="R238">
            <v>1.3675622622991039</v>
          </cell>
          <cell r="S238">
            <v>1.3548412965725196</v>
          </cell>
          <cell r="T238">
            <v>1.3555908850026503</v>
          </cell>
          <cell r="AA238">
            <v>1.3672896699269002</v>
          </cell>
          <cell r="AB238">
            <v>1.3671607753705823</v>
          </cell>
          <cell r="AC238">
            <v>1.3076224702099486</v>
          </cell>
          <cell r="AD238">
            <v>1.3080472602102526</v>
          </cell>
          <cell r="AE238">
            <v>1.2945368171021376</v>
          </cell>
          <cell r="AF238">
            <v>1.295358649789029</v>
          </cell>
          <cell r="AM238">
            <v>1.3610733723620612</v>
          </cell>
          <cell r="AN238">
            <v>1.3609470756528876</v>
          </cell>
          <cell r="AO238">
            <v>1.3609470756528876</v>
          </cell>
          <cell r="AP238">
            <v>1.3266393261895317</v>
          </cell>
          <cell r="AQ238">
            <v>1.3485391444713466</v>
          </cell>
          <cell r="AR238">
            <v>1.3493087327183177</v>
          </cell>
        </row>
        <row r="239">
          <cell r="D239">
            <v>164</v>
          </cell>
          <cell r="E239">
            <v>1.3076224702099486</v>
          </cell>
          <cell r="F239">
            <v>1.3080472602102526</v>
          </cell>
          <cell r="G239">
            <v>1.2945368171021376</v>
          </cell>
          <cell r="H239">
            <v>1.295358649789029</v>
          </cell>
          <cell r="O239">
            <v>1.3672896699269002</v>
          </cell>
          <cell r="P239">
            <v>1.3671607753705823</v>
          </cell>
          <cell r="Q239">
            <v>1.3671607753705823</v>
          </cell>
          <cell r="R239">
            <v>1.3675622622991039</v>
          </cell>
          <cell r="S239">
            <v>1.3548412965725196</v>
          </cell>
          <cell r="T239">
            <v>1.3555908850026503</v>
          </cell>
          <cell r="AA239">
            <v>1.3672896699269002</v>
          </cell>
          <cell r="AB239">
            <v>1.3671607753705823</v>
          </cell>
          <cell r="AC239">
            <v>1.3076224702099486</v>
          </cell>
          <cell r="AD239">
            <v>1.3080472602102526</v>
          </cell>
          <cell r="AE239">
            <v>1.2945368171021376</v>
          </cell>
          <cell r="AF239">
            <v>1.295358649789029</v>
          </cell>
          <cell r="AM239">
            <v>1.3610733723620612</v>
          </cell>
          <cell r="AN239">
            <v>1.3609470756528876</v>
          </cell>
          <cell r="AO239">
            <v>1.3609470756528876</v>
          </cell>
          <cell r="AP239">
            <v>1.3266393261895317</v>
          </cell>
          <cell r="AQ239">
            <v>1.3485391444713466</v>
          </cell>
          <cell r="AR239">
            <v>1.3493087327183177</v>
          </cell>
        </row>
        <row r="240">
          <cell r="D240">
            <v>165</v>
          </cell>
          <cell r="E240">
            <v>1.3076224702099486</v>
          </cell>
          <cell r="F240">
            <v>1.3080472602102526</v>
          </cell>
          <cell r="G240">
            <v>1.2945368171021376</v>
          </cell>
          <cell r="H240">
            <v>1.295358649789029</v>
          </cell>
          <cell r="O240">
            <v>1.3672896699269002</v>
          </cell>
          <cell r="P240">
            <v>1.3671607753705823</v>
          </cell>
          <cell r="Q240">
            <v>1.3671607753705823</v>
          </cell>
          <cell r="R240">
            <v>1.3675622622991039</v>
          </cell>
          <cell r="S240">
            <v>1.3548412965725196</v>
          </cell>
          <cell r="T240">
            <v>1.3555908850026503</v>
          </cell>
          <cell r="AA240">
            <v>1.3672896699269002</v>
          </cell>
          <cell r="AB240">
            <v>1.3671607753705823</v>
          </cell>
          <cell r="AC240">
            <v>1.3076224702099486</v>
          </cell>
          <cell r="AD240">
            <v>1.3080472602102526</v>
          </cell>
          <cell r="AE240">
            <v>1.2945368171021376</v>
          </cell>
          <cell r="AF240">
            <v>1.295358649789029</v>
          </cell>
          <cell r="AM240">
            <v>1.3610733723620612</v>
          </cell>
          <cell r="AN240">
            <v>1.3609470756528876</v>
          </cell>
          <cell r="AO240">
            <v>1.3609470756528876</v>
          </cell>
          <cell r="AP240">
            <v>1.3266393261895317</v>
          </cell>
          <cell r="AQ240">
            <v>1.3485391444713466</v>
          </cell>
          <cell r="AR240">
            <v>1.3493087327183177</v>
          </cell>
        </row>
        <row r="241">
          <cell r="D241">
            <v>166</v>
          </cell>
          <cell r="E241">
            <v>1.3076224702099486</v>
          </cell>
          <cell r="F241">
            <v>1.3080472602102526</v>
          </cell>
          <cell r="G241">
            <v>1.2945368171021376</v>
          </cell>
          <cell r="H241">
            <v>1.295358649789029</v>
          </cell>
          <cell r="O241">
            <v>1.3672896699269002</v>
          </cell>
          <cell r="P241">
            <v>1.3671607753705823</v>
          </cell>
          <cell r="Q241">
            <v>1.3671607753705823</v>
          </cell>
          <cell r="R241">
            <v>1.3675622622991039</v>
          </cell>
          <cell r="S241">
            <v>1.3548412965725196</v>
          </cell>
          <cell r="T241">
            <v>1.3555908850026503</v>
          </cell>
          <cell r="AA241">
            <v>1.3672896699269002</v>
          </cell>
          <cell r="AB241">
            <v>1.3671607753705823</v>
          </cell>
          <cell r="AC241">
            <v>1.3076224702099486</v>
          </cell>
          <cell r="AD241">
            <v>1.3080472602102526</v>
          </cell>
          <cell r="AE241">
            <v>1.2945368171021376</v>
          </cell>
          <cell r="AF241">
            <v>1.295358649789029</v>
          </cell>
          <cell r="AM241">
            <v>1.3610733723620612</v>
          </cell>
          <cell r="AN241">
            <v>1.3609470756528876</v>
          </cell>
          <cell r="AO241">
            <v>1.3609470756528876</v>
          </cell>
          <cell r="AP241">
            <v>1.3266393261895317</v>
          </cell>
          <cell r="AQ241">
            <v>1.3485391444713466</v>
          </cell>
          <cell r="AR241">
            <v>1.3493087327183177</v>
          </cell>
        </row>
        <row r="242">
          <cell r="D242">
            <v>167</v>
          </cell>
          <cell r="E242">
            <v>1.3076224702099486</v>
          </cell>
          <cell r="F242">
            <v>1.3080472602102526</v>
          </cell>
          <cell r="G242">
            <v>1.2945368171021376</v>
          </cell>
          <cell r="H242">
            <v>1.295358649789029</v>
          </cell>
          <cell r="O242">
            <v>1.3672896699269002</v>
          </cell>
          <cell r="P242">
            <v>1.3671607753705823</v>
          </cell>
          <cell r="Q242">
            <v>1.3671607753705823</v>
          </cell>
          <cell r="R242">
            <v>1.3675622622991039</v>
          </cell>
          <cell r="S242">
            <v>1.3548412965725196</v>
          </cell>
          <cell r="T242">
            <v>1.3555908850026503</v>
          </cell>
          <cell r="AA242">
            <v>1.3672896699269002</v>
          </cell>
          <cell r="AB242">
            <v>1.3671607753705823</v>
          </cell>
          <cell r="AC242">
            <v>1.3076224702099486</v>
          </cell>
          <cell r="AD242">
            <v>1.3080472602102526</v>
          </cell>
          <cell r="AE242">
            <v>1.2945368171021376</v>
          </cell>
          <cell r="AF242">
            <v>1.295358649789029</v>
          </cell>
          <cell r="AM242">
            <v>1.3610733723620612</v>
          </cell>
          <cell r="AN242">
            <v>1.3609470756528876</v>
          </cell>
          <cell r="AO242">
            <v>1.3609470756528876</v>
          </cell>
          <cell r="AP242">
            <v>1.3266393261895317</v>
          </cell>
          <cell r="AQ242">
            <v>1.3485391444713466</v>
          </cell>
          <cell r="AR242">
            <v>1.3493087327183177</v>
          </cell>
        </row>
        <row r="243">
          <cell r="D243">
            <v>168</v>
          </cell>
          <cell r="E243">
            <v>1.3076224702099486</v>
          </cell>
          <cell r="F243">
            <v>1.3080472602102526</v>
          </cell>
          <cell r="G243">
            <v>1.2945368171021376</v>
          </cell>
          <cell r="H243">
            <v>1.295358649789029</v>
          </cell>
          <cell r="O243">
            <v>1.3672896699269002</v>
          </cell>
          <cell r="P243">
            <v>1.3671607753705823</v>
          </cell>
          <cell r="Q243">
            <v>1.3671607753705823</v>
          </cell>
          <cell r="R243">
            <v>1.3675622622991039</v>
          </cell>
          <cell r="S243">
            <v>1.3548412965725196</v>
          </cell>
          <cell r="T243">
            <v>1.3555908850026503</v>
          </cell>
          <cell r="AA243">
            <v>1.3672896699269002</v>
          </cell>
          <cell r="AB243">
            <v>1.3671607753705823</v>
          </cell>
          <cell r="AC243">
            <v>1.3076224702099486</v>
          </cell>
          <cell r="AD243">
            <v>1.3080472602102526</v>
          </cell>
          <cell r="AE243">
            <v>1.2945368171021376</v>
          </cell>
          <cell r="AF243">
            <v>1.295358649789029</v>
          </cell>
          <cell r="AM243">
            <v>1.3610733723620612</v>
          </cell>
          <cell r="AN243">
            <v>1.3609470756528876</v>
          </cell>
          <cell r="AO243">
            <v>1.3609470756528876</v>
          </cell>
          <cell r="AP243">
            <v>1.3266393261895317</v>
          </cell>
          <cell r="AQ243">
            <v>1.3485391444713466</v>
          </cell>
          <cell r="AR243">
            <v>1.3493087327183177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"/>
      <sheetName val="Results-Print"/>
      <sheetName val="Assumptions"/>
      <sheetName val="Input Expenses"/>
      <sheetName val="Results Calculation"/>
      <sheetName val="Income Statement (Results)"/>
      <sheetName val="Cash Flow Statement (Results)"/>
      <sheetName val="Revenue Requirement"/>
      <sheetName val="Plant Results"/>
      <sheetName val="Capital Results "/>
      <sheetName val="MACRS RATES"/>
    </sheetNames>
    <sheetDataSet>
      <sheetData sheetId="0"/>
      <sheetData sheetId="1"/>
      <sheetData sheetId="2">
        <row r="1">
          <cell r="B1" t="str">
            <v>Project</v>
          </cell>
        </row>
        <row r="2">
          <cell r="B2">
            <v>2027</v>
          </cell>
        </row>
        <row r="3">
          <cell r="B3">
            <v>51</v>
          </cell>
        </row>
        <row r="4">
          <cell r="B4">
            <v>0.21</v>
          </cell>
        </row>
        <row r="5">
          <cell r="B5">
            <v>0.39800000000000002</v>
          </cell>
        </row>
        <row r="6">
          <cell r="B6">
            <v>1.14E-2</v>
          </cell>
        </row>
        <row r="7">
          <cell r="B7">
            <v>0</v>
          </cell>
        </row>
        <row r="9">
          <cell r="B9">
            <v>4.79E-3</v>
          </cell>
        </row>
        <row r="12">
          <cell r="B12" t="str">
            <v>Yes</v>
          </cell>
          <cell r="C12">
            <v>1</v>
          </cell>
        </row>
        <row r="17">
          <cell r="B17" t="str">
            <v>Average</v>
          </cell>
        </row>
        <row r="37">
          <cell r="D37">
            <v>6.400125000000001E-2</v>
          </cell>
        </row>
        <row r="39">
          <cell r="D39">
            <v>8.1014240506329119E-2</v>
          </cell>
        </row>
        <row r="40">
          <cell r="D40">
            <v>2.8299999999999999E-2</v>
          </cell>
        </row>
      </sheetData>
      <sheetData sheetId="3">
        <row r="2">
          <cell r="B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</row>
        <row r="4">
          <cell r="A4">
            <v>3</v>
          </cell>
          <cell r="B4">
            <v>0.33329999999999999</v>
          </cell>
          <cell r="C4">
            <v>0.44450000000000001</v>
          </cell>
          <cell r="D4">
            <v>0.14810000000000001</v>
          </cell>
          <cell r="E4">
            <v>7.4099999999999999E-2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>
            <v>0.1152</v>
          </cell>
          <cell r="G5">
            <v>5.7599999999999998E-2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A6">
            <v>7</v>
          </cell>
          <cell r="B6">
            <v>0.1429</v>
          </cell>
          <cell r="C6">
            <v>0.24490000000000001</v>
          </cell>
          <cell r="D6">
            <v>0.1749</v>
          </cell>
          <cell r="E6">
            <v>0.1249</v>
          </cell>
          <cell r="F6">
            <v>8.9300000000000004E-2</v>
          </cell>
          <cell r="G6">
            <v>8.9200000000000002E-2</v>
          </cell>
          <cell r="H6">
            <v>8.9300000000000004E-2</v>
          </cell>
          <cell r="I6">
            <v>4.4600000000000001E-2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6.93E-2</v>
          </cell>
          <cell r="G8">
            <v>6.2300000000000001E-2</v>
          </cell>
          <cell r="H8">
            <v>5.8999999999999997E-2</v>
          </cell>
          <cell r="I8">
            <v>5.8999999999999997E-2</v>
          </cell>
          <cell r="J8">
            <v>5.91E-2</v>
          </cell>
          <cell r="K8">
            <v>5.8999999999999997E-2</v>
          </cell>
          <cell r="L8">
            <v>5.91E-2</v>
          </cell>
          <cell r="M8">
            <v>5.8999999999999997E-2</v>
          </cell>
          <cell r="N8">
            <v>5.91E-2</v>
          </cell>
          <cell r="O8">
            <v>5.8999999999999997E-2</v>
          </cell>
          <cell r="P8">
            <v>5.91E-2</v>
          </cell>
          <cell r="Q8">
            <v>2.9499999999999998E-2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A9">
            <v>20</v>
          </cell>
          <cell r="B9">
            <v>3.7499999999999999E-2</v>
          </cell>
          <cell r="C9">
            <v>7.2190000000000004E-2</v>
          </cell>
          <cell r="D9">
            <v>6.6769999999999996E-2</v>
          </cell>
          <cell r="E9">
            <v>6.1769999999999999E-2</v>
          </cell>
          <cell r="F9">
            <v>5.713E-2</v>
          </cell>
          <cell r="G9">
            <v>5.2850000000000001E-2</v>
          </cell>
          <cell r="H9">
            <v>4.888E-2</v>
          </cell>
          <cell r="I9">
            <v>4.5220000000000003E-2</v>
          </cell>
          <cell r="J9">
            <v>4.462E-2</v>
          </cell>
          <cell r="K9">
            <v>4.4609999999999997E-2</v>
          </cell>
          <cell r="L9">
            <v>4.462E-2</v>
          </cell>
          <cell r="M9">
            <v>4.4609999999999997E-2</v>
          </cell>
          <cell r="N9">
            <v>4.462E-2</v>
          </cell>
          <cell r="O9">
            <v>4.4609999999999997E-2</v>
          </cell>
          <cell r="P9">
            <v>4.462E-2</v>
          </cell>
          <cell r="Q9">
            <v>4.4609999999999997E-2</v>
          </cell>
          <cell r="R9">
            <v>4.462E-2</v>
          </cell>
          <cell r="S9">
            <v>4.4609999999999997E-2</v>
          </cell>
          <cell r="T9">
            <v>4.462E-2</v>
          </cell>
          <cell r="U9">
            <v>4.4609999999999997E-2</v>
          </cell>
          <cell r="V9">
            <v>2.231E-2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A10">
            <v>39</v>
          </cell>
          <cell r="B10">
            <v>1.2840000000000001E-2</v>
          </cell>
          <cell r="C10">
            <v>2.564E-2</v>
          </cell>
          <cell r="D10">
            <v>2.564E-2</v>
          </cell>
          <cell r="E10">
            <v>2.564E-2</v>
          </cell>
          <cell r="F10">
            <v>2.564E-2</v>
          </cell>
          <cell r="G10">
            <v>2.564E-2</v>
          </cell>
          <cell r="H10">
            <v>2.564E-2</v>
          </cell>
          <cell r="I10">
            <v>2.564E-2</v>
          </cell>
          <cell r="J10">
            <v>2.564E-2</v>
          </cell>
          <cell r="K10">
            <v>2.564E-2</v>
          </cell>
          <cell r="L10">
            <v>2.564E-2</v>
          </cell>
          <cell r="M10">
            <v>2.564E-2</v>
          </cell>
          <cell r="N10">
            <v>2.564E-2</v>
          </cell>
          <cell r="O10">
            <v>2.564E-2</v>
          </cell>
          <cell r="P10">
            <v>2.564E-2</v>
          </cell>
          <cell r="Q10">
            <v>2.564E-2</v>
          </cell>
          <cell r="R10">
            <v>2.564E-2</v>
          </cell>
          <cell r="S10">
            <v>2.564E-2</v>
          </cell>
          <cell r="T10">
            <v>2.564E-2</v>
          </cell>
          <cell r="U10">
            <v>2.564E-2</v>
          </cell>
          <cell r="V10">
            <v>2.564E-2</v>
          </cell>
          <cell r="W10">
            <v>2.564E-2</v>
          </cell>
          <cell r="X10">
            <v>2.564E-2</v>
          </cell>
          <cell r="Y10">
            <v>2.564E-2</v>
          </cell>
          <cell r="Z10">
            <v>2.564E-2</v>
          </cell>
          <cell r="AA10">
            <v>2.564E-2</v>
          </cell>
          <cell r="AB10">
            <v>2.564E-2</v>
          </cell>
          <cell r="AC10">
            <v>2.564E-2</v>
          </cell>
          <cell r="AD10">
            <v>2.564E-2</v>
          </cell>
          <cell r="AE10">
            <v>2.564E-2</v>
          </cell>
          <cell r="AF10">
            <v>2.564E-2</v>
          </cell>
          <cell r="AG10">
            <v>2.564E-2</v>
          </cell>
          <cell r="AH10">
            <v>2.564E-2</v>
          </cell>
          <cell r="AI10">
            <v>2.564E-2</v>
          </cell>
          <cell r="AJ10">
            <v>2.564E-2</v>
          </cell>
          <cell r="AK10">
            <v>2.564E-2</v>
          </cell>
          <cell r="AL10">
            <v>2.564E-2</v>
          </cell>
          <cell r="AM10">
            <v>2.564E-2</v>
          </cell>
          <cell r="AN10">
            <v>2.564E-2</v>
          </cell>
          <cell r="AO10">
            <v>1.2840000000000001E-2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=&gt;"/>
      <sheetName val="Load &amp; Green Direct"/>
      <sheetName val="Evaluation Summary"/>
      <sheetName val="Resource Additions Table"/>
      <sheetName val="Metrics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ExistingEnergy_No Generics"/>
      <sheetName val="Peak Capacity Need"/>
      <sheetName val="CETA Need Chart_MWh Agg"/>
      <sheetName val="Emissions Chart by Resource"/>
      <sheetName val="Existing GFG CF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NG Plants"/>
      <sheetName val="Aurora Output=&gt;"/>
      <sheetName val="Energy"/>
      <sheetName val="Costs"/>
      <sheetName val="$ per MWh"/>
      <sheetName val="Emissions"/>
      <sheetName val="AllEmissions"/>
      <sheetName val="Emissions_Costs"/>
      <sheetName val="Capacity Factor"/>
      <sheetName val="Aurora Peak Capacity"/>
      <sheetName val="Portfolio Summary"/>
      <sheetName val="Mapping"/>
      <sheetName val="Other Charts Not used=&gt;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8">
          <cell r="E18">
            <v>6.9699999999999998E-2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ssumptions (Input)"/>
      <sheetName val="Operations(Input)"/>
      <sheetName val="Capital Projects(Input)"/>
      <sheetName val="Plant(Input)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  <sheetName val="Description"/>
      <sheetName val="Results-Print"/>
    </sheetNames>
    <sheetDataSet>
      <sheetData sheetId="0"/>
      <sheetData sheetId="1">
        <row r="2">
          <cell r="B2" t="str">
            <v>High  Cost Solar</v>
          </cell>
        </row>
        <row r="4">
          <cell r="B4">
            <v>51</v>
          </cell>
        </row>
        <row r="7">
          <cell r="B7">
            <v>0</v>
          </cell>
        </row>
        <row r="9">
          <cell r="B9">
            <v>7.3899999999999993E-2</v>
          </cell>
        </row>
        <row r="12">
          <cell r="B12">
            <v>0</v>
          </cell>
        </row>
        <row r="13">
          <cell r="C13">
            <v>1</v>
          </cell>
        </row>
        <row r="14">
          <cell r="B14" t="str">
            <v>No</v>
          </cell>
        </row>
        <row r="15">
          <cell r="B15">
            <v>6.6000000000000003E-2</v>
          </cell>
        </row>
        <row r="16">
          <cell r="B16">
            <v>0.5</v>
          </cell>
        </row>
        <row r="17">
          <cell r="B17">
            <v>0.3</v>
          </cell>
        </row>
      </sheetData>
      <sheetData sheetId="2">
        <row r="3">
          <cell r="B3">
            <v>2021</v>
          </cell>
        </row>
      </sheetData>
      <sheetData sheetId="3">
        <row r="7">
          <cell r="D7">
            <v>2016</v>
          </cell>
        </row>
        <row r="8">
          <cell r="D8">
            <v>2012</v>
          </cell>
        </row>
        <row r="9">
          <cell r="D9">
            <v>2013</v>
          </cell>
        </row>
        <row r="10">
          <cell r="D10">
            <v>2014</v>
          </cell>
        </row>
        <row r="11">
          <cell r="D11">
            <v>2015</v>
          </cell>
        </row>
        <row r="12">
          <cell r="D12">
            <v>2016</v>
          </cell>
        </row>
        <row r="13">
          <cell r="D13">
            <v>2017</v>
          </cell>
        </row>
        <row r="14">
          <cell r="D14">
            <v>2018</v>
          </cell>
        </row>
        <row r="15">
          <cell r="D15">
            <v>2019</v>
          </cell>
        </row>
        <row r="16">
          <cell r="D16">
            <v>2020</v>
          </cell>
        </row>
        <row r="17">
          <cell r="D17">
            <v>2021</v>
          </cell>
        </row>
        <row r="18">
          <cell r="D18">
            <v>2022</v>
          </cell>
        </row>
        <row r="19">
          <cell r="D19">
            <v>2023</v>
          </cell>
        </row>
        <row r="20">
          <cell r="D20">
            <v>2024</v>
          </cell>
        </row>
        <row r="21">
          <cell r="D21">
            <v>2025</v>
          </cell>
        </row>
        <row r="22">
          <cell r="D22">
            <v>2026</v>
          </cell>
        </row>
        <row r="23">
          <cell r="D23">
            <v>2027</v>
          </cell>
        </row>
        <row r="24">
          <cell r="D24">
            <v>2028</v>
          </cell>
        </row>
        <row r="25">
          <cell r="D25">
            <v>2029</v>
          </cell>
        </row>
        <row r="26">
          <cell r="D26">
            <v>2030</v>
          </cell>
        </row>
        <row r="27">
          <cell r="D27">
            <v>2011</v>
          </cell>
        </row>
        <row r="28">
          <cell r="D28">
            <v>2012</v>
          </cell>
        </row>
        <row r="29">
          <cell r="D29">
            <v>2013</v>
          </cell>
        </row>
        <row r="30">
          <cell r="D30">
            <v>2014</v>
          </cell>
        </row>
        <row r="31">
          <cell r="D31">
            <v>2015</v>
          </cell>
        </row>
        <row r="32">
          <cell r="D32">
            <v>2016</v>
          </cell>
        </row>
        <row r="33">
          <cell r="D33">
            <v>2017</v>
          </cell>
        </row>
        <row r="34">
          <cell r="D34">
            <v>2018</v>
          </cell>
        </row>
        <row r="35">
          <cell r="D35">
            <v>2019</v>
          </cell>
        </row>
        <row r="36">
          <cell r="D36">
            <v>2020</v>
          </cell>
        </row>
        <row r="37">
          <cell r="D37">
            <v>2021</v>
          </cell>
        </row>
        <row r="38">
          <cell r="D38">
            <v>2022</v>
          </cell>
        </row>
        <row r="39">
          <cell r="D39">
            <v>2023</v>
          </cell>
        </row>
        <row r="40">
          <cell r="D40">
            <v>2024</v>
          </cell>
        </row>
        <row r="41">
          <cell r="D41">
            <v>2025</v>
          </cell>
        </row>
        <row r="42">
          <cell r="D42">
            <v>2026</v>
          </cell>
        </row>
        <row r="43">
          <cell r="D43">
            <v>2027</v>
          </cell>
        </row>
        <row r="44">
          <cell r="D44">
            <v>2028</v>
          </cell>
        </row>
        <row r="45">
          <cell r="D45">
            <v>2029</v>
          </cell>
        </row>
        <row r="46">
          <cell r="D46">
            <v>2030</v>
          </cell>
        </row>
      </sheetData>
      <sheetData sheetId="4">
        <row r="7">
          <cell r="C7">
            <v>0</v>
          </cell>
        </row>
      </sheetData>
      <sheetData sheetId="5">
        <row r="20">
          <cell r="D20">
            <v>943010.20264704875</v>
          </cell>
        </row>
      </sheetData>
      <sheetData sheetId="6"/>
      <sheetData sheetId="7">
        <row r="2">
          <cell r="B2">
            <v>2021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>
            <v>0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TX Updates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Gas Load"/>
      <sheetName val="Equipment Costs"/>
      <sheetName val="Gas Cap Ex Costs"/>
      <sheetName val="Incremental costs for Bob"/>
      <sheetName val="Direct Costs"/>
      <sheetName val="Equipment Cost Curve"/>
      <sheetName val="Electric Costs"/>
      <sheetName val="ELEC Energy Summary"/>
      <sheetName val="Electric Portfolio Costs"/>
      <sheetName val="GRevenue by Sch_RY#2"/>
      <sheetName val="ERevenue by Sch RY#2"/>
      <sheetName val="Exhibit A-1"/>
      <sheetName val="High Electrification"/>
      <sheetName val="Data---&gt;"/>
      <sheetName val="T&amp;D"/>
      <sheetName val="Elect T&amp;D Senarios"/>
      <sheetName val="Preferred Capital $"/>
      <sheetName val="Carbon Out Capital $"/>
      <sheetName val="High Electrification Capital $"/>
      <sheetName val="Cost curves (IRP)"/>
      <sheetName val="Gas Capital $"/>
      <sheetName val="Gas O&amp;M"/>
      <sheetName val="Electric - Load"/>
      <sheetName val="Gas - Load"/>
      <sheetName val="20Year Electric System Planning"/>
      <sheetName val="Incremental Load Growth"/>
      <sheetName val="2022 GRC JDT-4 GCOS Model Funct"/>
      <sheetName val="2022 GRC BDJ-4 E COS Model Func"/>
      <sheetName val="Reference Rate Impact"/>
    </sheetNames>
    <definedNames>
      <definedName name="balsh1stqtr97" refersTo="#REF!"/>
      <definedName name="balshet2ndqtr" refersTo="#REF!"/>
      <definedName name="Budget1997" refersTo="#REF!"/>
      <definedName name="BusiLineexp" refersTo="#REF!"/>
      <definedName name="capandrates" refersTo="#REF!"/>
      <definedName name="Choices_Wrapper" refersTo="#REF!"/>
      <definedName name="Depreciation" refersTo="#REF!"/>
      <definedName name="emc797act" refersTo="#REF!"/>
      <definedName name="EMC797sum" refersTo="#REF!"/>
      <definedName name="EMC97budget" refersTo="#REF!"/>
      <definedName name="EMCeva2ndqtr" refersTo="#REF!"/>
      <definedName name="emissallo" refersTo="#REF!"/>
      <definedName name="fincosts" refersTo="#REF!"/>
      <definedName name="flowchart" refersTo="#REF!"/>
      <definedName name="Fuelexp" refersTo="#REF!"/>
      <definedName name="Macro1" refersTo="#REF!"/>
      <definedName name="macro2" refersTo="#REF!"/>
      <definedName name="nuc797act" refersTo="#REF!"/>
      <definedName name="NUC797sum" refersTo="#REF!"/>
      <definedName name="nuc97budget" refersTo="#REF!"/>
      <definedName name="NUCEVA2ndqtr" refersTo="#REF!"/>
      <definedName name="PPE797act" refersTo="#REF!"/>
      <definedName name="ppe797sum" refersTo="#REF!"/>
      <definedName name="PPEEVA2ndqtr" refersTo="#REF!"/>
      <definedName name="res797act" refersTo="#REF!"/>
      <definedName name="res797sum" refersTo="#REF!"/>
      <definedName name="RES97budget" refersTo="#REF!"/>
      <definedName name="resEVA2ndqtr" refersTo="#REF!"/>
      <definedName name="RETRUN_TO_SUMARY_2" refersTo="#REF!"/>
      <definedName name="taxes" refersTo="#REF!"/>
      <definedName name="tblecontents" refersTo="#REF!"/>
      <definedName name="TPactuals" refersTo="#REF!"/>
      <definedName name="TPbudget" refersTo="#REF!"/>
    </definedNames>
    <sheetDataSet>
      <sheetData sheetId="0">
        <row r="3">
          <cell r="C3">
            <v>6.8000000000000005E-2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D8">
            <v>2063678.4420662057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Jennifer"/>
      <sheetName val="Change_Log"/>
      <sheetName val="To do"/>
      <sheetName val="Aurora_TSAnnual"/>
      <sheetName val="Existing Contracts"/>
      <sheetName val="To Aurora _Ancillary Services"/>
      <sheetName val="To Aurora_Resources"/>
      <sheetName val="Existing Thermal_21IRP"/>
      <sheetName val="21IRP Reliable Capacity"/>
      <sheetName val="Reliable Capacity"/>
      <sheetName val="New ELCC Sheet"/>
      <sheetName val="Aurora_New Resources"/>
      <sheetName val="Aurora_Portfolio Resources"/>
      <sheetName val="Aurora_Portfolio Contracts"/>
      <sheetName val="To Aurora_Fuel"/>
      <sheetName val="CETA"/>
      <sheetName val="To Aurora_TS Monthly"/>
      <sheetName val="To Aurora_TS Weekly"/>
      <sheetName val="To Aurora_DemandMo"/>
      <sheetName val="To Aurora_Storage"/>
      <sheetName val="To Aurora_Esc Demand"/>
      <sheetName val="To Aurora_General Info"/>
      <sheetName val="To Aurora_Hydro Vectors"/>
      <sheetName val="To Aurora_Emission Rate"/>
      <sheetName val="To Aurora_Constraint"/>
      <sheetName val="Ancillary Services"/>
      <sheetName val="Generic Fuel Adder"/>
      <sheetName val="Existing Thermal"/>
      <sheetName val="Existing Gas Transport &amp; TX"/>
      <sheetName val="Existing Fixed O&amp;M"/>
      <sheetName val="Colstrip Dispatch Costs"/>
      <sheetName val="Chart - Cost curve"/>
      <sheetName val="Thermal Options"/>
      <sheetName val="Energy Storage Summary"/>
      <sheetName val="Renewable Resource Summary"/>
      <sheetName val="Combo Resource Summary"/>
      <sheetName val="CC_HR"/>
      <sheetName val="P_HR"/>
      <sheetName val="Saturation Curves"/>
      <sheetName val="Aero Peaker"/>
      <sheetName val="Gas Transport Costs"/>
      <sheetName val="PTC"/>
      <sheetName val="Cost curves"/>
      <sheetName val="Assumptions"/>
      <sheetName val="CCCT"/>
      <sheetName val="Frame Peaker"/>
      <sheetName val="Recip Peaker"/>
      <sheetName val="WA Wind"/>
      <sheetName val="WA Wind + 2 Hr Li-Ion"/>
      <sheetName val="MT Wind + PHES"/>
      <sheetName val="ID Wind"/>
      <sheetName val="WY West Wind"/>
      <sheetName val="WY East Wind"/>
      <sheetName val="MT Wind"/>
      <sheetName val="Offshore Wind"/>
      <sheetName val="Solar with ITC Levelized Costs"/>
      <sheetName val="Solar + Battery w ITC Lev Costs"/>
      <sheetName val="Solar_No ITC"/>
      <sheetName val="ID Solar ITC 2020-2023 30%"/>
      <sheetName val="AntiWY Solar ITC 2020-2023 30%"/>
      <sheetName val="WWY Solar ITC 2020-2023 30%"/>
      <sheetName val="Solar ITC 2020-2023 30%"/>
      <sheetName val="ID Solar ITC 2024 26%"/>
      <sheetName val="AntiWY Solar ITC 2024 26%"/>
      <sheetName val="WWY Solar ITC 2024 26%"/>
      <sheetName val="Solar ITC 2024 26%"/>
      <sheetName val="ID Solar ITC 2025 22%"/>
      <sheetName val="AntiWY Solar ITC 2025 22%"/>
      <sheetName val="WWY Solar ITC 2025 22%"/>
      <sheetName val="Solar ITC 2025 22%"/>
      <sheetName val="ID Solar ITC  &gt;2025 10%"/>
      <sheetName val="AntiWY Solar ITC  &gt;2025 10%"/>
      <sheetName val="WWY Solar ITC  &gt;2025 10%"/>
      <sheetName val="Solar ITC  &gt;2025 10%"/>
      <sheetName val="Ground DER Solar, ITC 10%"/>
      <sheetName val="Roof DER Solar, ITC 10%"/>
      <sheetName val="Battery ITC 2020-2023 30%"/>
      <sheetName val="Battery ITC 2024 24%"/>
      <sheetName val="Battery ITC 2025 19%"/>
      <sheetName val="Battery ITC  &gt;2025 10%"/>
      <sheetName val="Biomass"/>
      <sheetName val="2hr Li-Ion Battery"/>
      <sheetName val="4hr Li-Ion Battery"/>
      <sheetName val="4hr Flow Battery"/>
      <sheetName val="6hr Flow Battery"/>
      <sheetName val="Pumped Storage Hydro"/>
      <sheetName val="Test Calc"/>
      <sheetName val="Transmission"/>
      <sheetName val="DSM"/>
      <sheetName val="Electron"/>
      <sheetName val="Oil Backup"/>
      <sheetName val="Decomissioning Costs"/>
      <sheetName val="Demand Response"/>
      <sheetName val="Mid C Capacity"/>
      <sheetName val="Mid-C Hydro Monthly"/>
      <sheetName val="Wells Extension"/>
      <sheetName val="Market emissions rate"/>
      <sheetName val="Flex cost savings"/>
      <sheetName val="SCC Adder_Base no CETA"/>
      <sheetName val="SCC Adder_Base"/>
      <sheetName val="SCC"/>
      <sheetName val="DER Potentia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2012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>
        <row r="2">
          <cell r="H2">
            <v>2020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B10">
            <v>1.1429999999999999E-2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atteries"/>
      <sheetName val="Biomass"/>
      <sheetName val="Solar"/>
      <sheetName val="Wind"/>
      <sheetName val="MT Wind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CCGT Replacement Rev Req (2)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WACC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T93"/>
  <sheetViews>
    <sheetView topLeftCell="A66" workbookViewId="0">
      <selection activeCell="K73" sqref="K73"/>
    </sheetView>
  </sheetViews>
  <sheetFormatPr defaultRowHeight="15" x14ac:dyDescent="0.25"/>
  <cols>
    <col min="1" max="1" width="28.28515625" customWidth="1"/>
    <col min="2" max="2" width="20.42578125" bestFit="1" customWidth="1"/>
    <col min="3" max="3" width="14" bestFit="1" customWidth="1"/>
    <col min="4" max="4" width="13.140625" customWidth="1"/>
    <col min="5" max="5" width="14" bestFit="1" customWidth="1"/>
    <col min="9" max="9" width="14" bestFit="1" customWidth="1"/>
    <col min="22" max="22" width="9.5703125" bestFit="1" customWidth="1"/>
    <col min="51" max="51" width="9.5703125" bestFit="1" customWidth="1"/>
  </cols>
  <sheetData>
    <row r="2" spans="1:67" x14ac:dyDescent="0.25">
      <c r="A2" s="8" t="s">
        <v>41</v>
      </c>
    </row>
    <row r="3" spans="1:67" x14ac:dyDescent="0.25">
      <c r="B3" s="42">
        <v>2024</v>
      </c>
      <c r="C3" s="42"/>
      <c r="D3" s="42">
        <v>2025</v>
      </c>
      <c r="E3" s="42"/>
      <c r="F3" s="42">
        <v>2026</v>
      </c>
      <c r="G3" s="42"/>
      <c r="H3" s="42">
        <v>2027</v>
      </c>
      <c r="I3" s="42"/>
      <c r="J3" s="25"/>
      <c r="K3" s="28"/>
      <c r="L3" s="42">
        <v>2028</v>
      </c>
      <c r="M3" s="42"/>
      <c r="N3" s="42">
        <v>2029</v>
      </c>
      <c r="O3" s="42"/>
      <c r="P3" s="42">
        <v>2030</v>
      </c>
      <c r="Q3" s="42"/>
      <c r="R3" s="42">
        <v>2031</v>
      </c>
      <c r="S3" s="42"/>
      <c r="T3" s="42">
        <v>2032</v>
      </c>
      <c r="U3" s="42"/>
      <c r="V3" s="42">
        <v>2033</v>
      </c>
      <c r="W3" s="42"/>
      <c r="X3" s="42">
        <v>2034</v>
      </c>
      <c r="Y3" s="42"/>
      <c r="Z3" s="42">
        <v>2035</v>
      </c>
      <c r="AA3" s="42"/>
      <c r="AB3" s="42">
        <v>2036</v>
      </c>
      <c r="AC3" s="42"/>
      <c r="AD3" s="42">
        <v>2037</v>
      </c>
      <c r="AE3" s="42"/>
      <c r="AF3" s="42">
        <v>2038</v>
      </c>
      <c r="AG3" s="42"/>
      <c r="AH3" s="42">
        <v>2039</v>
      </c>
      <c r="AI3" s="42"/>
      <c r="AJ3" s="42">
        <v>2040</v>
      </c>
      <c r="AK3" s="42"/>
      <c r="AL3" s="42">
        <v>2041</v>
      </c>
      <c r="AM3" s="42"/>
      <c r="AN3" s="42">
        <v>2042</v>
      </c>
      <c r="AO3" s="42"/>
      <c r="AP3" s="42">
        <v>2043</v>
      </c>
      <c r="AQ3" s="42"/>
      <c r="AR3" s="42">
        <v>2044</v>
      </c>
      <c r="AS3" s="42"/>
      <c r="AT3" s="42">
        <v>2045</v>
      </c>
      <c r="AU3" s="42"/>
    </row>
    <row r="4" spans="1:67" x14ac:dyDescent="0.25">
      <c r="B4" s="8" t="s">
        <v>58</v>
      </c>
      <c r="C4" s="8" t="s">
        <v>59</v>
      </c>
      <c r="D4" s="8" t="s">
        <v>58</v>
      </c>
      <c r="E4" s="8" t="s">
        <v>59</v>
      </c>
      <c r="F4" s="8" t="s">
        <v>58</v>
      </c>
      <c r="G4" s="8" t="s">
        <v>59</v>
      </c>
      <c r="H4" s="8" t="s">
        <v>58</v>
      </c>
      <c r="I4" s="8" t="s">
        <v>59</v>
      </c>
      <c r="J4" s="8"/>
      <c r="K4" s="8"/>
      <c r="L4" s="8" t="s">
        <v>58</v>
      </c>
      <c r="M4" s="8" t="s">
        <v>59</v>
      </c>
      <c r="N4" s="8" t="s">
        <v>58</v>
      </c>
      <c r="O4" s="8" t="s">
        <v>59</v>
      </c>
      <c r="P4" s="8" t="s">
        <v>58</v>
      </c>
      <c r="Q4" s="8" t="s">
        <v>59</v>
      </c>
      <c r="R4" s="8" t="s">
        <v>58</v>
      </c>
      <c r="S4" s="8" t="s">
        <v>59</v>
      </c>
      <c r="T4" s="8" t="s">
        <v>58</v>
      </c>
      <c r="U4" s="8" t="s">
        <v>59</v>
      </c>
      <c r="V4" s="8" t="s">
        <v>58</v>
      </c>
      <c r="W4" s="8" t="s">
        <v>59</v>
      </c>
      <c r="X4" s="8" t="s">
        <v>58</v>
      </c>
      <c r="Y4" s="8" t="s">
        <v>59</v>
      </c>
      <c r="Z4" s="8" t="s">
        <v>58</v>
      </c>
      <c r="AA4" s="8" t="s">
        <v>59</v>
      </c>
      <c r="AB4" s="8" t="s">
        <v>58</v>
      </c>
      <c r="AC4" s="8" t="s">
        <v>59</v>
      </c>
      <c r="AD4" s="8" t="s">
        <v>58</v>
      </c>
      <c r="AE4" s="8" t="s">
        <v>59</v>
      </c>
      <c r="AF4" s="8" t="s">
        <v>58</v>
      </c>
      <c r="AG4" s="8" t="s">
        <v>59</v>
      </c>
      <c r="AH4" s="8" t="s">
        <v>58</v>
      </c>
      <c r="AI4" s="8" t="s">
        <v>59</v>
      </c>
      <c r="AJ4" s="8" t="s">
        <v>58</v>
      </c>
      <c r="AK4" s="8" t="s">
        <v>59</v>
      </c>
      <c r="AL4" s="8" t="s">
        <v>58</v>
      </c>
      <c r="AM4" s="8" t="s">
        <v>59</v>
      </c>
      <c r="AN4" s="8" t="s">
        <v>58</v>
      </c>
      <c r="AO4" s="8" t="s">
        <v>59</v>
      </c>
      <c r="AP4" s="8" t="s">
        <v>58</v>
      </c>
      <c r="AQ4" s="8" t="s">
        <v>59</v>
      </c>
      <c r="AR4" s="8" t="s">
        <v>58</v>
      </c>
      <c r="AS4" s="8" t="s">
        <v>59</v>
      </c>
      <c r="AT4" s="8" t="s">
        <v>58</v>
      </c>
      <c r="AU4" s="8" t="s">
        <v>59</v>
      </c>
    </row>
    <row r="5" spans="1:67" x14ac:dyDescent="0.25">
      <c r="A5" t="s">
        <v>1</v>
      </c>
      <c r="B5" s="11">
        <f>'Scen 1 Total Costs'!B33</f>
        <v>829.59693592448752</v>
      </c>
      <c r="C5" s="11"/>
      <c r="D5" s="11">
        <f>'Scen 1 Total Costs'!C33</f>
        <v>850.71705383799701</v>
      </c>
      <c r="E5" s="11"/>
      <c r="F5" s="11">
        <f>'Scen 1 Total Costs'!D33</f>
        <v>845.86777297006756</v>
      </c>
      <c r="G5" s="11"/>
      <c r="H5" s="11">
        <f>'Scen 1 Total Costs'!E33</f>
        <v>881.8282834986386</v>
      </c>
      <c r="I5" s="11"/>
      <c r="J5" s="11"/>
      <c r="K5" s="11"/>
      <c r="L5" s="11">
        <f>'Scen 1 Total Costs'!F33</f>
        <v>892.09005931881381</v>
      </c>
      <c r="M5" s="11"/>
      <c r="N5" s="11">
        <f>'Scen 1 Total Costs'!G33</f>
        <v>882.925351613212</v>
      </c>
      <c r="O5" s="11"/>
      <c r="P5" s="11">
        <f>'Scen 1 Total Costs'!H33</f>
        <v>889.34403290432908</v>
      </c>
      <c r="Q5" s="11"/>
      <c r="R5" s="11">
        <f>'Scen 1 Total Costs'!I33</f>
        <v>919.45036257291429</v>
      </c>
      <c r="S5" s="11"/>
      <c r="T5" s="11">
        <f>'Scen 1 Total Costs'!J33</f>
        <v>935.62308348898</v>
      </c>
      <c r="U5" s="11"/>
      <c r="V5" s="11">
        <f>'Scen 1 Total Costs'!K33</f>
        <v>939.43749702062723</v>
      </c>
      <c r="W5" s="11"/>
      <c r="X5" s="11">
        <f>'Scen 1 Total Costs'!L33</f>
        <v>928.88903704558652</v>
      </c>
      <c r="Y5" s="11"/>
      <c r="Z5" s="11">
        <f>'Scen 1 Total Costs'!M33</f>
        <v>973.92370284629123</v>
      </c>
      <c r="AA5" s="11"/>
      <c r="AB5" s="11">
        <f>'Scen 1 Total Costs'!N33</f>
        <v>1010.1863835179827</v>
      </c>
      <c r="AC5" s="11"/>
      <c r="AD5" s="11">
        <f>'Scen 1 Total Costs'!O33</f>
        <v>1020.7391495520997</v>
      </c>
      <c r="AE5" s="11"/>
      <c r="AF5" s="11">
        <f>'Scen 1 Total Costs'!P33</f>
        <v>1041.7815309381861</v>
      </c>
      <c r="AG5" s="11"/>
      <c r="AH5" s="11">
        <f>'Scen 1 Total Costs'!Q33</f>
        <v>1087.6440144355165</v>
      </c>
      <c r="AI5" s="11"/>
      <c r="AJ5" s="11">
        <f>'Scen 1 Total Costs'!R33</f>
        <v>1110.6482310326187</v>
      </c>
      <c r="AK5" s="11"/>
      <c r="AL5" s="11">
        <f>'Scen 1 Total Costs'!S33</f>
        <v>1116.3784274755235</v>
      </c>
      <c r="AM5" s="11"/>
      <c r="AN5" s="11">
        <f>'Scen 1 Total Costs'!T33</f>
        <v>1165.5941609311244</v>
      </c>
      <c r="AO5" s="11"/>
      <c r="AP5" s="11">
        <f>'Scen 1 Total Costs'!U33</f>
        <v>1202.0165034625311</v>
      </c>
      <c r="AQ5" s="11"/>
      <c r="AR5" s="11">
        <f>'Scen 1 Total Costs'!V33</f>
        <v>1187.1767662704253</v>
      </c>
      <c r="AS5" s="11"/>
      <c r="AT5" s="11">
        <f>'Scen 1 Total Costs'!W33</f>
        <v>1206.5909778472621</v>
      </c>
    </row>
    <row r="6" spans="1:67" x14ac:dyDescent="0.25">
      <c r="A6" t="s">
        <v>50</v>
      </c>
      <c r="B6" s="11">
        <f>'Scen 1 Total Costs'!B34</f>
        <v>58.779307663275269</v>
      </c>
      <c r="C6" s="11"/>
      <c r="D6" s="11">
        <f>'Scen 1 Total Costs'!C34</f>
        <v>61.692065625793823</v>
      </c>
      <c r="E6" s="11"/>
      <c r="F6" s="11">
        <f>'Scen 1 Total Costs'!D34</f>
        <v>62.754088137703185</v>
      </c>
      <c r="G6" s="11"/>
      <c r="H6" s="11">
        <f>'Scen 1 Total Costs'!E34</f>
        <v>66.492527595387656</v>
      </c>
      <c r="I6" s="11"/>
      <c r="J6" s="11"/>
      <c r="K6" s="11"/>
      <c r="L6" s="11">
        <f>'Scen 1 Total Costs'!F34</f>
        <v>67.539581857325445</v>
      </c>
      <c r="M6" s="11"/>
      <c r="N6" s="11">
        <f>'Scen 1 Total Costs'!G34</f>
        <v>68.765363385053249</v>
      </c>
      <c r="O6" s="11"/>
      <c r="P6" s="11">
        <f>'Scen 1 Total Costs'!H34</f>
        <v>69.425814945222484</v>
      </c>
      <c r="Q6" s="11"/>
      <c r="R6" s="11">
        <f>'Scen 1 Total Costs'!I34</f>
        <v>72.058102306748239</v>
      </c>
      <c r="S6" s="11"/>
      <c r="T6" s="11">
        <f>'Scen 1 Total Costs'!J34</f>
        <v>74.737801241978659</v>
      </c>
      <c r="U6" s="11"/>
      <c r="V6" s="11">
        <f>'Scen 1 Total Costs'!K34</f>
        <v>76.368197886565554</v>
      </c>
      <c r="W6" s="11"/>
      <c r="X6" s="11">
        <f>'Scen 1 Total Costs'!L34</f>
        <v>75.586611378965273</v>
      </c>
      <c r="Y6" s="11"/>
      <c r="Z6" s="11">
        <f>'Scen 1 Total Costs'!M34</f>
        <v>79.921917797958145</v>
      </c>
      <c r="AA6" s="11"/>
      <c r="AB6" s="11">
        <f>'Scen 1 Total Costs'!N34</f>
        <v>82.944480350680848</v>
      </c>
      <c r="AC6" s="11"/>
      <c r="AD6" s="11">
        <f>'Scen 1 Total Costs'!O34</f>
        <v>84.737256219735244</v>
      </c>
      <c r="AE6" s="11"/>
      <c r="AF6" s="11">
        <f>'Scen 1 Total Costs'!P34</f>
        <v>87.017242228661573</v>
      </c>
      <c r="AG6" s="11"/>
      <c r="AH6" s="11">
        <f>'Scen 1 Total Costs'!Q34</f>
        <v>91.207775364949569</v>
      </c>
      <c r="AI6" s="11"/>
      <c r="AJ6" s="11">
        <f>'Scen 1 Total Costs'!R34</f>
        <v>93.363820822322452</v>
      </c>
      <c r="AK6" s="11"/>
      <c r="AL6" s="11">
        <f>'Scen 1 Total Costs'!S34</f>
        <v>94.336080876236011</v>
      </c>
      <c r="AM6" s="11"/>
      <c r="AN6" s="11">
        <f>'Scen 1 Total Costs'!T34</f>
        <v>101.02240335183609</v>
      </c>
      <c r="AO6" s="11"/>
      <c r="AP6" s="11">
        <f>'Scen 1 Total Costs'!U34</f>
        <v>102.87974982291114</v>
      </c>
      <c r="AQ6" s="11"/>
      <c r="AR6" s="11">
        <f>'Scen 1 Total Costs'!V34</f>
        <v>102.11427717930484</v>
      </c>
      <c r="AS6" s="11"/>
      <c r="AT6" s="11">
        <f>'Scen 1 Total Costs'!W34</f>
        <v>104.93837740932841</v>
      </c>
      <c r="AW6" s="11"/>
      <c r="AX6" s="11"/>
      <c r="AY6" s="24"/>
    </row>
    <row r="7" spans="1:67" x14ac:dyDescent="0.25">
      <c r="A7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W7" s="11"/>
      <c r="AX7" s="11"/>
      <c r="AY7" s="24"/>
    </row>
    <row r="8" spans="1:67" x14ac:dyDescent="0.25">
      <c r="A8" t="s">
        <v>57</v>
      </c>
      <c r="C8" s="11">
        <f>'Scen 1 Total Costs'!B41</f>
        <v>1030.3643125378121</v>
      </c>
      <c r="D8" s="11"/>
      <c r="E8" s="11">
        <f>'Scen 1 Total Costs'!C41</f>
        <v>857.6835912648578</v>
      </c>
      <c r="F8" s="11"/>
      <c r="G8" s="11">
        <f>'Scen 1 Total Costs'!D41</f>
        <v>833.12673526215417</v>
      </c>
      <c r="H8" s="11"/>
      <c r="I8" s="11">
        <f>'Scen 1 Total Costs'!E41</f>
        <v>885.05117897078662</v>
      </c>
      <c r="J8" s="11"/>
      <c r="K8" s="11"/>
      <c r="L8" s="11"/>
      <c r="M8" s="11">
        <f>'Scen 1 Total Costs'!F41</f>
        <v>869.71537107366873</v>
      </c>
      <c r="N8" s="11"/>
      <c r="O8" s="11">
        <f>'Scen 1 Total Costs'!G41</f>
        <v>850.4523324926555</v>
      </c>
      <c r="P8" s="11"/>
      <c r="Q8" s="11">
        <f>'Scen 1 Total Costs'!H41</f>
        <v>840.49159737938999</v>
      </c>
      <c r="R8" s="11"/>
      <c r="S8" s="11">
        <f>'Scen 1 Total Costs'!I41</f>
        <v>915.59117846873153</v>
      </c>
      <c r="T8" s="11"/>
      <c r="U8" s="11">
        <f>'Scen 1 Total Costs'!J41</f>
        <v>893.3358367075258</v>
      </c>
      <c r="V8" s="11"/>
      <c r="W8" s="11">
        <f>'Scen 1 Total Costs'!K41</f>
        <v>888.31558792791691</v>
      </c>
      <c r="X8" s="11"/>
      <c r="Y8" s="11">
        <f>'Scen 1 Total Costs'!L41</f>
        <v>933.14950033312778</v>
      </c>
      <c r="Z8" s="11"/>
      <c r="AA8" s="11">
        <f>'Scen 1 Total Costs'!M41</f>
        <v>893.21350466932165</v>
      </c>
      <c r="AB8" s="11"/>
      <c r="AC8" s="11">
        <f>'Scen 1 Total Costs'!N41</f>
        <v>886.82944079941751</v>
      </c>
      <c r="AD8" s="11"/>
      <c r="AE8" s="11">
        <f>'Scen 1 Total Costs'!O41</f>
        <v>920.87955767136032</v>
      </c>
      <c r="AF8" s="11"/>
      <c r="AG8" s="11">
        <f>'Scen 1 Total Costs'!P41</f>
        <v>947.38933575062367</v>
      </c>
      <c r="AH8" s="11"/>
      <c r="AI8" s="11">
        <f>'Scen 1 Total Costs'!Q41</f>
        <v>1005.2186408593275</v>
      </c>
      <c r="AJ8" s="11"/>
      <c r="AK8" s="11">
        <f>'Scen 1 Total Costs'!R41</f>
        <v>1083.2859962381383</v>
      </c>
      <c r="AL8" s="11"/>
      <c r="AM8" s="11">
        <f>'Scen 1 Total Costs'!S41</f>
        <v>1146.947511819285</v>
      </c>
      <c r="AN8" s="11"/>
      <c r="AO8" s="11">
        <f>'Scen 1 Total Costs'!T41</f>
        <v>1214.3089458415677</v>
      </c>
      <c r="AP8" s="11"/>
      <c r="AQ8" s="11">
        <f>'Scen 1 Total Costs'!U41</f>
        <v>1368.2937181037078</v>
      </c>
      <c r="AR8" s="11"/>
      <c r="AS8" s="11">
        <f>'Scen 1 Total Costs'!V41</f>
        <v>1552.2555530924108</v>
      </c>
      <c r="AT8" s="11"/>
      <c r="AU8" s="11">
        <f>'Scen 1 Total Costs'!W41</f>
        <v>1812.5398955493595</v>
      </c>
      <c r="AW8" s="11"/>
      <c r="AX8" s="11"/>
      <c r="AY8" s="24"/>
    </row>
    <row r="9" spans="1:67" x14ac:dyDescent="0.25">
      <c r="A9" t="s">
        <v>40</v>
      </c>
      <c r="C9" s="11">
        <f>'Scen 1 Total Costs'!B42</f>
        <v>159.11699336873161</v>
      </c>
      <c r="E9" s="11">
        <f>'Scen 1 Total Costs'!C42</f>
        <v>170.76032940323728</v>
      </c>
      <c r="G9" s="11">
        <f>'Scen 1 Total Costs'!D42</f>
        <v>198.89101881692406</v>
      </c>
      <c r="I9" s="11">
        <f>'Scen 1 Total Costs'!E42</f>
        <v>212.19809493658718</v>
      </c>
      <c r="J9" s="11"/>
      <c r="K9" s="11"/>
      <c r="M9" s="11">
        <f>'Scen 1 Total Costs'!F42</f>
        <v>206.76386763520631</v>
      </c>
      <c r="O9" s="11">
        <f>'Scen 1 Total Costs'!G42</f>
        <v>215.38236208487541</v>
      </c>
      <c r="Q9" s="11">
        <f>'Scen 1 Total Costs'!H42</f>
        <v>240.33933437999335</v>
      </c>
      <c r="S9" s="11">
        <f>'Scen 1 Total Costs'!I42</f>
        <v>225.3140621621404</v>
      </c>
      <c r="U9" s="11">
        <f>'Scen 1 Total Costs'!J42</f>
        <v>249.10541904576868</v>
      </c>
      <c r="W9" s="11">
        <f>'Scen 1 Total Costs'!K42</f>
        <v>274.37405156734684</v>
      </c>
      <c r="Y9" s="11">
        <f>'Scen 1 Total Costs'!L42</f>
        <v>306.42486543928669</v>
      </c>
      <c r="AA9" s="11">
        <f>'Scen 1 Total Costs'!M42</f>
        <v>341.34108558742469</v>
      </c>
      <c r="AC9" s="11">
        <f>'Scen 1 Total Costs'!N42</f>
        <v>382.80500047349085</v>
      </c>
      <c r="AD9" s="11"/>
      <c r="AE9" s="11">
        <f>'Scen 1 Total Costs'!O42</f>
        <v>397.4511588596377</v>
      </c>
      <c r="AF9" s="11"/>
      <c r="AG9" s="11">
        <f>'Scen 1 Total Costs'!P42</f>
        <v>414.9183651190616</v>
      </c>
      <c r="AI9" s="11">
        <f>'Scen 1 Total Costs'!Q42</f>
        <v>435.3644514883506</v>
      </c>
      <c r="AK9" s="11">
        <f>'Scen 1 Total Costs'!R42</f>
        <v>457.49687016983904</v>
      </c>
      <c r="AM9" s="11">
        <f>'Scen 1 Total Costs'!S42</f>
        <v>477.07802848822973</v>
      </c>
      <c r="AO9" s="11">
        <f>'Scen 1 Total Costs'!T42</f>
        <v>490.20350686572044</v>
      </c>
      <c r="AQ9" s="11">
        <f>'Scen 1 Total Costs'!U42</f>
        <v>521.75479304611952</v>
      </c>
      <c r="AS9" s="11">
        <f>'Scen 1 Total Costs'!V42</f>
        <v>544.67285485816535</v>
      </c>
      <c r="AU9" s="11">
        <f>'Scen 1 Total Costs'!W42</f>
        <v>565.75550357988311</v>
      </c>
      <c r="AW9" s="11"/>
      <c r="AX9" s="11"/>
      <c r="AY9" s="24"/>
    </row>
    <row r="10" spans="1:67" x14ac:dyDescent="0.25">
      <c r="AC10" s="11"/>
      <c r="AD10" s="11"/>
      <c r="AE10" s="11"/>
      <c r="AF10" s="11"/>
      <c r="AG10" s="11"/>
      <c r="AW10" s="11"/>
      <c r="AX10" s="11"/>
      <c r="AY10" s="24"/>
    </row>
    <row r="11" spans="1:67" x14ac:dyDescent="0.25">
      <c r="AW11" s="11"/>
      <c r="AX11" s="11"/>
      <c r="AY11" s="24"/>
    </row>
    <row r="12" spans="1:67" x14ac:dyDescent="0.25">
      <c r="A12" s="8" t="s">
        <v>15</v>
      </c>
      <c r="AW12" s="11"/>
      <c r="AX12" s="11"/>
      <c r="AY12" s="24"/>
    </row>
    <row r="13" spans="1:67" x14ac:dyDescent="0.25">
      <c r="B13" s="42">
        <v>2024</v>
      </c>
      <c r="C13" s="42"/>
      <c r="D13" s="42">
        <v>2025</v>
      </c>
      <c r="E13" s="42"/>
      <c r="F13" s="42">
        <v>2026</v>
      </c>
      <c r="G13" s="42"/>
      <c r="H13" s="42">
        <v>2027</v>
      </c>
      <c r="I13" s="42"/>
      <c r="J13" s="25"/>
      <c r="K13" s="28"/>
      <c r="L13" s="42">
        <v>2028</v>
      </c>
      <c r="M13" s="42"/>
      <c r="N13" s="42">
        <v>2029</v>
      </c>
      <c r="O13" s="42"/>
      <c r="P13" s="42">
        <v>2030</v>
      </c>
      <c r="Q13" s="42"/>
      <c r="R13" s="42">
        <v>2031</v>
      </c>
      <c r="S13" s="42"/>
      <c r="T13" s="42">
        <v>2032</v>
      </c>
      <c r="U13" s="42"/>
      <c r="V13" s="42">
        <v>2033</v>
      </c>
      <c r="W13" s="42"/>
      <c r="X13" s="42">
        <v>2034</v>
      </c>
      <c r="Y13" s="42"/>
      <c r="Z13" s="42">
        <v>2035</v>
      </c>
      <c r="AA13" s="42"/>
      <c r="AB13" s="42">
        <v>2036</v>
      </c>
      <c r="AC13" s="42"/>
      <c r="AD13" s="42">
        <v>2037</v>
      </c>
      <c r="AE13" s="42"/>
      <c r="AF13" s="42">
        <v>2038</v>
      </c>
      <c r="AG13" s="42"/>
      <c r="AH13" s="42">
        <v>2039</v>
      </c>
      <c r="AI13" s="42"/>
      <c r="AJ13" s="42">
        <v>2040</v>
      </c>
      <c r="AK13" s="42"/>
      <c r="AL13" s="42">
        <v>2041</v>
      </c>
      <c r="AM13" s="42"/>
      <c r="AN13" s="42">
        <v>2042</v>
      </c>
      <c r="AO13" s="42"/>
      <c r="AP13" s="42">
        <v>2043</v>
      </c>
      <c r="AQ13" s="42"/>
      <c r="AR13" s="42">
        <v>2044</v>
      </c>
      <c r="AS13" s="42"/>
      <c r="AT13" s="42">
        <v>2045</v>
      </c>
      <c r="AU13" s="42"/>
      <c r="AW13" s="11"/>
      <c r="AX13" s="11"/>
      <c r="AY13" s="24"/>
    </row>
    <row r="14" spans="1:67" x14ac:dyDescent="0.25">
      <c r="B14" s="8" t="s">
        <v>58</v>
      </c>
      <c r="C14" s="8" t="s">
        <v>59</v>
      </c>
      <c r="D14" s="8" t="s">
        <v>58</v>
      </c>
      <c r="E14" s="8" t="s">
        <v>59</v>
      </c>
      <c r="F14" s="8" t="s">
        <v>58</v>
      </c>
      <c r="G14" s="8" t="s">
        <v>59</v>
      </c>
      <c r="H14" s="8" t="s">
        <v>58</v>
      </c>
      <c r="I14" s="8" t="s">
        <v>59</v>
      </c>
      <c r="J14" s="8"/>
      <c r="K14" s="8"/>
      <c r="L14" s="8" t="s">
        <v>58</v>
      </c>
      <c r="M14" s="8" t="s">
        <v>59</v>
      </c>
      <c r="N14" s="8" t="s">
        <v>58</v>
      </c>
      <c r="O14" s="8" t="s">
        <v>59</v>
      </c>
      <c r="P14" s="8" t="s">
        <v>58</v>
      </c>
      <c r="Q14" s="8" t="s">
        <v>59</v>
      </c>
      <c r="R14" s="8" t="s">
        <v>58</v>
      </c>
      <c r="S14" s="8" t="s">
        <v>59</v>
      </c>
      <c r="T14" s="8" t="s">
        <v>58</v>
      </c>
      <c r="U14" s="8" t="s">
        <v>59</v>
      </c>
      <c r="V14" s="8" t="s">
        <v>58</v>
      </c>
      <c r="W14" s="8" t="s">
        <v>59</v>
      </c>
      <c r="X14" s="8" t="s">
        <v>58</v>
      </c>
      <c r="Y14" s="8" t="s">
        <v>59</v>
      </c>
      <c r="Z14" s="8" t="s">
        <v>58</v>
      </c>
      <c r="AA14" s="8" t="s">
        <v>59</v>
      </c>
      <c r="AB14" s="8" t="s">
        <v>58</v>
      </c>
      <c r="AC14" s="8" t="s">
        <v>59</v>
      </c>
      <c r="AD14" s="8" t="s">
        <v>58</v>
      </c>
      <c r="AE14" s="8" t="s">
        <v>59</v>
      </c>
      <c r="AF14" s="8" t="s">
        <v>58</v>
      </c>
      <c r="AG14" s="8" t="s">
        <v>59</v>
      </c>
      <c r="AH14" s="8" t="s">
        <v>58</v>
      </c>
      <c r="AI14" s="8" t="s">
        <v>59</v>
      </c>
      <c r="AJ14" s="8" t="s">
        <v>58</v>
      </c>
      <c r="AK14" s="8" t="s">
        <v>59</v>
      </c>
      <c r="AL14" s="8" t="s">
        <v>58</v>
      </c>
      <c r="AM14" s="8" t="s">
        <v>59</v>
      </c>
      <c r="AN14" s="8" t="s">
        <v>58</v>
      </c>
      <c r="AO14" s="8" t="s">
        <v>59</v>
      </c>
      <c r="AP14" s="8" t="s">
        <v>58</v>
      </c>
      <c r="AQ14" s="8" t="s">
        <v>59</v>
      </c>
      <c r="AR14" s="8" t="s">
        <v>58</v>
      </c>
      <c r="AS14" s="8" t="s">
        <v>59</v>
      </c>
      <c r="AT14" s="8" t="s">
        <v>58</v>
      </c>
      <c r="AU14" s="8" t="s">
        <v>59</v>
      </c>
      <c r="AW14" s="11"/>
      <c r="AX14" s="11"/>
      <c r="AY14" s="24"/>
    </row>
    <row r="15" spans="1:67" x14ac:dyDescent="0.25">
      <c r="A15" t="s">
        <v>1</v>
      </c>
      <c r="B15" s="11">
        <f>'Scen 2 Total Costs '!B33</f>
        <v>712.54769624728294</v>
      </c>
      <c r="C15" s="11"/>
      <c r="D15" s="11">
        <f>'Scen 2 Total Costs '!C33</f>
        <v>743.81005011847924</v>
      </c>
      <c r="E15" s="11"/>
      <c r="F15" s="11">
        <f>'Scen 2 Total Costs '!D33</f>
        <v>723.82457267623022</v>
      </c>
      <c r="G15" s="11"/>
      <c r="H15" s="11">
        <f>'Scen 2 Total Costs '!E33</f>
        <v>746.60969506683682</v>
      </c>
      <c r="I15" s="11"/>
      <c r="J15" s="11"/>
      <c r="K15" s="11"/>
      <c r="L15" s="11">
        <f>'Scen 2 Total Costs '!F33</f>
        <v>761.29403890788899</v>
      </c>
      <c r="M15" s="11"/>
      <c r="N15" s="11">
        <f>'Scen 2 Total Costs '!G33</f>
        <v>758.74886314279672</v>
      </c>
      <c r="O15" s="11"/>
      <c r="P15" s="11">
        <f>'Scen 2 Total Costs '!H33</f>
        <v>770.23406244814487</v>
      </c>
      <c r="Q15" s="11"/>
      <c r="R15" s="11">
        <f>'Scen 2 Total Costs '!I33</f>
        <v>814.40706661281047</v>
      </c>
      <c r="S15" s="11"/>
      <c r="T15" s="11">
        <f>'Scen 2 Total Costs '!J33</f>
        <v>811.176095222291</v>
      </c>
      <c r="U15" s="11"/>
      <c r="V15" s="11">
        <f>'Scen 2 Total Costs '!K33</f>
        <v>814.22299745450243</v>
      </c>
      <c r="W15" s="11"/>
      <c r="X15" s="11">
        <f>'Scen 2 Total Costs '!L33</f>
        <v>802.44328708486762</v>
      </c>
      <c r="Y15" s="11"/>
      <c r="Z15" s="11">
        <f>'Scen 2 Total Costs '!M33</f>
        <v>840.71257721586358</v>
      </c>
      <c r="AA15" s="11"/>
      <c r="AB15" s="11">
        <f>'Scen 2 Total Costs '!N33</f>
        <v>863.85241632311158</v>
      </c>
      <c r="AC15" s="11"/>
      <c r="AD15" s="11">
        <f>'Scen 2 Total Costs '!O33</f>
        <v>898.77573999096182</v>
      </c>
      <c r="AE15" s="11"/>
      <c r="AF15" s="11">
        <f>'Scen 2 Total Costs '!P33</f>
        <v>926.68035655701522</v>
      </c>
      <c r="AG15" s="11"/>
      <c r="AH15" s="11">
        <f>'Scen 2 Total Costs '!Q33</f>
        <v>933.25671286836075</v>
      </c>
      <c r="AI15" s="11"/>
      <c r="AJ15" s="11">
        <f>'Scen 2 Total Costs '!R33</f>
        <v>953.60921444080134</v>
      </c>
      <c r="AK15" s="11"/>
      <c r="AL15" s="11">
        <f>'Scen 2 Total Costs '!S33</f>
        <v>972.34768157791223</v>
      </c>
      <c r="AM15" s="11"/>
      <c r="AN15" s="11">
        <f>'Scen 2 Total Costs '!T33</f>
        <v>964.83848954438167</v>
      </c>
      <c r="AO15" s="11"/>
      <c r="AP15" s="11">
        <f>'Scen 2 Total Costs '!U33</f>
        <v>995.88933809800949</v>
      </c>
      <c r="AQ15" s="11"/>
      <c r="AR15" s="11">
        <f>'Scen 2 Total Costs '!V33</f>
        <v>1001.9421548877341</v>
      </c>
      <c r="AS15" s="11"/>
      <c r="AT15" s="11">
        <f>'Scen 2 Total Costs '!W33</f>
        <v>995.24795787451762</v>
      </c>
      <c r="AU15" s="11"/>
      <c r="AV15" s="11"/>
      <c r="AW15" s="11"/>
      <c r="AX15" s="11"/>
      <c r="AY15" s="24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x14ac:dyDescent="0.25">
      <c r="A16" t="s">
        <v>50</v>
      </c>
      <c r="B16" s="11">
        <f>'Scen 2 Total Costs '!B34</f>
        <v>58.620931050339742</v>
      </c>
      <c r="C16" s="11"/>
      <c r="D16" s="11">
        <f>'Scen 2 Total Costs '!C34</f>
        <v>62.643223570276298</v>
      </c>
      <c r="E16" s="11"/>
      <c r="F16" s="11">
        <f>'Scen 2 Total Costs '!D34</f>
        <v>61.922310060146437</v>
      </c>
      <c r="G16" s="11"/>
      <c r="H16" s="11">
        <f>'Scen 2 Total Costs '!E34</f>
        <v>64.826932179660133</v>
      </c>
      <c r="I16" s="11"/>
      <c r="J16" s="11"/>
      <c r="K16" s="11"/>
      <c r="L16" s="11">
        <f>'Scen 2 Total Costs '!F34</f>
        <v>66.449393960397416</v>
      </c>
      <c r="M16" s="11"/>
      <c r="N16" s="11">
        <f>'Scen 2 Total Costs '!G34</f>
        <v>67.87031686126322</v>
      </c>
      <c r="O16" s="11"/>
      <c r="P16" s="11">
        <f>'Scen 2 Total Costs '!H34</f>
        <v>69.117945742800089</v>
      </c>
      <c r="Q16" s="11"/>
      <c r="R16" s="11">
        <f>'Scen 2 Total Costs '!I34</f>
        <v>73.532790059413699</v>
      </c>
      <c r="S16" s="11"/>
      <c r="T16" s="11">
        <f>'Scen 2 Total Costs '!J34</f>
        <v>74.23354823749402</v>
      </c>
      <c r="U16" s="11"/>
      <c r="V16" s="11">
        <f>'Scen 2 Total Costs '!K34</f>
        <v>75.773862852626422</v>
      </c>
      <c r="W16" s="11"/>
      <c r="X16" s="11">
        <f>'Scen 2 Total Costs '!L34</f>
        <v>74.737896019301957</v>
      </c>
      <c r="Y16" s="11"/>
      <c r="Z16" s="11">
        <f>'Scen 2 Total Costs '!M34</f>
        <v>78.988591468950816</v>
      </c>
      <c r="AA16" s="11"/>
      <c r="AB16" s="11">
        <f>'Scen 2 Total Costs '!N34</f>
        <v>81.18564650073813</v>
      </c>
      <c r="AC16" s="11"/>
      <c r="AD16" s="11">
        <f>'Scen 2 Total Costs '!O34</f>
        <v>85.650512974026825</v>
      </c>
      <c r="AE16" s="11"/>
      <c r="AF16" s="11">
        <f>'Scen 2 Total Costs '!P34</f>
        <v>88.976220861439558</v>
      </c>
      <c r="AG16" s="11"/>
      <c r="AH16" s="11">
        <f>'Scen 2 Total Costs '!Q34</f>
        <v>89.727330380000055</v>
      </c>
      <c r="AI16" s="11"/>
      <c r="AJ16" s="11">
        <f>'Scen 2 Total Costs '!R34</f>
        <v>91.916366224386948</v>
      </c>
      <c r="AK16" s="11"/>
      <c r="AL16" s="11">
        <f>'Scen 2 Total Costs '!S34</f>
        <v>94.395503240826542</v>
      </c>
      <c r="AM16" s="11"/>
      <c r="AN16" s="11">
        <f>'Scen 2 Total Costs '!T34</f>
        <v>95.647804758772963</v>
      </c>
      <c r="AO16" s="11"/>
      <c r="AP16" s="11">
        <f>'Scen 2 Total Costs '!U34</f>
        <v>97.656295558151882</v>
      </c>
      <c r="AQ16" s="11"/>
      <c r="AR16" s="11">
        <f>'Scen 2 Total Costs '!V34</f>
        <v>98.910872294369412</v>
      </c>
      <c r="AS16" s="11"/>
      <c r="AT16" s="11">
        <f>'Scen 2 Total Costs '!W34</f>
        <v>99.231906002180779</v>
      </c>
      <c r="AW16" s="11"/>
      <c r="AX16" s="11"/>
      <c r="AY16" s="24"/>
    </row>
    <row r="17" spans="1:127" x14ac:dyDescent="0.25">
      <c r="A17" t="s">
        <v>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W17" s="11"/>
      <c r="AX17" s="11"/>
      <c r="AY17" s="24"/>
    </row>
    <row r="18" spans="1:127" x14ac:dyDescent="0.25">
      <c r="A18" t="s">
        <v>55</v>
      </c>
      <c r="C18" s="11">
        <f>'Scen 2 Total Costs '!B41</f>
        <v>952.9566803205646</v>
      </c>
      <c r="D18" s="11"/>
      <c r="E18" s="11">
        <f>'Scen 2 Total Costs '!C41</f>
        <v>857.03268190043775</v>
      </c>
      <c r="F18" s="11"/>
      <c r="G18" s="11">
        <f>'Scen 2 Total Costs '!D41</f>
        <v>833.73824668128009</v>
      </c>
      <c r="H18" s="11"/>
      <c r="I18" s="11">
        <f>'Scen 2 Total Costs '!E41</f>
        <v>885.04299095440388</v>
      </c>
      <c r="J18" s="11"/>
      <c r="K18" s="11"/>
      <c r="L18" s="11"/>
      <c r="M18" s="11">
        <f>'Scen 2 Total Costs '!F41</f>
        <v>869.20122356596949</v>
      </c>
      <c r="N18" s="11"/>
      <c r="O18" s="11">
        <f>'Scen 2 Total Costs '!G41</f>
        <v>850.30533241791647</v>
      </c>
      <c r="P18" s="11"/>
      <c r="Q18" s="11">
        <f>'Scen 2 Total Costs '!H41</f>
        <v>840.19309167937843</v>
      </c>
      <c r="R18" s="11"/>
      <c r="S18" s="11">
        <f>'Scen 2 Total Costs '!I41</f>
        <v>913.44643835491934</v>
      </c>
      <c r="T18" s="11"/>
      <c r="U18" s="11">
        <f>'Scen 2 Total Costs '!J41</f>
        <v>891.20061883605206</v>
      </c>
      <c r="V18" s="11"/>
      <c r="W18" s="11">
        <f>'Scen 2 Total Costs '!K41</f>
        <v>884.55156200283761</v>
      </c>
      <c r="X18" s="11"/>
      <c r="Y18" s="11">
        <f>'Scen 2 Total Costs '!L41</f>
        <v>929.46678503135195</v>
      </c>
      <c r="Z18" s="11"/>
      <c r="AA18" s="11">
        <f>'Scen 2 Total Costs '!M41</f>
        <v>889.17766583652394</v>
      </c>
      <c r="AB18" s="11"/>
      <c r="AC18" s="11">
        <f>'Scen 2 Total Costs '!N41</f>
        <v>882.73725964777691</v>
      </c>
      <c r="AD18" s="11"/>
      <c r="AE18" s="11">
        <f>'Scen 2 Total Costs '!O41</f>
        <v>915.78249360597863</v>
      </c>
      <c r="AF18" s="11"/>
      <c r="AG18" s="11">
        <f>'Scen 2 Total Costs '!P41</f>
        <v>942.57540816641404</v>
      </c>
      <c r="AH18" s="11"/>
      <c r="AI18" s="11">
        <f>'Scen 2 Total Costs '!Q41</f>
        <v>1000.0534708925642</v>
      </c>
      <c r="AJ18" s="11"/>
      <c r="AK18" s="11">
        <f>'Scen 2 Total Costs '!R41</f>
        <v>1077.8417308580472</v>
      </c>
      <c r="AL18" s="11"/>
      <c r="AM18" s="11">
        <f>'Scen 2 Total Costs '!S41</f>
        <v>1140.3187031043481</v>
      </c>
      <c r="AN18" s="11"/>
      <c r="AO18" s="11">
        <f>'Scen 2 Total Costs '!T41</f>
        <v>1208.7104743984021</v>
      </c>
      <c r="AP18" s="11"/>
      <c r="AQ18" s="11">
        <f>'Scen 2 Total Costs '!U41</f>
        <v>1360.8732737963878</v>
      </c>
      <c r="AR18" s="11"/>
      <c r="AS18" s="11">
        <f>'Scen 2 Total Costs '!V41</f>
        <v>1543.4788142602745</v>
      </c>
      <c r="AT18" s="11"/>
      <c r="AU18" s="11">
        <f>'Scen 2 Total Costs '!W41</f>
        <v>1801.5091281054217</v>
      </c>
      <c r="AV18" s="11"/>
      <c r="AW18" s="11"/>
      <c r="AX18" s="11"/>
      <c r="AY18" s="24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</row>
    <row r="19" spans="1:127" x14ac:dyDescent="0.25">
      <c r="A19" t="s">
        <v>40</v>
      </c>
      <c r="C19" s="11">
        <f>'Scen 2 Total Costs '!B42</f>
        <v>159.11699336873161</v>
      </c>
      <c r="D19" s="11"/>
      <c r="E19" s="11">
        <f>'Scen 2 Total Costs '!C42</f>
        <v>170.76032940323728</v>
      </c>
      <c r="F19" s="11"/>
      <c r="G19" s="11">
        <f>'Scen 2 Total Costs '!D42</f>
        <v>198.89101881692406</v>
      </c>
      <c r="H19" s="11"/>
      <c r="I19" s="11">
        <f>'Scen 2 Total Costs '!E42</f>
        <v>212.19809493658715</v>
      </c>
      <c r="J19" s="11"/>
      <c r="K19" s="11"/>
      <c r="L19" s="11"/>
      <c r="M19" s="11">
        <f>'Scen 2 Total Costs '!F42</f>
        <v>206.76386763520628</v>
      </c>
      <c r="N19" s="11"/>
      <c r="O19" s="11">
        <f>'Scen 2 Total Costs '!G42</f>
        <v>215.38236208487541</v>
      </c>
      <c r="P19" s="11"/>
      <c r="Q19" s="11">
        <f>'Scen 2 Total Costs '!H42</f>
        <v>240.33933437999329</v>
      </c>
      <c r="R19" s="11"/>
      <c r="S19" s="11">
        <f>'Scen 2 Total Costs '!I42</f>
        <v>225.31406216214029</v>
      </c>
      <c r="T19" s="11"/>
      <c r="U19" s="11">
        <f>'Scen 2 Total Costs '!J42</f>
        <v>249.1054190457686</v>
      </c>
      <c r="V19" s="11"/>
      <c r="W19" s="11">
        <f>'Scen 2 Total Costs '!K42</f>
        <v>274.37405156734695</v>
      </c>
      <c r="X19" s="11"/>
      <c r="Y19" s="11">
        <f>'Scen 2 Total Costs '!L42</f>
        <v>306.42486543928658</v>
      </c>
      <c r="Z19" s="11"/>
      <c r="AA19" s="11">
        <f>'Scen 2 Total Costs '!M42</f>
        <v>341.34108558742457</v>
      </c>
      <c r="AB19" s="11"/>
      <c r="AC19" s="11">
        <f>'Scen 2 Total Costs '!N42</f>
        <v>382.80500047349091</v>
      </c>
      <c r="AD19" s="11"/>
      <c r="AE19" s="11">
        <f>'Scen 2 Total Costs '!O42</f>
        <v>397.45115885963781</v>
      </c>
      <c r="AF19" s="11"/>
      <c r="AG19" s="11">
        <f>'Scen 2 Total Costs '!P42</f>
        <v>414.91836511906183</v>
      </c>
      <c r="AH19" s="11"/>
      <c r="AI19" s="11">
        <f>'Scen 2 Total Costs '!Q42</f>
        <v>435.36445148835082</v>
      </c>
      <c r="AJ19" s="11"/>
      <c r="AK19" s="11">
        <f>'Scen 2 Total Costs '!R42</f>
        <v>457.49687016983927</v>
      </c>
      <c r="AL19" s="11"/>
      <c r="AM19" s="11">
        <f>'Scen 2 Total Costs '!S42</f>
        <v>477.07802848823036</v>
      </c>
      <c r="AN19" s="11"/>
      <c r="AO19" s="11">
        <f>'Scen 2 Total Costs '!T42</f>
        <v>490.20350686572101</v>
      </c>
      <c r="AP19" s="11"/>
      <c r="AQ19" s="11">
        <f>'Scen 2 Total Costs '!U42</f>
        <v>521.75479304611963</v>
      </c>
      <c r="AR19" s="11"/>
      <c r="AS19" s="11">
        <f>'Scen 2 Total Costs '!V42</f>
        <v>544.67285485816558</v>
      </c>
      <c r="AT19" s="11"/>
      <c r="AU19" s="11">
        <f>'Scen 2 Total Costs '!W42</f>
        <v>565.75550357988334</v>
      </c>
      <c r="AV19" s="11"/>
      <c r="AW19" s="11"/>
      <c r="AX19" s="11"/>
      <c r="AY19" s="24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</row>
    <row r="20" spans="1:127" x14ac:dyDescent="0.25">
      <c r="AW20" s="11"/>
      <c r="AX20" s="11"/>
      <c r="AY20" s="24"/>
    </row>
    <row r="21" spans="1:127" x14ac:dyDescent="0.25">
      <c r="AW21" s="11"/>
      <c r="AX21" s="11"/>
      <c r="AY21" s="24"/>
    </row>
    <row r="22" spans="1:127" x14ac:dyDescent="0.25">
      <c r="A22" s="8" t="s">
        <v>42</v>
      </c>
      <c r="AW22" s="11"/>
      <c r="AX22" s="11"/>
      <c r="AY22" s="24"/>
    </row>
    <row r="23" spans="1:127" x14ac:dyDescent="0.25">
      <c r="B23" s="42">
        <v>2024</v>
      </c>
      <c r="C23" s="42"/>
      <c r="D23" s="42">
        <v>2025</v>
      </c>
      <c r="E23" s="42"/>
      <c r="F23" s="42">
        <v>2026</v>
      </c>
      <c r="G23" s="42"/>
      <c r="H23" s="42">
        <v>2027</v>
      </c>
      <c r="I23" s="42"/>
      <c r="J23" s="25"/>
      <c r="K23" s="28"/>
      <c r="L23" s="42">
        <v>2028</v>
      </c>
      <c r="M23" s="42"/>
      <c r="N23" s="42">
        <v>2029</v>
      </c>
      <c r="O23" s="42"/>
      <c r="P23" s="42">
        <v>2030</v>
      </c>
      <c r="Q23" s="42"/>
      <c r="R23" s="42">
        <v>2031</v>
      </c>
      <c r="S23" s="42"/>
      <c r="T23" s="42">
        <v>2032</v>
      </c>
      <c r="U23" s="42"/>
      <c r="V23" s="42">
        <v>2033</v>
      </c>
      <c r="W23" s="42"/>
      <c r="X23" s="42">
        <v>2034</v>
      </c>
      <c r="Y23" s="42"/>
      <c r="Z23" s="42">
        <v>2035</v>
      </c>
      <c r="AA23" s="42"/>
      <c r="AB23" s="42">
        <v>2036</v>
      </c>
      <c r="AC23" s="42"/>
      <c r="AD23" s="42">
        <v>2037</v>
      </c>
      <c r="AE23" s="42"/>
      <c r="AF23" s="42">
        <v>2038</v>
      </c>
      <c r="AG23" s="42"/>
      <c r="AH23" s="42">
        <v>2039</v>
      </c>
      <c r="AI23" s="42"/>
      <c r="AJ23" s="42">
        <v>2040</v>
      </c>
      <c r="AK23" s="42"/>
      <c r="AL23" s="42">
        <v>2041</v>
      </c>
      <c r="AM23" s="42"/>
      <c r="AN23" s="42">
        <v>2042</v>
      </c>
      <c r="AO23" s="42"/>
      <c r="AP23" s="42">
        <v>2043</v>
      </c>
      <c r="AQ23" s="42"/>
      <c r="AR23" s="42">
        <v>2044</v>
      </c>
      <c r="AS23" s="42"/>
      <c r="AT23" s="42">
        <v>2045</v>
      </c>
      <c r="AU23" s="42"/>
      <c r="AW23" s="11"/>
      <c r="AX23" s="11"/>
      <c r="AY23" s="24"/>
    </row>
    <row r="24" spans="1:127" x14ac:dyDescent="0.25">
      <c r="B24" s="8" t="s">
        <v>58</v>
      </c>
      <c r="C24" s="8" t="s">
        <v>59</v>
      </c>
      <c r="D24" s="8" t="s">
        <v>58</v>
      </c>
      <c r="E24" s="8" t="s">
        <v>59</v>
      </c>
      <c r="F24" s="8" t="s">
        <v>58</v>
      </c>
      <c r="G24" s="8" t="s">
        <v>59</v>
      </c>
      <c r="H24" s="8" t="s">
        <v>58</v>
      </c>
      <c r="I24" s="8" t="s">
        <v>59</v>
      </c>
      <c r="J24" s="8"/>
      <c r="K24" s="8"/>
      <c r="L24" s="8" t="s">
        <v>58</v>
      </c>
      <c r="M24" s="8" t="s">
        <v>59</v>
      </c>
      <c r="N24" s="8" t="s">
        <v>58</v>
      </c>
      <c r="O24" s="8" t="s">
        <v>59</v>
      </c>
      <c r="P24" s="8" t="s">
        <v>58</v>
      </c>
      <c r="Q24" s="8" t="s">
        <v>59</v>
      </c>
      <c r="R24" s="8" t="s">
        <v>58</v>
      </c>
      <c r="S24" s="8" t="s">
        <v>59</v>
      </c>
      <c r="T24" s="8" t="s">
        <v>58</v>
      </c>
      <c r="U24" s="8" t="s">
        <v>59</v>
      </c>
      <c r="V24" s="8" t="s">
        <v>58</v>
      </c>
      <c r="W24" s="8" t="s">
        <v>59</v>
      </c>
      <c r="X24" s="8" t="s">
        <v>58</v>
      </c>
      <c r="Y24" s="8" t="s">
        <v>59</v>
      </c>
      <c r="Z24" s="8" t="s">
        <v>58</v>
      </c>
      <c r="AA24" s="8" t="s">
        <v>59</v>
      </c>
      <c r="AB24" s="8" t="s">
        <v>58</v>
      </c>
      <c r="AC24" s="8" t="s">
        <v>59</v>
      </c>
      <c r="AD24" s="8" t="s">
        <v>58</v>
      </c>
      <c r="AE24" s="8" t="s">
        <v>59</v>
      </c>
      <c r="AF24" s="8" t="s">
        <v>58</v>
      </c>
      <c r="AG24" s="8" t="s">
        <v>59</v>
      </c>
      <c r="AH24" s="8" t="s">
        <v>58</v>
      </c>
      <c r="AI24" s="8" t="s">
        <v>59</v>
      </c>
      <c r="AJ24" s="8" t="s">
        <v>58</v>
      </c>
      <c r="AK24" s="8" t="s">
        <v>59</v>
      </c>
      <c r="AL24" s="8" t="s">
        <v>58</v>
      </c>
      <c r="AM24" s="8" t="s">
        <v>59</v>
      </c>
      <c r="AN24" s="8" t="s">
        <v>58</v>
      </c>
      <c r="AO24" s="8" t="s">
        <v>59</v>
      </c>
      <c r="AP24" s="8" t="s">
        <v>58</v>
      </c>
      <c r="AQ24" s="8" t="s">
        <v>59</v>
      </c>
      <c r="AR24" s="8" t="s">
        <v>58</v>
      </c>
      <c r="AS24" s="8" t="s">
        <v>59</v>
      </c>
      <c r="AT24" s="8" t="s">
        <v>58</v>
      </c>
      <c r="AU24" s="8" t="s">
        <v>59</v>
      </c>
      <c r="AW24" s="11"/>
      <c r="AX24" s="11"/>
      <c r="AY24" s="24"/>
    </row>
    <row r="25" spans="1:127" x14ac:dyDescent="0.25">
      <c r="A25" t="s">
        <v>56</v>
      </c>
      <c r="B25" s="11">
        <f>'Scen 3 Total Costs '!B33</f>
        <v>730.08826606929165</v>
      </c>
      <c r="C25" s="11"/>
      <c r="D25" s="11">
        <f>'Scen 3 Total Costs '!C33</f>
        <v>742.23804088658926</v>
      </c>
      <c r="E25" s="11"/>
      <c r="F25" s="11">
        <f>'Scen 3 Total Costs '!D33</f>
        <v>737.91330576880694</v>
      </c>
      <c r="G25" s="11"/>
      <c r="H25" s="11">
        <f>'Scen 3 Total Costs '!E33</f>
        <v>758.71254504439275</v>
      </c>
      <c r="I25" s="11"/>
      <c r="J25" s="11"/>
      <c r="K25" s="11"/>
      <c r="L25" s="11">
        <f>'Scen 3 Total Costs '!F33</f>
        <v>760.40572646768032</v>
      </c>
      <c r="M25" s="11"/>
      <c r="N25" s="11">
        <f>'Scen 3 Total Costs '!G33</f>
        <v>753.36573326160647</v>
      </c>
      <c r="O25" s="11"/>
      <c r="P25" s="11">
        <f>'Scen 3 Total Costs '!H33</f>
        <v>750.55697794348544</v>
      </c>
      <c r="Q25" s="11"/>
      <c r="R25" s="11">
        <f>'Scen 3 Total Costs '!I33</f>
        <v>756.68634620752425</v>
      </c>
      <c r="S25" s="11"/>
      <c r="T25" s="11">
        <f>'Scen 3 Total Costs '!J33</f>
        <v>763.82143401354745</v>
      </c>
      <c r="U25" s="11"/>
      <c r="V25" s="11">
        <f>'Scen 3 Total Costs '!K33</f>
        <v>762.64419277398702</v>
      </c>
      <c r="W25" s="11"/>
      <c r="X25" s="11">
        <f>'Scen 3 Total Costs '!L33</f>
        <v>761.87386135301824</v>
      </c>
      <c r="Y25" s="11"/>
      <c r="Z25" s="11">
        <f>'Scen 3 Total Costs '!M33</f>
        <v>800.39661400008038</v>
      </c>
      <c r="AA25" s="11"/>
      <c r="AB25" s="11">
        <f>'Scen 3 Total Costs '!N33</f>
        <v>843.31433454663659</v>
      </c>
      <c r="AC25" s="11"/>
      <c r="AD25" s="11">
        <f>'Scen 3 Total Costs '!O33</f>
        <v>872.34506261226795</v>
      </c>
      <c r="AE25" s="11"/>
      <c r="AF25" s="11">
        <f>'Scen 3 Total Costs '!P33</f>
        <v>883.49115468112689</v>
      </c>
      <c r="AG25" s="11"/>
      <c r="AH25" s="11">
        <f>'Scen 3 Total Costs '!Q33</f>
        <v>890.04549483010589</v>
      </c>
      <c r="AI25" s="11"/>
      <c r="AJ25" s="11">
        <f>'Scen 3 Total Costs '!R33</f>
        <v>897.73793047036543</v>
      </c>
      <c r="AK25" s="11"/>
      <c r="AL25" s="11">
        <f>'Scen 3 Total Costs '!S33</f>
        <v>896.28818499788417</v>
      </c>
      <c r="AM25" s="11"/>
      <c r="AN25" s="11">
        <f>'Scen 3 Total Costs '!T33</f>
        <v>894.76469953453272</v>
      </c>
      <c r="AO25" s="11"/>
      <c r="AP25" s="11">
        <f>'Scen 3 Total Costs '!U33</f>
        <v>938.67189889034307</v>
      </c>
      <c r="AQ25" s="11"/>
      <c r="AR25" s="11">
        <f>'Scen 3 Total Costs '!V33</f>
        <v>930.14806767023072</v>
      </c>
      <c r="AS25" s="11"/>
      <c r="AT25" s="11">
        <f>'Scen 3 Total Costs '!W33</f>
        <v>965.60436679744748</v>
      </c>
      <c r="AU25" s="11"/>
      <c r="AV25" s="11"/>
      <c r="AW25" s="11"/>
      <c r="AX25" s="11"/>
      <c r="AY25" s="24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</row>
    <row r="26" spans="1:127" x14ac:dyDescent="0.25">
      <c r="A26" t="s">
        <v>50</v>
      </c>
      <c r="B26" s="11">
        <f>'Scen 3 Total Costs '!B34</f>
        <v>58.748924803983876</v>
      </c>
      <c r="C26" s="11"/>
      <c r="D26" s="11">
        <f>'Scen 3 Total Costs '!C34</f>
        <v>61.065738968531967</v>
      </c>
      <c r="E26" s="11"/>
      <c r="F26" s="11">
        <f>'Scen 3 Total Costs '!D34</f>
        <v>62.109802694989433</v>
      </c>
      <c r="G26" s="11"/>
      <c r="H26" s="11">
        <f>'Scen 3 Total Costs '!E34</f>
        <v>64.80612980383539</v>
      </c>
      <c r="I26" s="11"/>
      <c r="J26" s="11"/>
      <c r="K26" s="11"/>
      <c r="L26" s="11">
        <f>'Scen 3 Total Costs '!F34</f>
        <v>65.146466350747204</v>
      </c>
      <c r="M26" s="11"/>
      <c r="N26" s="11">
        <f>'Scen 3 Total Costs '!G34</f>
        <v>66.41049165596111</v>
      </c>
      <c r="O26" s="11"/>
      <c r="P26" s="11">
        <f>'Scen 3 Total Costs '!H34</f>
        <v>66.235407291202037</v>
      </c>
      <c r="Q26" s="11"/>
      <c r="R26" s="11">
        <f>'Scen 3 Total Costs '!I34</f>
        <v>66.862723187676465</v>
      </c>
      <c r="S26" s="11"/>
      <c r="T26" s="11">
        <f>'Scen 3 Total Costs '!J34</f>
        <v>68.751686258584996</v>
      </c>
      <c r="U26" s="11"/>
      <c r="V26" s="11">
        <f>'Scen 3 Total Costs '!K34</f>
        <v>69.828633455222942</v>
      </c>
      <c r="W26" s="11"/>
      <c r="X26" s="11">
        <f>'Scen 3 Total Costs '!L34</f>
        <v>69.898142212418747</v>
      </c>
      <c r="Y26" s="11"/>
      <c r="Z26" s="11">
        <f>'Scen 3 Total Costs '!M34</f>
        <v>74.096840992393879</v>
      </c>
      <c r="AA26" s="11"/>
      <c r="AB26" s="11">
        <f>'Scen 3 Total Costs '!N34</f>
        <v>78.249200236285972</v>
      </c>
      <c r="AC26" s="11"/>
      <c r="AD26" s="11">
        <f>'Scen 3 Total Costs '!O34</f>
        <v>82.023143571700928</v>
      </c>
      <c r="AE26" s="11"/>
      <c r="AF26" s="11">
        <f>'Scen 3 Total Costs '!P34</f>
        <v>83.530157757815161</v>
      </c>
      <c r="AG26" s="11"/>
      <c r="AH26" s="11">
        <f>'Scen 3 Total Costs '!Q34</f>
        <v>84.231295983183827</v>
      </c>
      <c r="AI26" s="11"/>
      <c r="AJ26" s="11">
        <f>'Scen 3 Total Costs '!R34</f>
        <v>85.084990688104952</v>
      </c>
      <c r="AK26" s="11"/>
      <c r="AL26" s="11">
        <f>'Scen 3 Total Costs '!S34</f>
        <v>85.346192800049195</v>
      </c>
      <c r="AM26" s="11"/>
      <c r="AN26" s="11">
        <f>'Scen 3 Total Costs '!T34</f>
        <v>87.105069942045176</v>
      </c>
      <c r="AO26" s="11"/>
      <c r="AP26" s="11">
        <f>'Scen 3 Total Costs '!U34</f>
        <v>90.382836795969965</v>
      </c>
      <c r="AQ26" s="11"/>
      <c r="AR26" s="11">
        <f>'Scen 3 Total Costs '!V34</f>
        <v>90.024271837692396</v>
      </c>
      <c r="AS26" s="11"/>
      <c r="AT26" s="11">
        <f>'Scen 3 Total Costs '!W34</f>
        <v>94.677992324038769</v>
      </c>
      <c r="AU26" s="11"/>
      <c r="AV26" s="11"/>
      <c r="AW26" s="11"/>
      <c r="AX26" s="11"/>
      <c r="AY26" s="24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127" x14ac:dyDescent="0.25">
      <c r="A27" t="s">
        <v>39</v>
      </c>
      <c r="B27" s="11">
        <f>'Scen 3 Total Costs '!B35</f>
        <v>143.56453373760829</v>
      </c>
      <c r="C27" s="11"/>
      <c r="D27" s="11">
        <f>'Scen 3 Total Costs '!C35</f>
        <v>133.90953626364416</v>
      </c>
      <c r="E27" s="11"/>
      <c r="F27" s="11">
        <f>'Scen 3 Total Costs '!D35</f>
        <v>135.96753055057732</v>
      </c>
      <c r="G27" s="11"/>
      <c r="H27" s="11">
        <f>'Scen 3 Total Costs '!E35</f>
        <v>143.89648913121184</v>
      </c>
      <c r="I27" s="11"/>
      <c r="J27" s="11"/>
      <c r="K27" s="11"/>
      <c r="L27" s="11">
        <f>'Scen 3 Total Costs '!F35</f>
        <v>144.07484485598198</v>
      </c>
      <c r="M27" s="11"/>
      <c r="N27" s="11">
        <f>'Scen 3 Total Costs '!G35</f>
        <v>144.40425607166668</v>
      </c>
      <c r="O27" s="11"/>
      <c r="P27" s="11">
        <f>'Scen 3 Total Costs '!H35</f>
        <v>150.99155905387374</v>
      </c>
      <c r="Q27" s="11"/>
      <c r="R27" s="11">
        <f>'Scen 3 Total Costs '!I35</f>
        <v>157.30567353040189</v>
      </c>
      <c r="S27" s="11"/>
      <c r="T27" s="11">
        <f>'Scen 3 Total Costs '!J35</f>
        <v>162.17930158431676</v>
      </c>
      <c r="U27" s="11"/>
      <c r="V27" s="11">
        <f>'Scen 3 Total Costs '!K35</f>
        <v>170.63287633601033</v>
      </c>
      <c r="W27" s="11"/>
      <c r="X27" s="11">
        <f>'Scen 3 Total Costs '!L35</f>
        <v>178.79896116730802</v>
      </c>
      <c r="Y27" s="11"/>
      <c r="Z27" s="11">
        <f>'Scen 3 Total Costs '!M35</f>
        <v>185.67409010656502</v>
      </c>
      <c r="AA27" s="11"/>
      <c r="AB27" s="11">
        <f>'Scen 3 Total Costs '!N35</f>
        <v>195.94244264682996</v>
      </c>
      <c r="AC27" s="11"/>
      <c r="AD27" s="11">
        <f>'Scen 3 Total Costs '!O35</f>
        <v>208.24318105981067</v>
      </c>
      <c r="AE27" s="11"/>
      <c r="AF27" s="11">
        <f>'Scen 3 Total Costs '!P35</f>
        <v>220.83961446055432</v>
      </c>
      <c r="AG27" s="11"/>
      <c r="AH27" s="11">
        <f>'Scen 3 Total Costs '!Q35</f>
        <v>236.38613513730391</v>
      </c>
      <c r="AI27" s="11"/>
      <c r="AJ27" s="11">
        <f>'Scen 3 Total Costs '!R35</f>
        <v>256.10055643978632</v>
      </c>
      <c r="AK27" s="11"/>
      <c r="AL27" s="11">
        <f>'Scen 3 Total Costs '!S35</f>
        <v>278.25041170162541</v>
      </c>
      <c r="AM27" s="11"/>
      <c r="AN27" s="11">
        <f>'Scen 3 Total Costs '!T35</f>
        <v>303.00551187168151</v>
      </c>
      <c r="AO27" s="11"/>
      <c r="AP27" s="11">
        <f>'Scen 3 Total Costs '!U35</f>
        <v>336.5988694053699</v>
      </c>
      <c r="AQ27" s="11"/>
      <c r="AR27" s="11">
        <f>'Scen 3 Total Costs '!V35</f>
        <v>380.1996409040637</v>
      </c>
      <c r="AS27" s="11"/>
      <c r="AT27" s="11">
        <f>'Scen 3 Total Costs '!W35</f>
        <v>446.49153848926488</v>
      </c>
      <c r="AU27" s="11"/>
      <c r="AW27" s="11"/>
      <c r="AX27" s="11"/>
      <c r="AY27" s="24"/>
    </row>
    <row r="28" spans="1:127" x14ac:dyDescent="0.25">
      <c r="A28" t="s">
        <v>57</v>
      </c>
      <c r="C28" s="11">
        <f>'Scen 3 Total Costs '!B41</f>
        <v>819.32611947089629</v>
      </c>
      <c r="D28" s="11"/>
      <c r="E28" s="11">
        <f>'Scen 3 Total Costs '!C41</f>
        <v>744.71103680768249</v>
      </c>
      <c r="F28" s="11"/>
      <c r="G28" s="11">
        <f>'Scen 3 Total Costs '!D41</f>
        <v>732.86721070909846</v>
      </c>
      <c r="H28" s="11"/>
      <c r="I28" s="11">
        <f>'Scen 3 Total Costs '!E41</f>
        <v>774.07887101518918</v>
      </c>
      <c r="J28" s="11"/>
      <c r="K28" s="11"/>
      <c r="L28" s="11"/>
      <c r="M28" s="11">
        <f>'Scen 3 Total Costs '!F41</f>
        <v>780.01361566580863</v>
      </c>
      <c r="N28" s="11"/>
      <c r="O28" s="11">
        <f>'Scen 3 Total Costs '!G41</f>
        <v>773.67859527171845</v>
      </c>
      <c r="P28" s="11"/>
      <c r="Q28" s="11">
        <f>'Scen 3 Total Costs '!H41</f>
        <v>795.89111845714615</v>
      </c>
      <c r="R28" s="11"/>
      <c r="S28" s="11">
        <f>'Scen 3 Total Costs '!I41</f>
        <v>850.97661638615443</v>
      </c>
      <c r="T28" s="11"/>
      <c r="U28" s="11">
        <f>'Scen 3 Total Costs '!J41</f>
        <v>861.63132060940666</v>
      </c>
      <c r="V28" s="11"/>
      <c r="W28" s="11">
        <f>'Scen 3 Total Costs '!K41</f>
        <v>895.83444372990539</v>
      </c>
      <c r="X28" s="11"/>
      <c r="Y28" s="11">
        <f>'Scen 3 Total Costs '!L41</f>
        <v>922.2320543704177</v>
      </c>
      <c r="Z28" s="11"/>
      <c r="AA28" s="11">
        <f>'Scen 3 Total Costs '!M41</f>
        <v>937.55747424252843</v>
      </c>
      <c r="AB28" s="11"/>
      <c r="AC28" s="11">
        <f>'Scen 3 Total Costs '!N41</f>
        <v>969.74629859053755</v>
      </c>
      <c r="AD28" s="11"/>
      <c r="AE28" s="11">
        <f>'Scen 3 Total Costs '!O41</f>
        <v>1038.7549678029754</v>
      </c>
      <c r="AF28" s="11"/>
      <c r="AG28" s="11">
        <f>'Scen 3 Total Costs '!P41</f>
        <v>1107.275129631681</v>
      </c>
      <c r="AH28" s="11"/>
      <c r="AI28" s="11">
        <f>'Scen 3 Total Costs '!Q41</f>
        <v>1192.812638898615</v>
      </c>
      <c r="AJ28" s="11"/>
      <c r="AK28" s="11">
        <f>'Scen 3 Total Costs '!R41</f>
        <v>1304.5885767577361</v>
      </c>
      <c r="AL28" s="11"/>
      <c r="AM28" s="11">
        <f>'Scen 3 Total Costs '!S41</f>
        <v>1434.7745373896087</v>
      </c>
      <c r="AN28" s="11"/>
      <c r="AO28" s="11">
        <f>'Scen 3 Total Costs '!T41</f>
        <v>1587.8890473866434</v>
      </c>
      <c r="AP28" s="11"/>
      <c r="AQ28" s="11">
        <f>'Scen 3 Total Costs '!U41</f>
        <v>1783.7289534629526</v>
      </c>
      <c r="AR28" s="11"/>
      <c r="AS28" s="11">
        <f>'Scen 3 Total Costs '!V41</f>
        <v>2053.5908237739382</v>
      </c>
      <c r="AT28" s="11"/>
      <c r="AU28" s="11">
        <f>'Scen 3 Total Costs '!W41</f>
        <v>2476.049986940362</v>
      </c>
      <c r="AV28" s="11"/>
      <c r="AW28" s="11"/>
      <c r="AX28" s="11"/>
      <c r="AY28" s="24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</row>
    <row r="29" spans="1:127" x14ac:dyDescent="0.25">
      <c r="A29" t="s">
        <v>40</v>
      </c>
      <c r="C29" s="11">
        <f>'Scen 3 Total Costs '!B42</f>
        <v>138.50863702672874</v>
      </c>
      <c r="D29" s="11"/>
      <c r="E29" s="11">
        <f>'Scen 3 Total Costs '!C42</f>
        <v>148.64874272221107</v>
      </c>
      <c r="F29" s="11"/>
      <c r="G29" s="11">
        <f>'Scen 3 Total Costs '!D42</f>
        <v>173.09910541060239</v>
      </c>
      <c r="H29" s="11"/>
      <c r="I29" s="11">
        <f>'Scen 3 Total Costs '!E42</f>
        <v>184.65429626069903</v>
      </c>
      <c r="J29" s="11"/>
      <c r="K29" s="11"/>
      <c r="L29" s="11"/>
      <c r="M29" s="11">
        <f>'Scen 3 Total Costs '!F42</f>
        <v>179.89867492631413</v>
      </c>
      <c r="N29" s="11"/>
      <c r="O29" s="11">
        <f>'Scen 3 Total Costs '!G42</f>
        <v>187.31352889013033</v>
      </c>
      <c r="P29" s="11"/>
      <c r="Q29" s="11">
        <f>'Scen 3 Total Costs '!H42</f>
        <v>208.9425363478326</v>
      </c>
      <c r="R29" s="11"/>
      <c r="S29" s="11">
        <f>'Scen 3 Total Costs '!I42</f>
        <v>195.88017654329474</v>
      </c>
      <c r="T29" s="11"/>
      <c r="U29" s="11">
        <f>'Scen 3 Total Costs '!J42</f>
        <v>216.53403441782351</v>
      </c>
      <c r="V29" s="11"/>
      <c r="W29" s="11">
        <f>'Scen 3 Total Costs '!K42</f>
        <v>238.49781837790627</v>
      </c>
      <c r="X29" s="11"/>
      <c r="Y29" s="11">
        <f>'Scen 3 Total Costs '!L42</f>
        <v>266.35690310813322</v>
      </c>
      <c r="Z29" s="11"/>
      <c r="AA29" s="11">
        <f>'Scen 3 Total Costs '!M42</f>
        <v>296.70661021537404</v>
      </c>
      <c r="AB29" s="11"/>
      <c r="AC29" s="11">
        <f>'Scen 3 Total Costs '!N42</f>
        <v>332.74765603999697</v>
      </c>
      <c r="AD29" s="11"/>
      <c r="AE29" s="11">
        <f>'Scen 3 Total Costs '!O42</f>
        <v>345.47768985979985</v>
      </c>
      <c r="AF29" s="11"/>
      <c r="AG29" s="11">
        <f>'Scen 3 Total Costs '!P42</f>
        <v>360.65984391914435</v>
      </c>
      <c r="AH29" s="11"/>
      <c r="AI29" s="11">
        <f>'Scen 3 Total Costs '!Q42</f>
        <v>378.43127531067876</v>
      </c>
      <c r="AJ29" s="11"/>
      <c r="AK29" s="11">
        <f>'Scen 3 Total Costs '!R42</f>
        <v>397.66857499695266</v>
      </c>
      <c r="AL29" s="11"/>
      <c r="AM29" s="11">
        <f>'Scen 3 Total Costs '!S42</f>
        <v>414.68844238492824</v>
      </c>
      <c r="AN29" s="11"/>
      <c r="AO29" s="11">
        <f>'Scen 3 Total Costs '!T42</f>
        <v>426.09694264344114</v>
      </c>
      <c r="AP29" s="11"/>
      <c r="AQ29" s="11">
        <f>'Scen 3 Total Costs '!U42</f>
        <v>453.52155653606485</v>
      </c>
      <c r="AR29" s="11"/>
      <c r="AS29" s="11">
        <f>'Scen 3 Total Costs '!V42</f>
        <v>473.44208106594573</v>
      </c>
      <c r="AT29" s="11"/>
      <c r="AU29" s="11">
        <f>'Scen 3 Total Costs '!W42</f>
        <v>491.77135088117302</v>
      </c>
      <c r="AV29" s="11"/>
      <c r="AW29" s="11"/>
      <c r="AX29" s="11"/>
      <c r="AY29" s="24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</row>
    <row r="30" spans="1:127" x14ac:dyDescent="0.25">
      <c r="AW30" s="11"/>
      <c r="AX30" s="11"/>
      <c r="AY30" s="24"/>
    </row>
    <row r="31" spans="1:127" x14ac:dyDescent="0.25">
      <c r="A31" s="8" t="s">
        <v>43</v>
      </c>
      <c r="AW31" s="11"/>
      <c r="AX31" s="11"/>
      <c r="AY31" s="24"/>
    </row>
    <row r="32" spans="1:127" x14ac:dyDescent="0.25">
      <c r="B32" s="42">
        <v>2024</v>
      </c>
      <c r="C32" s="42"/>
      <c r="D32" s="42">
        <v>2025</v>
      </c>
      <c r="E32" s="42"/>
      <c r="F32" s="42">
        <v>2026</v>
      </c>
      <c r="G32" s="42"/>
      <c r="H32" s="42">
        <v>2027</v>
      </c>
      <c r="I32" s="42"/>
      <c r="J32" s="25"/>
      <c r="K32" s="28"/>
      <c r="L32" s="42">
        <v>2028</v>
      </c>
      <c r="M32" s="42"/>
      <c r="N32" s="42">
        <v>2029</v>
      </c>
      <c r="O32" s="42"/>
      <c r="P32" s="42">
        <v>2030</v>
      </c>
      <c r="Q32" s="42"/>
      <c r="R32" s="42">
        <v>2031</v>
      </c>
      <c r="S32" s="42"/>
      <c r="T32" s="42">
        <v>2032</v>
      </c>
      <c r="U32" s="42"/>
      <c r="V32" s="42">
        <v>2033</v>
      </c>
      <c r="W32" s="42"/>
      <c r="X32" s="42">
        <v>2034</v>
      </c>
      <c r="Y32" s="42"/>
      <c r="Z32" s="42">
        <v>2035</v>
      </c>
      <c r="AA32" s="42"/>
      <c r="AB32" s="42">
        <v>2036</v>
      </c>
      <c r="AC32" s="42"/>
      <c r="AD32" s="42">
        <v>2037</v>
      </c>
      <c r="AE32" s="42"/>
      <c r="AF32" s="42">
        <v>2038</v>
      </c>
      <c r="AG32" s="42"/>
      <c r="AH32" s="42">
        <v>2039</v>
      </c>
      <c r="AI32" s="42"/>
      <c r="AJ32" s="42">
        <v>2040</v>
      </c>
      <c r="AK32" s="42"/>
      <c r="AL32" s="42">
        <v>2041</v>
      </c>
      <c r="AM32" s="42"/>
      <c r="AN32" s="42">
        <v>2042</v>
      </c>
      <c r="AO32" s="42"/>
      <c r="AP32" s="42">
        <v>2043</v>
      </c>
      <c r="AQ32" s="42"/>
      <c r="AR32" s="42">
        <v>2044</v>
      </c>
      <c r="AS32" s="42"/>
      <c r="AT32" s="42">
        <v>2045</v>
      </c>
      <c r="AU32" s="42"/>
      <c r="AW32" s="11"/>
      <c r="AX32" s="11"/>
      <c r="AY32" s="24"/>
    </row>
    <row r="33" spans="1:150" x14ac:dyDescent="0.25">
      <c r="B33" s="8" t="s">
        <v>58</v>
      </c>
      <c r="C33" s="8" t="s">
        <v>59</v>
      </c>
      <c r="D33" s="8" t="s">
        <v>58</v>
      </c>
      <c r="E33" s="8" t="s">
        <v>59</v>
      </c>
      <c r="F33" s="8" t="s">
        <v>58</v>
      </c>
      <c r="G33" s="8" t="s">
        <v>59</v>
      </c>
      <c r="H33" s="8" t="s">
        <v>58</v>
      </c>
      <c r="I33" s="8" t="s">
        <v>59</v>
      </c>
      <c r="J33" s="8"/>
      <c r="K33" s="8"/>
      <c r="L33" s="8" t="s">
        <v>58</v>
      </c>
      <c r="M33" s="8" t="s">
        <v>59</v>
      </c>
      <c r="N33" s="8" t="s">
        <v>58</v>
      </c>
      <c r="O33" s="8" t="s">
        <v>59</v>
      </c>
      <c r="P33" s="8" t="s">
        <v>58</v>
      </c>
      <c r="Q33" s="8" t="s">
        <v>59</v>
      </c>
      <c r="R33" s="8" t="s">
        <v>58</v>
      </c>
      <c r="S33" s="8" t="s">
        <v>59</v>
      </c>
      <c r="T33" s="8" t="s">
        <v>58</v>
      </c>
      <c r="U33" s="8" t="s">
        <v>59</v>
      </c>
      <c r="V33" s="8" t="s">
        <v>58</v>
      </c>
      <c r="W33" s="8" t="s">
        <v>59</v>
      </c>
      <c r="X33" s="8" t="s">
        <v>58</v>
      </c>
      <c r="Y33" s="8" t="s">
        <v>59</v>
      </c>
      <c r="Z33" s="8" t="s">
        <v>58</v>
      </c>
      <c r="AA33" s="8" t="s">
        <v>59</v>
      </c>
      <c r="AB33" s="8" t="s">
        <v>58</v>
      </c>
      <c r="AC33" s="8" t="s">
        <v>59</v>
      </c>
      <c r="AD33" s="8" t="s">
        <v>58</v>
      </c>
      <c r="AE33" s="8" t="s">
        <v>59</v>
      </c>
      <c r="AF33" s="8" t="s">
        <v>58</v>
      </c>
      <c r="AG33" s="8" t="s">
        <v>59</v>
      </c>
      <c r="AH33" s="8" t="s">
        <v>58</v>
      </c>
      <c r="AI33" s="8" t="s">
        <v>59</v>
      </c>
      <c r="AJ33" s="8" t="s">
        <v>58</v>
      </c>
      <c r="AK33" s="8" t="s">
        <v>59</v>
      </c>
      <c r="AL33" s="8" t="s">
        <v>58</v>
      </c>
      <c r="AM33" s="8" t="s">
        <v>59</v>
      </c>
      <c r="AN33" s="8" t="s">
        <v>58</v>
      </c>
      <c r="AO33" s="8" t="s">
        <v>59</v>
      </c>
      <c r="AP33" s="8" t="s">
        <v>58</v>
      </c>
      <c r="AQ33" s="8" t="s">
        <v>59</v>
      </c>
      <c r="AR33" s="8" t="s">
        <v>58</v>
      </c>
      <c r="AS33" s="8" t="s">
        <v>59</v>
      </c>
      <c r="AT33" s="8" t="s">
        <v>58</v>
      </c>
      <c r="AU33" s="8" t="s">
        <v>59</v>
      </c>
      <c r="AW33" s="11"/>
      <c r="AX33" s="11"/>
      <c r="AY33" s="24"/>
    </row>
    <row r="34" spans="1:150" x14ac:dyDescent="0.25">
      <c r="A34" t="s">
        <v>1</v>
      </c>
      <c r="B34" s="11">
        <f>'Scen 4 Total Costs  HHP'!B33</f>
        <v>715.68547944355612</v>
      </c>
      <c r="C34" s="11"/>
      <c r="D34" s="11">
        <f>'Scen 4 Total Costs  HHP'!C33</f>
        <v>740.11862479372405</v>
      </c>
      <c r="E34" s="11"/>
      <c r="F34" s="11">
        <f>'Scen 4 Total Costs  HHP'!D33</f>
        <v>716.76036795413177</v>
      </c>
      <c r="G34" s="11"/>
      <c r="H34" s="11">
        <f>'Scen 4 Total Costs  HHP'!E33</f>
        <v>737.76612079783024</v>
      </c>
      <c r="I34" s="11"/>
      <c r="J34" s="11"/>
      <c r="K34" s="11"/>
      <c r="L34" s="11">
        <f>'Scen 4 Total Costs  HHP'!F33</f>
        <v>748.27762457267761</v>
      </c>
      <c r="M34" s="11"/>
      <c r="N34" s="11">
        <f>'Scen 4 Total Costs  HHP'!G33</f>
        <v>736.2748566737173</v>
      </c>
      <c r="O34" s="11"/>
      <c r="P34" s="11">
        <f>'Scen 4 Total Costs  HHP'!H33</f>
        <v>738.8173900730302</v>
      </c>
      <c r="Q34" s="11"/>
      <c r="R34" s="11">
        <f>'Scen 4 Total Costs  HHP'!I33</f>
        <v>749.25627992529508</v>
      </c>
      <c r="S34" s="11"/>
      <c r="T34" s="11">
        <f>'Scen 4 Total Costs  HHP'!J33</f>
        <v>749.29999771609653</v>
      </c>
      <c r="U34" s="11"/>
      <c r="V34" s="11">
        <f>'Scen 4 Total Costs  HHP'!K33</f>
        <v>751.34981019000975</v>
      </c>
      <c r="W34" s="11"/>
      <c r="X34" s="11">
        <f>'Scen 4 Total Costs  HHP'!L33</f>
        <v>750.83212479440692</v>
      </c>
      <c r="Y34" s="11"/>
      <c r="Z34" s="11">
        <f>'Scen 4 Total Costs  HHP'!M33</f>
        <v>792.48261853801534</v>
      </c>
      <c r="AA34" s="11"/>
      <c r="AB34" s="11">
        <f>'Scen 4 Total Costs  HHP'!N33</f>
        <v>821.96159207937615</v>
      </c>
      <c r="AC34" s="11"/>
      <c r="AD34" s="11">
        <f>'Scen 4 Total Costs  HHP'!O33</f>
        <v>842.49793015065654</v>
      </c>
      <c r="AE34" s="11"/>
      <c r="AF34" s="11">
        <f>'Scen 4 Total Costs  HHP'!P33</f>
        <v>866.45469995294491</v>
      </c>
      <c r="AG34" s="11"/>
      <c r="AH34" s="11">
        <f>'Scen 4 Total Costs  HHP'!Q33</f>
        <v>868.63454511822079</v>
      </c>
      <c r="AI34" s="11"/>
      <c r="AJ34" s="11">
        <f>'Scen 4 Total Costs  HHP'!R33</f>
        <v>874.95026593136322</v>
      </c>
      <c r="AK34" s="11"/>
      <c r="AL34" s="11">
        <f>'Scen 4 Total Costs  HHP'!S33</f>
        <v>886.71731342149985</v>
      </c>
      <c r="AM34" s="11"/>
      <c r="AN34" s="11">
        <f>'Scen 4 Total Costs  HHP'!T33</f>
        <v>879.76536250635354</v>
      </c>
      <c r="AO34" s="11"/>
      <c r="AP34" s="11">
        <f>'Scen 4 Total Costs  HHP'!U33</f>
        <v>928.33749589075319</v>
      </c>
      <c r="AQ34" s="11"/>
      <c r="AR34" s="11">
        <f>'Scen 4 Total Costs  HHP'!V33</f>
        <v>917.22051312413521</v>
      </c>
      <c r="AS34" s="11"/>
      <c r="AT34" s="11">
        <f>'Scen 4 Total Costs  HHP'!W33</f>
        <v>967.93520702278659</v>
      </c>
      <c r="AU34" s="11"/>
      <c r="AV34" s="11"/>
      <c r="AW34" s="11"/>
      <c r="AX34" s="11"/>
      <c r="AY34" s="24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</row>
    <row r="35" spans="1:150" x14ac:dyDescent="0.25">
      <c r="A35" t="s">
        <v>50</v>
      </c>
      <c r="B35" s="11">
        <f>'Scen 4 Total Costs  HHP'!B34</f>
        <v>58.132841490057054</v>
      </c>
      <c r="C35" s="11"/>
      <c r="D35" s="11">
        <f>'Scen 4 Total Costs  HHP'!C34</f>
        <v>61.610338989766696</v>
      </c>
      <c r="E35" s="11"/>
      <c r="F35" s="11">
        <f>'Scen 4 Total Costs  HHP'!D34</f>
        <v>60.862517895372129</v>
      </c>
      <c r="G35" s="11"/>
      <c r="H35" s="11">
        <f>'Scen 4 Total Costs  HHP'!E34</f>
        <v>63.595934118802653</v>
      </c>
      <c r="I35" s="11"/>
      <c r="J35" s="11"/>
      <c r="K35" s="11"/>
      <c r="L35" s="11">
        <f>'Scen 4 Total Costs  HHP'!F34</f>
        <v>64.788854777954597</v>
      </c>
      <c r="M35" s="11"/>
      <c r="N35" s="11">
        <f>'Scen 4 Total Costs  HHP'!G34</f>
        <v>65.565274473543596</v>
      </c>
      <c r="O35" s="11"/>
      <c r="P35" s="11">
        <f>'Scen 4 Total Costs  HHP'!H34</f>
        <v>65.918708502317486</v>
      </c>
      <c r="Q35" s="11"/>
      <c r="R35" s="11">
        <f>'Scen 4 Total Costs  HHP'!I34</f>
        <v>66.981488468773122</v>
      </c>
      <c r="S35" s="11"/>
      <c r="T35" s="11">
        <f>'Scen 4 Total Costs  HHP'!J34</f>
        <v>68.178356438789052</v>
      </c>
      <c r="U35" s="11"/>
      <c r="V35" s="11">
        <f>'Scen 4 Total Costs  HHP'!K34</f>
        <v>69.590076168555854</v>
      </c>
      <c r="W35" s="11"/>
      <c r="X35" s="11">
        <f>'Scen 4 Total Costs  HHP'!L34</f>
        <v>69.685921159938815</v>
      </c>
      <c r="Y35" s="11"/>
      <c r="Z35" s="11">
        <f>'Scen 4 Total Costs  HHP'!M34</f>
        <v>74.256740943956189</v>
      </c>
      <c r="AA35" s="11"/>
      <c r="AB35" s="11">
        <f>'Scen 4 Total Costs  HHP'!N34</f>
        <v>77.07562325414699</v>
      </c>
      <c r="AC35" s="11"/>
      <c r="AD35" s="11">
        <f>'Scen 4 Total Costs  HHP'!O34</f>
        <v>80.001888760565535</v>
      </c>
      <c r="AE35" s="11"/>
      <c r="AF35" s="11">
        <f>'Scen 4 Total Costs  HHP'!P34</f>
        <v>82.854694408215835</v>
      </c>
      <c r="AG35" s="11"/>
      <c r="AH35" s="11">
        <f>'Scen 4 Total Costs  HHP'!Q34</f>
        <v>83.107866312774675</v>
      </c>
      <c r="AI35" s="11"/>
      <c r="AJ35" s="11">
        <f>'Scen 4 Total Costs  HHP'!R34</f>
        <v>83.827461207288337</v>
      </c>
      <c r="AK35" s="11"/>
      <c r="AL35" s="11">
        <f>'Scen 4 Total Costs  HHP'!S34</f>
        <v>85.471808186564857</v>
      </c>
      <c r="AM35" s="11"/>
      <c r="AN35" s="11">
        <f>'Scen 4 Total Costs  HHP'!T34</f>
        <v>86.674127322953368</v>
      </c>
      <c r="AO35" s="11"/>
      <c r="AP35" s="11">
        <f>'Scen 4 Total Costs  HHP'!U34</f>
        <v>90.49037615169749</v>
      </c>
      <c r="AQ35" s="11"/>
      <c r="AR35" s="11">
        <f>'Scen 4 Total Costs  HHP'!V34</f>
        <v>89.85278605611488</v>
      </c>
      <c r="AS35" s="11"/>
      <c r="AT35" s="11">
        <f>'Scen 4 Total Costs  HHP'!W34</f>
        <v>96.197239556147878</v>
      </c>
      <c r="AU35" s="11"/>
      <c r="AV35" s="11"/>
      <c r="AW35" s="11"/>
      <c r="AX35" s="11"/>
      <c r="AY35" s="24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150" x14ac:dyDescent="0.25">
      <c r="A36" t="s">
        <v>39</v>
      </c>
      <c r="B36" s="11">
        <f>'Scen 4 Total Costs  HHP'!B35</f>
        <v>148.67179181930558</v>
      </c>
      <c r="C36" s="11"/>
      <c r="D36" s="11">
        <f>'Scen 4 Total Costs  HHP'!C35</f>
        <v>133.83504883271391</v>
      </c>
      <c r="E36" s="11"/>
      <c r="F36" s="11">
        <f>'Scen 4 Total Costs  HHP'!D35</f>
        <v>135.84905173614783</v>
      </c>
      <c r="G36" s="11"/>
      <c r="H36" s="11">
        <f>'Scen 4 Total Costs  HHP'!E35</f>
        <v>143.6901204145062</v>
      </c>
      <c r="I36" s="11"/>
      <c r="J36" s="11"/>
      <c r="K36" s="11"/>
      <c r="L36" s="11">
        <f>'Scen 4 Total Costs  HHP'!F35</f>
        <v>143.24165466843766</v>
      </c>
      <c r="M36" s="11"/>
      <c r="N36" s="11">
        <f>'Scen 4 Total Costs  HHP'!G35</f>
        <v>144.12020404858063</v>
      </c>
      <c r="O36" s="11"/>
      <c r="P36" s="11">
        <f>'Scen 4 Total Costs  HHP'!H35</f>
        <v>149.72013383232232</v>
      </c>
      <c r="Q36" s="11"/>
      <c r="R36" s="11">
        <f>'Scen 4 Total Costs  HHP'!I35</f>
        <v>155.49098077396735</v>
      </c>
      <c r="S36" s="11"/>
      <c r="T36" s="11">
        <f>'Scen 4 Total Costs  HHP'!J35</f>
        <v>159.77485422016244</v>
      </c>
      <c r="U36" s="11"/>
      <c r="V36" s="11">
        <f>'Scen 4 Total Costs  HHP'!K35</f>
        <v>167.4621537263472</v>
      </c>
      <c r="W36" s="11"/>
      <c r="X36" s="11">
        <f>'Scen 4 Total Costs  HHP'!L35</f>
        <v>174.85168842205647</v>
      </c>
      <c r="Y36" s="11"/>
      <c r="Z36" s="11">
        <f>'Scen 4 Total Costs  HHP'!M35</f>
        <v>181.03314883422649</v>
      </c>
      <c r="AA36" s="11"/>
      <c r="AB36" s="11">
        <f>'Scen 4 Total Costs  HHP'!N35</f>
        <v>190.26766842506376</v>
      </c>
      <c r="AC36" s="11"/>
      <c r="AD36" s="11">
        <f>'Scen 4 Total Costs  HHP'!O35</f>
        <v>201.33878845108921</v>
      </c>
      <c r="AE36" s="11"/>
      <c r="AF36" s="11">
        <f>'Scen 4 Total Costs  HHP'!P35</f>
        <v>212.53291452058684</v>
      </c>
      <c r="AG36" s="11"/>
      <c r="AH36" s="11">
        <f>'Scen 4 Total Costs  HHP'!Q35</f>
        <v>226.43271910581862</v>
      </c>
      <c r="AI36" s="11"/>
      <c r="AJ36" s="11">
        <f>'Scen 4 Total Costs  HHP'!R35</f>
        <v>244.21933138358384</v>
      </c>
      <c r="AK36" s="11"/>
      <c r="AL36" s="11">
        <f>'Scen 4 Total Costs  HHP'!S35</f>
        <v>265.37690970285615</v>
      </c>
      <c r="AM36" s="11"/>
      <c r="AN36" s="11">
        <f>'Scen 4 Total Costs  HHP'!T35</f>
        <v>289.28266665547051</v>
      </c>
      <c r="AO36" s="11"/>
      <c r="AP36" s="11">
        <f>'Scen 4 Total Costs  HHP'!U35</f>
        <v>321.92699548931569</v>
      </c>
      <c r="AQ36" s="11"/>
      <c r="AR36" s="11">
        <f>'Scen 4 Total Costs  HHP'!V35</f>
        <v>360.17156267617202</v>
      </c>
      <c r="AS36" s="11"/>
      <c r="AT36" s="11">
        <f>'Scen 4 Total Costs  HHP'!W35</f>
        <v>417.44226207403659</v>
      </c>
      <c r="AU36" s="11"/>
      <c r="AV36" s="11"/>
      <c r="AW36" s="11"/>
      <c r="AX36" s="11"/>
      <c r="AY36" s="24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</row>
    <row r="37" spans="1:150" x14ac:dyDescent="0.25">
      <c r="A37" t="s">
        <v>57</v>
      </c>
      <c r="C37" s="11">
        <f>'Scen 4 Total Costs  HHP'!B41</f>
        <v>819.14630215163083</v>
      </c>
      <c r="D37" s="11"/>
      <c r="E37" s="11">
        <f>'Scen 4 Total Costs  HHP'!C41</f>
        <v>744.21774902118057</v>
      </c>
      <c r="F37" s="11"/>
      <c r="G37" s="11">
        <f>'Scen 4 Total Costs  HHP'!D41</f>
        <v>732.08310760873474</v>
      </c>
      <c r="H37" s="11"/>
      <c r="I37" s="11">
        <f>'Scen 4 Total Costs  HHP'!E41</f>
        <v>772.70970536691232</v>
      </c>
      <c r="J37" s="11"/>
      <c r="K37" s="11"/>
      <c r="L37" s="11"/>
      <c r="M37" s="11">
        <f>'Scen 4 Total Costs  HHP'!F41</f>
        <v>774.46735877628942</v>
      </c>
      <c r="N37" s="11"/>
      <c r="O37" s="11">
        <f>'Scen 4 Total Costs  HHP'!G41</f>
        <v>771.79124795274004</v>
      </c>
      <c r="P37" s="11"/>
      <c r="Q37" s="11">
        <f>'Scen 4 Total Costs  HHP'!H41</f>
        <v>787.4299113526688</v>
      </c>
      <c r="R37" s="11"/>
      <c r="S37" s="11">
        <f>'Scen 4 Total Costs  HHP'!I41</f>
        <v>838.89997988272773</v>
      </c>
      <c r="T37" s="11"/>
      <c r="U37" s="11">
        <f>'Scen 4 Total Costs  HHP'!J41</f>
        <v>845.64659370102265</v>
      </c>
      <c r="V37" s="11"/>
      <c r="W37" s="11">
        <f>'Scen 4 Total Costs  HHP'!K41</f>
        <v>874.75613204949377</v>
      </c>
      <c r="X37" s="11"/>
      <c r="Y37" s="11">
        <f>'Scen 4 Total Costs  HHP'!L41</f>
        <v>895.99205405647911</v>
      </c>
      <c r="Z37" s="11"/>
      <c r="AA37" s="11">
        <f>'Scen 4 Total Costs  HHP'!M41</f>
        <v>906.70692785106246</v>
      </c>
      <c r="AB37" s="11"/>
      <c r="AC37" s="11">
        <f>'Scen 4 Total Costs  HHP'!N41</f>
        <v>932.02420521505599</v>
      </c>
      <c r="AD37" s="11"/>
      <c r="AE37" s="11">
        <f>'Scen 4 Total Costs  HHP'!O41</f>
        <v>992.86013618506661</v>
      </c>
      <c r="AF37" s="11"/>
      <c r="AG37" s="11">
        <f>'Scen 4 Total Costs  HHP'!P41</f>
        <v>1052.0599664171627</v>
      </c>
      <c r="AH37" s="11"/>
      <c r="AI37" s="11">
        <f>'Scen 4 Total Costs  HHP'!Q41</f>
        <v>1126.6529026011353</v>
      </c>
      <c r="AJ37" s="11"/>
      <c r="AK37" s="11">
        <f>'Scen 4 Total Costs  HHP'!R41</f>
        <v>1225.6160801545009</v>
      </c>
      <c r="AL37" s="11"/>
      <c r="AM37" s="11">
        <f>'Scen 4 Total Costs  HHP'!S41</f>
        <v>1349.2074928660295</v>
      </c>
      <c r="AN37" s="11"/>
      <c r="AO37" s="11">
        <f>'Scen 4 Total Costs  HHP'!T41</f>
        <v>1496.6774458613734</v>
      </c>
      <c r="AP37" s="11"/>
      <c r="AQ37" s="11">
        <f>'Scen 4 Total Costs  HHP'!U41</f>
        <v>1686.2103329776223</v>
      </c>
      <c r="AR37" s="11"/>
      <c r="AS37" s="11">
        <f>'Scen 4 Total Costs  HHP'!V41</f>
        <v>1920.4723058757049</v>
      </c>
      <c r="AT37" s="11"/>
      <c r="AU37" s="11">
        <f>'Scen 4 Total Costs  HHP'!W41</f>
        <v>2282.9599617965528</v>
      </c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</row>
    <row r="38" spans="1:150" x14ac:dyDescent="0.25">
      <c r="A38" t="s">
        <v>40</v>
      </c>
      <c r="C38" s="11">
        <f>'Scen 4 Total Costs  HHP'!B42</f>
        <v>138.50734117959649</v>
      </c>
      <c r="D38" s="11"/>
      <c r="E38" s="11">
        <f>'Scen 4 Total Costs  HHP'!C42</f>
        <v>148.64509745427699</v>
      </c>
      <c r="F38" s="11"/>
      <c r="G38" s="11">
        <f>'Scen 4 Total Costs  HHP'!D42</f>
        <v>173.09377139599994</v>
      </c>
      <c r="H38" s="11"/>
      <c r="I38" s="11">
        <f>'Scen 4 Total Costs  HHP'!E42</f>
        <v>184.64849762327017</v>
      </c>
      <c r="J38" s="11"/>
      <c r="K38" s="11"/>
      <c r="L38" s="11"/>
      <c r="M38" s="11">
        <f>'Scen 4 Total Costs  HHP'!F42</f>
        <v>179.89372332954963</v>
      </c>
      <c r="N38" s="11"/>
      <c r="O38" s="11">
        <f>'Scen 4 Total Costs  HHP'!G42</f>
        <v>187.3105457959773</v>
      </c>
      <c r="P38" s="11"/>
      <c r="Q38" s="11">
        <f>'Scen 4 Total Costs  HHP'!H42</f>
        <v>208.94253634783254</v>
      </c>
      <c r="R38" s="11"/>
      <c r="S38" s="11">
        <f>'Scen 4 Total Costs  HHP'!I42</f>
        <v>195.88017654329474</v>
      </c>
      <c r="T38" s="11"/>
      <c r="U38" s="11">
        <f>'Scen 4 Total Costs  HHP'!J42</f>
        <v>216.53403441782351</v>
      </c>
      <c r="V38" s="11"/>
      <c r="W38" s="11">
        <f>'Scen 4 Total Costs  HHP'!K42</f>
        <v>238.49781837790619</v>
      </c>
      <c r="X38" s="11"/>
      <c r="Y38" s="11">
        <f>'Scen 4 Total Costs  HHP'!L42</f>
        <v>266.35690310813322</v>
      </c>
      <c r="Z38" s="11"/>
      <c r="AA38" s="11">
        <f>'Scen 4 Total Costs  HHP'!M42</f>
        <v>296.70661021537416</v>
      </c>
      <c r="AB38" s="11"/>
      <c r="AC38" s="11">
        <f>'Scen 4 Total Costs  HHP'!N42</f>
        <v>332.74765603999703</v>
      </c>
      <c r="AD38" s="11"/>
      <c r="AE38" s="11">
        <f>'Scen 4 Total Costs  HHP'!O42</f>
        <v>345.47768985979985</v>
      </c>
      <c r="AF38" s="11"/>
      <c r="AG38" s="11">
        <f>'Scen 4 Total Costs  HHP'!P42</f>
        <v>360.65984391914435</v>
      </c>
      <c r="AH38" s="11"/>
      <c r="AI38" s="11">
        <f>'Scen 4 Total Costs  HHP'!Q42</f>
        <v>378.4312753106787</v>
      </c>
      <c r="AJ38" s="11"/>
      <c r="AK38" s="11">
        <f>'Scen 4 Total Costs  HHP'!R42</f>
        <v>397.66857499695271</v>
      </c>
      <c r="AL38" s="11"/>
      <c r="AM38" s="11">
        <f>'Scen 4 Total Costs  HHP'!S42</f>
        <v>414.68844238492824</v>
      </c>
      <c r="AN38" s="11"/>
      <c r="AO38" s="11">
        <f>'Scen 4 Total Costs  HHP'!T42</f>
        <v>426.09694264344108</v>
      </c>
      <c r="AP38" s="11"/>
      <c r="AQ38" s="11">
        <f>'Scen 4 Total Costs  HHP'!U42</f>
        <v>453.52155653606485</v>
      </c>
      <c r="AR38" s="11"/>
      <c r="AS38" s="11">
        <f>'Scen 4 Total Costs  HHP'!V42</f>
        <v>473.44208106594573</v>
      </c>
      <c r="AT38" s="11"/>
      <c r="AU38" s="11">
        <f>'Scen 4 Total Costs  HHP'!W42</f>
        <v>491.77135088117296</v>
      </c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</row>
    <row r="40" spans="1:150" x14ac:dyDescent="0.25">
      <c r="B40" s="42" t="s">
        <v>51</v>
      </c>
      <c r="C40" s="42"/>
      <c r="D40" s="42"/>
      <c r="E40" s="42"/>
      <c r="F40" s="42"/>
      <c r="G40" s="42"/>
      <c r="H40" s="42"/>
      <c r="I40" s="42"/>
      <c r="J40" s="27" t="s">
        <v>61</v>
      </c>
      <c r="K40" s="27"/>
      <c r="L40" s="42" t="s">
        <v>15</v>
      </c>
      <c r="M40" s="42"/>
      <c r="N40" s="42"/>
      <c r="O40" s="42"/>
      <c r="P40" s="42"/>
      <c r="Q40" s="42"/>
      <c r="R40" s="42"/>
      <c r="S40" s="42"/>
      <c r="T40" s="25" t="s">
        <v>61</v>
      </c>
      <c r="U40" s="42" t="s">
        <v>42</v>
      </c>
      <c r="V40" s="42"/>
      <c r="W40" s="42"/>
      <c r="X40" s="42"/>
      <c r="Y40" s="42"/>
      <c r="Z40" s="42"/>
      <c r="AA40" s="42"/>
      <c r="AB40" s="42"/>
      <c r="AC40" s="26" t="s">
        <v>61</v>
      </c>
      <c r="AD40" s="42" t="s">
        <v>60</v>
      </c>
      <c r="AE40" s="42"/>
      <c r="AF40" s="42"/>
      <c r="AG40" s="42"/>
      <c r="AH40" s="42"/>
      <c r="AI40" s="42"/>
      <c r="AJ40" s="42"/>
      <c r="AK40" s="42"/>
    </row>
    <row r="41" spans="1:150" x14ac:dyDescent="0.25">
      <c r="B41" s="42">
        <v>2030</v>
      </c>
      <c r="C41" s="42"/>
      <c r="D41" s="42">
        <v>2035</v>
      </c>
      <c r="E41" s="42"/>
      <c r="F41" s="42">
        <v>2040</v>
      </c>
      <c r="G41" s="42"/>
      <c r="H41" s="42">
        <v>2045</v>
      </c>
      <c r="I41" s="42"/>
      <c r="J41" s="25"/>
      <c r="K41" s="28"/>
      <c r="L41" s="42">
        <v>2030</v>
      </c>
      <c r="M41" s="42"/>
      <c r="N41" s="42">
        <v>2035</v>
      </c>
      <c r="O41" s="42"/>
      <c r="P41" s="42">
        <v>2040</v>
      </c>
      <c r="Q41" s="42"/>
      <c r="R41" s="42">
        <v>2045</v>
      </c>
      <c r="S41" s="42"/>
      <c r="T41" s="25"/>
      <c r="U41" s="42">
        <v>2030</v>
      </c>
      <c r="V41" s="42"/>
      <c r="W41" s="42">
        <v>2035</v>
      </c>
      <c r="X41" s="42"/>
      <c r="Y41" s="42">
        <v>2040</v>
      </c>
      <c r="Z41" s="42"/>
      <c r="AA41" s="42">
        <v>2045</v>
      </c>
      <c r="AB41" s="42"/>
      <c r="AC41" s="25"/>
      <c r="AD41" s="42">
        <v>2030</v>
      </c>
      <c r="AE41" s="42"/>
      <c r="AF41" s="42">
        <v>2035</v>
      </c>
      <c r="AG41" s="42"/>
      <c r="AH41" s="42">
        <v>2040</v>
      </c>
      <c r="AI41" s="42"/>
      <c r="AJ41" s="42">
        <v>2045</v>
      </c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Y41" s="11"/>
      <c r="AZ41" s="11"/>
      <c r="BA41" s="24"/>
    </row>
    <row r="42" spans="1:150" x14ac:dyDescent="0.25">
      <c r="B42" s="8" t="s">
        <v>58</v>
      </c>
      <c r="C42" s="8" t="s">
        <v>59</v>
      </c>
      <c r="D42" s="8" t="s">
        <v>58</v>
      </c>
      <c r="E42" s="8" t="s">
        <v>59</v>
      </c>
      <c r="F42" s="8" t="s">
        <v>58</v>
      </c>
      <c r="G42" s="8" t="s">
        <v>59</v>
      </c>
      <c r="H42" s="8" t="s">
        <v>58</v>
      </c>
      <c r="I42" s="8" t="s">
        <v>59</v>
      </c>
      <c r="J42" s="8"/>
      <c r="K42" s="8"/>
      <c r="L42" s="8" t="s">
        <v>58</v>
      </c>
      <c r="M42" s="8" t="s">
        <v>59</v>
      </c>
      <c r="N42" s="8" t="s">
        <v>58</v>
      </c>
      <c r="O42" s="8" t="s">
        <v>59</v>
      </c>
      <c r="P42" s="8" t="s">
        <v>58</v>
      </c>
      <c r="Q42" s="8" t="s">
        <v>59</v>
      </c>
      <c r="R42" s="8" t="s">
        <v>58</v>
      </c>
      <c r="S42" s="8" t="s">
        <v>59</v>
      </c>
      <c r="T42" s="8"/>
      <c r="U42" s="8" t="s">
        <v>58</v>
      </c>
      <c r="V42" s="8" t="s">
        <v>59</v>
      </c>
      <c r="W42" s="8" t="s">
        <v>58</v>
      </c>
      <c r="X42" s="8" t="s">
        <v>59</v>
      </c>
      <c r="Y42" s="8" t="s">
        <v>58</v>
      </c>
      <c r="Z42" s="8" t="s">
        <v>59</v>
      </c>
      <c r="AA42" s="8" t="s">
        <v>58</v>
      </c>
      <c r="AB42" s="8" t="s">
        <v>59</v>
      </c>
      <c r="AC42" s="8"/>
      <c r="AD42" s="8" t="s">
        <v>58</v>
      </c>
      <c r="AE42" s="8" t="s">
        <v>59</v>
      </c>
      <c r="AF42" s="8" t="s">
        <v>58</v>
      </c>
      <c r="AG42" s="8" t="s">
        <v>59</v>
      </c>
      <c r="AH42" s="8" t="s">
        <v>58</v>
      </c>
      <c r="AI42" s="8" t="s">
        <v>59</v>
      </c>
      <c r="AJ42" s="8" t="s">
        <v>58</v>
      </c>
      <c r="AK42" s="8" t="s">
        <v>59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Y42" s="11"/>
      <c r="AZ42" s="11"/>
      <c r="BA42" s="24"/>
    </row>
    <row r="43" spans="1:150" x14ac:dyDescent="0.25">
      <c r="A43" t="s">
        <v>1</v>
      </c>
      <c r="B43" s="11">
        <f>$P5</f>
        <v>889.34403290432908</v>
      </c>
      <c r="C43" s="11"/>
      <c r="D43" s="11">
        <f>$Z5</f>
        <v>973.92370284629123</v>
      </c>
      <c r="E43" s="11"/>
      <c r="F43" s="11">
        <f>$AJ5</f>
        <v>1110.6482310326187</v>
      </c>
      <c r="G43" s="11"/>
      <c r="H43" s="11">
        <f>$AT5</f>
        <v>1206.5909778472621</v>
      </c>
      <c r="I43" s="11"/>
      <c r="J43" s="11"/>
      <c r="K43" s="11"/>
      <c r="L43" s="11">
        <f>$P15</f>
        <v>770.23406244814487</v>
      </c>
      <c r="M43" s="11"/>
      <c r="N43" s="11">
        <f>$Z15</f>
        <v>840.71257721586358</v>
      </c>
      <c r="O43" s="11"/>
      <c r="P43" s="11">
        <f>$AJ15</f>
        <v>953.60921444080134</v>
      </c>
      <c r="Q43" s="11"/>
      <c r="R43" s="11">
        <f>$AT15</f>
        <v>995.24795787451762</v>
      </c>
      <c r="S43" s="11"/>
      <c r="T43" s="11"/>
      <c r="U43" s="11">
        <f>$P25</f>
        <v>750.55697794348544</v>
      </c>
      <c r="V43" s="11"/>
      <c r="W43" s="11">
        <f>$Z25</f>
        <v>800.39661400008038</v>
      </c>
      <c r="X43" s="11"/>
      <c r="Y43" s="11">
        <f>$AJ25</f>
        <v>897.73793047036543</v>
      </c>
      <c r="Z43" s="11"/>
      <c r="AA43" s="11">
        <f>$AT25</f>
        <v>965.60436679744748</v>
      </c>
      <c r="AB43" s="11"/>
      <c r="AC43" s="11"/>
      <c r="AD43" s="11">
        <f>$P34</f>
        <v>738.8173900730302</v>
      </c>
      <c r="AE43" s="11"/>
      <c r="AF43" s="11">
        <f>$Z34</f>
        <v>792.48261853801534</v>
      </c>
      <c r="AG43" s="11"/>
      <c r="AH43" s="11">
        <f>AJ34</f>
        <v>874.95026593136322</v>
      </c>
      <c r="AI43" s="11"/>
      <c r="AJ43" s="11">
        <f>$AT34</f>
        <v>967.93520702278659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24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</row>
    <row r="44" spans="1:150" x14ac:dyDescent="0.25">
      <c r="A44" t="s">
        <v>50</v>
      </c>
      <c r="B44" s="11">
        <f t="shared" ref="B44:B45" si="0">$P6</f>
        <v>69.425814945222484</v>
      </c>
      <c r="C44" s="11"/>
      <c r="D44" s="11">
        <f t="shared" ref="D44:D45" si="1">$Z6</f>
        <v>79.921917797958145</v>
      </c>
      <c r="E44" s="11"/>
      <c r="F44" s="11">
        <f>$AJ6</f>
        <v>93.363820822322452</v>
      </c>
      <c r="G44" s="11"/>
      <c r="H44" s="11">
        <f t="shared" ref="H44:H45" si="2">$AT6</f>
        <v>104.93837740932841</v>
      </c>
      <c r="I44" s="11"/>
      <c r="J44" s="11"/>
      <c r="K44" s="11"/>
      <c r="L44" s="11">
        <f t="shared" ref="L44:L45" si="3">$P16</f>
        <v>69.117945742800089</v>
      </c>
      <c r="M44" s="11"/>
      <c r="N44" s="11">
        <f t="shared" ref="N44:N45" si="4">$Z16</f>
        <v>78.988591468950816</v>
      </c>
      <c r="O44" s="11"/>
      <c r="P44" s="11">
        <f t="shared" ref="P44:P45" si="5">$AJ16</f>
        <v>91.916366224386948</v>
      </c>
      <c r="Q44" s="11"/>
      <c r="R44" s="11">
        <f t="shared" ref="R44:R45" si="6">$AT16</f>
        <v>99.231906002180779</v>
      </c>
      <c r="S44" s="11"/>
      <c r="T44" s="11"/>
      <c r="U44" s="11">
        <f t="shared" ref="U44:U45" si="7">$P26</f>
        <v>66.235407291202037</v>
      </c>
      <c r="V44" s="11"/>
      <c r="W44" s="11">
        <f t="shared" ref="W44:W45" si="8">$Z26</f>
        <v>74.096840992393879</v>
      </c>
      <c r="X44" s="11"/>
      <c r="Y44" s="11">
        <f t="shared" ref="Y44:Y45" si="9">$AJ26</f>
        <v>85.084990688104952</v>
      </c>
      <c r="Z44" s="11"/>
      <c r="AA44" s="11">
        <f t="shared" ref="AA44:AA45" si="10">$AT26</f>
        <v>94.677992324038769</v>
      </c>
      <c r="AB44" s="11"/>
      <c r="AC44" s="11"/>
      <c r="AD44" s="11">
        <f t="shared" ref="AD44:AD45" si="11">$P35</f>
        <v>65.918708502317486</v>
      </c>
      <c r="AE44" s="11"/>
      <c r="AF44" s="11">
        <f t="shared" ref="AF44:AF45" si="12">$Z35</f>
        <v>74.256740943956189</v>
      </c>
      <c r="AG44" s="11"/>
      <c r="AH44" s="11">
        <f t="shared" ref="AH44:AI47" si="13">AJ35</f>
        <v>83.827461207288337</v>
      </c>
      <c r="AI44" s="11"/>
      <c r="AJ44" s="11">
        <f t="shared" ref="AJ44:AJ47" si="14">$AT35</f>
        <v>96.197239556147878</v>
      </c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24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</row>
    <row r="45" spans="1:150" x14ac:dyDescent="0.25">
      <c r="A45" t="s">
        <v>39</v>
      </c>
      <c r="B45" s="11">
        <f t="shared" si="0"/>
        <v>0</v>
      </c>
      <c r="C45" s="11"/>
      <c r="D45" s="11">
        <f t="shared" si="1"/>
        <v>0</v>
      </c>
      <c r="E45" s="11"/>
      <c r="F45" s="11">
        <f>$AJ7</f>
        <v>0</v>
      </c>
      <c r="G45" s="11"/>
      <c r="H45" s="11">
        <f t="shared" si="2"/>
        <v>0</v>
      </c>
      <c r="I45" s="11"/>
      <c r="J45" s="11"/>
      <c r="K45" s="11"/>
      <c r="L45" s="11">
        <f t="shared" si="3"/>
        <v>0</v>
      </c>
      <c r="M45" s="11"/>
      <c r="N45" s="11">
        <f t="shared" si="4"/>
        <v>0</v>
      </c>
      <c r="O45" s="11"/>
      <c r="P45" s="11">
        <f t="shared" si="5"/>
        <v>0</v>
      </c>
      <c r="Q45" s="11"/>
      <c r="R45" s="11">
        <f t="shared" si="6"/>
        <v>0</v>
      </c>
      <c r="S45" s="11"/>
      <c r="T45" s="11"/>
      <c r="U45" s="11">
        <f t="shared" si="7"/>
        <v>150.99155905387374</v>
      </c>
      <c r="V45" s="11"/>
      <c r="W45" s="11">
        <f t="shared" si="8"/>
        <v>185.67409010656502</v>
      </c>
      <c r="X45" s="11"/>
      <c r="Y45" s="11">
        <f t="shared" si="9"/>
        <v>256.10055643978632</v>
      </c>
      <c r="Z45" s="11"/>
      <c r="AA45" s="11">
        <f t="shared" si="10"/>
        <v>446.49153848926488</v>
      </c>
      <c r="AB45" s="11"/>
      <c r="AC45" s="11"/>
      <c r="AD45" s="11">
        <f t="shared" si="11"/>
        <v>149.72013383232232</v>
      </c>
      <c r="AE45" s="11"/>
      <c r="AF45" s="11">
        <f t="shared" si="12"/>
        <v>181.03314883422649</v>
      </c>
      <c r="AG45" s="11"/>
      <c r="AH45" s="11">
        <f t="shared" si="13"/>
        <v>244.21933138358384</v>
      </c>
      <c r="AI45" s="11"/>
      <c r="AJ45" s="11">
        <f t="shared" si="14"/>
        <v>417.44226207403659</v>
      </c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24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</row>
    <row r="46" spans="1:150" x14ac:dyDescent="0.25">
      <c r="A46" t="s">
        <v>57</v>
      </c>
      <c r="B46" s="11"/>
      <c r="C46" s="11">
        <f>$Q8</f>
        <v>840.49159737938999</v>
      </c>
      <c r="D46" s="11"/>
      <c r="E46" s="11">
        <f>$AA8</f>
        <v>893.21350466932165</v>
      </c>
      <c r="F46" s="11"/>
      <c r="G46" s="11">
        <f>$AK8</f>
        <v>1083.2859962381383</v>
      </c>
      <c r="H46" s="11"/>
      <c r="I46" s="11">
        <f>$AU8</f>
        <v>1812.5398955493595</v>
      </c>
      <c r="J46" s="11"/>
      <c r="K46" s="11"/>
      <c r="L46" s="11"/>
      <c r="M46" s="11">
        <f>$S18</f>
        <v>913.44643835491934</v>
      </c>
      <c r="N46" s="11"/>
      <c r="O46" s="11">
        <f>$AA18</f>
        <v>889.17766583652394</v>
      </c>
      <c r="P46" s="11"/>
      <c r="Q46" s="11">
        <f>$AK18</f>
        <v>1077.8417308580472</v>
      </c>
      <c r="R46" s="11"/>
      <c r="S46" s="11">
        <f>$AU18</f>
        <v>1801.5091281054217</v>
      </c>
      <c r="T46" s="11"/>
      <c r="U46" s="11"/>
      <c r="V46" s="11">
        <f>$S28</f>
        <v>850.97661638615443</v>
      </c>
      <c r="W46" s="11"/>
      <c r="X46" s="11">
        <f>$AA28</f>
        <v>937.55747424252843</v>
      </c>
      <c r="Y46" s="11"/>
      <c r="Z46" s="11">
        <f>$AK28</f>
        <v>1304.5885767577361</v>
      </c>
      <c r="AA46" s="11"/>
      <c r="AB46" s="11">
        <f>$AU28</f>
        <v>2476.049986940362</v>
      </c>
      <c r="AC46" s="11"/>
      <c r="AD46" s="11"/>
      <c r="AE46" s="11">
        <f>AK37</f>
        <v>1225.6160801545009</v>
      </c>
      <c r="AF46" s="11"/>
      <c r="AG46" s="11">
        <f>$AA37</f>
        <v>906.70692785106246</v>
      </c>
      <c r="AH46" s="11"/>
      <c r="AJ46" s="11">
        <f t="shared" si="14"/>
        <v>0</v>
      </c>
      <c r="AK46" s="11">
        <f>AU37</f>
        <v>2282.9599617965528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</row>
    <row r="47" spans="1:150" x14ac:dyDescent="0.25">
      <c r="A47" t="s">
        <v>40</v>
      </c>
      <c r="B47" s="11"/>
      <c r="C47" s="11">
        <f>$Q9</f>
        <v>240.33933437999335</v>
      </c>
      <c r="D47" s="11"/>
      <c r="E47" s="11">
        <f>$AA9</f>
        <v>341.34108558742469</v>
      </c>
      <c r="F47" s="11"/>
      <c r="G47" s="11">
        <f>$AK9</f>
        <v>457.49687016983904</v>
      </c>
      <c r="H47" s="11"/>
      <c r="I47" s="11">
        <f>$AU9</f>
        <v>565.75550357988311</v>
      </c>
      <c r="J47" s="11"/>
      <c r="K47" s="11"/>
      <c r="L47" s="11"/>
      <c r="M47" s="11">
        <f>$S19</f>
        <v>225.31406216214029</v>
      </c>
      <c r="N47" s="11"/>
      <c r="O47" s="11">
        <f>$AA9</f>
        <v>341.34108558742469</v>
      </c>
      <c r="P47" s="11"/>
      <c r="Q47" s="11">
        <f>$AK9</f>
        <v>457.49687016983904</v>
      </c>
      <c r="R47" s="11"/>
      <c r="S47" s="11">
        <f>$AU19</f>
        <v>565.75550357988334</v>
      </c>
      <c r="T47" s="11"/>
      <c r="U47" s="11"/>
      <c r="V47" s="11">
        <f>$S29</f>
        <v>195.88017654329474</v>
      </c>
      <c r="W47" s="11"/>
      <c r="X47" s="11">
        <f>$AA29</f>
        <v>296.70661021537404</v>
      </c>
      <c r="Y47" s="11"/>
      <c r="Z47" s="11">
        <f>$AK29</f>
        <v>397.66857499695266</v>
      </c>
      <c r="AA47" s="11"/>
      <c r="AB47" s="11">
        <f>$AU29</f>
        <v>491.77135088117302</v>
      </c>
      <c r="AC47" s="11"/>
      <c r="AD47" s="11"/>
      <c r="AE47" s="11">
        <f>$S38</f>
        <v>195.88017654329474</v>
      </c>
      <c r="AF47" s="11"/>
      <c r="AG47" s="11">
        <f>$AA38</f>
        <v>296.70661021537416</v>
      </c>
      <c r="AH47" s="11"/>
      <c r="AI47" s="11">
        <f t="shared" si="13"/>
        <v>397.66857499695271</v>
      </c>
      <c r="AJ47" s="11">
        <f t="shared" si="14"/>
        <v>0</v>
      </c>
      <c r="AK47" s="11">
        <f>AU38</f>
        <v>491.77135088117296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</row>
    <row r="48" spans="1:150" x14ac:dyDescent="0.25">
      <c r="A48" t="s">
        <v>7</v>
      </c>
      <c r="B48" s="11">
        <f>SUM(B43:B47)</f>
        <v>958.76984784955152</v>
      </c>
      <c r="C48" s="11">
        <f t="shared" ref="C48:I48" si="15">SUM(C43:C47)</f>
        <v>1080.8309317593832</v>
      </c>
      <c r="D48" s="11">
        <f t="shared" si="15"/>
        <v>1053.8456206442493</v>
      </c>
      <c r="E48" s="11">
        <f t="shared" si="15"/>
        <v>1234.5545902567465</v>
      </c>
      <c r="F48" s="11">
        <f t="shared" si="15"/>
        <v>1204.0120518549411</v>
      </c>
      <c r="G48" s="11">
        <f t="shared" si="15"/>
        <v>1540.7828664079773</v>
      </c>
      <c r="H48" s="11">
        <f t="shared" si="15"/>
        <v>1311.5293552565906</v>
      </c>
      <c r="I48" s="11">
        <f t="shared" si="15"/>
        <v>2378.2953991292425</v>
      </c>
      <c r="L48" s="11">
        <f>SUM(L43:L47)</f>
        <v>839.35200819094496</v>
      </c>
      <c r="M48" s="11">
        <f t="shared" ref="M48" si="16">SUM(M43:M47)</f>
        <v>1138.7605005170597</v>
      </c>
      <c r="N48" s="11">
        <f t="shared" ref="N48" si="17">SUM(N43:N47)</f>
        <v>919.70116868481443</v>
      </c>
      <c r="O48" s="11">
        <f t="shared" ref="O48" si="18">SUM(O43:O47)</f>
        <v>1230.5187514239487</v>
      </c>
      <c r="P48" s="11">
        <f t="shared" ref="P48" si="19">SUM(P43:P47)</f>
        <v>1045.5255806651883</v>
      </c>
      <c r="Q48" s="11">
        <f t="shared" ref="Q48" si="20">SUM(Q43:Q47)</f>
        <v>1535.3386010278862</v>
      </c>
      <c r="R48" s="11">
        <f t="shared" ref="R48" si="21">SUM(R43:R47)</f>
        <v>1094.4798638766983</v>
      </c>
      <c r="S48" s="11">
        <f t="shared" ref="S48" si="22">SUM(S43:S47)</f>
        <v>2367.2646316853052</v>
      </c>
      <c r="U48" s="11">
        <f>SUM(U43:U47)</f>
        <v>967.7839442885612</v>
      </c>
      <c r="V48" s="11">
        <f t="shared" ref="V48" si="23">SUM(V43:V47)</f>
        <v>1046.8567929294491</v>
      </c>
      <c r="W48" s="11">
        <f t="shared" ref="W48" si="24">SUM(W43:W47)</f>
        <v>1060.1675450990392</v>
      </c>
      <c r="X48" s="11">
        <f t="shared" ref="X48" si="25">SUM(X43:X47)</f>
        <v>1234.2640844579025</v>
      </c>
      <c r="Y48" s="11">
        <f t="shared" ref="Y48" si="26">SUM(Y43:Y47)</f>
        <v>1238.9234775982568</v>
      </c>
      <c r="Z48" s="11">
        <f t="shared" ref="Z48" si="27">SUM(Z43:Z47)</f>
        <v>1702.2571517546887</v>
      </c>
      <c r="AA48" s="11">
        <f t="shared" ref="AA48" si="28">SUM(AA43:AA47)</f>
        <v>1506.7738976107512</v>
      </c>
      <c r="AB48" s="11">
        <f t="shared" ref="AB48" si="29">SUM(AB43:AB47)</f>
        <v>2967.8213378215351</v>
      </c>
      <c r="AD48" s="11">
        <f>SUM(AD43:AD47)</f>
        <v>954.45623240766997</v>
      </c>
      <c r="AE48" s="11">
        <f t="shared" ref="AE48" si="30">SUM(AE43:AE47)</f>
        <v>1421.4962566977956</v>
      </c>
      <c r="AF48" s="11">
        <f t="shared" ref="AF48" si="31">SUM(AF43:AF47)</f>
        <v>1047.7725083161981</v>
      </c>
      <c r="AG48" s="11">
        <f t="shared" ref="AG48" si="32">SUM(AG43:AG47)</f>
        <v>1203.4135380664366</v>
      </c>
      <c r="AH48" s="11">
        <f t="shared" ref="AH48" si="33">SUM(AH43:AH47)</f>
        <v>1202.9970585222354</v>
      </c>
      <c r="AI48" s="11">
        <f t="shared" ref="AI48" si="34">SUM(AI43:AI47)</f>
        <v>397.66857499695271</v>
      </c>
      <c r="AJ48" s="11">
        <f>SUM(AJ43:AJ47)</f>
        <v>1481.5747086529709</v>
      </c>
      <c r="AK48" s="11">
        <f t="shared" ref="AK48" si="35">SUM(AK43:AK47)</f>
        <v>2774.7313126777258</v>
      </c>
    </row>
    <row r="51" spans="1:134" x14ac:dyDescent="0.25">
      <c r="B51" s="42" t="s">
        <v>51</v>
      </c>
      <c r="C51" s="42"/>
      <c r="D51" s="42"/>
      <c r="E51" s="42"/>
      <c r="F51" s="27" t="s">
        <v>61</v>
      </c>
      <c r="G51" s="42" t="s">
        <v>15</v>
      </c>
      <c r="H51" s="42"/>
      <c r="I51" s="42"/>
      <c r="J51" s="42"/>
      <c r="K51" s="28"/>
      <c r="L51" t="s">
        <v>61</v>
      </c>
      <c r="M51" s="42" t="s">
        <v>42</v>
      </c>
      <c r="N51" s="42"/>
      <c r="O51" s="42"/>
      <c r="P51" s="42"/>
      <c r="Q51" s="25" t="s">
        <v>61</v>
      </c>
      <c r="R51" s="26" t="s">
        <v>60</v>
      </c>
      <c r="S51" s="26"/>
      <c r="T51" s="26"/>
      <c r="U51" s="26"/>
      <c r="V51" s="26"/>
      <c r="W51" s="26"/>
      <c r="X51" s="26"/>
      <c r="Y51" s="26" t="s">
        <v>61</v>
      </c>
      <c r="AA51" s="26"/>
      <c r="AB51" s="26"/>
      <c r="AC51" s="26"/>
      <c r="AD51" s="26"/>
      <c r="AE51" s="26"/>
      <c r="AF51" s="26"/>
      <c r="AG51" s="26"/>
    </row>
    <row r="52" spans="1:134" x14ac:dyDescent="0.25">
      <c r="B52" s="42">
        <v>2030</v>
      </c>
      <c r="C52" s="42"/>
      <c r="D52" s="42">
        <v>2045</v>
      </c>
      <c r="E52" s="42"/>
      <c r="F52" s="25"/>
      <c r="G52" s="42">
        <v>2030</v>
      </c>
      <c r="H52" s="42"/>
      <c r="I52" s="42">
        <v>2045</v>
      </c>
      <c r="J52" s="42"/>
      <c r="K52" s="28"/>
      <c r="L52" s="25"/>
      <c r="M52" s="42">
        <v>2030</v>
      </c>
      <c r="N52" s="42"/>
      <c r="O52" s="42">
        <v>2045</v>
      </c>
      <c r="P52" s="42"/>
      <c r="Q52" s="25"/>
      <c r="R52" s="42">
        <v>2030</v>
      </c>
      <c r="S52" s="42"/>
      <c r="T52" s="42">
        <v>2045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I52" s="11"/>
      <c r="AJ52" s="11"/>
      <c r="AK52" s="24"/>
    </row>
    <row r="53" spans="1:134" x14ac:dyDescent="0.25">
      <c r="B53" s="8" t="s">
        <v>63</v>
      </c>
      <c r="C53" s="8" t="s">
        <v>59</v>
      </c>
      <c r="D53" s="8" t="s">
        <v>63</v>
      </c>
      <c r="E53" s="8" t="s">
        <v>59</v>
      </c>
      <c r="F53" s="8"/>
      <c r="G53" s="8" t="s">
        <v>63</v>
      </c>
      <c r="H53" s="8" t="s">
        <v>59</v>
      </c>
      <c r="I53" s="8" t="s">
        <v>63</v>
      </c>
      <c r="J53" s="8" t="s">
        <v>59</v>
      </c>
      <c r="K53" s="8"/>
      <c r="L53" s="8"/>
      <c r="M53" s="8" t="s">
        <v>63</v>
      </c>
      <c r="N53" s="8" t="s">
        <v>59</v>
      </c>
      <c r="O53" s="8" t="s">
        <v>63</v>
      </c>
      <c r="P53" s="8" t="s">
        <v>59</v>
      </c>
      <c r="Q53" s="8"/>
      <c r="R53" s="8" t="s">
        <v>63</v>
      </c>
      <c r="S53" s="8" t="s">
        <v>59</v>
      </c>
      <c r="T53" s="8" t="s">
        <v>63</v>
      </c>
      <c r="U53" s="8" t="s">
        <v>59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I53" s="11"/>
      <c r="AJ53" s="11"/>
      <c r="AK53" s="24"/>
    </row>
    <row r="54" spans="1:134" x14ac:dyDescent="0.25">
      <c r="A54" t="s">
        <v>1</v>
      </c>
      <c r="B54" s="11">
        <f>$P5</f>
        <v>889.34403290432908</v>
      </c>
      <c r="C54" s="11"/>
      <c r="D54" s="11">
        <f>AT5</f>
        <v>1206.5909778472621</v>
      </c>
      <c r="E54" s="11"/>
      <c r="F54" s="11"/>
      <c r="G54" s="11">
        <f>P15</f>
        <v>770.23406244814487</v>
      </c>
      <c r="H54" s="11"/>
      <c r="I54" s="11">
        <f>AT15</f>
        <v>995.24795787451762</v>
      </c>
      <c r="J54" s="11"/>
      <c r="K54" s="11"/>
      <c r="L54" s="11"/>
      <c r="M54" s="11">
        <f>P25</f>
        <v>750.55697794348544</v>
      </c>
      <c r="N54" s="11"/>
      <c r="O54" s="11">
        <f>AT25</f>
        <v>965.60436679744748</v>
      </c>
      <c r="P54" s="11"/>
      <c r="Q54" s="11"/>
      <c r="R54" s="11">
        <f>P34</f>
        <v>738.8173900730302</v>
      </c>
      <c r="S54" s="11"/>
      <c r="T54" s="11">
        <f>AT34</f>
        <v>967.93520702278659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24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</row>
    <row r="55" spans="1:134" x14ac:dyDescent="0.25">
      <c r="A55" t="s">
        <v>50</v>
      </c>
      <c r="B55" s="11">
        <f>$P6</f>
        <v>69.425814945222484</v>
      </c>
      <c r="C55" s="11"/>
      <c r="D55" s="11">
        <f>AT6</f>
        <v>104.93837740932841</v>
      </c>
      <c r="E55" s="11"/>
      <c r="F55" s="11"/>
      <c r="G55" s="11">
        <f>P16</f>
        <v>69.117945742800089</v>
      </c>
      <c r="H55" s="11"/>
      <c r="I55" s="11">
        <f t="shared" ref="I55:J58" si="36">AT16</f>
        <v>99.231906002180779</v>
      </c>
      <c r="J55" s="11"/>
      <c r="K55" s="11"/>
      <c r="L55" s="11"/>
      <c r="M55" s="11">
        <f t="shared" ref="M55:M56" si="37">P26</f>
        <v>66.235407291202037</v>
      </c>
      <c r="N55" s="11"/>
      <c r="O55" s="11">
        <f t="shared" ref="O55:O56" si="38">AT26</f>
        <v>94.677992324038769</v>
      </c>
      <c r="P55" s="11"/>
      <c r="Q55" s="11"/>
      <c r="R55" s="11">
        <f t="shared" ref="R55:S58" si="39">P35</f>
        <v>65.918708502317486</v>
      </c>
      <c r="S55" s="11"/>
      <c r="T55" s="11">
        <f t="shared" ref="T55:U58" si="40">AT35</f>
        <v>96.197239556147878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24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134" x14ac:dyDescent="0.25">
      <c r="A56" t="s">
        <v>39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f t="shared" si="37"/>
        <v>150.99155905387374</v>
      </c>
      <c r="N56" s="11"/>
      <c r="O56" s="11">
        <f t="shared" si="38"/>
        <v>446.49153848926488</v>
      </c>
      <c r="P56" s="11"/>
      <c r="Q56" s="11"/>
      <c r="R56" s="11">
        <f t="shared" si="39"/>
        <v>149.72013383232232</v>
      </c>
      <c r="S56" s="11"/>
      <c r="T56" s="11">
        <f t="shared" si="40"/>
        <v>417.44226207403659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24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</row>
    <row r="57" spans="1:134" x14ac:dyDescent="0.25">
      <c r="A57" t="s">
        <v>57</v>
      </c>
      <c r="B57" s="11"/>
      <c r="C57" s="11">
        <f>Q8</f>
        <v>840.49159737938999</v>
      </c>
      <c r="D57" s="11"/>
      <c r="E57" s="11">
        <f>AU8</f>
        <v>1812.5398955493595</v>
      </c>
      <c r="F57" s="11"/>
      <c r="G57" s="11"/>
      <c r="H57" s="11">
        <f>Q18</f>
        <v>840.19309167937843</v>
      </c>
      <c r="I57" s="11"/>
      <c r="J57" s="11">
        <f t="shared" si="36"/>
        <v>1801.5091281054217</v>
      </c>
      <c r="K57" s="11"/>
      <c r="L57" s="11"/>
      <c r="M57" s="11"/>
      <c r="N57" s="11">
        <f t="shared" ref="N57:N58" si="41">Q28</f>
        <v>795.89111845714615</v>
      </c>
      <c r="O57" s="11"/>
      <c r="P57" s="11">
        <f t="shared" ref="P57:P58" si="42">AU28</f>
        <v>2476.049986940362</v>
      </c>
      <c r="Q57" s="11"/>
      <c r="R57" s="11"/>
      <c r="S57" s="11">
        <f t="shared" si="39"/>
        <v>787.4299113526688</v>
      </c>
      <c r="T57" s="11"/>
      <c r="U57" s="11">
        <f t="shared" si="40"/>
        <v>2282.9599617965528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</row>
    <row r="58" spans="1:134" x14ac:dyDescent="0.25">
      <c r="A58" t="s">
        <v>40</v>
      </c>
      <c r="B58" s="11"/>
      <c r="C58" s="11">
        <f>Q9</f>
        <v>240.33933437999335</v>
      </c>
      <c r="D58" s="11"/>
      <c r="E58" s="11">
        <f>AU9</f>
        <v>565.75550357988311</v>
      </c>
      <c r="F58" s="11"/>
      <c r="G58" s="11"/>
      <c r="H58" s="11">
        <f>Q19</f>
        <v>240.33933437999329</v>
      </c>
      <c r="I58" s="11"/>
      <c r="J58" s="11">
        <f t="shared" si="36"/>
        <v>565.75550357988334</v>
      </c>
      <c r="K58" s="11"/>
      <c r="L58" s="11"/>
      <c r="M58" s="11"/>
      <c r="N58" s="11">
        <f t="shared" si="41"/>
        <v>208.9425363478326</v>
      </c>
      <c r="O58" s="11"/>
      <c r="P58" s="11">
        <f t="shared" si="42"/>
        <v>491.77135088117302</v>
      </c>
      <c r="Q58" s="11"/>
      <c r="R58" s="11"/>
      <c r="S58" s="11">
        <f t="shared" si="39"/>
        <v>208.94253634783254</v>
      </c>
      <c r="T58" s="11"/>
      <c r="U58" s="11">
        <f t="shared" si="40"/>
        <v>491.77135088117296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</row>
    <row r="59" spans="1:134" x14ac:dyDescent="0.25">
      <c r="A59" t="s">
        <v>7</v>
      </c>
      <c r="B59" s="11">
        <f t="shared" ref="B59:C59" si="43">B48</f>
        <v>958.76984784955152</v>
      </c>
      <c r="C59" s="11">
        <f t="shared" si="43"/>
        <v>1080.8309317593832</v>
      </c>
      <c r="D59" s="11">
        <f t="shared" ref="D59:E59" si="44">H48</f>
        <v>1311.5293552565906</v>
      </c>
      <c r="E59" s="11">
        <f t="shared" si="44"/>
        <v>2378.2953991292425</v>
      </c>
      <c r="G59" s="11">
        <f t="shared" ref="G59:H59" si="45">L48</f>
        <v>839.35200819094496</v>
      </c>
      <c r="H59" s="11">
        <f t="shared" si="45"/>
        <v>1138.7605005170597</v>
      </c>
      <c r="I59" s="11">
        <f t="shared" ref="I59:J59" si="46">R48</f>
        <v>1094.4798638766983</v>
      </c>
      <c r="J59" s="11">
        <f t="shared" si="46"/>
        <v>2367.2646316853052</v>
      </c>
      <c r="K59" s="11"/>
      <c r="M59" s="11">
        <f t="shared" ref="M59:N59" si="47">U48</f>
        <v>967.7839442885612</v>
      </c>
      <c r="N59" s="11">
        <f t="shared" si="47"/>
        <v>1046.8567929294491</v>
      </c>
      <c r="O59" s="11">
        <f t="shared" ref="O59:P59" si="48">AA48</f>
        <v>1506.7738976107512</v>
      </c>
      <c r="P59" s="11">
        <f t="shared" si="48"/>
        <v>2967.8213378215351</v>
      </c>
      <c r="R59" s="11">
        <f t="shared" ref="R59:S59" si="49">AD48</f>
        <v>954.45623240766997</v>
      </c>
      <c r="S59" s="11">
        <f t="shared" si="49"/>
        <v>1421.4962566977956</v>
      </c>
      <c r="T59" s="11">
        <f t="shared" ref="T59:U59" si="50">AJ48</f>
        <v>1481.5747086529709</v>
      </c>
      <c r="U59" s="11">
        <f t="shared" si="50"/>
        <v>2774.7313126777258</v>
      </c>
    </row>
    <row r="61" spans="1:134" x14ac:dyDescent="0.25">
      <c r="A61" t="s">
        <v>64</v>
      </c>
      <c r="B61" s="11">
        <v>288.47345782698841</v>
      </c>
      <c r="D61" s="11">
        <v>288.47345782698841</v>
      </c>
      <c r="G61" s="11">
        <v>288.47345782698841</v>
      </c>
      <c r="I61" s="11">
        <v>288.47345782698841</v>
      </c>
      <c r="M61" s="11"/>
      <c r="N61" s="11"/>
      <c r="R61" s="11"/>
      <c r="S61" s="11"/>
    </row>
    <row r="62" spans="1:134" x14ac:dyDescent="0.25">
      <c r="A62" t="s">
        <v>68</v>
      </c>
      <c r="N62" s="11" t="e">
        <f>#REF!</f>
        <v>#REF!</v>
      </c>
      <c r="P62" s="11" t="e">
        <f>#REF!</f>
        <v>#REF!</v>
      </c>
      <c r="S62" s="2" t="e">
        <f>#REF!</f>
        <v>#REF!</v>
      </c>
      <c r="U62" s="2" t="e">
        <f>#REF!</f>
        <v>#REF!</v>
      </c>
    </row>
    <row r="65" spans="1:12" x14ac:dyDescent="0.25">
      <c r="B65" s="42">
        <v>2030</v>
      </c>
      <c r="C65" s="42"/>
      <c r="D65" s="42"/>
      <c r="E65" s="42"/>
      <c r="F65" s="42"/>
      <c r="G65" s="42"/>
      <c r="H65" s="42"/>
      <c r="I65" s="42"/>
      <c r="J65" s="42"/>
      <c r="K65" s="42"/>
    </row>
    <row r="66" spans="1:12" x14ac:dyDescent="0.25">
      <c r="B66" s="42" t="s">
        <v>51</v>
      </c>
      <c r="C66" s="42"/>
      <c r="D66" s="42" t="s">
        <v>15</v>
      </c>
      <c r="E66" s="42"/>
      <c r="F66" s="42" t="s">
        <v>42</v>
      </c>
      <c r="G66" s="42"/>
      <c r="H66" s="42" t="s">
        <v>60</v>
      </c>
      <c r="I66" s="42"/>
      <c r="J66" s="42" t="s">
        <v>6</v>
      </c>
      <c r="K66" s="42"/>
      <c r="L66" s="30" t="s">
        <v>61</v>
      </c>
    </row>
    <row r="67" spans="1:12" x14ac:dyDescent="0.25">
      <c r="B67" t="s">
        <v>63</v>
      </c>
      <c r="C67" t="s">
        <v>65</v>
      </c>
      <c r="D67" t="s">
        <v>67</v>
      </c>
      <c r="E67" t="s">
        <v>65</v>
      </c>
      <c r="F67" t="s">
        <v>67</v>
      </c>
      <c r="G67" t="s">
        <v>65</v>
      </c>
      <c r="H67" t="s">
        <v>67</v>
      </c>
      <c r="I67" t="s">
        <v>65</v>
      </c>
      <c r="J67" t="s">
        <v>66</v>
      </c>
      <c r="K67" t="s">
        <v>65</v>
      </c>
      <c r="L67" s="29" t="s">
        <v>61</v>
      </c>
    </row>
    <row r="68" spans="1:12" x14ac:dyDescent="0.25">
      <c r="A68" t="s">
        <v>1</v>
      </c>
      <c r="B68" s="11">
        <f>'Scen 1 Total Costs'!H$36</f>
        <v>958.76984784955152</v>
      </c>
      <c r="C68" s="11"/>
      <c r="D68" s="11">
        <f>'Scen 2 Total Costs '!H$36</f>
        <v>839.35200819094496</v>
      </c>
      <c r="E68" s="11"/>
      <c r="F68" s="11">
        <f>'Scen 3 Total Costs '!H$36</f>
        <v>967.7839442885612</v>
      </c>
      <c r="G68" s="11"/>
      <c r="H68" s="11">
        <f>'Scen 4 Total Costs  HHP'!H$36</f>
        <v>954.45623240766997</v>
      </c>
      <c r="I68" s="11"/>
      <c r="J68" s="11">
        <f>Reference!H36</f>
        <v>897.73372007935529</v>
      </c>
      <c r="K68" s="11"/>
    </row>
    <row r="69" spans="1:12" x14ac:dyDescent="0.25">
      <c r="A69" t="s">
        <v>57</v>
      </c>
      <c r="B69" s="11"/>
      <c r="C69" s="11">
        <f>'Scen 1 Total Costs'!H$41</f>
        <v>840.49159737938999</v>
      </c>
      <c r="D69" s="11"/>
      <c r="E69" s="11">
        <f>'Scen 2 Total Costs '!H$41</f>
        <v>840.19309167937843</v>
      </c>
      <c r="F69" s="11"/>
      <c r="G69" s="11">
        <f>'Scen 3 Total Costs '!H$41</f>
        <v>795.89111845714615</v>
      </c>
      <c r="H69" s="11"/>
      <c r="I69" s="11">
        <f>'Scen 4 Total Costs  HHP'!H$41</f>
        <v>787.4299113526688</v>
      </c>
      <c r="J69" s="11"/>
      <c r="K69" s="11">
        <f>Reference!H41</f>
        <v>775.30761680553701</v>
      </c>
    </row>
    <row r="70" spans="1:12" x14ac:dyDescent="0.25">
      <c r="A70" t="s">
        <v>40</v>
      </c>
      <c r="B70" s="11"/>
      <c r="C70" s="11">
        <f>'Scen 1 Total Costs'!H$42</f>
        <v>240.33933437999335</v>
      </c>
      <c r="D70" s="11"/>
      <c r="E70" s="11">
        <f>'Scen 2 Total Costs '!H$42</f>
        <v>240.33933437999329</v>
      </c>
      <c r="F70" s="11"/>
      <c r="G70" s="11">
        <f>'Scen 3 Total Costs '!H$42</f>
        <v>208.9425363478326</v>
      </c>
      <c r="H70" s="11"/>
      <c r="I70" s="11">
        <f>'Scen 4 Total Costs  HHP'!H$42</f>
        <v>208.94253634783254</v>
      </c>
      <c r="J70" s="11"/>
      <c r="K70" s="11">
        <f>Reference!H42</f>
        <v>208.94253634783254</v>
      </c>
    </row>
    <row r="71" spans="1:12" x14ac:dyDescent="0.25">
      <c r="A71" t="s">
        <v>62</v>
      </c>
      <c r="B71" s="11">
        <f>'Scen 1 Total Costs'!H$37</f>
        <v>2994.4021522608937</v>
      </c>
      <c r="C71" s="11"/>
      <c r="D71" s="11">
        <f>'Scen 2 Total Costs '!H$37</f>
        <v>3769.2080216349705</v>
      </c>
      <c r="E71" s="11"/>
      <c r="F71" s="11">
        <f>'Scen 3 Total Costs '!H$37</f>
        <v>2047.6546644258142</v>
      </c>
      <c r="G71" s="11"/>
      <c r="H71" s="11">
        <f>'Scen 4 Total Costs  HHP'!H$37</f>
        <v>2047.6546644258142</v>
      </c>
      <c r="I71" s="11"/>
      <c r="J71" s="11">
        <f>Reference!H37</f>
        <v>2994.4021522608937</v>
      </c>
      <c r="K71" s="11"/>
    </row>
    <row r="72" spans="1:12" x14ac:dyDescent="0.25">
      <c r="A72" t="s">
        <v>69</v>
      </c>
      <c r="B72" s="11"/>
      <c r="C72" s="11">
        <f>'Scen 1 Total Costs'!H$44</f>
        <v>976.88942933500732</v>
      </c>
      <c r="D72" s="11"/>
      <c r="E72" s="11">
        <f>'Scen 2 Total Costs '!H$44</f>
        <v>976.88942933500732</v>
      </c>
      <c r="F72" s="11">
        <f>'Scen 3 Total Costs '!H$38</f>
        <v>976.88942933500732</v>
      </c>
      <c r="G72" s="11">
        <f>'Scen 3 Total Costs '!H$44</f>
        <v>976.88942933500732</v>
      </c>
      <c r="H72" s="11">
        <f>'Scen 4 Total Costs  HHP'!H$38</f>
        <v>976.88942933500732</v>
      </c>
      <c r="I72" s="11">
        <f>'Scen 4 Total Costs  HHP'!H$44</f>
        <v>976.88942933500732</v>
      </c>
      <c r="J72" s="11"/>
      <c r="K72" s="11">
        <f>Reference!H44</f>
        <v>976.88942933500732</v>
      </c>
    </row>
    <row r="73" spans="1:12" x14ac:dyDescent="0.25">
      <c r="A73" t="s">
        <v>7</v>
      </c>
      <c r="B73" s="13">
        <f t="shared" ref="B73:K73" si="51">SUM(B68:B72)</f>
        <v>3953.172000110445</v>
      </c>
      <c r="C73" s="13">
        <f t="shared" si="51"/>
        <v>2057.7203610943907</v>
      </c>
      <c r="D73" s="13">
        <f t="shared" si="51"/>
        <v>4608.5600298259151</v>
      </c>
      <c r="E73" s="13">
        <f t="shared" si="51"/>
        <v>2057.4218553943792</v>
      </c>
      <c r="F73" s="13">
        <f t="shared" si="51"/>
        <v>3992.3280380493825</v>
      </c>
      <c r="G73" s="13">
        <f t="shared" si="51"/>
        <v>1981.723084139986</v>
      </c>
      <c r="H73" s="13">
        <f t="shared" si="51"/>
        <v>3979.0003261684915</v>
      </c>
      <c r="I73" s="13">
        <f t="shared" si="51"/>
        <v>1973.2618770355086</v>
      </c>
      <c r="J73" s="13">
        <f t="shared" si="51"/>
        <v>3892.1358723402491</v>
      </c>
      <c r="K73" s="13">
        <f t="shared" si="51"/>
        <v>1961.1395824883768</v>
      </c>
    </row>
    <row r="75" spans="1:12" x14ac:dyDescent="0.25">
      <c r="B75" s="42">
        <v>2045</v>
      </c>
      <c r="C75" s="42"/>
      <c r="D75" s="42"/>
      <c r="E75" s="42"/>
      <c r="F75" s="42"/>
      <c r="G75" s="42"/>
      <c r="H75" s="42"/>
      <c r="I75" s="42"/>
      <c r="J75" s="42"/>
      <c r="K75" s="42"/>
    </row>
    <row r="76" spans="1:12" x14ac:dyDescent="0.25">
      <c r="B76" s="42" t="s">
        <v>51</v>
      </c>
      <c r="C76" s="42"/>
      <c r="D76" s="42" t="s">
        <v>15</v>
      </c>
      <c r="E76" s="42"/>
      <c r="F76" s="42" t="s">
        <v>42</v>
      </c>
      <c r="G76" s="42"/>
      <c r="H76" s="42" t="s">
        <v>60</v>
      </c>
      <c r="I76" s="42"/>
      <c r="J76" s="42" t="s">
        <v>6</v>
      </c>
      <c r="K76" s="42"/>
    </row>
    <row r="77" spans="1:12" x14ac:dyDescent="0.25">
      <c r="B77" t="s">
        <v>63</v>
      </c>
      <c r="C77" t="s">
        <v>65</v>
      </c>
      <c r="D77" t="s">
        <v>67</v>
      </c>
      <c r="E77" t="s">
        <v>65</v>
      </c>
      <c r="F77" t="s">
        <v>67</v>
      </c>
      <c r="G77" t="s">
        <v>65</v>
      </c>
      <c r="H77" t="s">
        <v>67</v>
      </c>
      <c r="I77" t="s">
        <v>65</v>
      </c>
      <c r="J77" t="s">
        <v>66</v>
      </c>
      <c r="K77" t="s">
        <v>65</v>
      </c>
    </row>
    <row r="78" spans="1:12" x14ac:dyDescent="0.25">
      <c r="A78" t="s">
        <v>1</v>
      </c>
      <c r="B78" s="11">
        <f>'Scen 1 Total Costs'!W$36</f>
        <v>1311.5293552565906</v>
      </c>
      <c r="C78" s="11"/>
      <c r="D78" s="11">
        <f>'Scen 2 Total Costs '!W$36</f>
        <v>1094.4798638766983</v>
      </c>
      <c r="E78" s="11"/>
      <c r="F78" s="11">
        <f>'Scen 3 Total Costs '!W$36</f>
        <v>1506.7738976107512</v>
      </c>
      <c r="G78" s="11"/>
      <c r="H78" s="11">
        <f>'Scen 4 Total Costs  HHP'!W$36</f>
        <v>1481.5747086529709</v>
      </c>
      <c r="I78" s="11"/>
      <c r="J78" s="11">
        <f>Reference!W36</f>
        <v>1227.218484082807</v>
      </c>
      <c r="K78" s="11"/>
    </row>
    <row r="79" spans="1:12" x14ac:dyDescent="0.25">
      <c r="A79" t="s">
        <v>57</v>
      </c>
      <c r="B79" s="11"/>
      <c r="C79" s="11">
        <f>'Scen 1 Total Costs'!W$41</f>
        <v>1812.5398955493595</v>
      </c>
      <c r="D79" s="11"/>
      <c r="E79" s="11">
        <f>'Scen 2 Total Costs '!W$41</f>
        <v>1801.5091281054217</v>
      </c>
      <c r="F79" s="11"/>
      <c r="G79" s="11">
        <f>'Scen 3 Total Costs '!W$41</f>
        <v>2476.049986940362</v>
      </c>
      <c r="H79" s="11"/>
      <c r="I79" s="11">
        <f>'Scen 4 Total Costs  HHP'!W$41</f>
        <v>2282.9599617965528</v>
      </c>
      <c r="J79" s="11"/>
      <c r="K79" s="11">
        <f>Reference!W41</f>
        <v>980.01878020849131</v>
      </c>
    </row>
    <row r="80" spans="1:12" x14ac:dyDescent="0.25">
      <c r="A80" t="s">
        <v>40</v>
      </c>
      <c r="B80" s="11"/>
      <c r="C80" s="11">
        <f>'Scen 1 Total Costs'!W$42</f>
        <v>565.75550357988311</v>
      </c>
      <c r="D80" s="11"/>
      <c r="E80" s="11">
        <f>'Scen 2 Total Costs '!W$42</f>
        <v>565.75550357988334</v>
      </c>
      <c r="F80" s="11"/>
      <c r="G80" s="11">
        <f>'Scen 3 Total Costs '!W$42</f>
        <v>491.77135088117302</v>
      </c>
      <c r="H80" s="11"/>
      <c r="I80" s="11">
        <f>'Scen 4 Total Costs  HHP'!W$42</f>
        <v>491.77135088117296</v>
      </c>
      <c r="J80" s="11"/>
      <c r="K80" s="11">
        <f>Reference!W42</f>
        <v>491.77135088117296</v>
      </c>
    </row>
    <row r="81" spans="1:11" x14ac:dyDescent="0.25">
      <c r="A81" t="s">
        <v>62</v>
      </c>
      <c r="B81" s="11">
        <f>'Scen 1 Total Costs'!W$37</f>
        <v>4336.7871468774447</v>
      </c>
      <c r="C81" s="11"/>
      <c r="D81" s="11">
        <f>'Scen 2 Total Costs '!W$37</f>
        <v>5458.9370668838956</v>
      </c>
      <c r="E81" s="11"/>
      <c r="F81" s="11">
        <f>'Scen 3 Total Costs '!W$37</f>
        <v>2965.6144961092086</v>
      </c>
      <c r="G81" s="11"/>
      <c r="H81" s="11">
        <f>'Scen 4 Total Costs  HHP'!W$37</f>
        <v>2965.6144961092086</v>
      </c>
      <c r="I81" s="11"/>
      <c r="J81" s="11">
        <f>Reference!W37</f>
        <v>4336.7871468774447</v>
      </c>
      <c r="K81" s="11"/>
    </row>
    <row r="82" spans="1:11" x14ac:dyDescent="0.25">
      <c r="A82" t="s">
        <v>69</v>
      </c>
      <c r="B82" s="11"/>
      <c r="C82" s="11">
        <f>'Scen 1 Total Costs'!W$44</f>
        <v>1414.8271693772754</v>
      </c>
      <c r="D82" s="11"/>
      <c r="E82" s="11">
        <f>'Scen 2 Total Costs '!W$44</f>
        <v>1414.8271693772754</v>
      </c>
      <c r="F82" s="11">
        <f>'Scen 3 Total Costs '!W$38</f>
        <v>1414.8271693772754</v>
      </c>
      <c r="G82" s="11">
        <f>'Scen 3 Total Costs '!W$44</f>
        <v>1414.8271693772754</v>
      </c>
      <c r="H82" s="11">
        <f>'Scen 4 Total Costs  HHP'!W$38</f>
        <v>1414.8271693772754</v>
      </c>
      <c r="I82" s="11">
        <f>'Scen 4 Total Costs  HHP'!W$44</f>
        <v>1414.8271693772754</v>
      </c>
      <c r="J82" s="11"/>
      <c r="K82" s="11">
        <f>Reference!W44</f>
        <v>1414.8271693772754</v>
      </c>
    </row>
    <row r="83" spans="1:11" x14ac:dyDescent="0.25">
      <c r="A83" t="s">
        <v>7</v>
      </c>
      <c r="B83" s="13">
        <f t="shared" ref="B83:K83" si="52">SUM(B78:B82)</f>
        <v>5648.3165021340355</v>
      </c>
      <c r="C83" s="13">
        <f t="shared" si="52"/>
        <v>3793.1225685065178</v>
      </c>
      <c r="D83" s="13">
        <f t="shared" si="52"/>
        <v>6553.4169307605935</v>
      </c>
      <c r="E83" s="13">
        <f t="shared" si="52"/>
        <v>3782.0918010625805</v>
      </c>
      <c r="F83" s="13">
        <f t="shared" si="52"/>
        <v>5887.2155630972356</v>
      </c>
      <c r="G83" s="13">
        <f t="shared" si="52"/>
        <v>4382.64850719881</v>
      </c>
      <c r="H83" s="13">
        <f t="shared" si="52"/>
        <v>5862.0163741394554</v>
      </c>
      <c r="I83" s="13">
        <f t="shared" si="52"/>
        <v>4189.5584820550012</v>
      </c>
      <c r="J83" s="13">
        <f t="shared" si="52"/>
        <v>5564.0056309602514</v>
      </c>
      <c r="K83" s="13">
        <f t="shared" si="52"/>
        <v>2886.6173004669399</v>
      </c>
    </row>
    <row r="87" spans="1:1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</row>
  </sheetData>
  <mergeCells count="143">
    <mergeCell ref="B75:K75"/>
    <mergeCell ref="B76:C76"/>
    <mergeCell ref="D76:E76"/>
    <mergeCell ref="F76:G76"/>
    <mergeCell ref="H76:I76"/>
    <mergeCell ref="J76:K76"/>
    <mergeCell ref="J66:K66"/>
    <mergeCell ref="B65:K65"/>
    <mergeCell ref="B66:C66"/>
    <mergeCell ref="D66:E66"/>
    <mergeCell ref="F66:G66"/>
    <mergeCell ref="H66:I66"/>
    <mergeCell ref="AT13:AU13"/>
    <mergeCell ref="AJ13:AK13"/>
    <mergeCell ref="AL13:AM13"/>
    <mergeCell ref="X23:Y23"/>
    <mergeCell ref="AN23:AO23"/>
    <mergeCell ref="AP23:AQ23"/>
    <mergeCell ref="AR23:AS23"/>
    <mergeCell ref="AT23:AU23"/>
    <mergeCell ref="AB23:AC23"/>
    <mergeCell ref="AD23:AE23"/>
    <mergeCell ref="AF23:AG23"/>
    <mergeCell ref="AH23:AI23"/>
    <mergeCell ref="AJ23:AK23"/>
    <mergeCell ref="AL23:AM23"/>
    <mergeCell ref="V23:W23"/>
    <mergeCell ref="B23:C23"/>
    <mergeCell ref="D23:E23"/>
    <mergeCell ref="F23:G23"/>
    <mergeCell ref="H23:I23"/>
    <mergeCell ref="L23:M23"/>
    <mergeCell ref="AN13:AO13"/>
    <mergeCell ref="AP13:AQ13"/>
    <mergeCell ref="AR13:AS13"/>
    <mergeCell ref="AN3:AO3"/>
    <mergeCell ref="AP3:AQ3"/>
    <mergeCell ref="AR3:AS3"/>
    <mergeCell ref="AT3:AU3"/>
    <mergeCell ref="B13:C13"/>
    <mergeCell ref="D13:E13"/>
    <mergeCell ref="F13:G13"/>
    <mergeCell ref="H13:I13"/>
    <mergeCell ref="L13:M13"/>
    <mergeCell ref="N13:O13"/>
    <mergeCell ref="AB3:AC3"/>
    <mergeCell ref="AD3:AE3"/>
    <mergeCell ref="AF3:AG3"/>
    <mergeCell ref="AH3:AI3"/>
    <mergeCell ref="AJ3:AK3"/>
    <mergeCell ref="AL3:AM3"/>
    <mergeCell ref="AB13:AC13"/>
    <mergeCell ref="AD13:AE13"/>
    <mergeCell ref="AF13:AG13"/>
    <mergeCell ref="AH13:AI13"/>
    <mergeCell ref="P13:Q13"/>
    <mergeCell ref="R13:S13"/>
    <mergeCell ref="T13:U13"/>
    <mergeCell ref="V13:W13"/>
    <mergeCell ref="B32:C32"/>
    <mergeCell ref="D32:E32"/>
    <mergeCell ref="F32:G32"/>
    <mergeCell ref="H32:I32"/>
    <mergeCell ref="L32:M32"/>
    <mergeCell ref="Z3:AA3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V3:W3"/>
    <mergeCell ref="X3:Y3"/>
    <mergeCell ref="N23:O23"/>
    <mergeCell ref="X13:Y13"/>
    <mergeCell ref="Z13:AA13"/>
    <mergeCell ref="Z23:AA23"/>
    <mergeCell ref="P23:Q23"/>
    <mergeCell ref="R23:S23"/>
    <mergeCell ref="T23:U23"/>
    <mergeCell ref="L41:M41"/>
    <mergeCell ref="AR32:AS32"/>
    <mergeCell ref="AT32:AU32"/>
    <mergeCell ref="AH32:AI32"/>
    <mergeCell ref="AJ32:AK32"/>
    <mergeCell ref="AL32:AM32"/>
    <mergeCell ref="AN32:AO32"/>
    <mergeCell ref="AP32:AQ32"/>
    <mergeCell ref="X32:Y32"/>
    <mergeCell ref="Z32:AA32"/>
    <mergeCell ref="AB32:AC32"/>
    <mergeCell ref="AD32:AE32"/>
    <mergeCell ref="AF32:AG32"/>
    <mergeCell ref="N32:O32"/>
    <mergeCell ref="P32:Q32"/>
    <mergeCell ref="R32:S32"/>
    <mergeCell ref="T32:U32"/>
    <mergeCell ref="V32:W32"/>
    <mergeCell ref="AT41:AU41"/>
    <mergeCell ref="AV41:AW41"/>
    <mergeCell ref="B40:I40"/>
    <mergeCell ref="L40:S40"/>
    <mergeCell ref="AD40:AK40"/>
    <mergeCell ref="U40:AB40"/>
    <mergeCell ref="AJ41:AK41"/>
    <mergeCell ref="AL41:AM41"/>
    <mergeCell ref="AN41:AO41"/>
    <mergeCell ref="AP41:AQ41"/>
    <mergeCell ref="AR41:AS41"/>
    <mergeCell ref="Y41:Z41"/>
    <mergeCell ref="AA41:AB41"/>
    <mergeCell ref="AD41:AE41"/>
    <mergeCell ref="AF41:AG41"/>
    <mergeCell ref="AH41:AI41"/>
    <mergeCell ref="N41:O41"/>
    <mergeCell ref="P41:Q41"/>
    <mergeCell ref="R41:S41"/>
    <mergeCell ref="U41:V41"/>
    <mergeCell ref="W41:X41"/>
    <mergeCell ref="B41:C41"/>
    <mergeCell ref="D41:E41"/>
    <mergeCell ref="F41:G41"/>
    <mergeCell ref="H41:I41"/>
    <mergeCell ref="B51:E51"/>
    <mergeCell ref="G51:J51"/>
    <mergeCell ref="M51:P51"/>
    <mergeCell ref="X52:Y52"/>
    <mergeCell ref="Z52:AA52"/>
    <mergeCell ref="AB52:AC52"/>
    <mergeCell ref="AD52:AE52"/>
    <mergeCell ref="AF52:AG52"/>
    <mergeCell ref="R52:S52"/>
    <mergeCell ref="T52:U52"/>
    <mergeCell ref="V52:W52"/>
    <mergeCell ref="B52:C52"/>
    <mergeCell ref="D52:E52"/>
    <mergeCell ref="G52:H52"/>
    <mergeCell ref="I52:J52"/>
    <mergeCell ref="M52:N52"/>
    <mergeCell ref="O52:P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4"/>
  <sheetViews>
    <sheetView topLeftCell="A2" workbookViewId="0">
      <selection activeCell="D16" sqref="D16"/>
    </sheetView>
  </sheetViews>
  <sheetFormatPr defaultRowHeight="15" x14ac:dyDescent="0.25"/>
  <cols>
    <col min="2" max="2" width="21" bestFit="1" customWidth="1"/>
    <col min="3" max="5" width="9.7109375" style="17" customWidth="1"/>
    <col min="6" max="6" width="9.7109375" customWidth="1"/>
    <col min="8" max="8" width="17.5703125" bestFit="1" customWidth="1"/>
  </cols>
  <sheetData>
    <row r="4" spans="2:6" x14ac:dyDescent="0.25">
      <c r="B4" s="43">
        <v>2030</v>
      </c>
      <c r="C4" s="44"/>
      <c r="D4" s="44"/>
      <c r="E4" s="44"/>
      <c r="F4" s="45"/>
    </row>
    <row r="5" spans="2:6" ht="36.75" x14ac:dyDescent="0.25">
      <c r="B5" s="19" t="s">
        <v>14</v>
      </c>
      <c r="C5" s="20" t="s">
        <v>51</v>
      </c>
      <c r="D5" s="20" t="s">
        <v>15</v>
      </c>
      <c r="E5" s="21" t="s">
        <v>42</v>
      </c>
      <c r="F5" s="21" t="s">
        <v>74</v>
      </c>
    </row>
    <row r="6" spans="2:6" x14ac:dyDescent="0.25">
      <c r="B6" s="10" t="s">
        <v>52</v>
      </c>
      <c r="C6" s="10">
        <v>20092.682182836048</v>
      </c>
      <c r="D6" s="10">
        <v>25291.692634713698</v>
      </c>
      <c r="E6" s="10">
        <v>13739.929475219342</v>
      </c>
      <c r="F6" s="10">
        <v>13739.929475219342</v>
      </c>
    </row>
    <row r="7" spans="2:6" ht="15.75" thickBot="1" x14ac:dyDescent="0.3">
      <c r="B7" s="10" t="s">
        <v>74</v>
      </c>
      <c r="C7" s="37"/>
      <c r="D7" s="37"/>
      <c r="E7" s="37">
        <v>6555.0075886033555</v>
      </c>
      <c r="F7" s="37">
        <v>6555.0075886033555</v>
      </c>
    </row>
    <row r="8" spans="2:6" x14ac:dyDescent="0.25">
      <c r="B8" s="10" t="s">
        <v>7</v>
      </c>
      <c r="C8" s="38">
        <f>SUM(C6:C7)</f>
        <v>20092.682182836048</v>
      </c>
      <c r="D8" s="39">
        <f t="shared" ref="D8:F8" si="0">SUM(D6:D7)</f>
        <v>25291.692634713698</v>
      </c>
      <c r="E8" s="40">
        <f t="shared" si="0"/>
        <v>20294.937063822697</v>
      </c>
      <c r="F8" s="40">
        <f t="shared" si="0"/>
        <v>20294.937063822697</v>
      </c>
    </row>
    <row r="9" spans="2:6" x14ac:dyDescent="0.25">
      <c r="B9" s="10" t="s">
        <v>53</v>
      </c>
      <c r="C9" s="10">
        <v>10</v>
      </c>
      <c r="D9" s="9">
        <v>10</v>
      </c>
      <c r="E9" s="18">
        <v>10</v>
      </c>
      <c r="F9" s="18">
        <v>10</v>
      </c>
    </row>
    <row r="10" spans="2:6" x14ac:dyDescent="0.25">
      <c r="B10" s="10" t="s">
        <v>54</v>
      </c>
      <c r="C10" s="22">
        <v>0.08</v>
      </c>
      <c r="D10" s="23">
        <v>0.08</v>
      </c>
      <c r="E10" s="22">
        <v>0.08</v>
      </c>
      <c r="F10" s="22">
        <v>0.08</v>
      </c>
    </row>
    <row r="11" spans="2:6" x14ac:dyDescent="0.25">
      <c r="B11" s="33" t="s">
        <v>75</v>
      </c>
      <c r="C11" s="34"/>
      <c r="D11" s="35"/>
      <c r="E11" s="34"/>
      <c r="F11" s="36"/>
    </row>
    <row r="12" spans="2:6" x14ac:dyDescent="0.25">
      <c r="B12" s="10" t="s">
        <v>52</v>
      </c>
      <c r="C12" s="10">
        <f>-PMT(0.08,10,C6)</f>
        <v>2994.4021522608937</v>
      </c>
      <c r="D12" s="10">
        <f t="shared" ref="D12:F12" si="1">-PMT(0.08,10,D6)</f>
        <v>3769.2080216349705</v>
      </c>
      <c r="E12" s="10">
        <f t="shared" si="1"/>
        <v>2047.6546644258142</v>
      </c>
      <c r="F12" s="10">
        <f t="shared" si="1"/>
        <v>2047.6546644258142</v>
      </c>
    </row>
    <row r="13" spans="2:6" x14ac:dyDescent="0.25">
      <c r="B13" s="10" t="s">
        <v>74</v>
      </c>
      <c r="C13" s="10">
        <f t="shared" ref="C13:F13" si="2">-PMT(0.08,10,C7)</f>
        <v>0</v>
      </c>
      <c r="D13" s="10">
        <f t="shared" si="2"/>
        <v>0</v>
      </c>
      <c r="E13" s="10">
        <f t="shared" si="2"/>
        <v>976.88942933500732</v>
      </c>
      <c r="F13" s="10">
        <f t="shared" si="2"/>
        <v>976.88942933500732</v>
      </c>
    </row>
    <row r="14" spans="2:6" x14ac:dyDescent="0.25">
      <c r="B14" s="10" t="s">
        <v>7</v>
      </c>
      <c r="C14" s="10">
        <f t="shared" ref="C14:F14" si="3">-PMT(0.08,10,C8)</f>
        <v>2994.4021522608937</v>
      </c>
      <c r="D14" s="9">
        <f t="shared" si="3"/>
        <v>3769.2080216349705</v>
      </c>
      <c r="E14" s="18">
        <f t="shared" si="3"/>
        <v>3024.5440937608214</v>
      </c>
      <c r="F14" s="18">
        <f t="shared" si="3"/>
        <v>3024.5440937608214</v>
      </c>
    </row>
  </sheetData>
  <mergeCells count="1">
    <mergeCell ref="B4:F4"/>
  </mergeCells>
  <conditionalFormatting sqref="D8:D11">
    <cfRule type="cellIs" dxfId="1" priority="12" operator="lessThan">
      <formula>0</formula>
    </cfRule>
  </conditionalFormatting>
  <conditionalFormatting sqref="D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W18" sqref="W18"/>
    </sheetView>
  </sheetViews>
  <sheetFormatPr defaultRowHeight="15" x14ac:dyDescent="0.25"/>
  <cols>
    <col min="1" max="1" width="43.570312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16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19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16</v>
      </c>
    </row>
    <row r="17" spans="1:28" x14ac:dyDescent="0.25">
      <c r="A17" t="s">
        <v>22</v>
      </c>
      <c r="B17" s="1">
        <f>'%  Rate increase'!C5</f>
        <v>4.4034585161067952E-2</v>
      </c>
      <c r="C17" s="1">
        <f>'%  Rate increase'!D5</f>
        <v>8.9923400938721088E-2</v>
      </c>
      <c r="D17" s="1">
        <f>'%  Rate increase'!E5</f>
        <v>0.10665495090883614</v>
      </c>
      <c r="E17" s="1">
        <f>'%  Rate increase'!F5</f>
        <v>0.16555190073341297</v>
      </c>
      <c r="F17" s="1">
        <f>'%  Rate increase'!G5</f>
        <v>0.1820476345889388</v>
      </c>
      <c r="G17" s="1">
        <f>'%  Rate increase'!H5</f>
        <v>0.20135911306856991</v>
      </c>
      <c r="H17" s="1">
        <f>'%  Rate increase'!I5</f>
        <v>0.21176414512570108</v>
      </c>
      <c r="I17" s="1">
        <f>'%  Rate increase'!J5</f>
        <v>0.25323430892278331</v>
      </c>
      <c r="J17" s="1">
        <f>'%  Rate increase'!K5</f>
        <v>0.29545141462147861</v>
      </c>
      <c r="K17" s="1">
        <f>'%  Rate increase'!L5</f>
        <v>0.3211373700735618</v>
      </c>
      <c r="L17" s="1">
        <f>'%  Rate increase'!M5</f>
        <v>0.30882392703329042</v>
      </c>
      <c r="M17" s="1">
        <f>'%  Rate increase'!N5</f>
        <v>0.37712417036309431</v>
      </c>
      <c r="N17" s="1">
        <f>'%  Rate increase'!O5</f>
        <v>0.42474289390385667</v>
      </c>
      <c r="O17" s="1">
        <f>'%  Rate increase'!P5</f>
        <v>0.4529870400513536</v>
      </c>
      <c r="P17" s="1">
        <f>'%  Rate increase'!Q5</f>
        <v>0.48890689995237357</v>
      </c>
      <c r="Q17" s="1">
        <f>'%  Rate increase'!R5</f>
        <v>0.5549263240088087</v>
      </c>
      <c r="R17" s="1">
        <f>'%  Rate increase'!S5</f>
        <v>0.58889357225764094</v>
      </c>
      <c r="S17" s="1">
        <f>'%  Rate increase'!T5</f>
        <v>0.60421096665708229</v>
      </c>
      <c r="T17" s="1">
        <f>'%  Rate increase'!U5</f>
        <v>0.7095501071764998</v>
      </c>
      <c r="U17" s="1">
        <f>'%  Rate increase'!V5</f>
        <v>0.73881152578497922</v>
      </c>
      <c r="V17" s="1">
        <f>'%  Rate increase'!W5</f>
        <v>0.72675194734513182</v>
      </c>
      <c r="W17" s="1">
        <f>'%  Rate increase'!X5</f>
        <v>0.77124401186295533</v>
      </c>
      <c r="X17">
        <v>0.77124401186295533</v>
      </c>
    </row>
    <row r="18" spans="1:28" x14ac:dyDescent="0.25">
      <c r="A18" t="s">
        <v>23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  <c r="X18">
        <v>1.2515355364186234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0.13253861532655054</v>
      </c>
      <c r="C21">
        <f t="shared" si="0"/>
        <v>0.13836413125158764</v>
      </c>
      <c r="D21">
        <f t="shared" si="0"/>
        <v>0.14048817627540638</v>
      </c>
      <c r="E21">
        <f t="shared" si="0"/>
        <v>0.1479650551907753</v>
      </c>
      <c r="F21">
        <f t="shared" si="0"/>
        <v>0.15005916371465089</v>
      </c>
      <c r="G21">
        <f t="shared" si="0"/>
        <v>0.15251072677010649</v>
      </c>
      <c r="H21">
        <f t="shared" si="0"/>
        <v>0.15383162989044497</v>
      </c>
      <c r="I21">
        <f t="shared" si="0"/>
        <v>0.15909620461349647</v>
      </c>
      <c r="J21">
        <f t="shared" si="0"/>
        <v>0.1644556024839573</v>
      </c>
      <c r="K21">
        <f t="shared" si="0"/>
        <v>0.16771639577313111</v>
      </c>
      <c r="L21">
        <f t="shared" si="0"/>
        <v>0.16615322275793054</v>
      </c>
      <c r="M21">
        <f t="shared" si="0"/>
        <v>0.17482383559591627</v>
      </c>
      <c r="N21">
        <f t="shared" si="0"/>
        <v>0.18086896070136169</v>
      </c>
      <c r="O21">
        <f t="shared" si="0"/>
        <v>0.18445451243947047</v>
      </c>
      <c r="P21">
        <f t="shared" si="0"/>
        <v>0.18901448445732313</v>
      </c>
      <c r="Q21">
        <f t="shared" si="0"/>
        <v>0.19739555072989912</v>
      </c>
      <c r="R21">
        <f t="shared" si="0"/>
        <v>0.20170764164464489</v>
      </c>
      <c r="S21">
        <f t="shared" si="0"/>
        <v>0.203652161752472</v>
      </c>
      <c r="T21">
        <f t="shared" si="0"/>
        <v>0.21702480670367216</v>
      </c>
      <c r="U21">
        <f t="shared" si="0"/>
        <v>0.22073949964582226</v>
      </c>
      <c r="V21">
        <f t="shared" si="0"/>
        <v>0.21920855435860967</v>
      </c>
      <c r="W21">
        <f t="shared" si="0"/>
        <v>0.2248567548186568</v>
      </c>
    </row>
    <row r="22" spans="1:28" x14ac:dyDescent="0.25">
      <c r="A22" t="s">
        <v>21</v>
      </c>
      <c r="B22">
        <f>B11*(1+B18)</f>
        <v>1.5992762148653057</v>
      </c>
      <c r="C22">
        <f t="shared" ref="C22:W22" si="1">C11*(1+C18)</f>
        <v>1.4107148828196852</v>
      </c>
      <c r="D22">
        <f t="shared" si="1"/>
        <v>1.4412520999872533</v>
      </c>
      <c r="E22">
        <f t="shared" si="1"/>
        <v>1.5528162321781855</v>
      </c>
      <c r="F22">
        <f t="shared" si="1"/>
        <v>1.5316991724112132</v>
      </c>
      <c r="G22">
        <f t="shared" si="1"/>
        <v>1.5522308862516614</v>
      </c>
      <c r="H22">
        <f t="shared" si="1"/>
        <v>1.5782083877624811</v>
      </c>
      <c r="I22">
        <f t="shared" si="1"/>
        <v>1.667221752942434</v>
      </c>
      <c r="J22">
        <f t="shared" si="1"/>
        <v>1.6924144224366542</v>
      </c>
      <c r="K22">
        <f t="shared" si="1"/>
        <v>1.7526722304522422</v>
      </c>
      <c r="L22">
        <f t="shared" si="1"/>
        <v>1.8752209504630166</v>
      </c>
      <c r="M22">
        <f t="shared" si="1"/>
        <v>1.8790983952052003</v>
      </c>
      <c r="N22">
        <f t="shared" si="1"/>
        <v>1.9313136308922079</v>
      </c>
      <c r="O22">
        <f t="shared" si="1"/>
        <v>2.0316450555375085</v>
      </c>
      <c r="P22">
        <f t="shared" si="1"/>
        <v>2.1153162461253254</v>
      </c>
      <c r="Q22">
        <f t="shared" si="1"/>
        <v>2.242351124590531</v>
      </c>
      <c r="R22">
        <f t="shared" si="1"/>
        <v>2.4006403572311728</v>
      </c>
      <c r="S22">
        <f t="shared" si="1"/>
        <v>2.5523060378616549</v>
      </c>
      <c r="T22">
        <f t="shared" si="1"/>
        <v>2.7422597710169283</v>
      </c>
      <c r="U22">
        <f t="shared" si="1"/>
        <v>3.0050164311521455</v>
      </c>
      <c r="V22">
        <f t="shared" si="1"/>
        <v>3.3592609232677275</v>
      </c>
      <c r="W22">
        <f t="shared" si="1"/>
        <v>3.8582324900366509</v>
      </c>
    </row>
    <row r="23" spans="1:28" x14ac:dyDescent="0.25">
      <c r="A23" t="s">
        <v>34</v>
      </c>
      <c r="B23" s="14">
        <v>0.21393528558361943</v>
      </c>
      <c r="C23" s="14">
        <v>0.23423167101600412</v>
      </c>
      <c r="D23" s="14">
        <v>0.27775888293151541</v>
      </c>
      <c r="E23" s="14">
        <v>0.30030062820769376</v>
      </c>
      <c r="F23" s="14">
        <v>0.2941998633631206</v>
      </c>
      <c r="G23" s="14">
        <v>0.31367261403936503</v>
      </c>
      <c r="H23" s="14">
        <v>0.35093883999999997</v>
      </c>
      <c r="I23" s="14">
        <v>0.32925478146881565</v>
      </c>
      <c r="J23" s="14">
        <v>0.3690251921287635</v>
      </c>
      <c r="K23" s="14">
        <v>0.41359943754854384</v>
      </c>
      <c r="L23" s="14">
        <v>0.4635577689253863</v>
      </c>
      <c r="M23" s="14">
        <v>0.51955052551506686</v>
      </c>
      <c r="N23" s="14">
        <v>0.58230660051008698</v>
      </c>
      <c r="O23" s="14">
        <v>0.61250160645547658</v>
      </c>
      <c r="P23" s="14">
        <v>0.64426234836065677</v>
      </c>
      <c r="Q23" s="14">
        <v>0.67767001611180344</v>
      </c>
      <c r="R23" s="14">
        <v>0.71281000962653196</v>
      </c>
      <c r="S23" s="14">
        <v>0.74977215716144308</v>
      </c>
      <c r="T23" s="14">
        <v>0.7886509449398158</v>
      </c>
      <c r="U23" s="14">
        <v>0.82954575868644864</v>
      </c>
      <c r="V23" s="14">
        <v>0.87256113768707866</v>
      </c>
      <c r="W23" s="14">
        <v>0.91780704202183594</v>
      </c>
      <c r="X23" s="14"/>
      <c r="Y23" s="14"/>
      <c r="Z23" s="14"/>
      <c r="AA23" s="14"/>
      <c r="AB23" s="14"/>
    </row>
    <row r="24" spans="1:28" x14ac:dyDescent="0.25">
      <c r="A24" t="s">
        <v>35</v>
      </c>
      <c r="B24" s="15">
        <f>B22-B23</f>
        <v>1.3853409292816863</v>
      </c>
      <c r="C24" s="15">
        <f t="shared" ref="C24:W24" si="2">C22-C23</f>
        <v>1.176483211803681</v>
      </c>
      <c r="D24" s="15">
        <f t="shared" si="2"/>
        <v>1.1634932170557379</v>
      </c>
      <c r="E24" s="15">
        <f t="shared" si="2"/>
        <v>1.2525156039704917</v>
      </c>
      <c r="F24" s="15">
        <f t="shared" si="2"/>
        <v>1.2374993090480926</v>
      </c>
      <c r="G24" s="15">
        <f t="shared" si="2"/>
        <v>1.2385582722122963</v>
      </c>
      <c r="H24" s="15">
        <f t="shared" si="2"/>
        <v>1.2272695477624811</v>
      </c>
      <c r="I24" s="15">
        <f t="shared" si="2"/>
        <v>1.3379669714736184</v>
      </c>
      <c r="J24" s="15">
        <f t="shared" si="2"/>
        <v>1.3233892303078907</v>
      </c>
      <c r="K24" s="15">
        <f t="shared" si="2"/>
        <v>1.3390727929036983</v>
      </c>
      <c r="L24" s="15">
        <f t="shared" si="2"/>
        <v>1.4116631815376304</v>
      </c>
      <c r="M24" s="15">
        <f t="shared" si="2"/>
        <v>1.3595478696901333</v>
      </c>
      <c r="N24" s="15">
        <f t="shared" si="2"/>
        <v>1.3490070303821209</v>
      </c>
      <c r="O24" s="15">
        <f t="shared" si="2"/>
        <v>1.419143449082032</v>
      </c>
      <c r="P24" s="15">
        <f t="shared" si="2"/>
        <v>1.4710538977646688</v>
      </c>
      <c r="Q24" s="15">
        <f t="shared" si="2"/>
        <v>1.5646811084787275</v>
      </c>
      <c r="R24" s="15">
        <f t="shared" si="2"/>
        <v>1.6878303476046408</v>
      </c>
      <c r="S24" s="15">
        <f t="shared" si="2"/>
        <v>1.8025338807002118</v>
      </c>
      <c r="T24" s="15">
        <f t="shared" si="2"/>
        <v>1.9536088260771125</v>
      </c>
      <c r="U24" s="15">
        <f t="shared" si="2"/>
        <v>2.1754706724656967</v>
      </c>
      <c r="V24" s="15">
        <f t="shared" si="2"/>
        <v>2.4866997855806487</v>
      </c>
      <c r="W24" s="15">
        <f t="shared" si="2"/>
        <v>2.9404254480148149</v>
      </c>
    </row>
    <row r="26" spans="1:28" x14ac:dyDescent="0.25">
      <c r="A26" t="s">
        <v>17</v>
      </c>
      <c r="B26" s="2">
        <v>6318.2850741582342</v>
      </c>
      <c r="C26" s="2">
        <v>6207.3932914689049</v>
      </c>
      <c r="D26" s="2">
        <v>6079.9181909652416</v>
      </c>
      <c r="E26" s="2">
        <v>6018.7066877845664</v>
      </c>
      <c r="F26" s="2">
        <v>6003.9225449443329</v>
      </c>
      <c r="G26" s="2">
        <v>5848.2675301559239</v>
      </c>
      <c r="H26" s="2">
        <v>5840.2823072937144</v>
      </c>
      <c r="I26" s="2">
        <v>5838.2102187995924</v>
      </c>
      <c r="J26" s="2">
        <v>5748.2141094993203</v>
      </c>
      <c r="K26" s="2">
        <v>5660.3459163684547</v>
      </c>
      <c r="L26" s="2">
        <v>5649.5571538004488</v>
      </c>
      <c r="M26" s="2">
        <v>5629.8865628211961</v>
      </c>
      <c r="N26" s="2">
        <v>5644.184075778996</v>
      </c>
      <c r="O26" s="2">
        <v>5592.8261598946538</v>
      </c>
      <c r="P26" s="2">
        <v>5570.6495015019191</v>
      </c>
      <c r="Q26" s="2">
        <v>5568.9725960770356</v>
      </c>
      <c r="R26" s="2">
        <v>5565.22814275158</v>
      </c>
      <c r="S26" s="2">
        <v>5540.7905219650256</v>
      </c>
      <c r="T26" s="2">
        <v>5429.7880004237204</v>
      </c>
      <c r="U26" s="2">
        <v>5504.4077011146592</v>
      </c>
      <c r="V26" s="2">
        <v>5474.7413570035469</v>
      </c>
      <c r="W26" s="2">
        <v>5425.0431412652488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18</v>
      </c>
      <c r="B30" s="2">
        <v>743.7622687377517</v>
      </c>
      <c r="C30" s="2">
        <v>729.02323013171815</v>
      </c>
      <c r="D30" s="2">
        <v>716.05637493135691</v>
      </c>
      <c r="E30" s="2">
        <v>706.61888455933183</v>
      </c>
      <c r="F30" s="2">
        <v>702.80069226274554</v>
      </c>
      <c r="G30" s="2">
        <v>686.64700852030876</v>
      </c>
      <c r="H30" s="2">
        <v>684.84677951290132</v>
      </c>
      <c r="I30" s="2">
        <v>684.31523198237994</v>
      </c>
      <c r="J30" s="2">
        <v>675.0363507943074</v>
      </c>
      <c r="K30" s="2">
        <v>663.38110417556788</v>
      </c>
      <c r="L30" s="2">
        <v>661.02843265821411</v>
      </c>
      <c r="M30" s="2">
        <v>656.99305231003154</v>
      </c>
      <c r="N30" s="2">
        <v>657.39423207321124</v>
      </c>
      <c r="O30" s="2">
        <v>648.89814927943189</v>
      </c>
      <c r="P30" s="2">
        <v>644.02081880903449</v>
      </c>
      <c r="Q30" s="2">
        <v>642.4431377181121</v>
      </c>
      <c r="R30" s="2">
        <v>641.82161304039334</v>
      </c>
      <c r="S30" s="2">
        <v>636.29733904016382</v>
      </c>
      <c r="T30" s="2">
        <v>621.57220505597604</v>
      </c>
      <c r="U30" s="2">
        <v>628.96445142736502</v>
      </c>
      <c r="V30" s="2">
        <v>624.2231418900277</v>
      </c>
      <c r="W30" s="2">
        <v>616.42096614728632</v>
      </c>
    </row>
    <row r="32" spans="1:28" x14ac:dyDescent="0.25">
      <c r="A32" t="s">
        <v>26</v>
      </c>
    </row>
    <row r="33" spans="1:24" x14ac:dyDescent="0.25">
      <c r="A33" t="s">
        <v>44</v>
      </c>
      <c r="B33" s="11">
        <f t="shared" ref="B33:W33" si="3">(B10*B26-(B13))*(1+B17)</f>
        <v>829.59693592448752</v>
      </c>
      <c r="C33" s="11">
        <f t="shared" si="3"/>
        <v>850.71705383799701</v>
      </c>
      <c r="D33" s="11">
        <f t="shared" si="3"/>
        <v>845.86777297006756</v>
      </c>
      <c r="E33" s="11">
        <f t="shared" si="3"/>
        <v>881.8282834986386</v>
      </c>
      <c r="F33" s="11">
        <f t="shared" si="3"/>
        <v>892.09005931881381</v>
      </c>
      <c r="G33" s="11">
        <f t="shared" si="3"/>
        <v>882.925351613212</v>
      </c>
      <c r="H33" s="11">
        <f t="shared" si="3"/>
        <v>889.34403290432908</v>
      </c>
      <c r="I33" s="11">
        <f t="shared" si="3"/>
        <v>919.45036257291429</v>
      </c>
      <c r="J33" s="11">
        <f t="shared" si="3"/>
        <v>935.62308348898</v>
      </c>
      <c r="K33" s="11">
        <f t="shared" si="3"/>
        <v>939.43749702062723</v>
      </c>
      <c r="L33" s="11">
        <f t="shared" si="3"/>
        <v>928.88903704558652</v>
      </c>
      <c r="M33" s="11">
        <f t="shared" si="3"/>
        <v>973.92370284629123</v>
      </c>
      <c r="N33" s="11">
        <f t="shared" si="3"/>
        <v>1010.1863835179827</v>
      </c>
      <c r="O33" s="11">
        <f t="shared" si="3"/>
        <v>1020.7391495520997</v>
      </c>
      <c r="P33" s="11">
        <f t="shared" si="3"/>
        <v>1041.7815309381861</v>
      </c>
      <c r="Q33" s="11">
        <f t="shared" si="3"/>
        <v>1087.6440144355165</v>
      </c>
      <c r="R33" s="11">
        <f t="shared" si="3"/>
        <v>1110.6482310326187</v>
      </c>
      <c r="S33" s="11">
        <f t="shared" si="3"/>
        <v>1116.3784274755235</v>
      </c>
      <c r="T33" s="11">
        <f t="shared" si="3"/>
        <v>1165.5941609311244</v>
      </c>
      <c r="U33" s="11">
        <f t="shared" si="3"/>
        <v>1202.0165034625311</v>
      </c>
      <c r="V33" s="11">
        <f t="shared" si="3"/>
        <v>1187.1767662704253</v>
      </c>
      <c r="W33" s="11">
        <f t="shared" si="3"/>
        <v>1206.5909778472621</v>
      </c>
    </row>
    <row r="34" spans="1:24" x14ac:dyDescent="0.25">
      <c r="A34" t="s">
        <v>47</v>
      </c>
      <c r="B34" s="11">
        <f t="shared" ref="B34:W34" si="4">(B21*B27-(B13))</f>
        <v>58.779307663275269</v>
      </c>
      <c r="C34" s="11">
        <f t="shared" si="4"/>
        <v>61.692065625793823</v>
      </c>
      <c r="D34" s="11">
        <f t="shared" si="4"/>
        <v>62.754088137703185</v>
      </c>
      <c r="E34" s="11">
        <f t="shared" si="4"/>
        <v>66.492527595387656</v>
      </c>
      <c r="F34" s="11">
        <f t="shared" si="4"/>
        <v>67.539581857325445</v>
      </c>
      <c r="G34" s="11">
        <f t="shared" si="4"/>
        <v>68.765363385053249</v>
      </c>
      <c r="H34" s="11">
        <f t="shared" si="4"/>
        <v>69.425814945222484</v>
      </c>
      <c r="I34" s="11">
        <f t="shared" si="4"/>
        <v>72.058102306748239</v>
      </c>
      <c r="J34" s="11">
        <f t="shared" si="4"/>
        <v>74.737801241978659</v>
      </c>
      <c r="K34" s="11">
        <f t="shared" si="4"/>
        <v>76.368197886565554</v>
      </c>
      <c r="L34" s="11">
        <f t="shared" si="4"/>
        <v>75.586611378965273</v>
      </c>
      <c r="M34" s="11">
        <f t="shared" si="4"/>
        <v>79.921917797958145</v>
      </c>
      <c r="N34" s="11">
        <f t="shared" si="4"/>
        <v>82.944480350680848</v>
      </c>
      <c r="O34" s="11">
        <f t="shared" si="4"/>
        <v>84.737256219735244</v>
      </c>
      <c r="P34" s="11">
        <f t="shared" si="4"/>
        <v>87.017242228661573</v>
      </c>
      <c r="Q34" s="11">
        <f t="shared" si="4"/>
        <v>91.207775364949569</v>
      </c>
      <c r="R34" s="11">
        <f t="shared" si="4"/>
        <v>93.363820822322452</v>
      </c>
      <c r="S34" s="11">
        <f t="shared" si="4"/>
        <v>94.336080876236011</v>
      </c>
      <c r="T34" s="11">
        <f t="shared" si="4"/>
        <v>101.02240335183609</v>
      </c>
      <c r="U34" s="11">
        <f t="shared" si="4"/>
        <v>102.87974982291114</v>
      </c>
      <c r="V34" s="11">
        <f t="shared" si="4"/>
        <v>102.11427717930484</v>
      </c>
      <c r="W34" s="11">
        <f t="shared" si="4"/>
        <v>104.93837740932841</v>
      </c>
    </row>
    <row r="35" spans="1:24" ht="15.75" customHeight="1" x14ac:dyDescent="0.25">
      <c r="A35" t="s">
        <v>31</v>
      </c>
      <c r="B35" s="11">
        <f t="shared" ref="B35:W35" si="5">B28*B22</f>
        <v>0</v>
      </c>
      <c r="C35" s="11">
        <f t="shared" si="5"/>
        <v>0</v>
      </c>
      <c r="D35" s="11">
        <f t="shared" si="5"/>
        <v>0</v>
      </c>
      <c r="E35" s="11">
        <f t="shared" si="5"/>
        <v>0</v>
      </c>
      <c r="F35" s="11">
        <f t="shared" si="5"/>
        <v>0</v>
      </c>
      <c r="G35" s="11">
        <f t="shared" si="5"/>
        <v>0</v>
      </c>
      <c r="H35" s="11">
        <f t="shared" si="5"/>
        <v>0</v>
      </c>
      <c r="I35" s="11">
        <f t="shared" si="5"/>
        <v>0</v>
      </c>
      <c r="J35" s="11">
        <f t="shared" si="5"/>
        <v>0</v>
      </c>
      <c r="K35" s="11">
        <f t="shared" si="5"/>
        <v>0</v>
      </c>
      <c r="L35" s="11">
        <f t="shared" si="5"/>
        <v>0</v>
      </c>
      <c r="M35" s="11">
        <f t="shared" si="5"/>
        <v>0</v>
      </c>
      <c r="N35" s="11">
        <f t="shared" si="5"/>
        <v>0</v>
      </c>
      <c r="O35" s="11">
        <f t="shared" si="5"/>
        <v>0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0</v>
      </c>
    </row>
    <row r="36" spans="1:24" x14ac:dyDescent="0.25">
      <c r="A36" t="s">
        <v>7</v>
      </c>
      <c r="B36" s="13">
        <f>SUM(B33:B35)</f>
        <v>888.37624358776281</v>
      </c>
      <c r="C36" s="13">
        <f t="shared" ref="C36:W36" si="6">SUM(C33:C35)</f>
        <v>912.40911946379083</v>
      </c>
      <c r="D36" s="13">
        <f t="shared" si="6"/>
        <v>908.62186110777077</v>
      </c>
      <c r="E36" s="13">
        <f t="shared" si="6"/>
        <v>948.32081109402623</v>
      </c>
      <c r="F36" s="13">
        <f t="shared" si="6"/>
        <v>959.62964117613922</v>
      </c>
      <c r="G36" s="13">
        <f t="shared" si="6"/>
        <v>951.69071499826521</v>
      </c>
      <c r="H36" s="13">
        <f t="shared" si="6"/>
        <v>958.76984784955152</v>
      </c>
      <c r="I36" s="13">
        <f t="shared" si="6"/>
        <v>991.50846487966248</v>
      </c>
      <c r="J36" s="13">
        <f t="shared" si="6"/>
        <v>1010.3608847309587</v>
      </c>
      <c r="K36" s="13">
        <f t="shared" si="6"/>
        <v>1015.8056949071928</v>
      </c>
      <c r="L36" s="13">
        <f t="shared" si="6"/>
        <v>1004.4756484245518</v>
      </c>
      <c r="M36" s="13">
        <f t="shared" si="6"/>
        <v>1053.8456206442493</v>
      </c>
      <c r="N36" s="13">
        <f t="shared" si="6"/>
        <v>1093.1308638686635</v>
      </c>
      <c r="O36" s="13">
        <f t="shared" si="6"/>
        <v>1105.4764057718348</v>
      </c>
      <c r="P36" s="13">
        <f t="shared" si="6"/>
        <v>1128.7987731668477</v>
      </c>
      <c r="Q36" s="13">
        <f t="shared" si="6"/>
        <v>1178.8517898004661</v>
      </c>
      <c r="R36" s="13">
        <f t="shared" si="6"/>
        <v>1204.0120518549411</v>
      </c>
      <c r="S36" s="13">
        <f t="shared" si="6"/>
        <v>1210.7145083517596</v>
      </c>
      <c r="T36" s="13">
        <f t="shared" si="6"/>
        <v>1266.6165642829606</v>
      </c>
      <c r="U36" s="13">
        <f t="shared" si="6"/>
        <v>1304.8962532854423</v>
      </c>
      <c r="V36" s="13">
        <f t="shared" si="6"/>
        <v>1289.2910434497301</v>
      </c>
      <c r="W36" s="13">
        <f t="shared" si="6"/>
        <v>1311.5293552565906</v>
      </c>
    </row>
    <row r="37" spans="1:24" x14ac:dyDescent="0.25">
      <c r="A37" t="s">
        <v>70</v>
      </c>
      <c r="B37" s="11">
        <v>2582.0635913199585</v>
      </c>
      <c r="C37" s="11">
        <v>2646.6151811029572</v>
      </c>
      <c r="D37" s="11">
        <v>2712.7805606305301</v>
      </c>
      <c r="E37" s="11">
        <v>2780.6000746462937</v>
      </c>
      <c r="F37" s="11">
        <v>2850.1150765124512</v>
      </c>
      <c r="G37" s="11">
        <v>2921.3679534252624</v>
      </c>
      <c r="H37" s="11">
        <v>2994.4021522608937</v>
      </c>
      <c r="I37" s="11">
        <v>3069.2622060674157</v>
      </c>
      <c r="J37" s="11">
        <v>3145.9937612191006</v>
      </c>
      <c r="K37" s="11">
        <v>3224.6436052495778</v>
      </c>
      <c r="L37" s="11">
        <v>3305.259695380817</v>
      </c>
      <c r="M37" s="11">
        <v>3387.8911877653372</v>
      </c>
      <c r="N37" s="11">
        <v>3472.5884674594704</v>
      </c>
      <c r="O37" s="11">
        <v>3559.4031791459565</v>
      </c>
      <c r="P37" s="11">
        <v>3648.388258624605</v>
      </c>
      <c r="Q37" s="11">
        <v>3739.5979650902195</v>
      </c>
      <c r="R37" s="11">
        <v>3833.0879142174749</v>
      </c>
      <c r="S37" s="11">
        <v>3928.9151120729116</v>
      </c>
      <c r="T37" s="11">
        <v>4027.1379898747341</v>
      </c>
      <c r="U37" s="11">
        <v>4127.8164396216016</v>
      </c>
      <c r="V37" s="11">
        <v>4231.0118506121416</v>
      </c>
      <c r="W37" s="11">
        <v>4336.7871468774447</v>
      </c>
    </row>
    <row r="38" spans="1:24" x14ac:dyDescent="0.25">
      <c r="A38" t="s">
        <v>71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4" x14ac:dyDescent="0.25">
      <c r="A39" t="s">
        <v>73</v>
      </c>
      <c r="B39" s="13">
        <f t="shared" ref="B39:W39" si="7">SUM(B36:B38)</f>
        <v>3470.4398349077214</v>
      </c>
      <c r="C39" s="13">
        <f t="shared" si="7"/>
        <v>3559.024300566748</v>
      </c>
      <c r="D39" s="13">
        <f t="shared" si="7"/>
        <v>3621.4024217383007</v>
      </c>
      <c r="E39" s="13">
        <f t="shared" si="7"/>
        <v>3728.92088574032</v>
      </c>
      <c r="F39" s="13">
        <f t="shared" si="7"/>
        <v>3809.7447176885903</v>
      </c>
      <c r="G39" s="13">
        <f t="shared" si="7"/>
        <v>3873.0586684235277</v>
      </c>
      <c r="H39" s="13">
        <f t="shared" si="7"/>
        <v>3953.172000110445</v>
      </c>
      <c r="I39" s="13">
        <f t="shared" si="7"/>
        <v>4060.7706709470781</v>
      </c>
      <c r="J39" s="13">
        <f t="shared" si="7"/>
        <v>4156.3546459500594</v>
      </c>
      <c r="K39" s="13">
        <f t="shared" si="7"/>
        <v>4240.4493001567707</v>
      </c>
      <c r="L39" s="13">
        <f t="shared" si="7"/>
        <v>4309.7353438053688</v>
      </c>
      <c r="M39" s="13">
        <f t="shared" si="7"/>
        <v>4441.736808409587</v>
      </c>
      <c r="N39" s="13">
        <f t="shared" si="7"/>
        <v>4565.7193313281341</v>
      </c>
      <c r="O39" s="13">
        <f t="shared" si="7"/>
        <v>4664.8795849177914</v>
      </c>
      <c r="P39" s="13">
        <f t="shared" si="7"/>
        <v>4777.1870317914527</v>
      </c>
      <c r="Q39" s="13">
        <f t="shared" si="7"/>
        <v>4918.4497548906857</v>
      </c>
      <c r="R39" s="13">
        <f t="shared" si="7"/>
        <v>5037.0999660724156</v>
      </c>
      <c r="S39" s="13">
        <f t="shared" si="7"/>
        <v>5139.629620424671</v>
      </c>
      <c r="T39" s="13">
        <f t="shared" si="7"/>
        <v>5293.7545541576947</v>
      </c>
      <c r="U39" s="13">
        <f t="shared" si="7"/>
        <v>5432.7126929070437</v>
      </c>
      <c r="V39" s="13">
        <f t="shared" si="7"/>
        <v>5520.3028940618715</v>
      </c>
      <c r="W39" s="13">
        <f t="shared" si="7"/>
        <v>5648.3165021340355</v>
      </c>
    </row>
    <row r="40" spans="1:24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4" x14ac:dyDescent="0.25">
      <c r="A41" t="s">
        <v>36</v>
      </c>
      <c r="B41" s="2">
        <f t="shared" ref="B41:V41" si="8">B$24*B30</f>
        <v>1030.3643125378121</v>
      </c>
      <c r="C41" s="2">
        <f t="shared" si="8"/>
        <v>857.6835912648578</v>
      </c>
      <c r="D41" s="2">
        <f t="shared" si="8"/>
        <v>833.12673526215417</v>
      </c>
      <c r="E41" s="2">
        <f t="shared" si="8"/>
        <v>885.05117897078662</v>
      </c>
      <c r="F41" s="2">
        <f t="shared" si="8"/>
        <v>869.71537107366873</v>
      </c>
      <c r="G41" s="2">
        <f t="shared" si="8"/>
        <v>850.4523324926555</v>
      </c>
      <c r="H41" s="2">
        <f t="shared" si="8"/>
        <v>840.49159737938999</v>
      </c>
      <c r="I41" s="2">
        <f t="shared" si="8"/>
        <v>915.59117846873153</v>
      </c>
      <c r="J41" s="2">
        <f t="shared" si="8"/>
        <v>893.3358367075258</v>
      </c>
      <c r="K41" s="2">
        <f t="shared" si="8"/>
        <v>888.31558792791691</v>
      </c>
      <c r="L41" s="2">
        <f t="shared" si="8"/>
        <v>933.14950033312778</v>
      </c>
      <c r="M41" s="2">
        <f t="shared" si="8"/>
        <v>893.21350466932165</v>
      </c>
      <c r="N41" s="2">
        <f t="shared" si="8"/>
        <v>886.82944079941751</v>
      </c>
      <c r="O41" s="2">
        <f t="shared" si="8"/>
        <v>920.87955767136032</v>
      </c>
      <c r="P41" s="2">
        <f t="shared" si="8"/>
        <v>947.38933575062367</v>
      </c>
      <c r="Q41" s="2">
        <f t="shared" si="8"/>
        <v>1005.2186408593275</v>
      </c>
      <c r="R41" s="2">
        <f t="shared" si="8"/>
        <v>1083.2859962381383</v>
      </c>
      <c r="S41" s="2">
        <f t="shared" si="8"/>
        <v>1146.947511819285</v>
      </c>
      <c r="T41" s="2">
        <f t="shared" si="8"/>
        <v>1214.3089458415677</v>
      </c>
      <c r="U41" s="2">
        <f t="shared" si="8"/>
        <v>1368.2937181037078</v>
      </c>
      <c r="V41" s="2">
        <f t="shared" si="8"/>
        <v>1552.2555530924108</v>
      </c>
      <c r="W41" s="2">
        <f>W$24*W30</f>
        <v>1812.5398955493595</v>
      </c>
    </row>
    <row r="42" spans="1:24" x14ac:dyDescent="0.25">
      <c r="A42" t="s">
        <v>34</v>
      </c>
      <c r="B42" s="2">
        <f t="shared" ref="B42:W42" si="9">B30*B23</f>
        <v>159.11699336873161</v>
      </c>
      <c r="C42" s="2">
        <f t="shared" si="9"/>
        <v>170.76032940323728</v>
      </c>
      <c r="D42" s="2">
        <f t="shared" si="9"/>
        <v>198.89101881692406</v>
      </c>
      <c r="E42" s="2">
        <f t="shared" si="9"/>
        <v>212.19809493658718</v>
      </c>
      <c r="F42" s="2">
        <f t="shared" si="9"/>
        <v>206.76386763520631</v>
      </c>
      <c r="G42" s="2">
        <f t="shared" si="9"/>
        <v>215.38236208487541</v>
      </c>
      <c r="H42" s="2">
        <f t="shared" si="9"/>
        <v>240.33933437999335</v>
      </c>
      <c r="I42" s="2">
        <f t="shared" si="9"/>
        <v>225.3140621621404</v>
      </c>
      <c r="J42" s="2">
        <f t="shared" si="9"/>
        <v>249.10541904576868</v>
      </c>
      <c r="K42" s="2">
        <f t="shared" si="9"/>
        <v>274.37405156734684</v>
      </c>
      <c r="L42" s="2">
        <f t="shared" si="9"/>
        <v>306.42486543928669</v>
      </c>
      <c r="M42" s="2">
        <f t="shared" si="9"/>
        <v>341.34108558742469</v>
      </c>
      <c r="N42" s="2">
        <f t="shared" si="9"/>
        <v>382.80500047349085</v>
      </c>
      <c r="O42" s="2">
        <f t="shared" si="9"/>
        <v>397.4511588596377</v>
      </c>
      <c r="P42" s="2">
        <f t="shared" si="9"/>
        <v>414.9183651190616</v>
      </c>
      <c r="Q42" s="2">
        <f t="shared" si="9"/>
        <v>435.3644514883506</v>
      </c>
      <c r="R42" s="2">
        <f t="shared" si="9"/>
        <v>457.49687016983904</v>
      </c>
      <c r="S42" s="2">
        <f t="shared" si="9"/>
        <v>477.07802848822973</v>
      </c>
      <c r="T42" s="2">
        <f t="shared" si="9"/>
        <v>490.20350686572044</v>
      </c>
      <c r="U42" s="2">
        <f t="shared" si="9"/>
        <v>521.75479304611952</v>
      </c>
      <c r="V42" s="2">
        <f t="shared" si="9"/>
        <v>544.67285485816535</v>
      </c>
      <c r="W42" s="2">
        <f t="shared" si="9"/>
        <v>565.75550357988311</v>
      </c>
    </row>
    <row r="43" spans="1:24" x14ac:dyDescent="0.25">
      <c r="A43" t="s">
        <v>38</v>
      </c>
      <c r="B43" s="12">
        <f>SUM(B41:B42)</f>
        <v>1189.4813059065436</v>
      </c>
      <c r="C43" s="12">
        <f t="shared" ref="C43:W43" si="10">SUM(C41:C42)</f>
        <v>1028.443920668095</v>
      </c>
      <c r="D43" s="12">
        <f t="shared" si="10"/>
        <v>1032.0177540790783</v>
      </c>
      <c r="E43" s="12">
        <f t="shared" si="10"/>
        <v>1097.2492739073739</v>
      </c>
      <c r="F43" s="12">
        <f t="shared" si="10"/>
        <v>1076.4792387088751</v>
      </c>
      <c r="G43" s="12">
        <f t="shared" si="10"/>
        <v>1065.8346945775309</v>
      </c>
      <c r="H43" s="12">
        <f t="shared" si="10"/>
        <v>1080.8309317593832</v>
      </c>
      <c r="I43" s="12">
        <f t="shared" si="10"/>
        <v>1140.905240630872</v>
      </c>
      <c r="J43" s="12">
        <f t="shared" si="10"/>
        <v>1142.4412557532944</v>
      </c>
      <c r="K43" s="12">
        <f t="shared" si="10"/>
        <v>1162.6896394952637</v>
      </c>
      <c r="L43" s="12">
        <f t="shared" si="10"/>
        <v>1239.5743657724145</v>
      </c>
      <c r="M43" s="12">
        <f t="shared" si="10"/>
        <v>1234.5545902567465</v>
      </c>
      <c r="N43" s="12">
        <f t="shared" si="10"/>
        <v>1269.6344412729084</v>
      </c>
      <c r="O43" s="12">
        <f t="shared" si="10"/>
        <v>1318.330716530998</v>
      </c>
      <c r="P43" s="12">
        <f t="shared" si="10"/>
        <v>1362.3077008696853</v>
      </c>
      <c r="Q43" s="12">
        <f t="shared" si="10"/>
        <v>1440.5830923476781</v>
      </c>
      <c r="R43" s="12">
        <f t="shared" si="10"/>
        <v>1540.7828664079773</v>
      </c>
      <c r="S43" s="12">
        <f t="shared" si="10"/>
        <v>1624.0255403075148</v>
      </c>
      <c r="T43" s="12">
        <f t="shared" si="10"/>
        <v>1704.512452707288</v>
      </c>
      <c r="U43" s="12">
        <f t="shared" si="10"/>
        <v>1890.0485111498274</v>
      </c>
      <c r="V43" s="12">
        <f t="shared" si="10"/>
        <v>2096.928407950576</v>
      </c>
      <c r="W43" s="12">
        <f t="shared" si="10"/>
        <v>2378.2953991292425</v>
      </c>
    </row>
    <row r="44" spans="1:24" x14ac:dyDescent="0.25">
      <c r="A44" t="s">
        <v>71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4" x14ac:dyDescent="0.25">
      <c r="A45" t="s">
        <v>72</v>
      </c>
      <c r="B45" s="12">
        <f>SUM(B43:B44)</f>
        <v>2031.8499992120665</v>
      </c>
      <c r="C45" s="12">
        <f t="shared" ref="C45:W45" si="11">SUM(C43:C44)</f>
        <v>1891.8718313062559</v>
      </c>
      <c r="D45" s="12">
        <f t="shared" si="11"/>
        <v>1917.0313624831931</v>
      </c>
      <c r="E45" s="12">
        <f t="shared" si="11"/>
        <v>2004.3882225215914</v>
      </c>
      <c r="F45" s="12">
        <f t="shared" si="11"/>
        <v>2006.2966610384478</v>
      </c>
      <c r="G45" s="12">
        <f t="shared" si="11"/>
        <v>2018.8975524653429</v>
      </c>
      <c r="H45" s="12">
        <f t="shared" si="11"/>
        <v>2057.7203610943907</v>
      </c>
      <c r="I45" s="12">
        <f t="shared" si="11"/>
        <v>2142.2169056992543</v>
      </c>
      <c r="J45" s="12">
        <f t="shared" si="11"/>
        <v>2168.7857124483862</v>
      </c>
      <c r="K45" s="12">
        <f t="shared" si="11"/>
        <v>2214.6927076077327</v>
      </c>
      <c r="L45" s="12">
        <f t="shared" si="11"/>
        <v>2317.8775105876953</v>
      </c>
      <c r="M45" s="12">
        <f t="shared" si="11"/>
        <v>2339.8153136924093</v>
      </c>
      <c r="N45" s="12">
        <f t="shared" si="11"/>
        <v>2402.5266827944624</v>
      </c>
      <c r="O45" s="12">
        <f t="shared" si="11"/>
        <v>2479.5452640905905</v>
      </c>
      <c r="P45" s="12">
        <f t="shared" si="11"/>
        <v>2552.5526121182679</v>
      </c>
      <c r="Q45" s="12">
        <f t="shared" si="11"/>
        <v>2660.5841263774751</v>
      </c>
      <c r="R45" s="12">
        <f t="shared" si="11"/>
        <v>2791.2839262885191</v>
      </c>
      <c r="S45" s="12">
        <f t="shared" si="11"/>
        <v>2905.7891266850702</v>
      </c>
      <c r="T45" s="12">
        <f t="shared" si="11"/>
        <v>3018.3201287442816</v>
      </c>
      <c r="U45" s="12">
        <f t="shared" si="11"/>
        <v>3236.7013790877459</v>
      </c>
      <c r="V45" s="12">
        <f t="shared" si="11"/>
        <v>3477.247597586942</v>
      </c>
      <c r="W45" s="12">
        <f t="shared" si="11"/>
        <v>3793.1225685065178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t="s">
        <v>7</v>
      </c>
    </row>
    <row r="49" spans="1:24" x14ac:dyDescent="0.25">
      <c r="A49" t="s">
        <v>37</v>
      </c>
      <c r="B49" s="16">
        <f t="shared" ref="B49:W49" si="12">B43-B36</f>
        <v>301.10506231878082</v>
      </c>
      <c r="C49" s="16">
        <f t="shared" si="12"/>
        <v>116.03480120430413</v>
      </c>
      <c r="D49" s="16">
        <f t="shared" si="12"/>
        <v>123.39589297130749</v>
      </c>
      <c r="E49" s="16">
        <f t="shared" si="12"/>
        <v>148.92846281334766</v>
      </c>
      <c r="F49" s="16">
        <f t="shared" si="12"/>
        <v>116.84959753273586</v>
      </c>
      <c r="G49" s="16">
        <f t="shared" si="12"/>
        <v>114.14397957926565</v>
      </c>
      <c r="H49" s="16">
        <f t="shared" si="12"/>
        <v>122.06108390983172</v>
      </c>
      <c r="I49" s="16">
        <f t="shared" si="12"/>
        <v>149.39677575120947</v>
      </c>
      <c r="J49" s="16">
        <f t="shared" si="12"/>
        <v>132.08037102233573</v>
      </c>
      <c r="K49" s="16">
        <f t="shared" si="12"/>
        <v>146.8839445880709</v>
      </c>
      <c r="L49" s="16">
        <f t="shared" si="12"/>
        <v>235.0987173478627</v>
      </c>
      <c r="M49" s="16">
        <f t="shared" si="12"/>
        <v>180.70896961249719</v>
      </c>
      <c r="N49" s="16">
        <f t="shared" si="12"/>
        <v>176.50357740424488</v>
      </c>
      <c r="O49" s="16">
        <f t="shared" si="12"/>
        <v>212.85431075916313</v>
      </c>
      <c r="P49" s="16">
        <f t="shared" si="12"/>
        <v>233.50892770283758</v>
      </c>
      <c r="Q49" s="16">
        <f t="shared" si="12"/>
        <v>261.73130254721195</v>
      </c>
      <c r="R49" s="16">
        <f t="shared" si="12"/>
        <v>336.77081455303619</v>
      </c>
      <c r="S49" s="16">
        <f t="shared" si="12"/>
        <v>413.3110319557552</v>
      </c>
      <c r="T49" s="16">
        <f t="shared" si="12"/>
        <v>437.8958884243275</v>
      </c>
      <c r="U49" s="16">
        <f t="shared" si="12"/>
        <v>585.15225786438509</v>
      </c>
      <c r="V49" s="16">
        <f t="shared" si="12"/>
        <v>807.63736450084593</v>
      </c>
      <c r="W49" s="16">
        <f t="shared" si="12"/>
        <v>1066.7660438726518</v>
      </c>
      <c r="X49" s="16">
        <f>SUM(B49:W49)</f>
        <v>6418.8191782360091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H37" sqref="H37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30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19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30</v>
      </c>
    </row>
    <row r="17" spans="1:28" x14ac:dyDescent="0.25">
      <c r="A17" t="s">
        <v>22</v>
      </c>
      <c r="B17" s="1">
        <f>'%  Rate increase'!C6</f>
        <v>4.1539453293604867E-2</v>
      </c>
      <c r="C17" s="1">
        <f>'%  Rate increase'!D6</f>
        <v>0.10490834381810399</v>
      </c>
      <c r="D17" s="1">
        <f>'%  Rate increase'!E6</f>
        <v>9.3550768735083167E-2</v>
      </c>
      <c r="E17" s="1">
        <f>'%  Rate increase'!F6</f>
        <v>0.13931140901526984</v>
      </c>
      <c r="F17" s="1">
        <f>'%  Rate increase'!G6</f>
        <v>0.16487235528014899</v>
      </c>
      <c r="G17" s="1">
        <f>'%  Rate increase'!H6</f>
        <v>0.18725817314456883</v>
      </c>
      <c r="H17" s="1">
        <f>'%  Rate increase'!I6</f>
        <v>0.20691384403808222</v>
      </c>
      <c r="I17" s="1">
        <f>'%  Rate increase'!J6</f>
        <v>0.27646716090788725</v>
      </c>
      <c r="J17" s="1">
        <f>'%  Rate increase'!K6</f>
        <v>0.28750720040049482</v>
      </c>
      <c r="K17" s="1">
        <f>'%  Rate increase'!L6</f>
        <v>0.31177396561854276</v>
      </c>
      <c r="L17" s="1">
        <f>'%  Rate increase'!M6</f>
        <v>0.29545290778334965</v>
      </c>
      <c r="M17" s="1">
        <f>'%  Rate increase'!N6</f>
        <v>0.36242015426447649</v>
      </c>
      <c r="N17" s="1">
        <f>'%  Rate increase'!O6</f>
        <v>0.39703348462161969</v>
      </c>
      <c r="O17" s="1">
        <f>'%  Rate increase'!P6</f>
        <v>0.46737487161671565</v>
      </c>
      <c r="P17" s="1">
        <f>'%  Rate increase'!Q6</f>
        <v>0.51976947444317623</v>
      </c>
      <c r="Q17" s="1">
        <f>'%  Rate increase'!R6</f>
        <v>0.53160277016139035</v>
      </c>
      <c r="R17" s="1">
        <f>'%  Rate increase'!S6</f>
        <v>0.56608976286259383</v>
      </c>
      <c r="S17" s="1">
        <f>'%  Rate increase'!T6</f>
        <v>0.60514713161718436</v>
      </c>
      <c r="T17" s="1">
        <f>'%  Rate increase'!U6</f>
        <v>0.62487641719278009</v>
      </c>
      <c r="U17" s="1">
        <f>'%  Rate increase'!V6</f>
        <v>0.65651902721044064</v>
      </c>
      <c r="V17" s="1">
        <f>'%  Rate increase'!W6</f>
        <v>0.67628415753298765</v>
      </c>
      <c r="W17" s="1">
        <f>'%  Rate increase'!X6</f>
        <v>0.6813418577833148</v>
      </c>
    </row>
    <row r="18" spans="1:28" x14ac:dyDescent="0.25">
      <c r="A18" t="s">
        <v>23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0.13222186210067949</v>
      </c>
      <c r="C21">
        <f t="shared" si="0"/>
        <v>0.14026644714055261</v>
      </c>
      <c r="D21">
        <f t="shared" si="0"/>
        <v>0.13882462012029287</v>
      </c>
      <c r="E21">
        <f t="shared" si="0"/>
        <v>0.14463386435932027</v>
      </c>
      <c r="F21">
        <f t="shared" si="0"/>
        <v>0.14787878792079481</v>
      </c>
      <c r="G21">
        <f t="shared" si="0"/>
        <v>0.15072063372252642</v>
      </c>
      <c r="H21">
        <f t="shared" si="0"/>
        <v>0.15321589148560016</v>
      </c>
      <c r="I21">
        <f t="shared" si="0"/>
        <v>0.16204558011882739</v>
      </c>
      <c r="J21">
        <f t="shared" si="0"/>
        <v>0.16344709647498804</v>
      </c>
      <c r="K21">
        <f t="shared" si="0"/>
        <v>0.16652772570525284</v>
      </c>
      <c r="L21">
        <f t="shared" si="0"/>
        <v>0.16445579203860392</v>
      </c>
      <c r="M21">
        <f t="shared" si="0"/>
        <v>0.17295718293790163</v>
      </c>
      <c r="N21">
        <f t="shared" si="0"/>
        <v>0.17735129300147626</v>
      </c>
      <c r="O21">
        <f t="shared" si="0"/>
        <v>0.18628102594805365</v>
      </c>
      <c r="P21">
        <f t="shared" si="0"/>
        <v>0.1929324417228791</v>
      </c>
      <c r="Q21">
        <f t="shared" si="0"/>
        <v>0.1944346607600001</v>
      </c>
      <c r="R21">
        <f t="shared" si="0"/>
        <v>0.1988127324487739</v>
      </c>
      <c r="S21">
        <f t="shared" si="0"/>
        <v>0.20377100648165308</v>
      </c>
      <c r="T21">
        <f t="shared" si="0"/>
        <v>0.20627560951754592</v>
      </c>
      <c r="U21">
        <f t="shared" si="0"/>
        <v>0.21029259111630375</v>
      </c>
      <c r="V21">
        <f t="shared" si="0"/>
        <v>0.21280174458873882</v>
      </c>
      <c r="W21">
        <f t="shared" si="0"/>
        <v>0.21344381200436155</v>
      </c>
    </row>
    <row r="22" spans="1:28" x14ac:dyDescent="0.25">
      <c r="A22" t="s">
        <v>21</v>
      </c>
      <c r="B22">
        <f t="shared" ref="B22:W22" si="1">B11*(1+B18)</f>
        <v>1.4952004429810757</v>
      </c>
      <c r="C22">
        <f t="shared" si="1"/>
        <v>1.409822031484478</v>
      </c>
      <c r="D22">
        <f t="shared" si="1"/>
        <v>1.4421060989746719</v>
      </c>
      <c r="E22">
        <f t="shared" si="1"/>
        <v>1.5528046445790402</v>
      </c>
      <c r="F22">
        <f t="shared" si="1"/>
        <v>1.5309676029728796</v>
      </c>
      <c r="G22">
        <f t="shared" si="1"/>
        <v>1.5520168023440422</v>
      </c>
      <c r="H22">
        <f t="shared" si="1"/>
        <v>1.5777725155222353</v>
      </c>
      <c r="I22">
        <f t="shared" si="1"/>
        <v>1.6640876123978803</v>
      </c>
      <c r="J22">
        <f t="shared" si="1"/>
        <v>1.6892513070444817</v>
      </c>
      <c r="K22">
        <f t="shared" si="1"/>
        <v>1.7469982281308203</v>
      </c>
      <c r="L22">
        <f t="shared" si="1"/>
        <v>1.8696497599970239</v>
      </c>
      <c r="M22">
        <f t="shared" si="1"/>
        <v>1.8729555009712244</v>
      </c>
      <c r="N22">
        <f t="shared" si="1"/>
        <v>1.9250887798789349</v>
      </c>
      <c r="O22">
        <f t="shared" si="1"/>
        <v>2.0237901031523893</v>
      </c>
      <c r="P22">
        <f t="shared" si="1"/>
        <v>2.1078414449331646</v>
      </c>
      <c r="Q22">
        <f t="shared" si="1"/>
        <v>2.2343112380021086</v>
      </c>
      <c r="R22">
        <f t="shared" si="1"/>
        <v>2.3921578361233191</v>
      </c>
      <c r="S22">
        <f t="shared" si="1"/>
        <v>2.5418882531119378</v>
      </c>
      <c r="T22">
        <f t="shared" si="1"/>
        <v>2.7332528183288449</v>
      </c>
      <c r="U22">
        <f t="shared" si="1"/>
        <v>2.9932185556275739</v>
      </c>
      <c r="V22">
        <f t="shared" si="1"/>
        <v>3.3452006646147674</v>
      </c>
      <c r="W22">
        <f t="shared" si="1"/>
        <v>3.8403376291384532</v>
      </c>
    </row>
    <row r="23" spans="1:28" x14ac:dyDescent="0.25">
      <c r="A23" t="s">
        <v>34</v>
      </c>
      <c r="B23" s="14">
        <v>0.21393528558361943</v>
      </c>
      <c r="C23" s="14">
        <v>0.23423167101600412</v>
      </c>
      <c r="D23" s="14">
        <v>0.27775888293151541</v>
      </c>
      <c r="E23" s="14">
        <v>0.30030062820769376</v>
      </c>
      <c r="F23" s="14">
        <v>0.2941998633631206</v>
      </c>
      <c r="G23" s="14">
        <v>0.31367261403936503</v>
      </c>
      <c r="H23" s="14">
        <v>0.35093883999999997</v>
      </c>
      <c r="I23" s="14">
        <v>0.32925478146881565</v>
      </c>
      <c r="J23" s="14">
        <v>0.3690251921287635</v>
      </c>
      <c r="K23" s="14">
        <v>0.41359943754854384</v>
      </c>
      <c r="L23" s="14">
        <v>0.4635577689253863</v>
      </c>
      <c r="M23" s="14">
        <v>0.51955052551506686</v>
      </c>
      <c r="N23" s="14">
        <v>0.58230660051008698</v>
      </c>
      <c r="O23" s="14">
        <v>0.61250160645547658</v>
      </c>
      <c r="P23" s="14">
        <v>0.64426234836065677</v>
      </c>
      <c r="Q23" s="14">
        <v>0.67767001611180344</v>
      </c>
      <c r="R23" s="14">
        <v>0.71281000962653196</v>
      </c>
      <c r="S23" s="14">
        <v>0.74977215716144308</v>
      </c>
      <c r="T23" s="14">
        <v>0.7886509449398158</v>
      </c>
      <c r="U23" s="14">
        <v>0.82954575868644864</v>
      </c>
      <c r="V23" s="14">
        <v>0.87256113768707866</v>
      </c>
      <c r="W23" s="14">
        <v>0.91780704202183594</v>
      </c>
      <c r="X23" s="14"/>
      <c r="Y23" s="14"/>
      <c r="Z23" s="14"/>
      <c r="AA23" s="14"/>
      <c r="AB23" s="14"/>
    </row>
    <row r="24" spans="1:28" x14ac:dyDescent="0.25">
      <c r="A24" t="s">
        <v>35</v>
      </c>
      <c r="B24" s="15">
        <f>B22-B23</f>
        <v>1.2812651573974563</v>
      </c>
      <c r="C24" s="15">
        <f t="shared" ref="C24:W24" si="2">C22-C23</f>
        <v>1.1755903604684739</v>
      </c>
      <c r="D24" s="15">
        <f t="shared" si="2"/>
        <v>1.1643472160431565</v>
      </c>
      <c r="E24" s="15">
        <f t="shared" si="2"/>
        <v>1.2525040163713466</v>
      </c>
      <c r="F24" s="15">
        <f t="shared" si="2"/>
        <v>1.2367677396097589</v>
      </c>
      <c r="G24" s="15">
        <f t="shared" si="2"/>
        <v>1.2383441883046771</v>
      </c>
      <c r="H24" s="15">
        <f t="shared" si="2"/>
        <v>1.2268336755222353</v>
      </c>
      <c r="I24" s="15">
        <f t="shared" si="2"/>
        <v>1.3348328309290647</v>
      </c>
      <c r="J24" s="15">
        <f t="shared" si="2"/>
        <v>1.3202261149157182</v>
      </c>
      <c r="K24" s="15">
        <f t="shared" si="2"/>
        <v>1.3333987905822764</v>
      </c>
      <c r="L24" s="15">
        <f t="shared" si="2"/>
        <v>1.4060919910716376</v>
      </c>
      <c r="M24" s="15">
        <f t="shared" si="2"/>
        <v>1.3534049754561575</v>
      </c>
      <c r="N24" s="15">
        <f t="shared" si="2"/>
        <v>1.3427821793688479</v>
      </c>
      <c r="O24" s="15">
        <f t="shared" si="2"/>
        <v>1.4112884966969128</v>
      </c>
      <c r="P24" s="15">
        <f t="shared" si="2"/>
        <v>1.463579096572508</v>
      </c>
      <c r="Q24" s="15">
        <f t="shared" si="2"/>
        <v>1.5566412218903052</v>
      </c>
      <c r="R24" s="15">
        <f t="shared" si="2"/>
        <v>1.6793478264967872</v>
      </c>
      <c r="S24" s="15">
        <f t="shared" si="2"/>
        <v>1.7921160959504947</v>
      </c>
      <c r="T24" s="15">
        <f t="shared" si="2"/>
        <v>1.9446018733890291</v>
      </c>
      <c r="U24" s="15">
        <f t="shared" si="2"/>
        <v>2.1636727969411251</v>
      </c>
      <c r="V24" s="15">
        <f t="shared" si="2"/>
        <v>2.4726395269276886</v>
      </c>
      <c r="W24" s="15">
        <f t="shared" si="2"/>
        <v>2.9225305871166172</v>
      </c>
    </row>
    <row r="26" spans="1:28" x14ac:dyDescent="0.25">
      <c r="A26" t="s">
        <v>17</v>
      </c>
      <c r="B26" s="2">
        <v>5448.0311750862129</v>
      </c>
      <c r="C26" s="2">
        <v>5361.8369107193303</v>
      </c>
      <c r="D26" s="2">
        <v>5272.9499083070259</v>
      </c>
      <c r="E26" s="2">
        <v>5221.0672850745786</v>
      </c>
      <c r="F26" s="2">
        <v>5207.0952411468661</v>
      </c>
      <c r="G26" s="2">
        <v>5093.1409184018012</v>
      </c>
      <c r="H26" s="2">
        <v>5086.1163263422277</v>
      </c>
      <c r="I26" s="2">
        <v>5084.7903722137826</v>
      </c>
      <c r="J26" s="2">
        <v>5021.9278399901041</v>
      </c>
      <c r="K26" s="2">
        <v>4948.4143314099929</v>
      </c>
      <c r="L26" s="2">
        <v>4938.3862939501932</v>
      </c>
      <c r="M26" s="2">
        <v>4919.8136192864386</v>
      </c>
      <c r="N26" s="2">
        <v>4929.8552174392644</v>
      </c>
      <c r="O26" s="2">
        <v>4883.8381319258388</v>
      </c>
      <c r="P26" s="2">
        <v>4862.1342348841135</v>
      </c>
      <c r="Q26" s="2">
        <v>4858.8477688296152</v>
      </c>
      <c r="R26" s="2">
        <v>4855.5201413640425</v>
      </c>
      <c r="S26" s="2">
        <v>4830.7669014843614</v>
      </c>
      <c r="T26" s="2">
        <v>4736.4243217812455</v>
      </c>
      <c r="U26" s="2">
        <v>4794.7322359738782</v>
      </c>
      <c r="V26" s="2">
        <v>4767.3364952353968</v>
      </c>
      <c r="W26" s="2">
        <v>4721.8103861859454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18</v>
      </c>
      <c r="B30" s="2">
        <v>743.7622687377517</v>
      </c>
      <c r="C30" s="2">
        <v>729.02323013171815</v>
      </c>
      <c r="D30" s="2">
        <v>716.05637493135691</v>
      </c>
      <c r="E30" s="2">
        <v>706.61888455933172</v>
      </c>
      <c r="F30" s="2">
        <v>702.80069226274543</v>
      </c>
      <c r="G30" s="2">
        <v>686.64700852030876</v>
      </c>
      <c r="H30" s="2">
        <v>684.84677951290121</v>
      </c>
      <c r="I30" s="2">
        <v>684.3152319823796</v>
      </c>
      <c r="J30" s="2">
        <v>675.03635079430717</v>
      </c>
      <c r="K30" s="2">
        <v>663.38110417556811</v>
      </c>
      <c r="L30" s="2">
        <v>661.02843265821389</v>
      </c>
      <c r="M30" s="2">
        <v>656.99305231003132</v>
      </c>
      <c r="N30" s="2">
        <v>657.39423207321136</v>
      </c>
      <c r="O30" s="2">
        <v>648.89814927943212</v>
      </c>
      <c r="P30" s="2">
        <v>644.02081880903484</v>
      </c>
      <c r="Q30" s="2">
        <v>642.44313771811244</v>
      </c>
      <c r="R30" s="2">
        <v>641.82161304039369</v>
      </c>
      <c r="S30" s="2">
        <v>636.29733904016462</v>
      </c>
      <c r="T30" s="2">
        <v>621.57220505597672</v>
      </c>
      <c r="U30" s="2">
        <v>628.96445142736525</v>
      </c>
      <c r="V30" s="2">
        <v>624.22314189002805</v>
      </c>
      <c r="W30" s="2">
        <v>616.42096614728655</v>
      </c>
    </row>
    <row r="32" spans="1:28" x14ac:dyDescent="0.25">
      <c r="A32" t="s">
        <v>26</v>
      </c>
    </row>
    <row r="33" spans="1:23" x14ac:dyDescent="0.25">
      <c r="A33" t="s">
        <v>44</v>
      </c>
      <c r="B33" s="11">
        <f t="shared" ref="B33:W33" si="3">(B10*B26-(B13))*(1+B17)</f>
        <v>712.54769624728294</v>
      </c>
      <c r="C33" s="11">
        <f t="shared" si="3"/>
        <v>743.81005011847924</v>
      </c>
      <c r="D33" s="11">
        <f t="shared" si="3"/>
        <v>723.82457267623022</v>
      </c>
      <c r="E33" s="11">
        <f t="shared" si="3"/>
        <v>746.60969506683682</v>
      </c>
      <c r="F33" s="11">
        <f t="shared" si="3"/>
        <v>761.29403890788899</v>
      </c>
      <c r="G33" s="11">
        <f t="shared" si="3"/>
        <v>758.74886314279672</v>
      </c>
      <c r="H33" s="11">
        <f t="shared" si="3"/>
        <v>770.23406244814487</v>
      </c>
      <c r="I33" s="11">
        <f t="shared" si="3"/>
        <v>814.40706661281047</v>
      </c>
      <c r="J33" s="11">
        <f t="shared" si="3"/>
        <v>811.176095222291</v>
      </c>
      <c r="K33" s="11">
        <f t="shared" si="3"/>
        <v>814.22299745450243</v>
      </c>
      <c r="L33" s="11">
        <f t="shared" si="3"/>
        <v>802.44328708486762</v>
      </c>
      <c r="M33" s="11">
        <f t="shared" si="3"/>
        <v>840.71257721586358</v>
      </c>
      <c r="N33" s="11">
        <f t="shared" si="3"/>
        <v>863.85241632311158</v>
      </c>
      <c r="O33" s="11">
        <f t="shared" si="3"/>
        <v>898.77573999096182</v>
      </c>
      <c r="P33" s="11">
        <f t="shared" si="3"/>
        <v>926.68035655701522</v>
      </c>
      <c r="Q33" s="11">
        <f t="shared" si="3"/>
        <v>933.25671286836075</v>
      </c>
      <c r="R33" s="11">
        <f t="shared" si="3"/>
        <v>953.60921444080134</v>
      </c>
      <c r="S33" s="11">
        <f t="shared" si="3"/>
        <v>972.34768157791223</v>
      </c>
      <c r="T33" s="11">
        <f t="shared" si="3"/>
        <v>964.83848954438167</v>
      </c>
      <c r="U33" s="11">
        <f t="shared" si="3"/>
        <v>995.88933809800949</v>
      </c>
      <c r="V33" s="11">
        <f t="shared" si="3"/>
        <v>1001.9421548877341</v>
      </c>
      <c r="W33" s="11">
        <f t="shared" si="3"/>
        <v>995.24795787451762</v>
      </c>
    </row>
    <row r="34" spans="1:23" x14ac:dyDescent="0.25">
      <c r="A34" t="s">
        <v>47</v>
      </c>
      <c r="B34" s="11">
        <f t="shared" ref="B34:W34" si="4">(B21*B27-(B13))</f>
        <v>58.620931050339742</v>
      </c>
      <c r="C34" s="11">
        <f t="shared" si="4"/>
        <v>62.643223570276298</v>
      </c>
      <c r="D34" s="11">
        <f t="shared" si="4"/>
        <v>61.922310060146437</v>
      </c>
      <c r="E34" s="11">
        <f t="shared" si="4"/>
        <v>64.826932179660133</v>
      </c>
      <c r="F34" s="11">
        <f t="shared" si="4"/>
        <v>66.449393960397416</v>
      </c>
      <c r="G34" s="11">
        <f t="shared" si="4"/>
        <v>67.87031686126322</v>
      </c>
      <c r="H34" s="11">
        <f t="shared" si="4"/>
        <v>69.117945742800089</v>
      </c>
      <c r="I34" s="11">
        <f t="shared" si="4"/>
        <v>73.532790059413699</v>
      </c>
      <c r="J34" s="11">
        <f t="shared" si="4"/>
        <v>74.23354823749402</v>
      </c>
      <c r="K34" s="11">
        <f t="shared" si="4"/>
        <v>75.773862852626422</v>
      </c>
      <c r="L34" s="11">
        <f t="shared" si="4"/>
        <v>74.737896019301957</v>
      </c>
      <c r="M34" s="11">
        <f t="shared" si="4"/>
        <v>78.988591468950816</v>
      </c>
      <c r="N34" s="11">
        <f t="shared" si="4"/>
        <v>81.18564650073813</v>
      </c>
      <c r="O34" s="11">
        <f t="shared" si="4"/>
        <v>85.650512974026825</v>
      </c>
      <c r="P34" s="11">
        <f t="shared" si="4"/>
        <v>88.976220861439558</v>
      </c>
      <c r="Q34" s="11">
        <f t="shared" si="4"/>
        <v>89.727330380000055</v>
      </c>
      <c r="R34" s="11">
        <f t="shared" si="4"/>
        <v>91.916366224386948</v>
      </c>
      <c r="S34" s="11">
        <f t="shared" si="4"/>
        <v>94.395503240826542</v>
      </c>
      <c r="T34" s="11">
        <f t="shared" si="4"/>
        <v>95.647804758772963</v>
      </c>
      <c r="U34" s="11">
        <f t="shared" si="4"/>
        <v>97.656295558151882</v>
      </c>
      <c r="V34" s="11">
        <f t="shared" si="4"/>
        <v>98.910872294369412</v>
      </c>
      <c r="W34" s="11">
        <f t="shared" si="4"/>
        <v>99.231906002180779</v>
      </c>
    </row>
    <row r="35" spans="1:23" x14ac:dyDescent="0.25">
      <c r="A35" t="s">
        <v>31</v>
      </c>
      <c r="B35" s="11">
        <f t="shared" ref="B35:W35" si="5">B28*B22</f>
        <v>0</v>
      </c>
      <c r="C35" s="11">
        <f t="shared" si="5"/>
        <v>0</v>
      </c>
      <c r="D35" s="11">
        <f t="shared" si="5"/>
        <v>0</v>
      </c>
      <c r="E35" s="11">
        <f t="shared" si="5"/>
        <v>0</v>
      </c>
      <c r="F35" s="11">
        <f t="shared" si="5"/>
        <v>0</v>
      </c>
      <c r="G35" s="11">
        <f t="shared" si="5"/>
        <v>0</v>
      </c>
      <c r="H35" s="11">
        <f t="shared" si="5"/>
        <v>0</v>
      </c>
      <c r="I35" s="11">
        <f t="shared" si="5"/>
        <v>0</v>
      </c>
      <c r="J35" s="11">
        <f t="shared" si="5"/>
        <v>0</v>
      </c>
      <c r="K35" s="11">
        <f t="shared" si="5"/>
        <v>0</v>
      </c>
      <c r="L35" s="11">
        <f t="shared" si="5"/>
        <v>0</v>
      </c>
      <c r="M35" s="11">
        <f t="shared" si="5"/>
        <v>0</v>
      </c>
      <c r="N35" s="11">
        <f t="shared" si="5"/>
        <v>0</v>
      </c>
      <c r="O35" s="11">
        <f t="shared" si="5"/>
        <v>0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0</v>
      </c>
    </row>
    <row r="36" spans="1:23" x14ac:dyDescent="0.25">
      <c r="A36" t="s">
        <v>7</v>
      </c>
      <c r="B36" s="13">
        <f>SUM(B33:B35)</f>
        <v>771.16862729762272</v>
      </c>
      <c r="C36" s="13">
        <f t="shared" ref="C36:W36" si="6">SUM(C33:C35)</f>
        <v>806.45327368875553</v>
      </c>
      <c r="D36" s="13">
        <f t="shared" si="6"/>
        <v>785.74688273637662</v>
      </c>
      <c r="E36" s="13">
        <f t="shared" si="6"/>
        <v>811.43662724649698</v>
      </c>
      <c r="F36" s="13">
        <f t="shared" si="6"/>
        <v>827.74343286828639</v>
      </c>
      <c r="G36" s="13">
        <f t="shared" si="6"/>
        <v>826.6191800040599</v>
      </c>
      <c r="H36" s="13">
        <f t="shared" si="6"/>
        <v>839.35200819094496</v>
      </c>
      <c r="I36" s="13">
        <f t="shared" si="6"/>
        <v>887.93985667222421</v>
      </c>
      <c r="J36" s="13">
        <f t="shared" si="6"/>
        <v>885.409643459785</v>
      </c>
      <c r="K36" s="13">
        <f t="shared" si="6"/>
        <v>889.99686030712883</v>
      </c>
      <c r="L36" s="13">
        <f t="shared" si="6"/>
        <v>877.18118310416958</v>
      </c>
      <c r="M36" s="13">
        <f t="shared" si="6"/>
        <v>919.70116868481443</v>
      </c>
      <c r="N36" s="13">
        <f t="shared" si="6"/>
        <v>945.03806282384971</v>
      </c>
      <c r="O36" s="13">
        <f t="shared" si="6"/>
        <v>984.42625296498863</v>
      </c>
      <c r="P36" s="13">
        <f t="shared" si="6"/>
        <v>1015.6565774184547</v>
      </c>
      <c r="Q36" s="13">
        <f t="shared" si="6"/>
        <v>1022.9840432483608</v>
      </c>
      <c r="R36" s="13">
        <f t="shared" si="6"/>
        <v>1045.5255806651883</v>
      </c>
      <c r="S36" s="13">
        <f t="shared" si="6"/>
        <v>1066.7431848187389</v>
      </c>
      <c r="T36" s="13">
        <f t="shared" si="6"/>
        <v>1060.4862943031546</v>
      </c>
      <c r="U36" s="13">
        <f t="shared" si="6"/>
        <v>1093.5456336561613</v>
      </c>
      <c r="V36" s="13">
        <f t="shared" si="6"/>
        <v>1100.8530271821035</v>
      </c>
      <c r="W36" s="13">
        <f t="shared" si="6"/>
        <v>1094.4798638766983</v>
      </c>
    </row>
    <row r="37" spans="1:23" x14ac:dyDescent="0.25">
      <c r="A37" t="s">
        <v>70</v>
      </c>
      <c r="B37" s="32">
        <v>3250.1762642090289</v>
      </c>
      <c r="C37" s="32">
        <v>3331.4306708142544</v>
      </c>
      <c r="D37" s="32">
        <v>3414.7164375846105</v>
      </c>
      <c r="E37" s="32">
        <v>3500.0843485242258</v>
      </c>
      <c r="F37" s="32">
        <v>3587.5864572373307</v>
      </c>
      <c r="G37" s="32">
        <v>3677.2761186682642</v>
      </c>
      <c r="H37" s="32">
        <v>3769.2080216349705</v>
      </c>
      <c r="I37" s="32">
        <v>3863.4382221758442</v>
      </c>
      <c r="J37" s="32">
        <v>3960.0241777302404</v>
      </c>
      <c r="K37" s="32">
        <v>4059.0247821734956</v>
      </c>
      <c r="L37" s="32">
        <v>4160.5004017278325</v>
      </c>
      <c r="M37" s="32">
        <v>4264.5129117710285</v>
      </c>
      <c r="N37" s="32">
        <v>4371.1257345653039</v>
      </c>
      <c r="O37" s="32">
        <v>4480.403877929436</v>
      </c>
      <c r="P37" s="32">
        <v>4592.4139748776715</v>
      </c>
      <c r="Q37" s="32">
        <v>4707.2243242496133</v>
      </c>
      <c r="R37" s="32">
        <v>4824.9049323558529</v>
      </c>
      <c r="S37" s="32">
        <v>4945.5275556647493</v>
      </c>
      <c r="T37" s="32">
        <v>5069.1657445563678</v>
      </c>
      <c r="U37" s="32">
        <v>5195.8948881702763</v>
      </c>
      <c r="V37" s="32">
        <v>5325.7922603745328</v>
      </c>
      <c r="W37" s="32">
        <v>5458.9370668838956</v>
      </c>
    </row>
    <row r="38" spans="1:23" x14ac:dyDescent="0.25">
      <c r="A38" t="s">
        <v>71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 x14ac:dyDescent="0.25">
      <c r="A39" t="s">
        <v>7</v>
      </c>
      <c r="B39" s="12">
        <f t="shared" ref="B39:W39" si="7">SUM(B36:B38)</f>
        <v>4021.3448915066515</v>
      </c>
      <c r="C39" s="12">
        <f t="shared" si="7"/>
        <v>4137.8839445030098</v>
      </c>
      <c r="D39" s="12">
        <f t="shared" si="7"/>
        <v>4200.4633203209869</v>
      </c>
      <c r="E39" s="12">
        <f t="shared" si="7"/>
        <v>4311.5209757707225</v>
      </c>
      <c r="F39" s="12">
        <f t="shared" si="7"/>
        <v>4415.3298901056169</v>
      </c>
      <c r="G39" s="12">
        <f t="shared" si="7"/>
        <v>4503.8952986723243</v>
      </c>
      <c r="H39" s="12">
        <f t="shared" si="7"/>
        <v>4608.5600298259151</v>
      </c>
      <c r="I39" s="12">
        <f t="shared" si="7"/>
        <v>4751.3780788480681</v>
      </c>
      <c r="J39" s="12">
        <f t="shared" si="7"/>
        <v>4845.4338211900249</v>
      </c>
      <c r="K39" s="12">
        <f t="shared" si="7"/>
        <v>4949.021642480624</v>
      </c>
      <c r="L39" s="12">
        <f t="shared" si="7"/>
        <v>5037.681584832002</v>
      </c>
      <c r="M39" s="12">
        <f t="shared" si="7"/>
        <v>5184.214080455843</v>
      </c>
      <c r="N39" s="12">
        <f t="shared" si="7"/>
        <v>5316.1637973891538</v>
      </c>
      <c r="O39" s="12">
        <f t="shared" si="7"/>
        <v>5464.8301308944247</v>
      </c>
      <c r="P39" s="12">
        <f t="shared" si="7"/>
        <v>5608.0705522961262</v>
      </c>
      <c r="Q39" s="12">
        <f t="shared" si="7"/>
        <v>5730.208367497974</v>
      </c>
      <c r="R39" s="12">
        <f t="shared" si="7"/>
        <v>5870.4305130210414</v>
      </c>
      <c r="S39" s="12">
        <f t="shared" si="7"/>
        <v>6012.2707404834882</v>
      </c>
      <c r="T39" s="12">
        <f t="shared" si="7"/>
        <v>6129.6520388595227</v>
      </c>
      <c r="U39" s="12">
        <f t="shared" si="7"/>
        <v>6289.4405218264374</v>
      </c>
      <c r="V39" s="12">
        <f t="shared" si="7"/>
        <v>6426.6452875566365</v>
      </c>
      <c r="W39" s="12">
        <f t="shared" si="7"/>
        <v>6553.4169307605935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952.9566803205646</v>
      </c>
      <c r="C41" s="2">
        <f t="shared" si="8"/>
        <v>857.03268190043775</v>
      </c>
      <c r="D41" s="2">
        <f t="shared" si="8"/>
        <v>833.73824668128009</v>
      </c>
      <c r="E41" s="2">
        <f t="shared" si="8"/>
        <v>885.04299095440388</v>
      </c>
      <c r="F41" s="2">
        <f t="shared" si="8"/>
        <v>869.20122356596949</v>
      </c>
      <c r="G41" s="2">
        <f t="shared" si="8"/>
        <v>850.30533241791647</v>
      </c>
      <c r="H41" s="2">
        <f t="shared" si="8"/>
        <v>840.19309167937843</v>
      </c>
      <c r="I41" s="2">
        <f t="shared" si="8"/>
        <v>913.44643835491934</v>
      </c>
      <c r="J41" s="2">
        <f t="shared" si="8"/>
        <v>891.20061883605206</v>
      </c>
      <c r="K41" s="2">
        <f t="shared" si="8"/>
        <v>884.55156200283761</v>
      </c>
      <c r="L41" s="2">
        <f t="shared" si="8"/>
        <v>929.46678503135195</v>
      </c>
      <c r="M41" s="2">
        <f t="shared" si="8"/>
        <v>889.17766583652394</v>
      </c>
      <c r="N41" s="2">
        <f t="shared" si="8"/>
        <v>882.73725964777691</v>
      </c>
      <c r="O41" s="2">
        <f t="shared" si="8"/>
        <v>915.78249360597863</v>
      </c>
      <c r="P41" s="2">
        <f t="shared" si="8"/>
        <v>942.57540816641404</v>
      </c>
      <c r="Q41" s="2">
        <f t="shared" si="8"/>
        <v>1000.0534708925642</v>
      </c>
      <c r="R41" s="2">
        <f t="shared" si="8"/>
        <v>1077.8417308580472</v>
      </c>
      <c r="S41" s="2">
        <f t="shared" si="8"/>
        <v>1140.3187031043481</v>
      </c>
      <c r="T41" s="2">
        <f t="shared" si="8"/>
        <v>1208.7104743984021</v>
      </c>
      <c r="U41" s="2">
        <f t="shared" si="8"/>
        <v>1360.8732737963878</v>
      </c>
      <c r="V41" s="2">
        <f t="shared" si="8"/>
        <v>1543.4788142602745</v>
      </c>
      <c r="W41" s="2">
        <f t="shared" si="8"/>
        <v>1801.5091281054217</v>
      </c>
    </row>
    <row r="42" spans="1:23" x14ac:dyDescent="0.25">
      <c r="A42" t="s">
        <v>34</v>
      </c>
      <c r="B42" s="2">
        <f t="shared" ref="B42:W42" si="9">B30*B23</f>
        <v>159.11699336873161</v>
      </c>
      <c r="C42" s="2">
        <f t="shared" si="9"/>
        <v>170.76032940323728</v>
      </c>
      <c r="D42" s="2">
        <f t="shared" si="9"/>
        <v>198.89101881692406</v>
      </c>
      <c r="E42" s="2">
        <f t="shared" si="9"/>
        <v>212.19809493658715</v>
      </c>
      <c r="F42" s="2">
        <f t="shared" si="9"/>
        <v>206.76386763520628</v>
      </c>
      <c r="G42" s="2">
        <f t="shared" si="9"/>
        <v>215.38236208487541</v>
      </c>
      <c r="H42" s="2">
        <f t="shared" si="9"/>
        <v>240.33933437999329</v>
      </c>
      <c r="I42" s="2">
        <f t="shared" si="9"/>
        <v>225.31406216214029</v>
      </c>
      <c r="J42" s="2">
        <f t="shared" si="9"/>
        <v>249.1054190457686</v>
      </c>
      <c r="K42" s="2">
        <f t="shared" si="9"/>
        <v>274.37405156734695</v>
      </c>
      <c r="L42" s="2">
        <f t="shared" si="9"/>
        <v>306.42486543928658</v>
      </c>
      <c r="M42" s="2">
        <f t="shared" si="9"/>
        <v>341.34108558742457</v>
      </c>
      <c r="N42" s="2">
        <f t="shared" si="9"/>
        <v>382.80500047349091</v>
      </c>
      <c r="O42" s="2">
        <f t="shared" si="9"/>
        <v>397.45115885963781</v>
      </c>
      <c r="P42" s="2">
        <f t="shared" si="9"/>
        <v>414.91836511906183</v>
      </c>
      <c r="Q42" s="2">
        <f t="shared" si="9"/>
        <v>435.36445148835082</v>
      </c>
      <c r="R42" s="2">
        <f t="shared" si="9"/>
        <v>457.49687016983927</v>
      </c>
      <c r="S42" s="2">
        <f t="shared" si="9"/>
        <v>477.07802848823036</v>
      </c>
      <c r="T42" s="2">
        <f t="shared" si="9"/>
        <v>490.20350686572101</v>
      </c>
      <c r="U42" s="2">
        <f t="shared" si="9"/>
        <v>521.75479304611963</v>
      </c>
      <c r="V42" s="2">
        <f t="shared" si="9"/>
        <v>544.67285485816558</v>
      </c>
      <c r="W42" s="2">
        <f t="shared" si="9"/>
        <v>565.75550357988334</v>
      </c>
    </row>
    <row r="43" spans="1:23" x14ac:dyDescent="0.25">
      <c r="A43" t="s">
        <v>38</v>
      </c>
      <c r="B43" s="12">
        <f>SUM(B41:B42)</f>
        <v>1112.0736736892961</v>
      </c>
      <c r="C43" s="12">
        <f t="shared" ref="C43:W43" si="10">SUM(C41:C42)</f>
        <v>1027.793011303675</v>
      </c>
      <c r="D43" s="12">
        <f t="shared" si="10"/>
        <v>1032.6292654982042</v>
      </c>
      <c r="E43" s="12">
        <f t="shared" si="10"/>
        <v>1097.2410858909911</v>
      </c>
      <c r="F43" s="12">
        <f t="shared" si="10"/>
        <v>1075.9650912011757</v>
      </c>
      <c r="G43" s="12">
        <f t="shared" si="10"/>
        <v>1065.6876945027918</v>
      </c>
      <c r="H43" s="12">
        <f t="shared" si="10"/>
        <v>1080.5324260593718</v>
      </c>
      <c r="I43" s="12">
        <f t="shared" si="10"/>
        <v>1138.7605005170597</v>
      </c>
      <c r="J43" s="12">
        <f t="shared" si="10"/>
        <v>1140.3060378818207</v>
      </c>
      <c r="K43" s="12">
        <f t="shared" si="10"/>
        <v>1158.9256135701846</v>
      </c>
      <c r="L43" s="12">
        <f t="shared" si="10"/>
        <v>1235.8916504706385</v>
      </c>
      <c r="M43" s="12">
        <f t="shared" si="10"/>
        <v>1230.5187514239485</v>
      </c>
      <c r="N43" s="12">
        <f t="shared" si="10"/>
        <v>1265.5422601212679</v>
      </c>
      <c r="O43" s="12">
        <f t="shared" si="10"/>
        <v>1313.2336524656164</v>
      </c>
      <c r="P43" s="12">
        <f t="shared" si="10"/>
        <v>1357.493773285476</v>
      </c>
      <c r="Q43" s="12">
        <f t="shared" si="10"/>
        <v>1435.4179223809151</v>
      </c>
      <c r="R43" s="12">
        <f t="shared" si="10"/>
        <v>1535.3386010278864</v>
      </c>
      <c r="S43" s="12">
        <f t="shared" si="10"/>
        <v>1617.3967315925784</v>
      </c>
      <c r="T43" s="12">
        <f t="shared" si="10"/>
        <v>1698.9139812641231</v>
      </c>
      <c r="U43" s="12">
        <f t="shared" si="10"/>
        <v>1882.6280668425075</v>
      </c>
      <c r="V43" s="12">
        <f t="shared" si="10"/>
        <v>2088.1516691184402</v>
      </c>
      <c r="W43" s="12">
        <f t="shared" si="10"/>
        <v>2367.2646316853052</v>
      </c>
    </row>
    <row r="44" spans="1:23" x14ac:dyDescent="0.25">
      <c r="A44" t="s">
        <v>71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72</v>
      </c>
      <c r="B45" s="12">
        <f>SUM(B43:B44)</f>
        <v>1954.4423669948189</v>
      </c>
      <c r="C45" s="12">
        <f t="shared" ref="C45:W45" si="11">SUM(C43:C44)</f>
        <v>1891.220921941836</v>
      </c>
      <c r="D45" s="12">
        <f t="shared" si="11"/>
        <v>1917.642873902319</v>
      </c>
      <c r="E45" s="12">
        <f t="shared" si="11"/>
        <v>2004.3800345052086</v>
      </c>
      <c r="F45" s="12">
        <f t="shared" si="11"/>
        <v>2005.7825135307485</v>
      </c>
      <c r="G45" s="12">
        <f t="shared" si="11"/>
        <v>2018.7505523906038</v>
      </c>
      <c r="H45" s="12">
        <f t="shared" si="11"/>
        <v>2057.4218553943792</v>
      </c>
      <c r="I45" s="12">
        <f t="shared" si="11"/>
        <v>2140.0721655854422</v>
      </c>
      <c r="J45" s="12">
        <f t="shared" si="11"/>
        <v>2166.6504945769125</v>
      </c>
      <c r="K45" s="12">
        <f t="shared" si="11"/>
        <v>2210.9286816826534</v>
      </c>
      <c r="L45" s="12">
        <f t="shared" si="11"/>
        <v>2314.1947952859191</v>
      </c>
      <c r="M45" s="12">
        <f t="shared" si="11"/>
        <v>2335.7794748596111</v>
      </c>
      <c r="N45" s="12">
        <f t="shared" si="11"/>
        <v>2398.4345016428219</v>
      </c>
      <c r="O45" s="12">
        <f t="shared" si="11"/>
        <v>2474.4482000252092</v>
      </c>
      <c r="P45" s="12">
        <f t="shared" si="11"/>
        <v>2547.7386845340588</v>
      </c>
      <c r="Q45" s="12">
        <f t="shared" si="11"/>
        <v>2655.4189564107119</v>
      </c>
      <c r="R45" s="12">
        <f t="shared" si="11"/>
        <v>2785.839660908428</v>
      </c>
      <c r="S45" s="12">
        <f t="shared" si="11"/>
        <v>2899.1603179701333</v>
      </c>
      <c r="T45" s="12">
        <f t="shared" si="11"/>
        <v>3012.7216573011169</v>
      </c>
      <c r="U45" s="12">
        <f t="shared" si="11"/>
        <v>3229.2809347804259</v>
      </c>
      <c r="V45" s="12">
        <f t="shared" si="11"/>
        <v>3468.4708587548066</v>
      </c>
      <c r="W45" s="12">
        <f t="shared" si="11"/>
        <v>3782.0918010625805</v>
      </c>
    </row>
    <row r="48" spans="1:23" x14ac:dyDescent="0.25">
      <c r="A48" t="s">
        <v>37</v>
      </c>
      <c r="B48" s="16">
        <f t="shared" ref="B48:W48" si="12">B43-B36</f>
        <v>340.90504639167341</v>
      </c>
      <c r="C48" s="16">
        <f t="shared" si="12"/>
        <v>221.3397376149195</v>
      </c>
      <c r="D48" s="16">
        <f t="shared" si="12"/>
        <v>246.88238276182756</v>
      </c>
      <c r="E48" s="16">
        <f t="shared" si="12"/>
        <v>285.80445864449416</v>
      </c>
      <c r="F48" s="16">
        <f t="shared" si="12"/>
        <v>248.22165833288932</v>
      </c>
      <c r="G48" s="16">
        <f t="shared" si="12"/>
        <v>239.06851449873193</v>
      </c>
      <c r="H48" s="16">
        <f t="shared" si="12"/>
        <v>241.18041786842684</v>
      </c>
      <c r="I48" s="16">
        <f t="shared" si="12"/>
        <v>250.82064384483544</v>
      </c>
      <c r="J48" s="16">
        <f t="shared" si="12"/>
        <v>254.89639442203566</v>
      </c>
      <c r="K48" s="16">
        <f t="shared" si="12"/>
        <v>268.9287532630558</v>
      </c>
      <c r="L48" s="16">
        <f t="shared" si="12"/>
        <v>358.71046736646895</v>
      </c>
      <c r="M48" s="16">
        <f t="shared" si="12"/>
        <v>310.81758273913408</v>
      </c>
      <c r="N48" s="16">
        <f t="shared" si="12"/>
        <v>320.50419729741816</v>
      </c>
      <c r="O48" s="16">
        <f t="shared" si="12"/>
        <v>328.80739950062775</v>
      </c>
      <c r="P48" s="16">
        <f t="shared" si="12"/>
        <v>341.83719586702125</v>
      </c>
      <c r="Q48" s="16">
        <f t="shared" si="12"/>
        <v>412.43387913255435</v>
      </c>
      <c r="R48" s="16">
        <f t="shared" si="12"/>
        <v>489.81302036269813</v>
      </c>
      <c r="S48" s="16">
        <f t="shared" si="12"/>
        <v>550.65354677383948</v>
      </c>
      <c r="T48" s="16">
        <f t="shared" si="12"/>
        <v>638.42768696096846</v>
      </c>
      <c r="U48" s="16">
        <f t="shared" si="12"/>
        <v>789.08243318634618</v>
      </c>
      <c r="V48" s="16">
        <f t="shared" si="12"/>
        <v>987.29864193633671</v>
      </c>
      <c r="W48" s="16">
        <f t="shared" si="12"/>
        <v>1272.7847678086068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12" workbookViewId="0">
      <selection activeCell="B28" sqref="B28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16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19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29</v>
      </c>
    </row>
    <row r="17" spans="1:28" x14ac:dyDescent="0.25">
      <c r="A17" t="s">
        <v>22</v>
      </c>
      <c r="B17" s="1">
        <f>'%  Rate increase'!C7</f>
        <v>4.3555920798713954E-2</v>
      </c>
      <c r="C17" s="1">
        <f>'%  Rate increase'!D7</f>
        <v>8.0055986975196669E-2</v>
      </c>
      <c r="D17" s="1">
        <f>'%  Rate increase'!E7</f>
        <v>9.6504606675170024E-2</v>
      </c>
      <c r="E17" s="1">
        <f>'%  Rate increase'!F7</f>
        <v>0.13898367962469105</v>
      </c>
      <c r="F17" s="1">
        <f>'%  Rate increase'!G7</f>
        <v>0.14434548493244637</v>
      </c>
      <c r="G17" s="1">
        <f>'%  Rate increase'!H7</f>
        <v>0.16425947199064272</v>
      </c>
      <c r="H17" s="1">
        <f>'%  Rate increase'!I7</f>
        <v>0.16150111916374676</v>
      </c>
      <c r="I17" s="1">
        <f>'%  Rate increase'!J7</f>
        <v>0.17138411801848763</v>
      </c>
      <c r="J17" s="1">
        <f>'%  Rate increase'!K7</f>
        <v>0.20114363785746558</v>
      </c>
      <c r="K17" s="1">
        <f>'%  Rate increase'!L7</f>
        <v>0.21811031759698207</v>
      </c>
      <c r="L17" s="1">
        <f>'%  Rate increase'!M7</f>
        <v>0.21920538783451526</v>
      </c>
      <c r="M17" s="1">
        <f>'%  Rate increase'!N7</f>
        <v>0.28535345688091773</v>
      </c>
      <c r="N17" s="1">
        <f>'%  Rate increase'!O7</f>
        <v>0.35077147335793413</v>
      </c>
      <c r="O17" s="1">
        <f>'%  Rate increase'!P7</f>
        <v>0.41022776622629697</v>
      </c>
      <c r="P17" s="1">
        <f>'%  Rate increase'!Q7</f>
        <v>0.43396990245965217</v>
      </c>
      <c r="Q17" s="1">
        <f>'%  Rate increase'!R7</f>
        <v>0.44501592937731371</v>
      </c>
      <c r="R17" s="1">
        <f>'%  Rate increase'!S7</f>
        <v>0.45846539532971664</v>
      </c>
      <c r="S17" s="1">
        <f>'%  Rate increase'!T7</f>
        <v>0.46258048341804492</v>
      </c>
      <c r="T17" s="1">
        <f>'%  Rate increase'!U7</f>
        <v>0.49029057474152338</v>
      </c>
      <c r="U17" s="1">
        <f>'%  Rate increase'!V7</f>
        <v>0.54192989433394034</v>
      </c>
      <c r="V17" s="1">
        <f>'%  Rate increase'!W7</f>
        <v>0.53628091095583152</v>
      </c>
      <c r="W17" s="1">
        <f>'%  Rate increase'!X7</f>
        <v>0.6095975836168126</v>
      </c>
    </row>
    <row r="18" spans="1:28" x14ac:dyDescent="0.25">
      <c r="A18" t="s">
        <v>23</v>
      </c>
      <c r="B18" s="1">
        <f>'%  Rate increase'!C21</f>
        <v>0.17539473190402388</v>
      </c>
      <c r="C18" s="1">
        <f>'%  Rate increase'!D21</f>
        <v>0.1184486230087145</v>
      </c>
      <c r="D18" s="1">
        <f>'%  Rate increase'!E21</f>
        <v>0.15495754640926895</v>
      </c>
      <c r="E18" s="1">
        <f>'%  Rate increase'!F21</f>
        <v>0.2385613387817771</v>
      </c>
      <c r="F18" s="1">
        <f>'%  Rate increase'!G21</f>
        <v>0.24682333680998014</v>
      </c>
      <c r="G18" s="1">
        <f>'%  Rate increase'!H21</f>
        <v>0.27778444233442778</v>
      </c>
      <c r="H18" s="1">
        <f>'%  Rate increase'!I21</f>
        <v>0.33958981426127832</v>
      </c>
      <c r="I18" s="1">
        <f>'%  Rate increase'!J21</f>
        <v>0.39669625789944951</v>
      </c>
      <c r="J18" s="1">
        <f>'%  Rate increase'!K21</f>
        <v>0.45843913719883189</v>
      </c>
      <c r="K18" s="1">
        <f>'%  Rate increase'!L21</f>
        <v>0.56138104687612045</v>
      </c>
      <c r="L18" s="1">
        <f>'%  Rate increase'!M21</f>
        <v>0.64189238507684099</v>
      </c>
      <c r="M18" s="1">
        <f>'%  Rate increase'!N21</f>
        <v>0.71546455308931223</v>
      </c>
      <c r="N18" s="1">
        <f>'%  Rate increase'!O21</f>
        <v>0.80919556557346572</v>
      </c>
      <c r="O18" s="1">
        <f>'%  Rate increase'!P21</f>
        <v>0.94791233025426469</v>
      </c>
      <c r="P18" s="1">
        <f>'%  Rate increase'!Q21</f>
        <v>1.0813488090840573</v>
      </c>
      <c r="Q18" s="1">
        <f>'%  Rate increase'!R21</f>
        <v>1.233304536113176</v>
      </c>
      <c r="R18" s="1">
        <f>'%  Rate increase'!S21</f>
        <v>1.4218697033590075</v>
      </c>
      <c r="S18" s="1">
        <f>'%  Rate increase'!T21</f>
        <v>1.6541539525078415</v>
      </c>
      <c r="T18" s="1">
        <f>'%  Rate increase'!U21</f>
        <v>1.9587341568087129</v>
      </c>
      <c r="U18" s="1">
        <f>'%  Rate increase'!V21</f>
        <v>2.2481054389992257</v>
      </c>
      <c r="V18" s="1">
        <f>'%  Rate increase'!W21</f>
        <v>2.6966896949629913</v>
      </c>
      <c r="W18" s="1">
        <f>'%  Rate increase'!X21</f>
        <v>3.3964182741806255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0.13247784960796777</v>
      </c>
      <c r="C21">
        <f t="shared" si="0"/>
        <v>0.13711147793706394</v>
      </c>
      <c r="D21">
        <f t="shared" si="0"/>
        <v>0.13919960538997886</v>
      </c>
      <c r="E21">
        <f t="shared" si="0"/>
        <v>0.14459225960767078</v>
      </c>
      <c r="F21">
        <f t="shared" si="0"/>
        <v>0.14527293270149438</v>
      </c>
      <c r="G21">
        <f t="shared" si="0"/>
        <v>0.14780098331192221</v>
      </c>
      <c r="H21">
        <f t="shared" si="0"/>
        <v>0.14745081458240406</v>
      </c>
      <c r="I21">
        <f t="shared" si="0"/>
        <v>0.14870544637535291</v>
      </c>
      <c r="J21">
        <f t="shared" si="0"/>
        <v>0.15248337251716998</v>
      </c>
      <c r="K21">
        <f t="shared" si="0"/>
        <v>0.15463726691044588</v>
      </c>
      <c r="L21">
        <f t="shared" si="0"/>
        <v>0.15477628442483748</v>
      </c>
      <c r="M21">
        <f t="shared" si="0"/>
        <v>0.16317368198478774</v>
      </c>
      <c r="N21">
        <f t="shared" si="0"/>
        <v>0.17147840047257193</v>
      </c>
      <c r="O21">
        <f t="shared" si="0"/>
        <v>0.17902628714340185</v>
      </c>
      <c r="P21">
        <f t="shared" si="0"/>
        <v>0.18204031551563032</v>
      </c>
      <c r="Q21">
        <f t="shared" si="0"/>
        <v>0.18344259196636764</v>
      </c>
      <c r="R21">
        <f t="shared" si="0"/>
        <v>0.18514998137620989</v>
      </c>
      <c r="S21">
        <f t="shared" si="0"/>
        <v>0.18567238560009838</v>
      </c>
      <c r="T21">
        <f t="shared" si="0"/>
        <v>0.18919013988409034</v>
      </c>
      <c r="U21">
        <f t="shared" si="0"/>
        <v>0.19574567359193992</v>
      </c>
      <c r="V21">
        <f t="shared" si="0"/>
        <v>0.19502854367538477</v>
      </c>
      <c r="W21">
        <f t="shared" si="0"/>
        <v>0.20433598464807753</v>
      </c>
    </row>
    <row r="22" spans="1:28" x14ac:dyDescent="0.25">
      <c r="A22" t="s">
        <v>21</v>
      </c>
      <c r="B22">
        <f t="shared" ref="B22:W22" si="1">B11*(1+B18)</f>
        <v>1.480848567519339</v>
      </c>
      <c r="C22">
        <f t="shared" si="1"/>
        <v>1.409103679189939</v>
      </c>
      <c r="D22">
        <f t="shared" si="1"/>
        <v>1.4551003009646561</v>
      </c>
      <c r="E22">
        <f t="shared" si="1"/>
        <v>1.5604304958460486</v>
      </c>
      <c r="F22">
        <f t="shared" si="1"/>
        <v>1.5708395674649871</v>
      </c>
      <c r="G22">
        <f t="shared" si="1"/>
        <v>1.6098466410209686</v>
      </c>
      <c r="H22">
        <f t="shared" si="1"/>
        <v>1.6877135856299648</v>
      </c>
      <c r="I22">
        <f t="shared" si="1"/>
        <v>1.7596604754383962</v>
      </c>
      <c r="J22">
        <f t="shared" si="1"/>
        <v>1.837448687247802</v>
      </c>
      <c r="K22">
        <f t="shared" si="1"/>
        <v>1.9671424618969173</v>
      </c>
      <c r="L22">
        <f t="shared" si="1"/>
        <v>2.0685765559994742</v>
      </c>
      <c r="M22">
        <f t="shared" si="1"/>
        <v>2.1612681741030135</v>
      </c>
      <c r="N22">
        <f t="shared" si="1"/>
        <v>2.2793573843077009</v>
      </c>
      <c r="O22">
        <f t="shared" si="1"/>
        <v>2.4541229474778881</v>
      </c>
      <c r="P22">
        <f t="shared" si="1"/>
        <v>2.6222360189137555</v>
      </c>
      <c r="Q22">
        <f t="shared" si="1"/>
        <v>2.8136809987061304</v>
      </c>
      <c r="R22">
        <f t="shared" si="1"/>
        <v>3.0512492387370336</v>
      </c>
      <c r="S22">
        <f t="shared" si="1"/>
        <v>3.3438979875128139</v>
      </c>
      <c r="T22">
        <f t="shared" si="1"/>
        <v>3.7276304877453588</v>
      </c>
      <c r="U22">
        <f t="shared" si="1"/>
        <v>4.092201671435201</v>
      </c>
      <c r="V22">
        <f t="shared" si="1"/>
        <v>4.6573610471111442</v>
      </c>
      <c r="W22">
        <f t="shared" si="1"/>
        <v>5.5389304774149934</v>
      </c>
    </row>
    <row r="23" spans="1:28" x14ac:dyDescent="0.25">
      <c r="A23" t="s">
        <v>34</v>
      </c>
      <c r="B23" s="14">
        <v>0.2141395635715751</v>
      </c>
      <c r="C23" s="14">
        <v>0.23446487638725996</v>
      </c>
      <c r="D23" s="14">
        <v>0.27801978495015162</v>
      </c>
      <c r="E23" s="14">
        <v>0.30054263783623708</v>
      </c>
      <c r="F23" s="14">
        <v>0.29439351853121759</v>
      </c>
      <c r="G23" s="14">
        <v>0.31378618796128088</v>
      </c>
      <c r="H23" s="14">
        <v>0.35093884000000009</v>
      </c>
      <c r="I23" s="14">
        <v>0.32925478146881565</v>
      </c>
      <c r="J23" s="14">
        <v>0.36902519212876356</v>
      </c>
      <c r="K23" s="14">
        <v>0.41359943754854389</v>
      </c>
      <c r="L23" s="14">
        <v>0.46355776892538625</v>
      </c>
      <c r="M23" s="14">
        <v>0.51955052551506675</v>
      </c>
      <c r="N23" s="14">
        <v>0.58230660051008698</v>
      </c>
      <c r="O23" s="14">
        <v>0.61250160645547658</v>
      </c>
      <c r="P23" s="14">
        <v>0.64426234836065688</v>
      </c>
      <c r="Q23" s="14">
        <v>0.67767001611180344</v>
      </c>
      <c r="R23" s="14">
        <v>0.71281000962653207</v>
      </c>
      <c r="S23" s="14">
        <v>0.74977215716144308</v>
      </c>
      <c r="T23" s="14">
        <v>0.7886509449398158</v>
      </c>
      <c r="U23" s="14">
        <v>0.82954575868644842</v>
      </c>
      <c r="V23" s="14">
        <v>0.87256113768707855</v>
      </c>
      <c r="W23" s="14">
        <v>0.91780704202183616</v>
      </c>
      <c r="X23" s="14"/>
      <c r="Y23" s="14"/>
      <c r="Z23" s="14"/>
      <c r="AA23" s="14"/>
      <c r="AB23" s="14"/>
    </row>
    <row r="24" spans="1:28" x14ac:dyDescent="0.25">
      <c r="A24" t="s">
        <v>35</v>
      </c>
      <c r="B24" s="15">
        <f t="shared" ref="B24:W24" si="2">B22-B23</f>
        <v>1.266709003947764</v>
      </c>
      <c r="C24" s="15">
        <f t="shared" si="2"/>
        <v>1.1746388028026791</v>
      </c>
      <c r="D24" s="15">
        <f t="shared" si="2"/>
        <v>1.1770805160145046</v>
      </c>
      <c r="E24" s="15">
        <f t="shared" si="2"/>
        <v>1.2598878580098116</v>
      </c>
      <c r="F24" s="15">
        <f t="shared" si="2"/>
        <v>1.2764460489337695</v>
      </c>
      <c r="G24" s="15">
        <f t="shared" si="2"/>
        <v>1.2960604530596878</v>
      </c>
      <c r="H24" s="15">
        <f t="shared" si="2"/>
        <v>1.3367747456299646</v>
      </c>
      <c r="I24" s="15">
        <f t="shared" si="2"/>
        <v>1.4304056939695806</v>
      </c>
      <c r="J24" s="15">
        <f t="shared" si="2"/>
        <v>1.4684234951190385</v>
      </c>
      <c r="K24" s="15">
        <f t="shared" si="2"/>
        <v>1.5535430243483734</v>
      </c>
      <c r="L24" s="15">
        <f t="shared" si="2"/>
        <v>1.605018787074088</v>
      </c>
      <c r="M24" s="15">
        <f t="shared" si="2"/>
        <v>1.6417176485879468</v>
      </c>
      <c r="N24" s="15">
        <f t="shared" si="2"/>
        <v>1.6970507837976139</v>
      </c>
      <c r="O24" s="15">
        <f t="shared" si="2"/>
        <v>1.8416213410224116</v>
      </c>
      <c r="P24" s="15">
        <f t="shared" si="2"/>
        <v>1.9779736705530986</v>
      </c>
      <c r="Q24" s="15">
        <f t="shared" si="2"/>
        <v>2.136010982594327</v>
      </c>
      <c r="R24" s="15">
        <f t="shared" si="2"/>
        <v>2.3384392291105014</v>
      </c>
      <c r="S24" s="15">
        <f t="shared" si="2"/>
        <v>2.5941258303513708</v>
      </c>
      <c r="T24" s="15">
        <f t="shared" si="2"/>
        <v>2.938979542805543</v>
      </c>
      <c r="U24" s="15">
        <f t="shared" si="2"/>
        <v>3.2626559127487527</v>
      </c>
      <c r="V24" s="15">
        <f t="shared" si="2"/>
        <v>3.7847999094240654</v>
      </c>
      <c r="W24" s="15">
        <f t="shared" si="2"/>
        <v>4.621123435393157</v>
      </c>
    </row>
    <row r="26" spans="1:28" x14ac:dyDescent="0.25">
      <c r="A26" t="s">
        <v>46</v>
      </c>
      <c r="B26" s="2">
        <v>5512.0214139932805</v>
      </c>
      <c r="C26" s="2">
        <v>5414.3910016438358</v>
      </c>
      <c r="D26" s="2">
        <v>5302.1163623738985</v>
      </c>
      <c r="E26" s="2">
        <v>5248.2556076172023</v>
      </c>
      <c r="F26" s="2">
        <v>5235.3248830128296</v>
      </c>
      <c r="G26" s="2">
        <v>5098.163201354947</v>
      </c>
      <c r="H26" s="2">
        <v>5091.2192712135256</v>
      </c>
      <c r="I26" s="2">
        <v>5089.4911390369953</v>
      </c>
      <c r="J26" s="2">
        <v>5010.2113087775479</v>
      </c>
      <c r="K26" s="2">
        <v>4932.8266418641015</v>
      </c>
      <c r="L26" s="2">
        <v>4923.4198925837354</v>
      </c>
      <c r="M26" s="2">
        <v>4906.1820383307841</v>
      </c>
      <c r="N26" s="2">
        <v>4918.9041338301095</v>
      </c>
      <c r="O26" s="2">
        <v>4873.7205179288039</v>
      </c>
      <c r="P26" s="2">
        <v>4854.2719369257993</v>
      </c>
      <c r="Q26" s="2">
        <v>4852.9020871297262</v>
      </c>
      <c r="R26" s="2">
        <v>4849.7065664145757</v>
      </c>
      <c r="S26" s="2">
        <v>4828.2562562335561</v>
      </c>
      <c r="T26" s="2">
        <v>4730.4467887318087</v>
      </c>
      <c r="U26" s="2">
        <v>4796.3647284544322</v>
      </c>
      <c r="V26" s="2">
        <v>4770.291972042899</v>
      </c>
      <c r="W26" s="2">
        <v>4726.5718000942534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96.947477876216681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18</v>
      </c>
      <c r="B30" s="2">
        <v>646.81479086153502</v>
      </c>
      <c r="C30" s="2">
        <v>633.99151724837259</v>
      </c>
      <c r="D30" s="2">
        <v>622.61434178736135</v>
      </c>
      <c r="E30" s="2">
        <v>614.40299316636549</v>
      </c>
      <c r="F30" s="2">
        <v>611.08232213759698</v>
      </c>
      <c r="G30" s="2">
        <v>596.94637965786933</v>
      </c>
      <c r="H30" s="2">
        <v>595.38162361234379</v>
      </c>
      <c r="I30" s="2">
        <v>594.91976295520226</v>
      </c>
      <c r="J30" s="2">
        <v>586.77304161464542</v>
      </c>
      <c r="K30" s="2">
        <v>576.63961003311067</v>
      </c>
      <c r="L30" s="2">
        <v>574.5926850187376</v>
      </c>
      <c r="M30" s="2">
        <v>571.08326456070472</v>
      </c>
      <c r="N30" s="2">
        <v>571.43033540838758</v>
      </c>
      <c r="O30" s="2">
        <v>564.04372856924579</v>
      </c>
      <c r="P30" s="2">
        <v>559.80276487808601</v>
      </c>
      <c r="Q30" s="2">
        <v>558.43001212000559</v>
      </c>
      <c r="R30" s="2">
        <v>557.88859531490891</v>
      </c>
      <c r="S30" s="2">
        <v>553.08594540892818</v>
      </c>
      <c r="T30" s="2">
        <v>540.28584556626356</v>
      </c>
      <c r="U30" s="2">
        <v>546.71071702445636</v>
      </c>
      <c r="V30" s="2">
        <v>542.58900679545673</v>
      </c>
      <c r="W30" s="2">
        <v>535.81126355039771</v>
      </c>
    </row>
    <row r="32" spans="1:28" x14ac:dyDescent="0.25">
      <c r="A32" t="s">
        <v>26</v>
      </c>
    </row>
    <row r="33" spans="1:23" x14ac:dyDescent="0.25">
      <c r="A33" t="s">
        <v>44</v>
      </c>
      <c r="B33" s="11">
        <f t="shared" ref="B33:W33" si="3">(B10*B26-(B10))*(1+B17)</f>
        <v>730.08826606929165</v>
      </c>
      <c r="C33" s="11">
        <f t="shared" si="3"/>
        <v>742.23804088658926</v>
      </c>
      <c r="D33" s="11">
        <f t="shared" si="3"/>
        <v>737.91330576880694</v>
      </c>
      <c r="E33" s="11">
        <f t="shared" si="3"/>
        <v>758.71254504439275</v>
      </c>
      <c r="F33" s="11">
        <f t="shared" si="3"/>
        <v>760.40572646768032</v>
      </c>
      <c r="G33" s="11">
        <f t="shared" si="3"/>
        <v>753.36573326160647</v>
      </c>
      <c r="H33" s="11">
        <f t="shared" si="3"/>
        <v>750.55697794348544</v>
      </c>
      <c r="I33" s="11">
        <f t="shared" si="3"/>
        <v>756.68634620752425</v>
      </c>
      <c r="J33" s="11">
        <f t="shared" si="3"/>
        <v>763.82143401354745</v>
      </c>
      <c r="K33" s="11">
        <f t="shared" si="3"/>
        <v>762.64419277398702</v>
      </c>
      <c r="L33" s="11">
        <f t="shared" si="3"/>
        <v>761.87386135301824</v>
      </c>
      <c r="M33" s="11">
        <f t="shared" si="3"/>
        <v>800.39661400008038</v>
      </c>
      <c r="N33" s="11">
        <f t="shared" si="3"/>
        <v>843.31433454663659</v>
      </c>
      <c r="O33" s="11">
        <f t="shared" si="3"/>
        <v>872.34506261226795</v>
      </c>
      <c r="P33" s="11">
        <f t="shared" si="3"/>
        <v>883.49115468112689</v>
      </c>
      <c r="Q33" s="11">
        <f t="shared" si="3"/>
        <v>890.04549483010589</v>
      </c>
      <c r="R33" s="11">
        <f t="shared" si="3"/>
        <v>897.73793047036543</v>
      </c>
      <c r="S33" s="11">
        <f t="shared" si="3"/>
        <v>896.28818499788417</v>
      </c>
      <c r="T33" s="11">
        <f t="shared" si="3"/>
        <v>894.76469953453272</v>
      </c>
      <c r="U33" s="11">
        <f t="shared" si="3"/>
        <v>938.67189889034307</v>
      </c>
      <c r="V33" s="11">
        <f t="shared" si="3"/>
        <v>930.14806767023072</v>
      </c>
      <c r="W33" s="11">
        <f t="shared" si="3"/>
        <v>965.60436679744748</v>
      </c>
    </row>
    <row r="34" spans="1:23" x14ac:dyDescent="0.25">
      <c r="A34" t="s">
        <v>47</v>
      </c>
      <c r="B34" s="11">
        <f t="shared" ref="B34:W34" si="4">(B21*B27-(B13))</f>
        <v>58.748924803983876</v>
      </c>
      <c r="C34" s="11">
        <f t="shared" si="4"/>
        <v>61.065738968531967</v>
      </c>
      <c r="D34" s="11">
        <f t="shared" si="4"/>
        <v>62.109802694989433</v>
      </c>
      <c r="E34" s="11">
        <f t="shared" si="4"/>
        <v>64.80612980383539</v>
      </c>
      <c r="F34" s="11">
        <f t="shared" si="4"/>
        <v>65.146466350747204</v>
      </c>
      <c r="G34" s="11">
        <f t="shared" si="4"/>
        <v>66.41049165596111</v>
      </c>
      <c r="H34" s="11">
        <f t="shared" si="4"/>
        <v>66.235407291202037</v>
      </c>
      <c r="I34" s="11">
        <f t="shared" si="4"/>
        <v>66.862723187676465</v>
      </c>
      <c r="J34" s="11">
        <f t="shared" si="4"/>
        <v>68.751686258584996</v>
      </c>
      <c r="K34" s="11">
        <f t="shared" si="4"/>
        <v>69.828633455222942</v>
      </c>
      <c r="L34" s="11">
        <f t="shared" si="4"/>
        <v>69.898142212418747</v>
      </c>
      <c r="M34" s="11">
        <f t="shared" si="4"/>
        <v>74.096840992393879</v>
      </c>
      <c r="N34" s="11">
        <f t="shared" si="4"/>
        <v>78.249200236285972</v>
      </c>
      <c r="O34" s="11">
        <f t="shared" si="4"/>
        <v>82.023143571700928</v>
      </c>
      <c r="P34" s="11">
        <f t="shared" si="4"/>
        <v>83.530157757815161</v>
      </c>
      <c r="Q34" s="11">
        <f t="shared" si="4"/>
        <v>84.231295983183827</v>
      </c>
      <c r="R34" s="11">
        <f t="shared" si="4"/>
        <v>85.084990688104952</v>
      </c>
      <c r="S34" s="11">
        <f t="shared" si="4"/>
        <v>85.346192800049195</v>
      </c>
      <c r="T34" s="11">
        <f t="shared" si="4"/>
        <v>87.105069942045176</v>
      </c>
      <c r="U34" s="11">
        <f t="shared" si="4"/>
        <v>90.382836795969965</v>
      </c>
      <c r="V34" s="11">
        <f t="shared" si="4"/>
        <v>90.024271837692396</v>
      </c>
      <c r="W34" s="11">
        <f t="shared" si="4"/>
        <v>94.677992324038769</v>
      </c>
    </row>
    <row r="35" spans="1:23" x14ac:dyDescent="0.25">
      <c r="A35" t="s">
        <v>49</v>
      </c>
      <c r="B35" s="11">
        <f t="shared" ref="B35:W35" si="5">B22*B28</f>
        <v>143.56453373760829</v>
      </c>
      <c r="C35" s="11">
        <f t="shared" si="5"/>
        <v>133.90953626364416</v>
      </c>
      <c r="D35" s="11">
        <f t="shared" si="5"/>
        <v>135.96753055057732</v>
      </c>
      <c r="E35" s="11">
        <f t="shared" si="5"/>
        <v>143.89648913121184</v>
      </c>
      <c r="F35" s="11">
        <f t="shared" si="5"/>
        <v>144.07484485598198</v>
      </c>
      <c r="G35" s="11">
        <f t="shared" si="5"/>
        <v>144.40425607166668</v>
      </c>
      <c r="H35" s="11">
        <f t="shared" si="5"/>
        <v>150.99155905387374</v>
      </c>
      <c r="I35" s="11">
        <f t="shared" si="5"/>
        <v>157.30567353040189</v>
      </c>
      <c r="J35" s="11">
        <f t="shared" si="5"/>
        <v>162.17930158431676</v>
      </c>
      <c r="K35" s="11">
        <f t="shared" si="5"/>
        <v>170.63287633601033</v>
      </c>
      <c r="L35" s="11">
        <f t="shared" si="5"/>
        <v>178.79896116730802</v>
      </c>
      <c r="M35" s="11">
        <f t="shared" si="5"/>
        <v>185.67409010656502</v>
      </c>
      <c r="N35" s="11">
        <f t="shared" si="5"/>
        <v>195.94244264682996</v>
      </c>
      <c r="O35" s="11">
        <f t="shared" si="5"/>
        <v>208.24318105981067</v>
      </c>
      <c r="P35" s="11">
        <f t="shared" si="5"/>
        <v>220.83961446055432</v>
      </c>
      <c r="Q35" s="11">
        <f t="shared" si="5"/>
        <v>236.38613513730391</v>
      </c>
      <c r="R35" s="11">
        <f t="shared" si="5"/>
        <v>256.10055643978632</v>
      </c>
      <c r="S35" s="11">
        <f t="shared" si="5"/>
        <v>278.25041170162541</v>
      </c>
      <c r="T35" s="11">
        <f t="shared" si="5"/>
        <v>303.00551187168151</v>
      </c>
      <c r="U35" s="11">
        <f t="shared" si="5"/>
        <v>336.5988694053699</v>
      </c>
      <c r="V35" s="11">
        <f t="shared" si="5"/>
        <v>380.1996409040637</v>
      </c>
      <c r="W35" s="11">
        <f t="shared" si="5"/>
        <v>446.49153848926488</v>
      </c>
    </row>
    <row r="36" spans="1:23" x14ac:dyDescent="0.25">
      <c r="A36" t="s">
        <v>7</v>
      </c>
      <c r="B36" s="13">
        <f t="shared" ref="B36:W36" si="6">SUM(B33:B35)</f>
        <v>932.40172461088378</v>
      </c>
      <c r="C36" s="13">
        <f t="shared" si="6"/>
        <v>937.21331611876531</v>
      </c>
      <c r="D36" s="13">
        <f t="shared" si="6"/>
        <v>935.99063901437364</v>
      </c>
      <c r="E36" s="13">
        <f t="shared" si="6"/>
        <v>967.41516397943997</v>
      </c>
      <c r="F36" s="13">
        <f t="shared" si="6"/>
        <v>969.62703767440951</v>
      </c>
      <c r="G36" s="13">
        <f t="shared" si="6"/>
        <v>964.18048098923418</v>
      </c>
      <c r="H36" s="13">
        <f t="shared" si="6"/>
        <v>967.7839442885612</v>
      </c>
      <c r="I36" s="13">
        <f t="shared" si="6"/>
        <v>980.85474292560264</v>
      </c>
      <c r="J36" s="13">
        <f t="shared" si="6"/>
        <v>994.75242185644925</v>
      </c>
      <c r="K36" s="13">
        <f t="shared" si="6"/>
        <v>1003.1057025652203</v>
      </c>
      <c r="L36" s="13">
        <f t="shared" si="6"/>
        <v>1010.570964732745</v>
      </c>
      <c r="M36" s="13">
        <f t="shared" si="6"/>
        <v>1060.1675450990392</v>
      </c>
      <c r="N36" s="13">
        <f t="shared" si="6"/>
        <v>1117.5059774297526</v>
      </c>
      <c r="O36" s="13">
        <f t="shared" si="6"/>
        <v>1162.6113872437795</v>
      </c>
      <c r="P36" s="13">
        <f t="shared" si="6"/>
        <v>1187.8609268994962</v>
      </c>
      <c r="Q36" s="13">
        <f t="shared" si="6"/>
        <v>1210.6629259505937</v>
      </c>
      <c r="R36" s="13">
        <f t="shared" si="6"/>
        <v>1238.9234775982568</v>
      </c>
      <c r="S36" s="13">
        <f t="shared" si="6"/>
        <v>1259.8847894995588</v>
      </c>
      <c r="T36" s="13">
        <f t="shared" si="6"/>
        <v>1284.8752813482593</v>
      </c>
      <c r="U36" s="13">
        <f t="shared" si="6"/>
        <v>1365.6536050916829</v>
      </c>
      <c r="V36" s="13">
        <f t="shared" si="6"/>
        <v>1400.3719804119869</v>
      </c>
      <c r="W36" s="13">
        <f t="shared" si="6"/>
        <v>1506.7738976107512</v>
      </c>
    </row>
    <row r="37" spans="1:23" x14ac:dyDescent="0.25">
      <c r="A37" t="s">
        <v>70</v>
      </c>
      <c r="B37" s="32">
        <v>1765.6861997037886</v>
      </c>
      <c r="C37" s="32">
        <v>1809.8283546963833</v>
      </c>
      <c r="D37" s="32">
        <v>1855.0740635637924</v>
      </c>
      <c r="E37" s="32">
        <v>1901.4509151528873</v>
      </c>
      <c r="F37" s="32">
        <v>1948.9871880317094</v>
      </c>
      <c r="G37" s="32">
        <v>1997.7118677325018</v>
      </c>
      <c r="H37" s="32">
        <v>2047.6546644258142</v>
      </c>
      <c r="I37" s="32">
        <v>2098.8460310364594</v>
      </c>
      <c r="J37" s="32">
        <v>2151.317181812371</v>
      </c>
      <c r="K37" s="32">
        <v>2205.1001113576799</v>
      </c>
      <c r="L37" s="32">
        <v>2260.2276141416219</v>
      </c>
      <c r="M37" s="32">
        <v>2316.7333044951624</v>
      </c>
      <c r="N37" s="32">
        <v>2374.6516371075413</v>
      </c>
      <c r="O37" s="32">
        <v>2434.0179280352295</v>
      </c>
      <c r="P37" s="32">
        <v>2494.8683762361102</v>
      </c>
      <c r="Q37" s="32">
        <v>2557.2400856420127</v>
      </c>
      <c r="R37" s="32">
        <v>2621.1710877830624</v>
      </c>
      <c r="S37" s="32">
        <v>2686.7003649776389</v>
      </c>
      <c r="T37" s="32">
        <v>2753.867874102079</v>
      </c>
      <c r="U37" s="32">
        <v>2822.7145709546312</v>
      </c>
      <c r="V37" s="32">
        <v>2893.282435228497</v>
      </c>
      <c r="W37" s="32">
        <v>2965.6144961092086</v>
      </c>
    </row>
    <row r="38" spans="1:23" x14ac:dyDescent="0.25">
      <c r="A38" t="s">
        <v>71</v>
      </c>
      <c r="B38" s="32">
        <v>842.36869330552281</v>
      </c>
      <c r="C38" s="32">
        <v>863.42791063816082</v>
      </c>
      <c r="D38" s="32">
        <v>885.01360840411485</v>
      </c>
      <c r="E38" s="32">
        <v>907.1389486142175</v>
      </c>
      <c r="F38" s="32">
        <v>929.81742232957288</v>
      </c>
      <c r="G38" s="32">
        <v>953.06285788781213</v>
      </c>
      <c r="H38" s="32">
        <v>976.88942933500732</v>
      </c>
      <c r="I38" s="32">
        <v>1001.3116650683825</v>
      </c>
      <c r="J38" s="32">
        <v>1026.3444566950918</v>
      </c>
      <c r="K38" s="32">
        <v>1052.003068112469</v>
      </c>
      <c r="L38" s="32">
        <v>1078.3031448152808</v>
      </c>
      <c r="M38" s="32">
        <v>1105.2607234356626</v>
      </c>
      <c r="N38" s="32">
        <v>1132.8922415215541</v>
      </c>
      <c r="O38" s="32">
        <v>1161.2145475595928</v>
      </c>
      <c r="P38" s="32">
        <v>1190.2449112485826</v>
      </c>
      <c r="Q38" s="32">
        <v>1220.001034029797</v>
      </c>
      <c r="R38" s="32">
        <v>1250.5010598805416</v>
      </c>
      <c r="S38" s="32">
        <v>1281.7635863775552</v>
      </c>
      <c r="T38" s="32">
        <v>1313.8076760369938</v>
      </c>
      <c r="U38" s="32">
        <v>1346.6528679379185</v>
      </c>
      <c r="V38" s="32">
        <v>1380.3191896363662</v>
      </c>
      <c r="W38" s="32">
        <v>1414.8271693772754</v>
      </c>
    </row>
    <row r="39" spans="1:23" x14ac:dyDescent="0.25">
      <c r="A39" t="s">
        <v>7</v>
      </c>
      <c r="B39" s="12">
        <f t="shared" ref="B39:W39" si="7">SUM(B36:B38)</f>
        <v>3540.4566176201952</v>
      </c>
      <c r="C39" s="12">
        <f t="shared" si="7"/>
        <v>3610.4695814533097</v>
      </c>
      <c r="D39" s="12">
        <f t="shared" si="7"/>
        <v>3676.0783109822805</v>
      </c>
      <c r="E39" s="12">
        <f t="shared" si="7"/>
        <v>3776.0050277465448</v>
      </c>
      <c r="F39" s="12">
        <f t="shared" si="7"/>
        <v>3848.4316480356915</v>
      </c>
      <c r="G39" s="12">
        <f t="shared" si="7"/>
        <v>3914.9552066095484</v>
      </c>
      <c r="H39" s="12">
        <f t="shared" si="7"/>
        <v>3992.3280380493825</v>
      </c>
      <c r="I39" s="12">
        <f t="shared" si="7"/>
        <v>4081.0124390304445</v>
      </c>
      <c r="J39" s="12">
        <f t="shared" si="7"/>
        <v>4172.4140603639125</v>
      </c>
      <c r="K39" s="12">
        <f t="shared" si="7"/>
        <v>4260.2088820353692</v>
      </c>
      <c r="L39" s="12">
        <f t="shared" si="7"/>
        <v>4349.1017236896478</v>
      </c>
      <c r="M39" s="12">
        <f t="shared" si="7"/>
        <v>4482.1615730298645</v>
      </c>
      <c r="N39" s="12">
        <f t="shared" si="7"/>
        <v>4625.0498560588476</v>
      </c>
      <c r="O39" s="12">
        <f t="shared" si="7"/>
        <v>4757.843862838602</v>
      </c>
      <c r="P39" s="12">
        <f t="shared" si="7"/>
        <v>4872.9742143841895</v>
      </c>
      <c r="Q39" s="12">
        <f t="shared" si="7"/>
        <v>4987.9040456224029</v>
      </c>
      <c r="R39" s="12">
        <f t="shared" si="7"/>
        <v>5110.5956252618607</v>
      </c>
      <c r="S39" s="12">
        <f t="shared" si="7"/>
        <v>5228.3487408547526</v>
      </c>
      <c r="T39" s="12">
        <f t="shared" si="7"/>
        <v>5352.5508314873323</v>
      </c>
      <c r="U39" s="12">
        <f t="shared" si="7"/>
        <v>5535.0210439842322</v>
      </c>
      <c r="V39" s="12">
        <f t="shared" si="7"/>
        <v>5673.9736052768494</v>
      </c>
      <c r="W39" s="12">
        <f t="shared" si="7"/>
        <v>5887.2155630972356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819.32611947089629</v>
      </c>
      <c r="C41" s="2">
        <f t="shared" si="8"/>
        <v>744.71103680768249</v>
      </c>
      <c r="D41" s="2">
        <f t="shared" si="8"/>
        <v>732.86721070909846</v>
      </c>
      <c r="E41" s="2">
        <f t="shared" si="8"/>
        <v>774.07887101518918</v>
      </c>
      <c r="F41" s="2">
        <f t="shared" si="8"/>
        <v>780.01361566580863</v>
      </c>
      <c r="G41" s="2">
        <f t="shared" si="8"/>
        <v>773.67859527171845</v>
      </c>
      <c r="H41" s="2">
        <f t="shared" si="8"/>
        <v>795.89111845714615</v>
      </c>
      <c r="I41" s="2">
        <f t="shared" si="8"/>
        <v>850.97661638615443</v>
      </c>
      <c r="J41" s="2">
        <f t="shared" si="8"/>
        <v>861.63132060940666</v>
      </c>
      <c r="K41" s="2">
        <f t="shared" si="8"/>
        <v>895.83444372990539</v>
      </c>
      <c r="L41" s="2">
        <f t="shared" si="8"/>
        <v>922.2320543704177</v>
      </c>
      <c r="M41" s="2">
        <f t="shared" si="8"/>
        <v>937.55747424252843</v>
      </c>
      <c r="N41" s="2">
        <f t="shared" si="8"/>
        <v>969.74629859053755</v>
      </c>
      <c r="O41" s="2">
        <f t="shared" si="8"/>
        <v>1038.7549678029754</v>
      </c>
      <c r="P41" s="2">
        <f t="shared" si="8"/>
        <v>1107.275129631681</v>
      </c>
      <c r="Q41" s="2">
        <f t="shared" si="8"/>
        <v>1192.812638898615</v>
      </c>
      <c r="R41" s="2">
        <f t="shared" si="8"/>
        <v>1304.5885767577361</v>
      </c>
      <c r="S41" s="2">
        <f t="shared" si="8"/>
        <v>1434.7745373896087</v>
      </c>
      <c r="T41" s="2">
        <f t="shared" si="8"/>
        <v>1587.8890473866434</v>
      </c>
      <c r="U41" s="2">
        <f t="shared" si="8"/>
        <v>1783.7289534629526</v>
      </c>
      <c r="V41" s="2">
        <f t="shared" si="8"/>
        <v>2053.5908237739382</v>
      </c>
      <c r="W41" s="2">
        <f t="shared" si="8"/>
        <v>2476.049986940362</v>
      </c>
    </row>
    <row r="42" spans="1:23" x14ac:dyDescent="0.25">
      <c r="A42" t="s">
        <v>34</v>
      </c>
      <c r="B42" s="2">
        <f t="shared" ref="B42:W42" si="9">B30*B23</f>
        <v>138.50863702672874</v>
      </c>
      <c r="C42" s="2">
        <f t="shared" si="9"/>
        <v>148.64874272221107</v>
      </c>
      <c r="D42" s="2">
        <f t="shared" si="9"/>
        <v>173.09910541060239</v>
      </c>
      <c r="E42" s="2">
        <f t="shared" si="9"/>
        <v>184.65429626069903</v>
      </c>
      <c r="F42" s="2">
        <f t="shared" si="9"/>
        <v>179.89867492631413</v>
      </c>
      <c r="G42" s="2">
        <f t="shared" si="9"/>
        <v>187.31352889013033</v>
      </c>
      <c r="H42" s="2">
        <f t="shared" si="9"/>
        <v>208.9425363478326</v>
      </c>
      <c r="I42" s="2">
        <f t="shared" si="9"/>
        <v>195.88017654329474</v>
      </c>
      <c r="J42" s="2">
        <f t="shared" si="9"/>
        <v>216.53403441782351</v>
      </c>
      <c r="K42" s="2">
        <f t="shared" si="9"/>
        <v>238.49781837790627</v>
      </c>
      <c r="L42" s="2">
        <f t="shared" si="9"/>
        <v>266.35690310813322</v>
      </c>
      <c r="M42" s="2">
        <f t="shared" si="9"/>
        <v>296.70661021537404</v>
      </c>
      <c r="N42" s="2">
        <f t="shared" si="9"/>
        <v>332.74765603999697</v>
      </c>
      <c r="O42" s="2">
        <f t="shared" si="9"/>
        <v>345.47768985979985</v>
      </c>
      <c r="P42" s="2">
        <f t="shared" si="9"/>
        <v>360.65984391914435</v>
      </c>
      <c r="Q42" s="2">
        <f t="shared" si="9"/>
        <v>378.43127531067876</v>
      </c>
      <c r="R42" s="2">
        <f t="shared" si="9"/>
        <v>397.66857499695266</v>
      </c>
      <c r="S42" s="2">
        <f t="shared" si="9"/>
        <v>414.68844238492824</v>
      </c>
      <c r="T42" s="2">
        <f t="shared" si="9"/>
        <v>426.09694264344114</v>
      </c>
      <c r="U42" s="2">
        <f t="shared" si="9"/>
        <v>453.52155653606485</v>
      </c>
      <c r="V42" s="2">
        <f t="shared" si="9"/>
        <v>473.44208106594573</v>
      </c>
      <c r="W42" s="2">
        <f t="shared" si="9"/>
        <v>491.77135088117302</v>
      </c>
    </row>
    <row r="43" spans="1:23" x14ac:dyDescent="0.25">
      <c r="A43" t="s">
        <v>18</v>
      </c>
      <c r="B43" s="12">
        <f>SUM(B41:B42)</f>
        <v>957.83475649762499</v>
      </c>
      <c r="C43" s="12">
        <f t="shared" ref="C43:W43" si="10">SUM(C41:C42)</f>
        <v>893.35977952989356</v>
      </c>
      <c r="D43" s="12">
        <f t="shared" si="10"/>
        <v>905.96631611970088</v>
      </c>
      <c r="E43" s="12">
        <f t="shared" si="10"/>
        <v>958.73316727588826</v>
      </c>
      <c r="F43" s="12">
        <f t="shared" si="10"/>
        <v>959.91229059212276</v>
      </c>
      <c r="G43" s="12">
        <f t="shared" si="10"/>
        <v>960.99212416184878</v>
      </c>
      <c r="H43" s="12">
        <f t="shared" si="10"/>
        <v>1004.8336548049788</v>
      </c>
      <c r="I43" s="12">
        <f t="shared" si="10"/>
        <v>1046.8567929294491</v>
      </c>
      <c r="J43" s="12">
        <f t="shared" si="10"/>
        <v>1078.1653550272301</v>
      </c>
      <c r="K43" s="12">
        <f t="shared" si="10"/>
        <v>1134.3322621078116</v>
      </c>
      <c r="L43" s="12">
        <f t="shared" si="10"/>
        <v>1188.588957478551</v>
      </c>
      <c r="M43" s="12">
        <f t="shared" si="10"/>
        <v>1234.2640844579025</v>
      </c>
      <c r="N43" s="12">
        <f t="shared" si="10"/>
        <v>1302.4939546305345</v>
      </c>
      <c r="O43" s="12">
        <f t="shared" si="10"/>
        <v>1384.2326576627752</v>
      </c>
      <c r="P43" s="12">
        <f t="shared" si="10"/>
        <v>1467.9349735508254</v>
      </c>
      <c r="Q43" s="12">
        <f t="shared" si="10"/>
        <v>1571.2439142092937</v>
      </c>
      <c r="R43" s="12">
        <f t="shared" si="10"/>
        <v>1702.2571517546887</v>
      </c>
      <c r="S43" s="12">
        <f t="shared" si="10"/>
        <v>1849.462979774537</v>
      </c>
      <c r="T43" s="12">
        <f t="shared" si="10"/>
        <v>2013.9859900300844</v>
      </c>
      <c r="U43" s="12">
        <f t="shared" si="10"/>
        <v>2237.2505099990176</v>
      </c>
      <c r="V43" s="12">
        <f t="shared" si="10"/>
        <v>2527.0329048398839</v>
      </c>
      <c r="W43" s="12">
        <f t="shared" si="10"/>
        <v>2967.8213378215351</v>
      </c>
    </row>
    <row r="44" spans="1:23" x14ac:dyDescent="0.25">
      <c r="A44" t="s">
        <v>71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72</v>
      </c>
      <c r="B45" s="12">
        <f>SUM(B43:B44)</f>
        <v>1800.2034498031478</v>
      </c>
      <c r="C45" s="12">
        <f t="shared" ref="C45:W45" si="11">SUM(C43:C44)</f>
        <v>1756.7876901680543</v>
      </c>
      <c r="D45" s="12">
        <f t="shared" si="11"/>
        <v>1790.9799245238157</v>
      </c>
      <c r="E45" s="12">
        <f t="shared" si="11"/>
        <v>1865.8721158901058</v>
      </c>
      <c r="F45" s="12">
        <f t="shared" si="11"/>
        <v>1889.7297129216956</v>
      </c>
      <c r="G45" s="12">
        <f t="shared" si="11"/>
        <v>1914.0549820496608</v>
      </c>
      <c r="H45" s="12">
        <f t="shared" si="11"/>
        <v>1981.723084139986</v>
      </c>
      <c r="I45" s="12">
        <f t="shared" si="11"/>
        <v>2048.1684579978314</v>
      </c>
      <c r="J45" s="12">
        <f t="shared" si="11"/>
        <v>2104.509811722322</v>
      </c>
      <c r="K45" s="12">
        <f t="shared" si="11"/>
        <v>2186.3353302202804</v>
      </c>
      <c r="L45" s="12">
        <f t="shared" si="11"/>
        <v>2266.8921022938321</v>
      </c>
      <c r="M45" s="12">
        <f t="shared" si="11"/>
        <v>2339.5248078935651</v>
      </c>
      <c r="N45" s="12">
        <f t="shared" si="11"/>
        <v>2435.3861961520888</v>
      </c>
      <c r="O45" s="12">
        <f t="shared" si="11"/>
        <v>2545.4472052223682</v>
      </c>
      <c r="P45" s="12">
        <f t="shared" si="11"/>
        <v>2658.1798847994078</v>
      </c>
      <c r="Q45" s="12">
        <f t="shared" si="11"/>
        <v>2791.2449482390907</v>
      </c>
      <c r="R45" s="12">
        <f t="shared" si="11"/>
        <v>2952.7582116352305</v>
      </c>
      <c r="S45" s="12">
        <f t="shared" si="11"/>
        <v>3131.2265661520923</v>
      </c>
      <c r="T45" s="12">
        <f t="shared" si="11"/>
        <v>3327.7936660670784</v>
      </c>
      <c r="U45" s="12">
        <f t="shared" si="11"/>
        <v>3583.9033779369361</v>
      </c>
      <c r="V45" s="12">
        <f t="shared" si="11"/>
        <v>3907.3520944762504</v>
      </c>
      <c r="W45" s="12">
        <f t="shared" si="11"/>
        <v>4382.64850719881</v>
      </c>
    </row>
    <row r="46" spans="1:23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50" spans="1:24" x14ac:dyDescent="0.25">
      <c r="A50" t="s">
        <v>37</v>
      </c>
      <c r="B50" s="16">
        <f t="shared" ref="B50:W50" si="12">B43-B36</f>
        <v>25.433031886741219</v>
      </c>
      <c r="C50" s="16">
        <f t="shared" si="12"/>
        <v>-43.853536588871748</v>
      </c>
      <c r="D50" s="16">
        <f t="shared" si="12"/>
        <v>-30.024322894672764</v>
      </c>
      <c r="E50" s="16">
        <f t="shared" si="12"/>
        <v>-8.6819967035517038</v>
      </c>
      <c r="F50" s="16">
        <f t="shared" si="12"/>
        <v>-9.714747082286749</v>
      </c>
      <c r="G50" s="16">
        <f t="shared" si="12"/>
        <v>-3.1883568273854053</v>
      </c>
      <c r="H50" s="16">
        <f t="shared" si="12"/>
        <v>37.049710516417576</v>
      </c>
      <c r="I50" s="16">
        <f t="shared" si="12"/>
        <v>66.002050003846421</v>
      </c>
      <c r="J50" s="16">
        <f t="shared" si="12"/>
        <v>83.412933170780889</v>
      </c>
      <c r="K50" s="16">
        <f t="shared" si="12"/>
        <v>131.2265595425913</v>
      </c>
      <c r="L50" s="16">
        <f t="shared" si="12"/>
        <v>178.01799274580605</v>
      </c>
      <c r="M50" s="16">
        <f t="shared" si="12"/>
        <v>174.09653935886331</v>
      </c>
      <c r="N50" s="16">
        <f t="shared" si="12"/>
        <v>184.98797720078187</v>
      </c>
      <c r="O50" s="16">
        <f t="shared" si="12"/>
        <v>221.62127041899566</v>
      </c>
      <c r="P50" s="16">
        <f t="shared" si="12"/>
        <v>280.07404665132913</v>
      </c>
      <c r="Q50" s="16">
        <f t="shared" si="12"/>
        <v>360.58098825870002</v>
      </c>
      <c r="R50" s="16">
        <f t="shared" si="12"/>
        <v>463.33367415643193</v>
      </c>
      <c r="S50" s="16">
        <f t="shared" si="12"/>
        <v>589.57819027497817</v>
      </c>
      <c r="T50" s="16">
        <f t="shared" si="12"/>
        <v>729.11070868182514</v>
      </c>
      <c r="U50" s="16">
        <f t="shared" si="12"/>
        <v>871.59690490733465</v>
      </c>
      <c r="V50" s="16">
        <f t="shared" si="12"/>
        <v>1126.660924427897</v>
      </c>
      <c r="W50" s="16">
        <f t="shared" si="12"/>
        <v>1461.0474402107839</v>
      </c>
      <c r="X50" s="16">
        <f>SUM(B50:W50)</f>
        <v>6888.3679823173361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7" workbookViewId="0">
      <selection activeCell="B44" sqref="B44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  <col min="25" max="25" width="9.5703125" bestFit="1" customWidth="1"/>
  </cols>
  <sheetData>
    <row r="1" spans="1:25" x14ac:dyDescent="0.25">
      <c r="A1" s="8" t="s">
        <v>16</v>
      </c>
    </row>
    <row r="4" spans="1:25" x14ac:dyDescent="0.25">
      <c r="A4" t="s">
        <v>27</v>
      </c>
      <c r="B4" s="1">
        <v>0.08</v>
      </c>
    </row>
    <row r="5" spans="1:25" x14ac:dyDescent="0.25">
      <c r="A5" t="s">
        <v>28</v>
      </c>
      <c r="B5">
        <v>10</v>
      </c>
    </row>
    <row r="7" spans="1:25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5" x14ac:dyDescent="0.25">
      <c r="A9" s="8" t="s">
        <v>19</v>
      </c>
    </row>
    <row r="10" spans="1:25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  <c r="Y10" s="2">
        <f>W10*(1+W17)*W26-W13</f>
        <v>972.68036503141184</v>
      </c>
    </row>
    <row r="11" spans="1:25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5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5" x14ac:dyDescent="0.25">
      <c r="A15" s="8" t="s">
        <v>29</v>
      </c>
    </row>
    <row r="17" spans="1:28" x14ac:dyDescent="0.25">
      <c r="A17" t="s">
        <v>22</v>
      </c>
      <c r="B17" s="1">
        <f>'%  Rate increase'!C8</f>
        <v>3.3849884780523976E-2</v>
      </c>
      <c r="C17" s="1">
        <f>'%  Rate increase'!D8</f>
        <v>8.8635845091982191E-2</v>
      </c>
      <c r="D17" s="1">
        <f>'%  Rate increase'!E8</f>
        <v>7.685435659314277E-2</v>
      </c>
      <c r="E17" s="1">
        <f>'%  Rate increase'!F8</f>
        <v>0.11991774707554126</v>
      </c>
      <c r="F17" s="1">
        <f>'%  Rate increase'!G8</f>
        <v>0.13871152159082811</v>
      </c>
      <c r="G17" s="1">
        <f>'%  Rate increase'!H8</f>
        <v>0.15094356449844337</v>
      </c>
      <c r="H17" s="1">
        <f>'%  Rate increase'!I8</f>
        <v>0.1565117130520346</v>
      </c>
      <c r="I17" s="1">
        <f>'%  Rate increase'!J8</f>
        <v>0.17325519628010677</v>
      </c>
      <c r="J17" s="1">
        <f>'%  Rate increase'!K8</f>
        <v>0.19211115839332837</v>
      </c>
      <c r="K17" s="1">
        <f>'%  Rate increase'!L8</f>
        <v>0.21435198562393443</v>
      </c>
      <c r="L17" s="1">
        <f>'%  Rate increase'!M8</f>
        <v>0.21586196798751534</v>
      </c>
      <c r="M17" s="1">
        <f>'%  Rate increase'!N8</f>
        <v>0.28787258806672833</v>
      </c>
      <c r="N17" s="1">
        <f>'%  Rate increase'!O8</f>
        <v>0.33228244727774991</v>
      </c>
      <c r="O17" s="1">
        <f>'%  Rate increase'!P8</f>
        <v>0.37838406659129964</v>
      </c>
      <c r="P17" s="1">
        <f>'%  Rate increase'!Q8</f>
        <v>0.42332836834896392</v>
      </c>
      <c r="Q17" s="1">
        <f>'%  Rate increase'!R8</f>
        <v>0.42731694516786733</v>
      </c>
      <c r="R17" s="1">
        <f>'%  Rate increase'!S8</f>
        <v>0.43865374622507747</v>
      </c>
      <c r="S17" s="1">
        <f>'%  Rate increase'!T8</f>
        <v>0.46455948112565792</v>
      </c>
      <c r="T17" s="1">
        <f>'%  Rate increase'!U8</f>
        <v>0.48350132320991168</v>
      </c>
      <c r="U17" s="1">
        <f>'%  Rate increase'!V8</f>
        <v>0.54362411463900151</v>
      </c>
      <c r="V17" s="1">
        <f>'%  Rate increase'!W8</f>
        <v>0.53357925172407961</v>
      </c>
      <c r="W17" s="1">
        <f>'%  Rate increase'!X8</f>
        <v>0.63353244440925671</v>
      </c>
    </row>
    <row r="18" spans="1:28" x14ac:dyDescent="0.25">
      <c r="A18" t="s">
        <v>23</v>
      </c>
      <c r="B18" s="1">
        <f>'%  Rate increase'!C22</f>
        <v>0.17517248118674922</v>
      </c>
      <c r="C18" s="1">
        <f>'%  Rate increase'!D22</f>
        <v>0.11782648386254224</v>
      </c>
      <c r="D18" s="1">
        <f>'%  Rate increase'!E22</f>
        <v>0.1539511443641568</v>
      </c>
      <c r="E18" s="1">
        <f>'%  Rate increase'!F22</f>
        <v>0.23678505976629305</v>
      </c>
      <c r="F18" s="1">
        <f>'%  Rate increase'!G22</f>
        <v>0.23961291107001315</v>
      </c>
      <c r="G18" s="1">
        <f>'%  Rate increase'!H22</f>
        <v>0.27527096201337131</v>
      </c>
      <c r="H18" s="1">
        <f>'%  Rate increase'!I22</f>
        <v>0.32830979114569803</v>
      </c>
      <c r="I18" s="1">
        <f>'%  Rate increase'!J22</f>
        <v>0.38058384106624765</v>
      </c>
      <c r="J18" s="1">
        <f>'%  Rate increase'!K22</f>
        <v>0.43681652503463964</v>
      </c>
      <c r="K18" s="1">
        <f>'%  Rate increase'!L22</f>
        <v>0.53236725836164522</v>
      </c>
      <c r="L18" s="1">
        <f>'%  Rate increase'!M22</f>
        <v>0.60564498732946048</v>
      </c>
      <c r="M18" s="1">
        <f>'%  Rate increase'!N22</f>
        <v>0.67258635591545435</v>
      </c>
      <c r="N18" s="1">
        <f>'%  Rate increase'!O22</f>
        <v>0.75679866667313411</v>
      </c>
      <c r="O18" s="1">
        <f>'%  Rate increase'!P22</f>
        <v>0.8833284556371066</v>
      </c>
      <c r="P18" s="1">
        <f>'%  Rate increase'!Q22</f>
        <v>1.0030605904159433</v>
      </c>
      <c r="Q18" s="1">
        <f>'%  Rate increase'!R22</f>
        <v>1.1392676791713505</v>
      </c>
      <c r="R18" s="1">
        <f>'%  Rate increase'!S22</f>
        <v>1.3095123566885323</v>
      </c>
      <c r="S18" s="1">
        <f>'%  Rate increase'!T22</f>
        <v>1.5313571666784984</v>
      </c>
      <c r="T18" s="1">
        <f>'%  Rate increase'!U22</f>
        <v>1.8247357664197059</v>
      </c>
      <c r="U18" s="1">
        <f>'%  Rate increase'!V22</f>
        <v>2.1065250660430284</v>
      </c>
      <c r="V18" s="1">
        <f>'%  Rate increase'!W22</f>
        <v>2.5019562380378124</v>
      </c>
      <c r="W18" s="1">
        <f>'%  Rate increase'!X22</f>
        <v>3.1103820144213499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0.1312456829801141</v>
      </c>
      <c r="C21">
        <f t="shared" si="0"/>
        <v>0.13820067797953339</v>
      </c>
      <c r="D21">
        <f t="shared" si="0"/>
        <v>0.13670503579074425</v>
      </c>
      <c r="E21">
        <f t="shared" si="0"/>
        <v>0.1421718682376053</v>
      </c>
      <c r="F21">
        <f t="shared" si="0"/>
        <v>0.14455770955590919</v>
      </c>
      <c r="G21">
        <f t="shared" si="0"/>
        <v>0.14611054894708719</v>
      </c>
      <c r="H21">
        <f t="shared" si="0"/>
        <v>0.14681741700463496</v>
      </c>
      <c r="I21">
        <f t="shared" si="0"/>
        <v>0.14894297693754624</v>
      </c>
      <c r="J21">
        <f t="shared" si="0"/>
        <v>0.15133671287757811</v>
      </c>
      <c r="K21">
        <f t="shared" si="0"/>
        <v>0.15416015233711169</v>
      </c>
      <c r="L21">
        <f t="shared" si="0"/>
        <v>0.15435184231987761</v>
      </c>
      <c r="M21">
        <f t="shared" si="0"/>
        <v>0.16349348188791238</v>
      </c>
      <c r="N21">
        <f t="shared" si="0"/>
        <v>0.16913124650829398</v>
      </c>
      <c r="O21">
        <f t="shared" si="0"/>
        <v>0.17498377752113106</v>
      </c>
      <c r="P21">
        <f t="shared" si="0"/>
        <v>0.18068938881643165</v>
      </c>
      <c r="Q21">
        <f t="shared" si="0"/>
        <v>0.18119573262554933</v>
      </c>
      <c r="R21">
        <f t="shared" si="0"/>
        <v>0.18263492241457666</v>
      </c>
      <c r="S21">
        <f t="shared" si="0"/>
        <v>0.18592361637312971</v>
      </c>
      <c r="T21">
        <f t="shared" si="0"/>
        <v>0.18832825464590672</v>
      </c>
      <c r="U21">
        <f t="shared" si="0"/>
        <v>0.19596075230339496</v>
      </c>
      <c r="V21">
        <f t="shared" si="0"/>
        <v>0.19468557211222975</v>
      </c>
      <c r="W21">
        <f t="shared" si="0"/>
        <v>0.20737447911229576</v>
      </c>
    </row>
    <row r="22" spans="1:28" x14ac:dyDescent="0.25">
      <c r="A22" t="s">
        <v>21</v>
      </c>
      <c r="B22">
        <f t="shared" ref="B22:W22" si="1">B11*(1+B18)</f>
        <v>1.4805685597505673</v>
      </c>
      <c r="C22">
        <f t="shared" si="1"/>
        <v>1.4083198626231295</v>
      </c>
      <c r="D22">
        <f t="shared" si="1"/>
        <v>1.4538323617895001</v>
      </c>
      <c r="E22">
        <f t="shared" si="1"/>
        <v>1.5581926091479066</v>
      </c>
      <c r="F22">
        <f t="shared" si="1"/>
        <v>1.5617553438093832</v>
      </c>
      <c r="G22">
        <f t="shared" si="1"/>
        <v>1.6066799740010347</v>
      </c>
      <c r="H22">
        <f t="shared" si="1"/>
        <v>1.673502184456477</v>
      </c>
      <c r="I22">
        <f t="shared" si="1"/>
        <v>1.7393608699194312</v>
      </c>
      <c r="J22">
        <f t="shared" si="1"/>
        <v>1.8102069331542632</v>
      </c>
      <c r="K22">
        <f t="shared" si="1"/>
        <v>1.9305887612602211</v>
      </c>
      <c r="L22">
        <f t="shared" si="1"/>
        <v>2.0229094234408986</v>
      </c>
      <c r="M22">
        <f t="shared" si="1"/>
        <v>2.1072470736682161</v>
      </c>
      <c r="N22">
        <f t="shared" si="1"/>
        <v>2.2133439246818263</v>
      </c>
      <c r="O22">
        <f t="shared" si="1"/>
        <v>2.3727554412132128</v>
      </c>
      <c r="P22">
        <f t="shared" si="1"/>
        <v>2.5236027739948188</v>
      </c>
      <c r="Q22">
        <f t="shared" si="1"/>
        <v>2.6952064632020067</v>
      </c>
      <c r="R22">
        <f t="shared" si="1"/>
        <v>2.909693205388372</v>
      </c>
      <c r="S22">
        <f t="shared" si="1"/>
        <v>3.1891895823655547</v>
      </c>
      <c r="T22">
        <f t="shared" si="1"/>
        <v>3.5588094788779641</v>
      </c>
      <c r="U22">
        <f t="shared" si="1"/>
        <v>3.9138283243457419</v>
      </c>
      <c r="V22">
        <f t="shared" si="1"/>
        <v>4.4120215429357197</v>
      </c>
      <c r="W22">
        <f t="shared" si="1"/>
        <v>5.1785609998038762</v>
      </c>
    </row>
    <row r="23" spans="1:28" x14ac:dyDescent="0.25">
      <c r="A23" t="s">
        <v>34</v>
      </c>
      <c r="B23" s="14">
        <v>0.2141375601431586</v>
      </c>
      <c r="C23" s="14">
        <v>0.23445912667636495</v>
      </c>
      <c r="D23" s="14">
        <v>0.27801121782561805</v>
      </c>
      <c r="E23" s="14">
        <v>0.3005331999957751</v>
      </c>
      <c r="F23" s="14">
        <v>0.29438541553660441</v>
      </c>
      <c r="G23" s="14">
        <v>0.31378119070481919</v>
      </c>
      <c r="H23" s="14">
        <v>0.35093884000000003</v>
      </c>
      <c r="I23" s="14">
        <v>0.32925478146881565</v>
      </c>
      <c r="J23" s="14">
        <v>0.36902519212876356</v>
      </c>
      <c r="K23" s="14">
        <v>0.41359943754854378</v>
      </c>
      <c r="L23" s="14">
        <v>0.46355776892538625</v>
      </c>
      <c r="M23" s="14">
        <v>0.51955052551506697</v>
      </c>
      <c r="N23" s="14">
        <v>0.58230660051008709</v>
      </c>
      <c r="O23" s="14">
        <v>0.61250160645547658</v>
      </c>
      <c r="P23" s="14">
        <v>0.64426234836065688</v>
      </c>
      <c r="Q23" s="14">
        <v>0.67767001611180333</v>
      </c>
      <c r="R23" s="14">
        <v>0.71281000962653218</v>
      </c>
      <c r="S23" s="14">
        <v>0.74977215716144308</v>
      </c>
      <c r="T23" s="14">
        <v>0.78865094493981569</v>
      </c>
      <c r="U23" s="14">
        <v>0.82954575868644842</v>
      </c>
      <c r="V23" s="14">
        <v>0.87256113768707855</v>
      </c>
      <c r="W23" s="14">
        <v>0.91780704202183605</v>
      </c>
      <c r="X23" s="14"/>
      <c r="Y23" s="14"/>
      <c r="Z23" s="14"/>
      <c r="AA23" s="14"/>
      <c r="AB23" s="14"/>
    </row>
    <row r="24" spans="1:28" x14ac:dyDescent="0.25">
      <c r="A24" t="s">
        <v>35</v>
      </c>
      <c r="B24" s="15">
        <f>B22-B23</f>
        <v>1.2664309996074088</v>
      </c>
      <c r="C24" s="15">
        <f t="shared" ref="C24:W24" si="2">C22-C23</f>
        <v>1.1738607359467645</v>
      </c>
      <c r="D24" s="15">
        <f t="shared" si="2"/>
        <v>1.1758211439638822</v>
      </c>
      <c r="E24" s="15">
        <f t="shared" si="2"/>
        <v>1.2576594091521316</v>
      </c>
      <c r="F24" s="15">
        <f t="shared" si="2"/>
        <v>1.2673699282727788</v>
      </c>
      <c r="G24" s="15">
        <f t="shared" si="2"/>
        <v>1.2928987832962155</v>
      </c>
      <c r="H24" s="15">
        <f t="shared" si="2"/>
        <v>1.3225633444564771</v>
      </c>
      <c r="I24" s="15">
        <f t="shared" si="2"/>
        <v>1.4101060884506156</v>
      </c>
      <c r="J24" s="15">
        <f t="shared" si="2"/>
        <v>1.4411817410254997</v>
      </c>
      <c r="K24" s="15">
        <f t="shared" si="2"/>
        <v>1.5169893237116772</v>
      </c>
      <c r="L24" s="15">
        <f t="shared" si="2"/>
        <v>1.5593516545155124</v>
      </c>
      <c r="M24" s="15">
        <f t="shared" si="2"/>
        <v>1.5876965481531491</v>
      </c>
      <c r="N24" s="15">
        <f t="shared" si="2"/>
        <v>1.6310373241717393</v>
      </c>
      <c r="O24" s="15">
        <f t="shared" si="2"/>
        <v>1.7602538347577363</v>
      </c>
      <c r="P24" s="15">
        <f t="shared" si="2"/>
        <v>1.8793404256341619</v>
      </c>
      <c r="Q24" s="15">
        <f t="shared" si="2"/>
        <v>2.0175364470902033</v>
      </c>
      <c r="R24" s="15">
        <f t="shared" si="2"/>
        <v>2.1968831957618398</v>
      </c>
      <c r="S24" s="15">
        <f t="shared" si="2"/>
        <v>2.4394174252041116</v>
      </c>
      <c r="T24" s="15">
        <f t="shared" si="2"/>
        <v>2.7701585339381483</v>
      </c>
      <c r="U24" s="15">
        <f t="shared" si="2"/>
        <v>3.0842825656592936</v>
      </c>
      <c r="V24" s="15">
        <f t="shared" si="2"/>
        <v>3.5394604052486409</v>
      </c>
      <c r="W24" s="15">
        <f t="shared" si="2"/>
        <v>4.2607539577820397</v>
      </c>
      <c r="X24" s="15"/>
    </row>
    <row r="26" spans="1:28" x14ac:dyDescent="0.25">
      <c r="A26" t="s">
        <v>46</v>
      </c>
      <c r="B26" s="2">
        <f>'Scen 3 Total Costs '!B26</f>
        <v>5512.0214139932805</v>
      </c>
      <c r="C26" s="2">
        <f>'Scen 3 Total Costs '!C26</f>
        <v>5414.3910016438358</v>
      </c>
      <c r="D26" s="2">
        <f>'Scen 3 Total Costs '!D26</f>
        <v>5302.1163623738985</v>
      </c>
      <c r="E26" s="2">
        <f>'Scen 3 Total Costs '!E26</f>
        <v>5248.2556076172023</v>
      </c>
      <c r="F26" s="2">
        <f>'Scen 3 Total Costs '!F26</f>
        <v>5235.3248830128296</v>
      </c>
      <c r="G26" s="2">
        <f>'Scen 3 Total Costs '!G26</f>
        <v>5098.163201354947</v>
      </c>
      <c r="H26" s="2">
        <f>'Scen 3 Total Costs '!H26</f>
        <v>5091.2192712135256</v>
      </c>
      <c r="I26" s="2">
        <f>'Scen 3 Total Costs '!I26</f>
        <v>5089.4911390369953</v>
      </c>
      <c r="J26" s="2">
        <f>'Scen 3 Total Costs '!J26</f>
        <v>5010.2113087775479</v>
      </c>
      <c r="K26" s="2">
        <f>'Scen 3 Total Costs '!K26</f>
        <v>4932.8266418641015</v>
      </c>
      <c r="L26" s="2">
        <f>'Scen 3 Total Costs '!L26</f>
        <v>4923.4198925837354</v>
      </c>
      <c r="M26" s="2">
        <f>'Scen 3 Total Costs '!M26</f>
        <v>4906.1820383307841</v>
      </c>
      <c r="N26" s="2">
        <f>'Scen 3 Total Costs '!N26</f>
        <v>4918.9041338301095</v>
      </c>
      <c r="O26" s="2">
        <f>'Scen 3 Total Costs '!O26</f>
        <v>4873.7205179288039</v>
      </c>
      <c r="P26" s="2">
        <f>'Scen 3 Total Costs '!P26</f>
        <v>4854.2719369257993</v>
      </c>
      <c r="Q26" s="2">
        <f>'Scen 3 Total Costs '!Q26</f>
        <v>4852.9020871297262</v>
      </c>
      <c r="R26" s="2">
        <f>'Scen 3 Total Costs '!R26</f>
        <v>4849.7065664145757</v>
      </c>
      <c r="S26" s="2">
        <f>'Scen 3 Total Costs '!S26</f>
        <v>4828.2562562335561</v>
      </c>
      <c r="T26" s="2">
        <f>'Scen 3 Total Costs '!T26</f>
        <v>4730.4467887318087</v>
      </c>
      <c r="U26" s="2">
        <f>'Scen 3 Total Costs '!U26</f>
        <v>4796.3647284544322</v>
      </c>
      <c r="V26" s="2">
        <f>'Scen 3 Total Costs '!V26</f>
        <v>4770.291972042899</v>
      </c>
      <c r="W26" s="2">
        <f>'Scen 3 Total Costs '!W26</f>
        <v>4726.5718000942534</v>
      </c>
    </row>
    <row r="27" spans="1:28" x14ac:dyDescent="0.25">
      <c r="A27" t="s">
        <v>48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100.41533763512609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18</v>
      </c>
      <c r="B30" s="2">
        <f>'Scen 3 Total Costs '!B30</f>
        <v>646.81479086153502</v>
      </c>
      <c r="C30" s="2">
        <f>'Scen 3 Total Costs '!C30</f>
        <v>633.99151724837259</v>
      </c>
      <c r="D30" s="2">
        <f>'Scen 3 Total Costs '!D30</f>
        <v>622.61434178736135</v>
      </c>
      <c r="E30" s="2">
        <f>'Scen 3 Total Costs '!E30</f>
        <v>614.40299316636549</v>
      </c>
      <c r="F30" s="2">
        <f>'Scen 3 Total Costs '!F30</f>
        <v>611.08232213759698</v>
      </c>
      <c r="G30" s="2">
        <f>'Scen 3 Total Costs '!G30</f>
        <v>596.94637965786933</v>
      </c>
      <c r="H30" s="2">
        <f>'Scen 3 Total Costs '!H30</f>
        <v>595.38162361234379</v>
      </c>
      <c r="I30" s="2">
        <f>'Scen 3 Total Costs '!I30</f>
        <v>594.91976295520226</v>
      </c>
      <c r="J30" s="2">
        <f>'Scen 3 Total Costs '!J30</f>
        <v>586.77304161464542</v>
      </c>
      <c r="K30" s="2">
        <f>'Scen 3 Total Costs '!K30</f>
        <v>576.63961003311067</v>
      </c>
      <c r="L30" s="2">
        <f>'Scen 3 Total Costs '!L30</f>
        <v>574.5926850187376</v>
      </c>
      <c r="M30" s="2">
        <f>'Scen 3 Total Costs '!M30</f>
        <v>571.08326456070472</v>
      </c>
      <c r="N30" s="2">
        <f>'Scen 3 Total Costs '!N30</f>
        <v>571.43033540838758</v>
      </c>
      <c r="O30" s="2">
        <f>'Scen 3 Total Costs '!O30</f>
        <v>564.04372856924579</v>
      </c>
      <c r="P30" s="2">
        <f>'Scen 3 Total Costs '!P30</f>
        <v>559.80276487808601</v>
      </c>
      <c r="Q30" s="2">
        <f>'Scen 3 Total Costs '!Q30</f>
        <v>558.43001212000559</v>
      </c>
      <c r="R30" s="2">
        <f>'Scen 3 Total Costs '!R30</f>
        <v>557.88859531490891</v>
      </c>
      <c r="S30" s="2">
        <f>'Scen 3 Total Costs '!S30</f>
        <v>553.08594540892818</v>
      </c>
      <c r="T30" s="2">
        <f>'Scen 3 Total Costs '!T30</f>
        <v>540.28584556626356</v>
      </c>
      <c r="U30" s="2">
        <f>'Scen 3 Total Costs '!U30</f>
        <v>546.71071702445636</v>
      </c>
      <c r="V30" s="2">
        <f>'Scen 3 Total Costs '!V30</f>
        <v>542.58900679545673</v>
      </c>
      <c r="W30" s="2">
        <f>'Scen 3 Total Costs '!W30</f>
        <v>535.81126355039771</v>
      </c>
    </row>
    <row r="32" spans="1:28" x14ac:dyDescent="0.25">
      <c r="A32" t="s">
        <v>26</v>
      </c>
    </row>
    <row r="33" spans="1:23" x14ac:dyDescent="0.25">
      <c r="A33" t="s">
        <v>44</v>
      </c>
      <c r="B33" s="11">
        <f t="shared" ref="B33:W33" si="3">(B10*B26-B13)*(1+B17)</f>
        <v>715.68547944355612</v>
      </c>
      <c r="C33" s="11">
        <f t="shared" si="3"/>
        <v>740.11862479372405</v>
      </c>
      <c r="D33" s="11">
        <f t="shared" si="3"/>
        <v>716.76036795413177</v>
      </c>
      <c r="E33" s="11">
        <f t="shared" si="3"/>
        <v>737.76612079783024</v>
      </c>
      <c r="F33" s="11">
        <f t="shared" si="3"/>
        <v>748.27762457267761</v>
      </c>
      <c r="G33" s="11">
        <f t="shared" si="3"/>
        <v>736.2748566737173</v>
      </c>
      <c r="H33" s="11">
        <f t="shared" si="3"/>
        <v>738.8173900730302</v>
      </c>
      <c r="I33" s="11">
        <f t="shared" si="3"/>
        <v>749.25627992529508</v>
      </c>
      <c r="J33" s="11">
        <f t="shared" si="3"/>
        <v>749.29999771609653</v>
      </c>
      <c r="K33" s="11">
        <f t="shared" si="3"/>
        <v>751.34981019000975</v>
      </c>
      <c r="L33" s="11">
        <f t="shared" si="3"/>
        <v>750.83212479440692</v>
      </c>
      <c r="M33" s="11">
        <f t="shared" si="3"/>
        <v>792.48261853801534</v>
      </c>
      <c r="N33" s="11">
        <f t="shared" si="3"/>
        <v>821.96159207937615</v>
      </c>
      <c r="O33" s="11">
        <f t="shared" si="3"/>
        <v>842.49793015065654</v>
      </c>
      <c r="P33" s="11">
        <f t="shared" si="3"/>
        <v>866.45469995294491</v>
      </c>
      <c r="Q33" s="11">
        <f t="shared" si="3"/>
        <v>868.63454511822079</v>
      </c>
      <c r="R33" s="11">
        <f t="shared" si="3"/>
        <v>874.95026593136322</v>
      </c>
      <c r="S33" s="11">
        <f t="shared" si="3"/>
        <v>886.71731342149985</v>
      </c>
      <c r="T33" s="11">
        <f t="shared" si="3"/>
        <v>879.76536250635354</v>
      </c>
      <c r="U33" s="11">
        <f t="shared" si="3"/>
        <v>928.33749589075319</v>
      </c>
      <c r="V33" s="11">
        <f t="shared" si="3"/>
        <v>917.22051312413521</v>
      </c>
      <c r="W33" s="11">
        <f t="shared" si="3"/>
        <v>967.93520702278659</v>
      </c>
    </row>
    <row r="34" spans="1:23" x14ac:dyDescent="0.25">
      <c r="A34" t="s">
        <v>47</v>
      </c>
      <c r="B34" s="11">
        <f t="shared" ref="B34:W34" si="4">(B21*B27-(B13))</f>
        <v>58.132841490057054</v>
      </c>
      <c r="C34" s="11">
        <f t="shared" si="4"/>
        <v>61.610338989766696</v>
      </c>
      <c r="D34" s="11">
        <f t="shared" si="4"/>
        <v>60.862517895372129</v>
      </c>
      <c r="E34" s="11">
        <f t="shared" si="4"/>
        <v>63.595934118802653</v>
      </c>
      <c r="F34" s="11">
        <f t="shared" si="4"/>
        <v>64.788854777954597</v>
      </c>
      <c r="G34" s="11">
        <f t="shared" si="4"/>
        <v>65.565274473543596</v>
      </c>
      <c r="H34" s="11">
        <f t="shared" si="4"/>
        <v>65.918708502317486</v>
      </c>
      <c r="I34" s="11">
        <f t="shared" si="4"/>
        <v>66.981488468773122</v>
      </c>
      <c r="J34" s="11">
        <f t="shared" si="4"/>
        <v>68.178356438789052</v>
      </c>
      <c r="K34" s="11">
        <f t="shared" si="4"/>
        <v>69.590076168555854</v>
      </c>
      <c r="L34" s="11">
        <f t="shared" si="4"/>
        <v>69.685921159938815</v>
      </c>
      <c r="M34" s="11">
        <f t="shared" si="4"/>
        <v>74.256740943956189</v>
      </c>
      <c r="N34" s="11">
        <f t="shared" si="4"/>
        <v>77.07562325414699</v>
      </c>
      <c r="O34" s="11">
        <f t="shared" si="4"/>
        <v>80.001888760565535</v>
      </c>
      <c r="P34" s="11">
        <f t="shared" si="4"/>
        <v>82.854694408215835</v>
      </c>
      <c r="Q34" s="11">
        <f t="shared" si="4"/>
        <v>83.107866312774675</v>
      </c>
      <c r="R34" s="11">
        <f t="shared" si="4"/>
        <v>83.827461207288337</v>
      </c>
      <c r="S34" s="11">
        <f t="shared" si="4"/>
        <v>85.471808186564857</v>
      </c>
      <c r="T34" s="11">
        <f t="shared" si="4"/>
        <v>86.674127322953368</v>
      </c>
      <c r="U34" s="11">
        <f t="shared" si="4"/>
        <v>90.49037615169749</v>
      </c>
      <c r="V34" s="11">
        <f t="shared" si="4"/>
        <v>89.85278605611488</v>
      </c>
      <c r="W34" s="11">
        <f t="shared" si="4"/>
        <v>96.197239556147878</v>
      </c>
    </row>
    <row r="35" spans="1:23" x14ac:dyDescent="0.25">
      <c r="A35" t="s">
        <v>31</v>
      </c>
      <c r="B35" s="11">
        <f t="shared" ref="B35:W35" si="5">B28*B22</f>
        <v>148.67179181930558</v>
      </c>
      <c r="C35" s="11">
        <f t="shared" si="5"/>
        <v>133.83504883271391</v>
      </c>
      <c r="D35" s="11">
        <f t="shared" si="5"/>
        <v>135.84905173614783</v>
      </c>
      <c r="E35" s="11">
        <f t="shared" si="5"/>
        <v>143.6901204145062</v>
      </c>
      <c r="F35" s="11">
        <f t="shared" si="5"/>
        <v>143.24165466843766</v>
      </c>
      <c r="G35" s="11">
        <f t="shared" si="5"/>
        <v>144.12020404858063</v>
      </c>
      <c r="H35" s="11">
        <f t="shared" si="5"/>
        <v>149.72013383232232</v>
      </c>
      <c r="I35" s="11">
        <f t="shared" si="5"/>
        <v>155.49098077396735</v>
      </c>
      <c r="J35" s="11">
        <f t="shared" si="5"/>
        <v>159.77485422016244</v>
      </c>
      <c r="K35" s="11">
        <f t="shared" si="5"/>
        <v>167.4621537263472</v>
      </c>
      <c r="L35" s="11">
        <f t="shared" si="5"/>
        <v>174.85168842205647</v>
      </c>
      <c r="M35" s="11">
        <f t="shared" si="5"/>
        <v>181.03314883422649</v>
      </c>
      <c r="N35" s="11">
        <f t="shared" si="5"/>
        <v>190.26766842506376</v>
      </c>
      <c r="O35" s="11">
        <f t="shared" si="5"/>
        <v>201.33878845108921</v>
      </c>
      <c r="P35" s="11">
        <f t="shared" si="5"/>
        <v>212.53291452058684</v>
      </c>
      <c r="Q35" s="11">
        <f t="shared" si="5"/>
        <v>226.43271910581862</v>
      </c>
      <c r="R35" s="11">
        <f t="shared" si="5"/>
        <v>244.21933138358384</v>
      </c>
      <c r="S35" s="11">
        <f t="shared" si="5"/>
        <v>265.37690970285615</v>
      </c>
      <c r="T35" s="11">
        <f t="shared" si="5"/>
        <v>289.28266665547051</v>
      </c>
      <c r="U35" s="11">
        <f t="shared" si="5"/>
        <v>321.92699548931569</v>
      </c>
      <c r="V35" s="11">
        <f t="shared" si="5"/>
        <v>360.17156267617202</v>
      </c>
      <c r="W35" s="11">
        <f t="shared" si="5"/>
        <v>417.44226207403659</v>
      </c>
    </row>
    <row r="36" spans="1:23" x14ac:dyDescent="0.25">
      <c r="A36" t="s">
        <v>7</v>
      </c>
      <c r="B36" s="13">
        <f>SUM(B33:B35)</f>
        <v>922.49011275291878</v>
      </c>
      <c r="C36" s="13">
        <f t="shared" ref="C36:V36" si="6">SUM(C33:C35)</f>
        <v>935.56401261620465</v>
      </c>
      <c r="D36" s="13">
        <f t="shared" si="6"/>
        <v>913.47193758565163</v>
      </c>
      <c r="E36" s="13">
        <f t="shared" si="6"/>
        <v>945.0521753311391</v>
      </c>
      <c r="F36" s="13">
        <f t="shared" si="6"/>
        <v>956.30813401906994</v>
      </c>
      <c r="G36" s="13">
        <f t="shared" si="6"/>
        <v>945.96033519584148</v>
      </c>
      <c r="H36" s="13">
        <f t="shared" si="6"/>
        <v>954.45623240766997</v>
      </c>
      <c r="I36" s="13">
        <f t="shared" si="6"/>
        <v>971.72874916803562</v>
      </c>
      <c r="J36" s="13">
        <f t="shared" si="6"/>
        <v>977.25320837504796</v>
      </c>
      <c r="K36" s="13">
        <f t="shared" si="6"/>
        <v>988.40204008491276</v>
      </c>
      <c r="L36" s="13">
        <f t="shared" si="6"/>
        <v>995.36973437640222</v>
      </c>
      <c r="M36" s="13">
        <f t="shared" si="6"/>
        <v>1047.7725083161981</v>
      </c>
      <c r="N36" s="13">
        <f t="shared" si="6"/>
        <v>1089.3048837585868</v>
      </c>
      <c r="O36" s="13">
        <f t="shared" si="6"/>
        <v>1123.8386073623112</v>
      </c>
      <c r="P36" s="13">
        <f t="shared" si="6"/>
        <v>1161.8423088817476</v>
      </c>
      <c r="Q36" s="13">
        <f t="shared" si="6"/>
        <v>1178.1751305368141</v>
      </c>
      <c r="R36" s="13">
        <f t="shared" si="6"/>
        <v>1202.9970585222354</v>
      </c>
      <c r="S36" s="13">
        <f t="shared" si="6"/>
        <v>1237.5660313109208</v>
      </c>
      <c r="T36" s="13">
        <f t="shared" si="6"/>
        <v>1255.7221564847773</v>
      </c>
      <c r="U36" s="13">
        <f t="shared" si="6"/>
        <v>1340.7548675317664</v>
      </c>
      <c r="V36" s="13">
        <f t="shared" si="6"/>
        <v>1367.2448618564222</v>
      </c>
      <c r="W36" s="13">
        <f>SUM(W33:W35)</f>
        <v>1481.5747086529709</v>
      </c>
    </row>
    <row r="37" spans="1:23" x14ac:dyDescent="0.25">
      <c r="A37" t="s">
        <v>70</v>
      </c>
      <c r="B37" s="32">
        <v>1765.6861997037886</v>
      </c>
      <c r="C37" s="32">
        <v>1809.8283546963833</v>
      </c>
      <c r="D37" s="32">
        <v>1855.0740635637924</v>
      </c>
      <c r="E37" s="32">
        <v>1901.4509151528873</v>
      </c>
      <c r="F37" s="32">
        <v>1948.9871880317094</v>
      </c>
      <c r="G37" s="32">
        <v>1997.7118677325018</v>
      </c>
      <c r="H37" s="32">
        <v>2047.6546644258142</v>
      </c>
      <c r="I37" s="32">
        <v>2098.8460310364594</v>
      </c>
      <c r="J37" s="32">
        <v>2151.317181812371</v>
      </c>
      <c r="K37" s="32">
        <v>2205.1001113576799</v>
      </c>
      <c r="L37" s="32">
        <v>2260.2276141416219</v>
      </c>
      <c r="M37" s="32">
        <v>2316.7333044951624</v>
      </c>
      <c r="N37" s="32">
        <v>2374.6516371075413</v>
      </c>
      <c r="O37" s="32">
        <v>2434.0179280352295</v>
      </c>
      <c r="P37" s="32">
        <v>2494.8683762361102</v>
      </c>
      <c r="Q37" s="32">
        <v>2557.2400856420127</v>
      </c>
      <c r="R37" s="32">
        <v>2621.1710877830624</v>
      </c>
      <c r="S37" s="32">
        <v>2686.7003649776389</v>
      </c>
      <c r="T37" s="32">
        <v>2753.867874102079</v>
      </c>
      <c r="U37" s="32">
        <v>2822.7145709546312</v>
      </c>
      <c r="V37" s="32">
        <v>2893.282435228497</v>
      </c>
      <c r="W37" s="32">
        <v>2965.6144961092086</v>
      </c>
    </row>
    <row r="38" spans="1:23" x14ac:dyDescent="0.25">
      <c r="A38" t="s">
        <v>71</v>
      </c>
      <c r="B38" s="32">
        <v>842.36869330552281</v>
      </c>
      <c r="C38" s="32">
        <v>863.42791063816082</v>
      </c>
      <c r="D38" s="32">
        <v>885.01360840411485</v>
      </c>
      <c r="E38" s="32">
        <v>907.1389486142175</v>
      </c>
      <c r="F38" s="32">
        <v>929.81742232957288</v>
      </c>
      <c r="G38" s="32">
        <v>953.06285788781213</v>
      </c>
      <c r="H38" s="32">
        <v>976.88942933500732</v>
      </c>
      <c r="I38" s="32">
        <v>1001.3116650683825</v>
      </c>
      <c r="J38" s="32">
        <v>1026.3444566950918</v>
      </c>
      <c r="K38" s="32">
        <v>1052.003068112469</v>
      </c>
      <c r="L38" s="32">
        <v>1078.3031448152808</v>
      </c>
      <c r="M38" s="32">
        <v>1105.2607234356626</v>
      </c>
      <c r="N38" s="32">
        <v>1132.8922415215541</v>
      </c>
      <c r="O38" s="32">
        <v>1161.2145475595928</v>
      </c>
      <c r="P38" s="32">
        <v>1190.2449112485826</v>
      </c>
      <c r="Q38" s="32">
        <v>1220.001034029797</v>
      </c>
      <c r="R38" s="32">
        <v>1250.5010598805416</v>
      </c>
      <c r="S38" s="32">
        <v>1281.7635863775552</v>
      </c>
      <c r="T38" s="32">
        <v>1313.8076760369938</v>
      </c>
      <c r="U38" s="32">
        <v>1346.6528679379185</v>
      </c>
      <c r="V38" s="32">
        <v>1380.3191896363662</v>
      </c>
      <c r="W38" s="32">
        <v>1414.8271693772754</v>
      </c>
    </row>
    <row r="39" spans="1:23" x14ac:dyDescent="0.25">
      <c r="A39" t="s">
        <v>7</v>
      </c>
      <c r="B39" s="12">
        <f t="shared" ref="B39:W39" si="7">SUM(B36:B38)</f>
        <v>3530.5450057622302</v>
      </c>
      <c r="C39" s="12">
        <f t="shared" si="7"/>
        <v>3608.8202779507487</v>
      </c>
      <c r="D39" s="12">
        <f t="shared" si="7"/>
        <v>3653.5596095535593</v>
      </c>
      <c r="E39" s="12">
        <f t="shared" si="7"/>
        <v>3753.6420390982439</v>
      </c>
      <c r="F39" s="12">
        <f t="shared" si="7"/>
        <v>3835.1127443803521</v>
      </c>
      <c r="G39" s="12">
        <f t="shared" si="7"/>
        <v>3896.7350608161555</v>
      </c>
      <c r="H39" s="12">
        <f t="shared" si="7"/>
        <v>3979.0003261684915</v>
      </c>
      <c r="I39" s="12">
        <f t="shared" si="7"/>
        <v>4071.8864452728776</v>
      </c>
      <c r="J39" s="12">
        <f t="shared" si="7"/>
        <v>4154.9148468825106</v>
      </c>
      <c r="K39" s="12">
        <f t="shared" si="7"/>
        <v>4245.5052195550616</v>
      </c>
      <c r="L39" s="12">
        <f t="shared" si="7"/>
        <v>4333.9004933333044</v>
      </c>
      <c r="M39" s="12">
        <f t="shared" si="7"/>
        <v>4469.7665362470234</v>
      </c>
      <c r="N39" s="12">
        <f t="shared" si="7"/>
        <v>4596.8487623876817</v>
      </c>
      <c r="O39" s="12">
        <f t="shared" si="7"/>
        <v>4719.0710829571335</v>
      </c>
      <c r="P39" s="12">
        <f t="shared" si="7"/>
        <v>4846.9555963664407</v>
      </c>
      <c r="Q39" s="12">
        <f t="shared" si="7"/>
        <v>4955.4162502086238</v>
      </c>
      <c r="R39" s="12">
        <f t="shared" si="7"/>
        <v>5074.6692061858394</v>
      </c>
      <c r="S39" s="12">
        <f t="shared" si="7"/>
        <v>5206.0299826661148</v>
      </c>
      <c r="T39" s="12">
        <f t="shared" si="7"/>
        <v>5323.3977066238504</v>
      </c>
      <c r="U39" s="12">
        <f t="shared" si="7"/>
        <v>5510.1223064243168</v>
      </c>
      <c r="V39" s="12">
        <f t="shared" si="7"/>
        <v>5640.8464867212851</v>
      </c>
      <c r="W39" s="12">
        <f t="shared" si="7"/>
        <v>5862.0163741394554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819.14630215163083</v>
      </c>
      <c r="C41" s="2">
        <f t="shared" si="8"/>
        <v>744.21774902118057</v>
      </c>
      <c r="D41" s="2">
        <f t="shared" si="8"/>
        <v>732.08310760873474</v>
      </c>
      <c r="E41" s="2">
        <f t="shared" si="8"/>
        <v>772.70970536691232</v>
      </c>
      <c r="F41" s="2">
        <f t="shared" si="8"/>
        <v>774.46735877628942</v>
      </c>
      <c r="G41" s="2">
        <f t="shared" si="8"/>
        <v>771.79124795274004</v>
      </c>
      <c r="H41" s="2">
        <f t="shared" si="8"/>
        <v>787.4299113526688</v>
      </c>
      <c r="I41" s="2">
        <f t="shared" si="8"/>
        <v>838.89997988272773</v>
      </c>
      <c r="J41" s="2">
        <f t="shared" si="8"/>
        <v>845.64659370102265</v>
      </c>
      <c r="K41" s="2">
        <f t="shared" si="8"/>
        <v>874.75613204949377</v>
      </c>
      <c r="L41" s="2">
        <f t="shared" si="8"/>
        <v>895.99205405647911</v>
      </c>
      <c r="M41" s="2">
        <f t="shared" si="8"/>
        <v>906.70692785106246</v>
      </c>
      <c r="N41" s="2">
        <f t="shared" si="8"/>
        <v>932.02420521505599</v>
      </c>
      <c r="O41" s="2">
        <f t="shared" si="8"/>
        <v>992.86013618506661</v>
      </c>
      <c r="P41" s="2">
        <f t="shared" si="8"/>
        <v>1052.0599664171627</v>
      </c>
      <c r="Q41" s="2">
        <f t="shared" si="8"/>
        <v>1126.6529026011353</v>
      </c>
      <c r="R41" s="2">
        <f t="shared" si="8"/>
        <v>1225.6160801545009</v>
      </c>
      <c r="S41" s="2">
        <f t="shared" si="8"/>
        <v>1349.2074928660295</v>
      </c>
      <c r="T41" s="2">
        <f t="shared" si="8"/>
        <v>1496.6774458613734</v>
      </c>
      <c r="U41" s="2">
        <f t="shared" si="8"/>
        <v>1686.2103329776223</v>
      </c>
      <c r="V41" s="2">
        <f t="shared" si="8"/>
        <v>1920.4723058757049</v>
      </c>
      <c r="W41" s="2">
        <f t="shared" si="8"/>
        <v>2282.9599617965528</v>
      </c>
    </row>
    <row r="42" spans="1:23" x14ac:dyDescent="0.25">
      <c r="A42" t="s">
        <v>34</v>
      </c>
      <c r="B42" s="2">
        <f t="shared" ref="B42:W42" si="9">B30*B23</f>
        <v>138.50734117959649</v>
      </c>
      <c r="C42" s="2">
        <f t="shared" si="9"/>
        <v>148.64509745427699</v>
      </c>
      <c r="D42" s="2">
        <f t="shared" si="9"/>
        <v>173.09377139599994</v>
      </c>
      <c r="E42" s="2">
        <f t="shared" si="9"/>
        <v>184.64849762327017</v>
      </c>
      <c r="F42" s="2">
        <f t="shared" si="9"/>
        <v>179.89372332954963</v>
      </c>
      <c r="G42" s="2">
        <f t="shared" si="9"/>
        <v>187.3105457959773</v>
      </c>
      <c r="H42" s="2">
        <f t="shared" si="9"/>
        <v>208.94253634783254</v>
      </c>
      <c r="I42" s="2">
        <f t="shared" si="9"/>
        <v>195.88017654329474</v>
      </c>
      <c r="J42" s="2">
        <f t="shared" si="9"/>
        <v>216.53403441782351</v>
      </c>
      <c r="K42" s="2">
        <f t="shared" si="9"/>
        <v>238.49781837790619</v>
      </c>
      <c r="L42" s="2">
        <f t="shared" si="9"/>
        <v>266.35690310813322</v>
      </c>
      <c r="M42" s="2">
        <f t="shared" si="9"/>
        <v>296.70661021537416</v>
      </c>
      <c r="N42" s="2">
        <f t="shared" si="9"/>
        <v>332.74765603999703</v>
      </c>
      <c r="O42" s="2">
        <f t="shared" si="9"/>
        <v>345.47768985979985</v>
      </c>
      <c r="P42" s="2">
        <f t="shared" si="9"/>
        <v>360.65984391914435</v>
      </c>
      <c r="Q42" s="2">
        <f t="shared" si="9"/>
        <v>378.4312753106787</v>
      </c>
      <c r="R42" s="2">
        <f t="shared" si="9"/>
        <v>397.66857499695271</v>
      </c>
      <c r="S42" s="2">
        <f t="shared" si="9"/>
        <v>414.68844238492824</v>
      </c>
      <c r="T42" s="2">
        <f t="shared" si="9"/>
        <v>426.09694264344108</v>
      </c>
      <c r="U42" s="2">
        <f t="shared" si="9"/>
        <v>453.52155653606485</v>
      </c>
      <c r="V42" s="2">
        <f t="shared" si="9"/>
        <v>473.44208106594573</v>
      </c>
      <c r="W42" s="2">
        <f t="shared" si="9"/>
        <v>491.77135088117296</v>
      </c>
    </row>
    <row r="43" spans="1:23" x14ac:dyDescent="0.25">
      <c r="A43" t="s">
        <v>18</v>
      </c>
      <c r="B43" s="12">
        <f>SUM(B41:B42)</f>
        <v>957.65364333122739</v>
      </c>
      <c r="C43" s="12">
        <f t="shared" ref="C43:W43" si="10">SUM(C41:C42)</f>
        <v>892.86284647545756</v>
      </c>
      <c r="D43" s="12">
        <f t="shared" si="10"/>
        <v>905.1768790047347</v>
      </c>
      <c r="E43" s="12">
        <f t="shared" si="10"/>
        <v>957.35820299018246</v>
      </c>
      <c r="F43" s="12">
        <f t="shared" si="10"/>
        <v>954.36108210583905</v>
      </c>
      <c r="G43" s="12">
        <f t="shared" si="10"/>
        <v>959.10179374871734</v>
      </c>
      <c r="H43" s="12">
        <f t="shared" si="10"/>
        <v>996.37244770050131</v>
      </c>
      <c r="I43" s="12">
        <f t="shared" si="10"/>
        <v>1034.7801564260226</v>
      </c>
      <c r="J43" s="12">
        <f t="shared" si="10"/>
        <v>1062.1806281188462</v>
      </c>
      <c r="K43" s="12">
        <f t="shared" si="10"/>
        <v>1113.2539504274</v>
      </c>
      <c r="L43" s="12">
        <f t="shared" si="10"/>
        <v>1162.3489571646123</v>
      </c>
      <c r="M43" s="12">
        <f t="shared" si="10"/>
        <v>1203.4135380664366</v>
      </c>
      <c r="N43" s="12">
        <f t="shared" si="10"/>
        <v>1264.771861255053</v>
      </c>
      <c r="O43" s="12">
        <f t="shared" si="10"/>
        <v>1338.3378260448665</v>
      </c>
      <c r="P43" s="12">
        <f t="shared" si="10"/>
        <v>1412.7198103363071</v>
      </c>
      <c r="Q43" s="12">
        <f t="shared" si="10"/>
        <v>1505.0841779118141</v>
      </c>
      <c r="R43" s="12">
        <f t="shared" si="10"/>
        <v>1623.2846551514535</v>
      </c>
      <c r="S43" s="12">
        <f t="shared" si="10"/>
        <v>1763.8959352509578</v>
      </c>
      <c r="T43" s="12">
        <f t="shared" si="10"/>
        <v>1922.7743885048144</v>
      </c>
      <c r="U43" s="12">
        <f t="shared" si="10"/>
        <v>2139.7318895136873</v>
      </c>
      <c r="V43" s="12">
        <f t="shared" si="10"/>
        <v>2393.9143869416507</v>
      </c>
      <c r="W43" s="12">
        <f t="shared" si="10"/>
        <v>2774.7313126777258</v>
      </c>
    </row>
    <row r="44" spans="1:23" x14ac:dyDescent="0.25">
      <c r="A44" t="s">
        <v>71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72</v>
      </c>
      <c r="B45" s="12">
        <f>SUM(B43:B44)</f>
        <v>1800.0223366367502</v>
      </c>
      <c r="C45" s="12">
        <f t="shared" ref="C45:W45" si="11">SUM(C43:C44)</f>
        <v>1756.2907571136184</v>
      </c>
      <c r="D45" s="12">
        <f t="shared" si="11"/>
        <v>1790.1904874088495</v>
      </c>
      <c r="E45" s="12">
        <f t="shared" si="11"/>
        <v>1864.4971516044</v>
      </c>
      <c r="F45" s="12">
        <f t="shared" si="11"/>
        <v>1884.1785044354119</v>
      </c>
      <c r="G45" s="12">
        <f t="shared" si="11"/>
        <v>1912.1646516365295</v>
      </c>
      <c r="H45" s="12">
        <f t="shared" si="11"/>
        <v>1973.2618770355086</v>
      </c>
      <c r="I45" s="12">
        <f t="shared" si="11"/>
        <v>2036.0918214944049</v>
      </c>
      <c r="J45" s="12">
        <f t="shared" si="11"/>
        <v>2088.5250848139381</v>
      </c>
      <c r="K45" s="12">
        <f t="shared" si="11"/>
        <v>2165.257018539869</v>
      </c>
      <c r="L45" s="12">
        <f t="shared" si="11"/>
        <v>2240.6521019798929</v>
      </c>
      <c r="M45" s="12">
        <f t="shared" si="11"/>
        <v>2308.6742615020994</v>
      </c>
      <c r="N45" s="12">
        <f t="shared" si="11"/>
        <v>2397.6641027766073</v>
      </c>
      <c r="O45" s="12">
        <f t="shared" si="11"/>
        <v>2499.5523736044593</v>
      </c>
      <c r="P45" s="12">
        <f t="shared" si="11"/>
        <v>2602.96472158489</v>
      </c>
      <c r="Q45" s="12">
        <f t="shared" si="11"/>
        <v>2725.0852119416113</v>
      </c>
      <c r="R45" s="12">
        <f t="shared" si="11"/>
        <v>2873.7857150319951</v>
      </c>
      <c r="S45" s="12">
        <f t="shared" si="11"/>
        <v>3045.6595216285132</v>
      </c>
      <c r="T45" s="12">
        <f t="shared" si="11"/>
        <v>3236.582064541808</v>
      </c>
      <c r="U45" s="12">
        <f t="shared" si="11"/>
        <v>3486.3847574516058</v>
      </c>
      <c r="V45" s="12">
        <f t="shared" si="11"/>
        <v>3774.2335765780172</v>
      </c>
      <c r="W45" s="12">
        <f t="shared" si="11"/>
        <v>4189.5584820550012</v>
      </c>
    </row>
    <row r="46" spans="1:23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9" spans="1:24" x14ac:dyDescent="0.25">
      <c r="A49" t="s">
        <v>37</v>
      </c>
      <c r="B49" s="16">
        <f t="shared" ref="B49:W49" si="12">B43-B36</f>
        <v>35.16353057830861</v>
      </c>
      <c r="C49" s="16">
        <f t="shared" si="12"/>
        <v>-42.701166140747091</v>
      </c>
      <c r="D49" s="16">
        <f t="shared" si="12"/>
        <v>-8.2950585809169297</v>
      </c>
      <c r="E49" s="16">
        <f t="shared" si="12"/>
        <v>12.306027659043366</v>
      </c>
      <c r="F49" s="16">
        <f t="shared" si="12"/>
        <v>-1.9470519132308937</v>
      </c>
      <c r="G49" s="16">
        <f t="shared" si="12"/>
        <v>13.141458552875861</v>
      </c>
      <c r="H49" s="16">
        <f t="shared" si="12"/>
        <v>41.916215292831339</v>
      </c>
      <c r="I49" s="16">
        <f t="shared" si="12"/>
        <v>63.051407257986966</v>
      </c>
      <c r="J49" s="16">
        <f t="shared" si="12"/>
        <v>84.927419743798282</v>
      </c>
      <c r="K49" s="16">
        <f t="shared" si="12"/>
        <v>124.85191034248726</v>
      </c>
      <c r="L49" s="16">
        <f t="shared" si="12"/>
        <v>166.97922278821011</v>
      </c>
      <c r="M49" s="16">
        <f t="shared" si="12"/>
        <v>155.64102975023843</v>
      </c>
      <c r="N49" s="16">
        <f t="shared" si="12"/>
        <v>175.46697749646614</v>
      </c>
      <c r="O49" s="16">
        <f t="shared" si="12"/>
        <v>214.49921868255524</v>
      </c>
      <c r="P49" s="16">
        <f t="shared" si="12"/>
        <v>250.87750145455948</v>
      </c>
      <c r="Q49" s="16">
        <f t="shared" si="12"/>
        <v>326.909047375</v>
      </c>
      <c r="R49" s="16">
        <f t="shared" si="12"/>
        <v>420.28759662921811</v>
      </c>
      <c r="S49" s="16">
        <f t="shared" si="12"/>
        <v>526.32990394003696</v>
      </c>
      <c r="T49" s="16">
        <f t="shared" si="12"/>
        <v>667.05223202003708</v>
      </c>
      <c r="U49" s="16">
        <f t="shared" si="12"/>
        <v>798.97702198192087</v>
      </c>
      <c r="V49" s="16">
        <f t="shared" si="12"/>
        <v>1026.6695250852285</v>
      </c>
      <c r="W49" s="16">
        <f t="shared" si="12"/>
        <v>1293.1566040247549</v>
      </c>
      <c r="X49" s="16">
        <f>SUM(B49:W49)</f>
        <v>6345.2605740206618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13" workbookViewId="0">
      <selection activeCell="G39" sqref="G39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  <col min="25" max="25" width="9.5703125" bestFit="1" customWidth="1"/>
  </cols>
  <sheetData>
    <row r="1" spans="1:25" x14ac:dyDescent="0.25">
      <c r="A1" s="8" t="s">
        <v>6</v>
      </c>
    </row>
    <row r="4" spans="1:25" x14ac:dyDescent="0.25">
      <c r="A4" t="s">
        <v>27</v>
      </c>
      <c r="B4" s="1">
        <v>0.08</v>
      </c>
    </row>
    <row r="5" spans="1:25" x14ac:dyDescent="0.25">
      <c r="A5" t="s">
        <v>28</v>
      </c>
      <c r="B5">
        <v>10</v>
      </c>
    </row>
    <row r="7" spans="1:25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5" x14ac:dyDescent="0.25">
      <c r="A9" s="8" t="s">
        <v>19</v>
      </c>
    </row>
    <row r="10" spans="1:25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  <c r="Y10" s="2">
        <f>W10*(1+W17)*W26-W13</f>
        <v>912.47170072446443</v>
      </c>
    </row>
    <row r="11" spans="1:25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5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5" x14ac:dyDescent="0.25">
      <c r="A15" s="8" t="s">
        <v>29</v>
      </c>
    </row>
    <row r="17" spans="1:28" x14ac:dyDescent="0.25">
      <c r="A17" t="s">
        <v>22</v>
      </c>
      <c r="B17" s="1">
        <v>-2.0009624876229704E-2</v>
      </c>
      <c r="C17" s="1">
        <v>3.0219319580709891E-2</v>
      </c>
      <c r="D17" s="1">
        <v>-6.8807209502281808E-3</v>
      </c>
      <c r="E17" s="1">
        <v>2.3305390964212469E-2</v>
      </c>
      <c r="F17" s="1">
        <v>3.1028965244702E-2</v>
      </c>
      <c r="G17" s="1">
        <v>5.1570104314157872E-2</v>
      </c>
      <c r="H17" s="1">
        <v>6.7674543182105529E-2</v>
      </c>
      <c r="I17" s="1">
        <v>7.9550545864673916E-2</v>
      </c>
      <c r="J17" s="1">
        <v>9.9559288679034852E-2</v>
      </c>
      <c r="K17" s="1">
        <v>0.11688290459280992</v>
      </c>
      <c r="L17" s="1">
        <v>0.1243507029786195</v>
      </c>
      <c r="M17" s="1">
        <v>0.19065864923923126</v>
      </c>
      <c r="N17" s="1">
        <v>0.20806960357689253</v>
      </c>
      <c r="O17" s="1">
        <v>0.2798930968575688</v>
      </c>
      <c r="P17" s="1">
        <v>0.33453238785824313</v>
      </c>
      <c r="Q17" s="1">
        <v>0.37456824437170599</v>
      </c>
      <c r="R17" s="1">
        <v>0.43814592147821152</v>
      </c>
      <c r="S17" s="1">
        <v>0.45482724540367392</v>
      </c>
      <c r="T17" s="1">
        <v>0.45165118779985236</v>
      </c>
      <c r="U17" s="1">
        <v>0.4800366056257328</v>
      </c>
      <c r="V17" s="1">
        <v>0.48514136020896292</v>
      </c>
      <c r="W17" s="1">
        <v>0.53318988143369439</v>
      </c>
    </row>
    <row r="18" spans="1:28" x14ac:dyDescent="0.25">
      <c r="A18" t="s">
        <v>23</v>
      </c>
      <c r="B18" s="1">
        <v>0.21920216208219268</v>
      </c>
      <c r="C18" s="1">
        <v>0.15877061545345739</v>
      </c>
      <c r="D18" s="1">
        <v>0.18070806213242041</v>
      </c>
      <c r="E18" s="1">
        <v>0.27340130614057223</v>
      </c>
      <c r="F18" s="1">
        <v>0.25895064840705095</v>
      </c>
      <c r="G18" s="1">
        <v>0.2850729323598451</v>
      </c>
      <c r="H18" s="1">
        <v>0.31214900450886462</v>
      </c>
      <c r="I18" s="1">
        <v>0.38048991817656708</v>
      </c>
      <c r="J18" s="1">
        <v>0.40440879251827488</v>
      </c>
      <c r="K18" s="1">
        <v>0.44898433499125012</v>
      </c>
      <c r="L18" s="1">
        <v>0.49884317305264814</v>
      </c>
      <c r="M18" s="1">
        <v>0.56498387849842202</v>
      </c>
      <c r="N18" s="1">
        <v>0.59083896998604479</v>
      </c>
      <c r="O18" s="1">
        <v>0.63706434350509089</v>
      </c>
      <c r="P18" s="1">
        <v>0.68839485945544787</v>
      </c>
      <c r="Q18" s="1">
        <v>0.73976338522122309</v>
      </c>
      <c r="R18" s="1">
        <v>0.8075780188486088</v>
      </c>
      <c r="S18" s="1">
        <v>0.87625145770306245</v>
      </c>
      <c r="T18" s="1">
        <v>0.94395324449781737</v>
      </c>
      <c r="U18" s="1">
        <v>1.0235717273350855</v>
      </c>
      <c r="V18" s="1">
        <v>1.1208955385419936</v>
      </c>
      <c r="W18" s="1">
        <v>1.180254230812595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2" si="0">B10*(1+B17)</f>
        <v>0.12440829949346281</v>
      </c>
      <c r="C21">
        <f t="shared" si="0"/>
        <v>0.13078478820586492</v>
      </c>
      <c r="D21">
        <f t="shared" si="0"/>
        <v>0.12607499403772363</v>
      </c>
      <c r="E21">
        <f t="shared" si="0"/>
        <v>0.12990707539987029</v>
      </c>
      <c r="F21">
        <f t="shared" si="0"/>
        <v>0.13088757150129965</v>
      </c>
      <c r="G21">
        <f t="shared" si="0"/>
        <v>0.13349523811329772</v>
      </c>
      <c r="H21">
        <f t="shared" si="0"/>
        <v>0.13553967232889372</v>
      </c>
      <c r="I21">
        <f t="shared" si="0"/>
        <v>0.13704731295070241</v>
      </c>
      <c r="J21">
        <f t="shared" si="0"/>
        <v>0.13958739266140602</v>
      </c>
      <c r="K21">
        <f t="shared" si="0"/>
        <v>0.1417865995634518</v>
      </c>
      <c r="L21">
        <f t="shared" si="0"/>
        <v>0.14273462530097117</v>
      </c>
      <c r="M21">
        <f t="shared" si="0"/>
        <v>0.15115231903203946</v>
      </c>
      <c r="N21">
        <f t="shared" si="0"/>
        <v>0.1533626134152197</v>
      </c>
      <c r="O21">
        <f t="shared" si="0"/>
        <v>0.16248049751852078</v>
      </c>
      <c r="P21">
        <f t="shared" si="0"/>
        <v>0.16941687307023356</v>
      </c>
      <c r="Q21">
        <f t="shared" si="0"/>
        <v>0.17449936464774027</v>
      </c>
      <c r="R21">
        <f t="shared" si="0"/>
        <v>0.18257045482917786</v>
      </c>
      <c r="S21">
        <f t="shared" si="0"/>
        <v>0.18468812373241</v>
      </c>
      <c r="T21">
        <f t="shared" si="0"/>
        <v>0.18428492801170221</v>
      </c>
      <c r="U21">
        <f t="shared" si="0"/>
        <v>0.18788841397622835</v>
      </c>
      <c r="V21">
        <f t="shared" si="0"/>
        <v>0.18853645486841661</v>
      </c>
      <c r="W21">
        <f t="shared" si="0"/>
        <v>0.19463614214135483</v>
      </c>
    </row>
    <row r="22" spans="1:28" x14ac:dyDescent="0.25">
      <c r="A22" t="s">
        <v>21</v>
      </c>
      <c r="B22">
        <f t="shared" si="0"/>
        <v>1.5360403839068075</v>
      </c>
      <c r="C22">
        <f t="shared" si="0"/>
        <v>1.4599042852591848</v>
      </c>
      <c r="D22">
        <f t="shared" si="0"/>
        <v>1.4875426909860423</v>
      </c>
      <c r="E22">
        <f t="shared" si="0"/>
        <v>1.6043244442833682</v>
      </c>
      <c r="F22">
        <f t="shared" si="0"/>
        <v>1.5861184448658512</v>
      </c>
      <c r="G22">
        <f t="shared" si="0"/>
        <v>1.619029215793985</v>
      </c>
      <c r="H22">
        <f t="shared" si="0"/>
        <v>1.6531416391081297</v>
      </c>
      <c r="I22">
        <f t="shared" si="0"/>
        <v>1.7392425389682489</v>
      </c>
      <c r="J22">
        <f t="shared" si="0"/>
        <v>1.7693772927187748</v>
      </c>
      <c r="K22">
        <f t="shared" si="0"/>
        <v>1.8255368333614095</v>
      </c>
      <c r="L22">
        <f t="shared" si="0"/>
        <v>1.8883526576265031</v>
      </c>
      <c r="M22">
        <f t="shared" si="0"/>
        <v>1.9716815736540851</v>
      </c>
      <c r="N22">
        <f t="shared" si="0"/>
        <v>2.0042557159003294</v>
      </c>
      <c r="O22">
        <f t="shared" si="0"/>
        <v>2.0624938348068511</v>
      </c>
      <c r="P22">
        <f t="shared" si="0"/>
        <v>2.1271637869105002</v>
      </c>
      <c r="Q22">
        <f t="shared" si="0"/>
        <v>2.1918816265698666</v>
      </c>
      <c r="R22">
        <f t="shared" si="0"/>
        <v>2.2773194802016308</v>
      </c>
      <c r="S22">
        <f t="shared" si="0"/>
        <v>2.3638393197022798</v>
      </c>
      <c r="T22">
        <f t="shared" si="0"/>
        <v>2.4491350006103505</v>
      </c>
      <c r="U22">
        <f t="shared" si="0"/>
        <v>2.5494442099826271</v>
      </c>
      <c r="V22">
        <f t="shared" si="0"/>
        <v>2.6720598917611298</v>
      </c>
      <c r="W22">
        <f t="shared" si="0"/>
        <v>2.74684432973147</v>
      </c>
    </row>
    <row r="23" spans="1:28" x14ac:dyDescent="0.25">
      <c r="A23" t="s">
        <v>34</v>
      </c>
      <c r="B23" s="14">
        <v>0.2141375601431586</v>
      </c>
      <c r="C23" s="14">
        <v>0.23445912667636495</v>
      </c>
      <c r="D23" s="14">
        <v>0.27801121782561805</v>
      </c>
      <c r="E23" s="14">
        <v>0.3005331999957751</v>
      </c>
      <c r="F23" s="14">
        <v>0.29438541553660441</v>
      </c>
      <c r="G23" s="14">
        <v>0.31378119070481919</v>
      </c>
      <c r="H23" s="14">
        <v>0.35093884000000003</v>
      </c>
      <c r="I23" s="14">
        <v>0.32925478146881565</v>
      </c>
      <c r="J23" s="14">
        <v>0.36902519212876356</v>
      </c>
      <c r="K23" s="14">
        <v>0.41359943754854378</v>
      </c>
      <c r="L23" s="14">
        <v>0.46355776892538625</v>
      </c>
      <c r="M23" s="14">
        <v>0.51955052551506697</v>
      </c>
      <c r="N23" s="14">
        <v>0.58230660051008709</v>
      </c>
      <c r="O23" s="14">
        <v>0.61250160645547658</v>
      </c>
      <c r="P23" s="14">
        <v>0.64426234836065688</v>
      </c>
      <c r="Q23" s="14">
        <v>0.67767001611180333</v>
      </c>
      <c r="R23" s="14">
        <v>0.71281000962653218</v>
      </c>
      <c r="S23" s="14">
        <v>0.74977215716144308</v>
      </c>
      <c r="T23" s="14">
        <v>0.78865094493981569</v>
      </c>
      <c r="U23" s="14">
        <v>0.82954575868644842</v>
      </c>
      <c r="V23" s="14">
        <v>0.87256113768707855</v>
      </c>
      <c r="W23" s="14">
        <v>0.91780704202183605</v>
      </c>
      <c r="X23" s="14"/>
      <c r="Y23" s="14"/>
      <c r="Z23" s="14"/>
      <c r="AA23" s="14"/>
      <c r="AB23" s="14"/>
    </row>
    <row r="24" spans="1:28" x14ac:dyDescent="0.25">
      <c r="A24" t="s">
        <v>35</v>
      </c>
      <c r="B24" s="15">
        <f>B22-B23</f>
        <v>1.321902823763649</v>
      </c>
      <c r="C24" s="15">
        <f t="shared" ref="C24:W24" si="1">C22-C23</f>
        <v>1.2254451585828199</v>
      </c>
      <c r="D24" s="15">
        <f t="shared" si="1"/>
        <v>1.2095314731604243</v>
      </c>
      <c r="E24" s="15">
        <f t="shared" si="1"/>
        <v>1.3037912442875932</v>
      </c>
      <c r="F24" s="15">
        <f t="shared" si="1"/>
        <v>1.2917330293292468</v>
      </c>
      <c r="G24" s="15">
        <f t="shared" si="1"/>
        <v>1.3052480250891658</v>
      </c>
      <c r="H24" s="15">
        <f t="shared" si="1"/>
        <v>1.3022027991081297</v>
      </c>
      <c r="I24" s="15">
        <f t="shared" si="1"/>
        <v>1.4099877574994333</v>
      </c>
      <c r="J24" s="15">
        <f t="shared" si="1"/>
        <v>1.4003521005900113</v>
      </c>
      <c r="K24" s="15">
        <f t="shared" si="1"/>
        <v>1.4119373958128656</v>
      </c>
      <c r="L24" s="15">
        <f t="shared" si="1"/>
        <v>1.4247948887011168</v>
      </c>
      <c r="M24" s="15">
        <f t="shared" si="1"/>
        <v>1.4521310481390182</v>
      </c>
      <c r="N24" s="15">
        <f t="shared" si="1"/>
        <v>1.4219491153902424</v>
      </c>
      <c r="O24" s="15">
        <f t="shared" si="1"/>
        <v>1.4499922283513746</v>
      </c>
      <c r="P24" s="15">
        <f t="shared" si="1"/>
        <v>1.4829014385498434</v>
      </c>
      <c r="Q24" s="15">
        <f t="shared" si="1"/>
        <v>1.5142116104580632</v>
      </c>
      <c r="R24" s="15">
        <f t="shared" si="1"/>
        <v>1.5645094705750986</v>
      </c>
      <c r="S24" s="15">
        <f t="shared" si="1"/>
        <v>1.6140671625408367</v>
      </c>
      <c r="T24" s="15">
        <f t="shared" si="1"/>
        <v>1.6604840556705347</v>
      </c>
      <c r="U24" s="15">
        <f t="shared" si="1"/>
        <v>1.7198984512961788</v>
      </c>
      <c r="V24" s="15">
        <f t="shared" si="1"/>
        <v>1.7994987540740512</v>
      </c>
      <c r="W24" s="15">
        <f t="shared" si="1"/>
        <v>1.8290372877096339</v>
      </c>
      <c r="X24" s="15"/>
    </row>
    <row r="26" spans="1:28" x14ac:dyDescent="0.25">
      <c r="A26" t="s">
        <v>46</v>
      </c>
      <c r="B26" s="2">
        <v>5512.0214139932805</v>
      </c>
      <c r="C26" s="2">
        <v>5414.3910016438358</v>
      </c>
      <c r="D26" s="2">
        <v>5302.1163623738985</v>
      </c>
      <c r="E26" s="2">
        <v>5248.2556076172023</v>
      </c>
      <c r="F26" s="2">
        <v>5235.3248830128296</v>
      </c>
      <c r="G26" s="2">
        <v>5098.163201354947</v>
      </c>
      <c r="H26" s="2">
        <v>5091.2192712135256</v>
      </c>
      <c r="I26" s="2">
        <v>5089.4911390369953</v>
      </c>
      <c r="J26" s="2">
        <v>5010.2113087775479</v>
      </c>
      <c r="K26" s="2">
        <v>4932.8266418641015</v>
      </c>
      <c r="L26" s="2">
        <v>4923.4198925837354</v>
      </c>
      <c r="M26" s="2">
        <v>4906.1820383307841</v>
      </c>
      <c r="N26" s="2">
        <v>4918.9041338301095</v>
      </c>
      <c r="O26" s="2">
        <v>4873.7205179288039</v>
      </c>
      <c r="P26" s="2">
        <v>4854.2719369257993</v>
      </c>
      <c r="Q26" s="2">
        <v>4852.9020871297262</v>
      </c>
      <c r="R26" s="2">
        <v>4849.7065664145757</v>
      </c>
      <c r="S26" s="2">
        <v>4828.2562562335561</v>
      </c>
      <c r="T26" s="2">
        <v>4730.4467887318087</v>
      </c>
      <c r="U26" s="2">
        <v>4796.3647284544322</v>
      </c>
      <c r="V26" s="2">
        <v>4770.291972042899</v>
      </c>
      <c r="W26" s="2">
        <v>4726.5718000942534</v>
      </c>
    </row>
    <row r="27" spans="1:28" x14ac:dyDescent="0.25">
      <c r="A27" t="s">
        <v>48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100.41533763512609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18</v>
      </c>
      <c r="B30" s="2">
        <v>646.81479086153502</v>
      </c>
      <c r="C30" s="2">
        <v>633.99151724837259</v>
      </c>
      <c r="D30" s="2">
        <v>622.61434178736135</v>
      </c>
      <c r="E30" s="2">
        <v>614.40299316636549</v>
      </c>
      <c r="F30" s="2">
        <v>611.08232213759698</v>
      </c>
      <c r="G30" s="2">
        <v>596.94637965786933</v>
      </c>
      <c r="H30" s="2">
        <v>595.38162361234379</v>
      </c>
      <c r="I30" s="2">
        <v>594.91976295520226</v>
      </c>
      <c r="J30" s="2">
        <v>586.77304161464542</v>
      </c>
      <c r="K30" s="2">
        <v>576.63961003311067</v>
      </c>
      <c r="L30" s="2">
        <v>574.5926850187376</v>
      </c>
      <c r="M30" s="2">
        <v>571.08326456070472</v>
      </c>
      <c r="N30" s="2">
        <v>571.43033540838758</v>
      </c>
      <c r="O30" s="2">
        <v>564.04372856924579</v>
      </c>
      <c r="P30" s="2">
        <v>559.80276487808601</v>
      </c>
      <c r="Q30" s="2">
        <v>558.43001212000559</v>
      </c>
      <c r="R30" s="2">
        <v>557.88859531490891</v>
      </c>
      <c r="S30" s="2">
        <v>553.08594540892818</v>
      </c>
      <c r="T30" s="2">
        <v>540.28584556626356</v>
      </c>
      <c r="U30" s="2">
        <v>546.71071702445636</v>
      </c>
      <c r="V30" s="2">
        <v>542.58900679545673</v>
      </c>
      <c r="W30" s="2">
        <v>535.81126355039771</v>
      </c>
    </row>
    <row r="32" spans="1:28" x14ac:dyDescent="0.25">
      <c r="A32" t="s">
        <v>26</v>
      </c>
    </row>
    <row r="33" spans="1:24" x14ac:dyDescent="0.25">
      <c r="A33" t="s">
        <v>44</v>
      </c>
      <c r="B33" s="11">
        <f t="shared" ref="B33:W33" si="2">(B10*B26-B13)*(1+B17)</f>
        <v>678.40108297677932</v>
      </c>
      <c r="C33" s="11">
        <f t="shared" si="2"/>
        <v>700.40363771007048</v>
      </c>
      <c r="D33" s="11">
        <f t="shared" si="2"/>
        <v>661.02582537352328</v>
      </c>
      <c r="E33" s="11">
        <f t="shared" si="2"/>
        <v>674.12097955819797</v>
      </c>
      <c r="F33" s="11">
        <f t="shared" si="2"/>
        <v>677.51655300819209</v>
      </c>
      <c r="G33" s="11">
        <f t="shared" si="2"/>
        <v>672.7042504240178</v>
      </c>
      <c r="H33" s="11">
        <f t="shared" si="2"/>
        <v>682.06530944639644</v>
      </c>
      <c r="I33" s="11">
        <f t="shared" si="2"/>
        <v>689.41525130290358</v>
      </c>
      <c r="J33" s="11">
        <f t="shared" si="2"/>
        <v>691.12663420274259</v>
      </c>
      <c r="K33" s="11">
        <f t="shared" si="2"/>
        <v>691.04326283051182</v>
      </c>
      <c r="L33" s="11">
        <f t="shared" si="2"/>
        <v>694.32110680197729</v>
      </c>
      <c r="M33" s="11">
        <f t="shared" si="2"/>
        <v>732.66275940423452</v>
      </c>
      <c r="N33" s="11">
        <f t="shared" si="2"/>
        <v>745.32755177232229</v>
      </c>
      <c r="O33" s="11">
        <f t="shared" si="2"/>
        <v>782.29813522383165</v>
      </c>
      <c r="P33" s="11">
        <f t="shared" si="2"/>
        <v>812.39992500149685</v>
      </c>
      <c r="Q33" s="11">
        <f t="shared" si="2"/>
        <v>836.53281475148583</v>
      </c>
      <c r="R33" s="11">
        <f t="shared" si="2"/>
        <v>874.64142066648787</v>
      </c>
      <c r="S33" s="11">
        <f t="shared" si="2"/>
        <v>880.82493279497203</v>
      </c>
      <c r="T33" s="11">
        <f t="shared" si="2"/>
        <v>860.87717852800836</v>
      </c>
      <c r="U33" s="11">
        <f t="shared" si="2"/>
        <v>890.0958875046897</v>
      </c>
      <c r="V33" s="11">
        <f t="shared" si="2"/>
        <v>888.25022830827106</v>
      </c>
      <c r="W33" s="11">
        <f t="shared" si="2"/>
        <v>908.47810851252598</v>
      </c>
    </row>
    <row r="34" spans="1:24" x14ac:dyDescent="0.25">
      <c r="A34" t="s">
        <v>47</v>
      </c>
      <c r="B34" s="11">
        <f t="shared" ref="B34:W34" si="3">B27*B10*(1+B17)</f>
        <v>62.204149746731403</v>
      </c>
      <c r="C34" s="11">
        <f t="shared" si="3"/>
        <v>65.392394102932471</v>
      </c>
      <c r="D34" s="11">
        <f t="shared" si="3"/>
        <v>63.037497018861806</v>
      </c>
      <c r="E34" s="11">
        <f t="shared" si="3"/>
        <v>64.95353769993514</v>
      </c>
      <c r="F34" s="11">
        <f t="shared" si="3"/>
        <v>65.443785750649823</v>
      </c>
      <c r="G34" s="11">
        <f t="shared" si="3"/>
        <v>66.747619056648858</v>
      </c>
      <c r="H34" s="11">
        <f t="shared" si="3"/>
        <v>67.769836164446858</v>
      </c>
      <c r="I34" s="11">
        <f t="shared" si="3"/>
        <v>68.523656475351203</v>
      </c>
      <c r="J34" s="11">
        <f t="shared" si="3"/>
        <v>69.793696330703</v>
      </c>
      <c r="K34" s="11">
        <f t="shared" si="3"/>
        <v>70.893299781725901</v>
      </c>
      <c r="L34" s="11">
        <f t="shared" si="3"/>
        <v>71.367312650485587</v>
      </c>
      <c r="M34" s="11">
        <f t="shared" si="3"/>
        <v>75.576159516019729</v>
      </c>
      <c r="N34" s="11">
        <f t="shared" si="3"/>
        <v>76.681306707609849</v>
      </c>
      <c r="O34" s="11">
        <f t="shared" si="3"/>
        <v>81.240248759260396</v>
      </c>
      <c r="P34" s="11">
        <f t="shared" si="3"/>
        <v>84.708436535116789</v>
      </c>
      <c r="Q34" s="11">
        <f t="shared" si="3"/>
        <v>87.249682323870132</v>
      </c>
      <c r="R34" s="11">
        <f t="shared" si="3"/>
        <v>91.285227414588931</v>
      </c>
      <c r="S34" s="11">
        <f t="shared" si="3"/>
        <v>92.344061866204996</v>
      </c>
      <c r="T34" s="11">
        <f t="shared" si="3"/>
        <v>92.142464005851096</v>
      </c>
      <c r="U34" s="11">
        <f t="shared" si="3"/>
        <v>93.944206988114175</v>
      </c>
      <c r="V34" s="11">
        <f t="shared" si="3"/>
        <v>94.268227434208299</v>
      </c>
      <c r="W34" s="11">
        <f t="shared" si="3"/>
        <v>97.318071070677405</v>
      </c>
    </row>
    <row r="35" spans="1:24" x14ac:dyDescent="0.25">
      <c r="A35" t="s">
        <v>31</v>
      </c>
      <c r="B35" s="11">
        <f t="shared" ref="B35:W35" si="4">B28*B22</f>
        <v>154.24201377119078</v>
      </c>
      <c r="C35" s="11">
        <f t="shared" si="4"/>
        <v>138.73720487391668</v>
      </c>
      <c r="D35" s="11">
        <f t="shared" si="4"/>
        <v>138.9990134342261</v>
      </c>
      <c r="E35" s="11">
        <f t="shared" si="4"/>
        <v>147.94420871311615</v>
      </c>
      <c r="F35" s="11">
        <f t="shared" si="4"/>
        <v>145.47619858853119</v>
      </c>
      <c r="G35" s="11">
        <f t="shared" si="4"/>
        <v>145.22793880338261</v>
      </c>
      <c r="H35" s="11">
        <f t="shared" si="4"/>
        <v>147.89857446851204</v>
      </c>
      <c r="I35" s="11">
        <f t="shared" si="4"/>
        <v>155.48040252308596</v>
      </c>
      <c r="J35" s="11">
        <f t="shared" si="4"/>
        <v>156.17109504271048</v>
      </c>
      <c r="K35" s="11">
        <f t="shared" si="4"/>
        <v>158.3497925378586</v>
      </c>
      <c r="L35" s="11">
        <f t="shared" si="4"/>
        <v>163.22117376893922</v>
      </c>
      <c r="M35" s="11">
        <f t="shared" si="4"/>
        <v>169.38674550188117</v>
      </c>
      <c r="N35" s="11">
        <f t="shared" si="4"/>
        <v>172.2936312515381</v>
      </c>
      <c r="O35" s="11">
        <f t="shared" si="4"/>
        <v>175.01171957086564</v>
      </c>
      <c r="P35" s="11">
        <f t="shared" si="4"/>
        <v>179.14559452598911</v>
      </c>
      <c r="Q35" s="11">
        <f t="shared" si="4"/>
        <v>184.14682638919621</v>
      </c>
      <c r="R35" s="11">
        <f t="shared" si="4"/>
        <v>191.14229629835447</v>
      </c>
      <c r="S35" s="11">
        <f t="shared" si="4"/>
        <v>196.69836411273866</v>
      </c>
      <c r="T35" s="11">
        <f t="shared" si="4"/>
        <v>199.08126809845015</v>
      </c>
      <c r="U35" s="11">
        <f t="shared" si="4"/>
        <v>209.7013069229443</v>
      </c>
      <c r="V35" s="11">
        <f t="shared" si="4"/>
        <v>218.13129818481278</v>
      </c>
      <c r="W35" s="11">
        <f t="shared" si="4"/>
        <v>221.42230449960363</v>
      </c>
    </row>
    <row r="36" spans="1:24" x14ac:dyDescent="0.25">
      <c r="A36" t="s">
        <v>7</v>
      </c>
      <c r="B36" s="13">
        <f>SUM(B33:B35)</f>
        <v>894.84724649470149</v>
      </c>
      <c r="C36" s="13">
        <f t="shared" ref="C36:V36" si="5">SUM(C33:C35)</f>
        <v>904.53323668691962</v>
      </c>
      <c r="D36" s="13">
        <f t="shared" si="5"/>
        <v>863.06233582661116</v>
      </c>
      <c r="E36" s="13">
        <f t="shared" si="5"/>
        <v>887.0187259712493</v>
      </c>
      <c r="F36" s="13">
        <f t="shared" si="5"/>
        <v>888.43653734737313</v>
      </c>
      <c r="G36" s="13">
        <f t="shared" si="5"/>
        <v>884.67980828404927</v>
      </c>
      <c r="H36" s="13">
        <f t="shared" si="5"/>
        <v>897.73372007935529</v>
      </c>
      <c r="I36" s="13">
        <f t="shared" si="5"/>
        <v>913.41931030134083</v>
      </c>
      <c r="J36" s="13">
        <f t="shared" si="5"/>
        <v>917.0914255761561</v>
      </c>
      <c r="K36" s="13">
        <f t="shared" si="5"/>
        <v>920.28635515009637</v>
      </c>
      <c r="L36" s="13">
        <f t="shared" si="5"/>
        <v>928.90959322140213</v>
      </c>
      <c r="M36" s="13">
        <f t="shared" si="5"/>
        <v>977.6256644221354</v>
      </c>
      <c r="N36" s="13">
        <f t="shared" si="5"/>
        <v>994.30248973147013</v>
      </c>
      <c r="O36" s="13">
        <f t="shared" si="5"/>
        <v>1038.5501035539576</v>
      </c>
      <c r="P36" s="13">
        <f t="shared" si="5"/>
        <v>1076.2539560626028</v>
      </c>
      <c r="Q36" s="13">
        <f t="shared" si="5"/>
        <v>1107.9293234645522</v>
      </c>
      <c r="R36" s="13">
        <f t="shared" si="5"/>
        <v>1157.0689443794313</v>
      </c>
      <c r="S36" s="13">
        <f t="shared" si="5"/>
        <v>1169.8673587739158</v>
      </c>
      <c r="T36" s="13">
        <f t="shared" si="5"/>
        <v>1152.1009106323097</v>
      </c>
      <c r="U36" s="13">
        <f t="shared" si="5"/>
        <v>1193.7414014157482</v>
      </c>
      <c r="V36" s="13">
        <f t="shared" si="5"/>
        <v>1200.6497539272921</v>
      </c>
      <c r="W36" s="13">
        <f>SUM(W33:W35)</f>
        <v>1227.218484082807</v>
      </c>
    </row>
    <row r="37" spans="1:24" x14ac:dyDescent="0.25">
      <c r="A37" t="s">
        <v>70</v>
      </c>
      <c r="B37" s="31">
        <v>2582.0635913199585</v>
      </c>
      <c r="C37" s="31">
        <v>2646.6151811029572</v>
      </c>
      <c r="D37" s="31">
        <v>2712.7805606305301</v>
      </c>
      <c r="E37" s="31">
        <v>2780.6000746462937</v>
      </c>
      <c r="F37" s="31">
        <v>2850.1150765124512</v>
      </c>
      <c r="G37" s="31">
        <v>2921.3679534252624</v>
      </c>
      <c r="H37" s="31">
        <v>2994.4021522608937</v>
      </c>
      <c r="I37" s="31">
        <v>3069.2622060674157</v>
      </c>
      <c r="J37" s="31">
        <v>3145.9937612191006</v>
      </c>
      <c r="K37" s="31">
        <v>3224.6436052495778</v>
      </c>
      <c r="L37" s="31">
        <v>3305.259695380817</v>
      </c>
      <c r="M37" s="31">
        <v>3387.8911877653372</v>
      </c>
      <c r="N37" s="31">
        <v>3472.5884674594704</v>
      </c>
      <c r="O37" s="31">
        <v>3559.4031791459565</v>
      </c>
      <c r="P37" s="31">
        <v>3648.388258624605</v>
      </c>
      <c r="Q37" s="31">
        <v>3739.5979650902195</v>
      </c>
      <c r="R37" s="31">
        <v>3833.0879142174749</v>
      </c>
      <c r="S37" s="31">
        <v>3928.9151120729116</v>
      </c>
      <c r="T37" s="31">
        <v>4027.1379898747341</v>
      </c>
      <c r="U37" s="31">
        <v>4127.8164396216016</v>
      </c>
      <c r="V37" s="31">
        <v>4231.0118506121416</v>
      </c>
      <c r="W37" s="31">
        <v>4336.7871468774447</v>
      </c>
    </row>
    <row r="38" spans="1:24" x14ac:dyDescent="0.25">
      <c r="A38" t="s">
        <v>71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4" x14ac:dyDescent="0.25">
      <c r="A39" t="s">
        <v>7</v>
      </c>
      <c r="B39" s="12">
        <f>SUM(B36:B38)</f>
        <v>3476.9108378146602</v>
      </c>
      <c r="C39" s="12">
        <f t="shared" ref="C39:W39" si="6">SUM(C36:C38)</f>
        <v>3551.1484177898769</v>
      </c>
      <c r="D39" s="12">
        <f t="shared" si="6"/>
        <v>3575.8428964571413</v>
      </c>
      <c r="E39" s="12">
        <f t="shared" si="6"/>
        <v>3667.618800617543</v>
      </c>
      <c r="F39" s="12">
        <f t="shared" si="6"/>
        <v>3738.5516138598241</v>
      </c>
      <c r="G39" s="12">
        <f t="shared" si="6"/>
        <v>3806.0477617093115</v>
      </c>
      <c r="H39" s="12">
        <f t="shared" si="6"/>
        <v>3892.1358723402491</v>
      </c>
      <c r="I39" s="12">
        <f t="shared" si="6"/>
        <v>3982.6815163687565</v>
      </c>
      <c r="J39" s="12">
        <f t="shared" si="6"/>
        <v>4063.085186795257</v>
      </c>
      <c r="K39" s="12">
        <f t="shared" si="6"/>
        <v>4144.9299603996742</v>
      </c>
      <c r="L39" s="12">
        <f t="shared" si="6"/>
        <v>4234.1692886022192</v>
      </c>
      <c r="M39" s="12">
        <f t="shared" si="6"/>
        <v>4365.516852187473</v>
      </c>
      <c r="N39" s="12">
        <f t="shared" si="6"/>
        <v>4466.8909571909408</v>
      </c>
      <c r="O39" s="12">
        <f t="shared" si="6"/>
        <v>4597.9532826999139</v>
      </c>
      <c r="P39" s="12">
        <f t="shared" si="6"/>
        <v>4724.6422146872083</v>
      </c>
      <c r="Q39" s="12">
        <f t="shared" si="6"/>
        <v>4847.527288554772</v>
      </c>
      <c r="R39" s="12">
        <f t="shared" si="6"/>
        <v>4990.1568585969062</v>
      </c>
      <c r="S39" s="12">
        <f t="shared" si="6"/>
        <v>5098.782470846827</v>
      </c>
      <c r="T39" s="12">
        <f t="shared" si="6"/>
        <v>5179.2389005070436</v>
      </c>
      <c r="U39" s="12">
        <f t="shared" si="6"/>
        <v>5321.55784103735</v>
      </c>
      <c r="V39" s="12">
        <f t="shared" si="6"/>
        <v>5431.6616045394339</v>
      </c>
      <c r="W39" s="12">
        <f t="shared" si="6"/>
        <v>5564.0056309602514</v>
      </c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4" x14ac:dyDescent="0.25">
      <c r="A41" t="s">
        <v>36</v>
      </c>
      <c r="B41" s="2">
        <f t="shared" ref="B41:V41" si="7">B$24*B30</f>
        <v>855.02629849195716</v>
      </c>
      <c r="C41" s="2">
        <f t="shared" si="7"/>
        <v>776.9218353945945</v>
      </c>
      <c r="D41" s="2">
        <f t="shared" si="7"/>
        <v>753.07164203287516</v>
      </c>
      <c r="E41" s="2">
        <f t="shared" si="7"/>
        <v>801.05324295439732</v>
      </c>
      <c r="F41" s="2">
        <f t="shared" si="7"/>
        <v>789.35521914434878</v>
      </c>
      <c r="G41" s="2">
        <f t="shared" si="7"/>
        <v>779.16308313256138</v>
      </c>
      <c r="H41" s="2">
        <f t="shared" si="7"/>
        <v>775.30761680553701</v>
      </c>
      <c r="I41" s="2">
        <f t="shared" si="7"/>
        <v>838.82958246130011</v>
      </c>
      <c r="J41" s="2">
        <f t="shared" si="7"/>
        <v>821.68886139465883</v>
      </c>
      <c r="K41" s="2">
        <f t="shared" si="7"/>
        <v>814.17902931269668</v>
      </c>
      <c r="L41" s="2">
        <f t="shared" si="7"/>
        <v>818.6767206997481</v>
      </c>
      <c r="M41" s="2">
        <f t="shared" si="7"/>
        <v>829.28773954118833</v>
      </c>
      <c r="N41" s="2">
        <f t="shared" si="7"/>
        <v>812.54485994110621</v>
      </c>
      <c r="O41" s="2">
        <f t="shared" si="7"/>
        <v>817.85902287573856</v>
      </c>
      <c r="P41" s="2">
        <f t="shared" si="7"/>
        <v>830.13232534189342</v>
      </c>
      <c r="Q41" s="2">
        <f t="shared" si="7"/>
        <v>845.5812079803494</v>
      </c>
      <c r="R41" s="2">
        <f t="shared" si="7"/>
        <v>872.82199089601352</v>
      </c>
      <c r="S41" s="2">
        <f t="shared" si="7"/>
        <v>892.71786254740482</v>
      </c>
      <c r="T41" s="2">
        <f t="shared" si="7"/>
        <v>897.1360320672535</v>
      </c>
      <c r="U41" s="2">
        <f t="shared" si="7"/>
        <v>940.28691551738598</v>
      </c>
      <c r="V41" s="2">
        <f t="shared" si="7"/>
        <v>976.38824170270129</v>
      </c>
      <c r="W41" s="2">
        <f>W$24*W30</f>
        <v>980.01878020849131</v>
      </c>
    </row>
    <row r="42" spans="1:24" x14ac:dyDescent="0.25">
      <c r="A42" t="s">
        <v>34</v>
      </c>
      <c r="B42" s="2">
        <f t="shared" ref="B42:W42" si="8">B30*B23</f>
        <v>138.50734117959649</v>
      </c>
      <c r="C42" s="2">
        <f t="shared" si="8"/>
        <v>148.64509745427699</v>
      </c>
      <c r="D42" s="2">
        <f t="shared" si="8"/>
        <v>173.09377139599994</v>
      </c>
      <c r="E42" s="2">
        <f t="shared" si="8"/>
        <v>184.64849762327017</v>
      </c>
      <c r="F42" s="2">
        <f t="shared" si="8"/>
        <v>179.89372332954963</v>
      </c>
      <c r="G42" s="2">
        <f t="shared" si="8"/>
        <v>187.3105457959773</v>
      </c>
      <c r="H42" s="2">
        <f t="shared" si="8"/>
        <v>208.94253634783254</v>
      </c>
      <c r="I42" s="2">
        <f t="shared" si="8"/>
        <v>195.88017654329474</v>
      </c>
      <c r="J42" s="2">
        <f t="shared" si="8"/>
        <v>216.53403441782351</v>
      </c>
      <c r="K42" s="2">
        <f t="shared" si="8"/>
        <v>238.49781837790619</v>
      </c>
      <c r="L42" s="2">
        <f t="shared" si="8"/>
        <v>266.35690310813322</v>
      </c>
      <c r="M42" s="2">
        <f t="shared" si="8"/>
        <v>296.70661021537416</v>
      </c>
      <c r="N42" s="2">
        <f t="shared" si="8"/>
        <v>332.74765603999703</v>
      </c>
      <c r="O42" s="2">
        <f t="shared" si="8"/>
        <v>345.47768985979985</v>
      </c>
      <c r="P42" s="2">
        <f t="shared" si="8"/>
        <v>360.65984391914435</v>
      </c>
      <c r="Q42" s="2">
        <f t="shared" si="8"/>
        <v>378.4312753106787</v>
      </c>
      <c r="R42" s="2">
        <f t="shared" si="8"/>
        <v>397.66857499695271</v>
      </c>
      <c r="S42" s="2">
        <f t="shared" si="8"/>
        <v>414.68844238492824</v>
      </c>
      <c r="T42" s="2">
        <f t="shared" si="8"/>
        <v>426.09694264344108</v>
      </c>
      <c r="U42" s="2">
        <f t="shared" si="8"/>
        <v>453.52155653606485</v>
      </c>
      <c r="V42" s="2">
        <f t="shared" si="8"/>
        <v>473.44208106594573</v>
      </c>
      <c r="W42" s="2">
        <f t="shared" si="8"/>
        <v>491.77135088117296</v>
      </c>
    </row>
    <row r="43" spans="1:24" x14ac:dyDescent="0.25">
      <c r="A43" t="s">
        <v>18</v>
      </c>
      <c r="B43" s="12">
        <f>SUM(B41:B42)</f>
        <v>993.5336396715536</v>
      </c>
      <c r="C43" s="12">
        <f t="shared" ref="C43:W43" si="9">SUM(C41:C42)</f>
        <v>925.56693284887149</v>
      </c>
      <c r="D43" s="12">
        <f t="shared" si="9"/>
        <v>926.16541342887513</v>
      </c>
      <c r="E43" s="12">
        <f t="shared" si="9"/>
        <v>985.70174057766747</v>
      </c>
      <c r="F43" s="12">
        <f t="shared" si="9"/>
        <v>969.24894247389841</v>
      </c>
      <c r="G43" s="12">
        <f t="shared" si="9"/>
        <v>966.47362892853869</v>
      </c>
      <c r="H43" s="12">
        <f t="shared" si="9"/>
        <v>984.25015315336952</v>
      </c>
      <c r="I43" s="12">
        <f t="shared" si="9"/>
        <v>1034.7097590045948</v>
      </c>
      <c r="J43" s="12">
        <f t="shared" si="9"/>
        <v>1038.2228958124824</v>
      </c>
      <c r="K43" s="12">
        <f t="shared" si="9"/>
        <v>1052.6768476906029</v>
      </c>
      <c r="L43" s="12">
        <f t="shared" si="9"/>
        <v>1085.0336238078812</v>
      </c>
      <c r="M43" s="12">
        <f t="shared" si="9"/>
        <v>1125.9943497565625</v>
      </c>
      <c r="N43" s="12">
        <f t="shared" si="9"/>
        <v>1145.2925159811032</v>
      </c>
      <c r="O43" s="12">
        <f t="shared" si="9"/>
        <v>1163.3367127355384</v>
      </c>
      <c r="P43" s="12">
        <f t="shared" si="9"/>
        <v>1190.7921692610378</v>
      </c>
      <c r="Q43" s="12">
        <f t="shared" si="9"/>
        <v>1224.012483291028</v>
      </c>
      <c r="R43" s="12">
        <f t="shared" si="9"/>
        <v>1270.4905658929663</v>
      </c>
      <c r="S43" s="12">
        <f t="shared" si="9"/>
        <v>1307.4063049323331</v>
      </c>
      <c r="T43" s="12">
        <f t="shared" si="9"/>
        <v>1323.2329747106946</v>
      </c>
      <c r="U43" s="12">
        <f t="shared" si="9"/>
        <v>1393.8084720534507</v>
      </c>
      <c r="V43" s="12">
        <f t="shared" si="9"/>
        <v>1449.830322768647</v>
      </c>
      <c r="W43" s="12">
        <f t="shared" si="9"/>
        <v>1471.7901310896643</v>
      </c>
    </row>
    <row r="44" spans="1:24" x14ac:dyDescent="0.25">
      <c r="A44" t="s">
        <v>71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4" x14ac:dyDescent="0.25">
      <c r="A45" t="s">
        <v>72</v>
      </c>
      <c r="B45" s="12">
        <f>SUM(B43:B44)</f>
        <v>1835.9023329770764</v>
      </c>
      <c r="C45" s="12">
        <f t="shared" ref="C45:W45" si="10">SUM(C43:C44)</f>
        <v>1788.9948434870323</v>
      </c>
      <c r="D45" s="12">
        <f t="shared" si="10"/>
        <v>1811.17902183299</v>
      </c>
      <c r="E45" s="12">
        <f t="shared" si="10"/>
        <v>1892.8406891918848</v>
      </c>
      <c r="F45" s="12">
        <f t="shared" si="10"/>
        <v>1899.0663648034713</v>
      </c>
      <c r="G45" s="12">
        <f t="shared" si="10"/>
        <v>1919.5364868163508</v>
      </c>
      <c r="H45" s="12">
        <f t="shared" si="10"/>
        <v>1961.1395824883768</v>
      </c>
      <c r="I45" s="12">
        <f t="shared" si="10"/>
        <v>2036.0214240729774</v>
      </c>
      <c r="J45" s="12">
        <f t="shared" si="10"/>
        <v>2064.5673525075745</v>
      </c>
      <c r="K45" s="12">
        <f t="shared" si="10"/>
        <v>2104.6799158030717</v>
      </c>
      <c r="L45" s="12">
        <f t="shared" si="10"/>
        <v>2163.3367686231622</v>
      </c>
      <c r="M45" s="12">
        <f t="shared" si="10"/>
        <v>2231.2550731922252</v>
      </c>
      <c r="N45" s="12">
        <f t="shared" si="10"/>
        <v>2278.1847575026572</v>
      </c>
      <c r="O45" s="12">
        <f t="shared" si="10"/>
        <v>2324.5512602951312</v>
      </c>
      <c r="P45" s="12">
        <f t="shared" si="10"/>
        <v>2381.0370805096204</v>
      </c>
      <c r="Q45" s="12">
        <f t="shared" si="10"/>
        <v>2444.013517320825</v>
      </c>
      <c r="R45" s="12">
        <f t="shared" si="10"/>
        <v>2520.9916257735076</v>
      </c>
      <c r="S45" s="12">
        <f t="shared" si="10"/>
        <v>2589.169891309888</v>
      </c>
      <c r="T45" s="12">
        <f t="shared" si="10"/>
        <v>2637.0406507476882</v>
      </c>
      <c r="U45" s="12">
        <f t="shared" si="10"/>
        <v>2740.4613399913692</v>
      </c>
      <c r="V45" s="12">
        <f t="shared" si="10"/>
        <v>2830.1495124050134</v>
      </c>
      <c r="W45" s="12">
        <f t="shared" si="10"/>
        <v>2886.6173004669399</v>
      </c>
    </row>
    <row r="47" spans="1:24" x14ac:dyDescent="0.25">
      <c r="A47" t="s">
        <v>37</v>
      </c>
      <c r="B47" s="16">
        <f t="shared" ref="B47:W47" si="11">B43-B36</f>
        <v>98.686393176852107</v>
      </c>
      <c r="C47" s="16">
        <f t="shared" si="11"/>
        <v>21.033696161951866</v>
      </c>
      <c r="D47" s="16">
        <f t="shared" si="11"/>
        <v>63.103077602263966</v>
      </c>
      <c r="E47" s="16">
        <f t="shared" si="11"/>
        <v>98.683014606418169</v>
      </c>
      <c r="F47" s="16">
        <f t="shared" si="11"/>
        <v>80.812405126525277</v>
      </c>
      <c r="G47" s="16">
        <f t="shared" si="11"/>
        <v>81.793820644489415</v>
      </c>
      <c r="H47" s="16">
        <f t="shared" si="11"/>
        <v>86.51643307401423</v>
      </c>
      <c r="I47" s="16">
        <f t="shared" si="11"/>
        <v>121.29044870325401</v>
      </c>
      <c r="J47" s="16">
        <f t="shared" si="11"/>
        <v>121.13147023632632</v>
      </c>
      <c r="K47" s="16">
        <f t="shared" si="11"/>
        <v>132.39049254050656</v>
      </c>
      <c r="L47" s="16">
        <f t="shared" si="11"/>
        <v>156.12403058647908</v>
      </c>
      <c r="M47" s="16">
        <f t="shared" si="11"/>
        <v>148.36868533442714</v>
      </c>
      <c r="N47" s="16">
        <f t="shared" si="11"/>
        <v>150.99002624963305</v>
      </c>
      <c r="O47" s="16">
        <f t="shared" si="11"/>
        <v>124.78660918158084</v>
      </c>
      <c r="P47" s="16">
        <f t="shared" si="11"/>
        <v>114.53821319843496</v>
      </c>
      <c r="Q47" s="16">
        <f t="shared" si="11"/>
        <v>116.08315982647582</v>
      </c>
      <c r="R47" s="16">
        <f t="shared" si="11"/>
        <v>113.421621513535</v>
      </c>
      <c r="S47" s="16">
        <f t="shared" si="11"/>
        <v>137.53894615841728</v>
      </c>
      <c r="T47" s="16">
        <f t="shared" si="11"/>
        <v>171.13206407838493</v>
      </c>
      <c r="U47" s="16">
        <f t="shared" si="11"/>
        <v>200.0670706377025</v>
      </c>
      <c r="V47" s="16">
        <f t="shared" si="11"/>
        <v>249.1805688413549</v>
      </c>
      <c r="W47" s="16">
        <f t="shared" si="11"/>
        <v>244.57164700685735</v>
      </c>
      <c r="X47" s="16">
        <f>SUM(B47:W47)</f>
        <v>2832.243894485885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5"/>
  <sheetViews>
    <sheetView workbookViewId="0">
      <selection activeCell="F5" sqref="F5"/>
    </sheetView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  <col min="25" max="25" width="9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5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11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8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9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12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10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13</v>
      </c>
    </row>
    <row r="17" spans="1:25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  <c r="Y17">
        <v>2045</v>
      </c>
    </row>
    <row r="18" spans="1:25" x14ac:dyDescent="0.25">
      <c r="A18" t="s">
        <v>6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  <c r="Y18" s="41">
        <v>1.180254230812595</v>
      </c>
    </row>
    <row r="19" spans="1:25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  <c r="Y19" s="41">
        <v>1.2515355364186234</v>
      </c>
    </row>
    <row r="20" spans="1:25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  <c r="Y20" s="41">
        <v>1.2398574349766815</v>
      </c>
    </row>
    <row r="21" spans="1:25" x14ac:dyDescent="0.25">
      <c r="A21" t="s">
        <v>11</v>
      </c>
      <c r="C21" s="1">
        <v>0.17539473190402388</v>
      </c>
      <c r="D21" s="1">
        <v>0.1184486230087145</v>
      </c>
      <c r="E21" s="1">
        <v>0.15495754640926895</v>
      </c>
      <c r="F21" s="1">
        <v>0.2385613387817771</v>
      </c>
      <c r="G21" s="1">
        <v>0.24682333680998014</v>
      </c>
      <c r="H21" s="1">
        <v>0.27778444233442778</v>
      </c>
      <c r="I21" s="1">
        <v>0.33958981426127832</v>
      </c>
      <c r="J21" s="1">
        <v>0.39669625789944951</v>
      </c>
      <c r="K21" s="1">
        <v>0.45843913719883189</v>
      </c>
      <c r="L21" s="1">
        <v>0.56138104687612045</v>
      </c>
      <c r="M21" s="1">
        <v>0.64189238507684099</v>
      </c>
      <c r="N21" s="1">
        <v>0.71546455308931223</v>
      </c>
      <c r="O21" s="1">
        <v>0.80919556557346572</v>
      </c>
      <c r="P21" s="1">
        <v>0.94791233025426469</v>
      </c>
      <c r="Q21" s="1">
        <v>1.0813488090840573</v>
      </c>
      <c r="R21" s="1">
        <v>1.233304536113176</v>
      </c>
      <c r="S21" s="1">
        <v>1.4218697033590075</v>
      </c>
      <c r="T21" s="1">
        <v>1.6541539525078415</v>
      </c>
      <c r="U21" s="1">
        <v>1.9587341568087129</v>
      </c>
      <c r="V21" s="1">
        <v>2.2481054389992257</v>
      </c>
      <c r="W21" s="1">
        <v>2.6966896949629913</v>
      </c>
      <c r="X21" s="1">
        <v>3.3964182741806255</v>
      </c>
      <c r="Y21" s="41">
        <v>2.1450754468901061</v>
      </c>
    </row>
    <row r="22" spans="1:25" x14ac:dyDescent="0.25">
      <c r="A22" t="s">
        <v>3</v>
      </c>
      <c r="C22" s="1">
        <v>0.17517248118674922</v>
      </c>
      <c r="D22" s="1">
        <v>0.11782648386254224</v>
      </c>
      <c r="E22" s="1">
        <v>0.1539511443641568</v>
      </c>
      <c r="F22" s="1">
        <v>0.23678505976629305</v>
      </c>
      <c r="G22" s="1">
        <v>0.23961291107001315</v>
      </c>
      <c r="H22" s="1">
        <v>0.27527096201337131</v>
      </c>
      <c r="I22" s="1">
        <v>0.32830979114569803</v>
      </c>
      <c r="J22" s="1">
        <v>0.38058384106624765</v>
      </c>
      <c r="K22" s="1">
        <v>0.43681652503463964</v>
      </c>
      <c r="L22" s="1">
        <v>0.53236725836164522</v>
      </c>
      <c r="M22" s="1">
        <v>0.60564498732946048</v>
      </c>
      <c r="N22" s="1">
        <v>0.67258635591545435</v>
      </c>
      <c r="O22" s="1">
        <v>0.75679866667313411</v>
      </c>
      <c r="P22" s="1">
        <v>0.8833284556371066</v>
      </c>
      <c r="Q22" s="1">
        <v>1.0030605904159433</v>
      </c>
      <c r="R22" s="1">
        <v>1.1392676791713505</v>
      </c>
      <c r="S22" s="1">
        <v>1.3095123566885323</v>
      </c>
      <c r="T22" s="1">
        <v>1.5313571666784984</v>
      </c>
      <c r="U22" s="1">
        <v>1.8247357664197059</v>
      </c>
      <c r="V22" s="1">
        <v>2.1065250660430284</v>
      </c>
      <c r="W22" s="1">
        <v>2.5019562380378124</v>
      </c>
      <c r="X22" s="1">
        <v>3.1103820144213499</v>
      </c>
      <c r="Y22" s="41">
        <v>1.9607525565127402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9B3CD06-10DA-4A3E-992B-03EDC6DF3B7A}"/>
</file>

<file path=customXml/itemProps2.xml><?xml version="1.0" encoding="utf-8"?>
<ds:datastoreItem xmlns:ds="http://schemas.openxmlformats.org/officeDocument/2006/customXml" ds:itemID="{866F5CBB-051F-4DF8-B5E0-598F9755F4FD}"/>
</file>

<file path=customXml/itemProps3.xml><?xml version="1.0" encoding="utf-8"?>
<ds:datastoreItem xmlns:ds="http://schemas.openxmlformats.org/officeDocument/2006/customXml" ds:itemID="{D32AE4F8-CB58-495F-86C8-DB435DAAA6BF}"/>
</file>

<file path=customXml/itemProps4.xml><?xml version="1.0" encoding="utf-8"?>
<ds:datastoreItem xmlns:ds="http://schemas.openxmlformats.org/officeDocument/2006/customXml" ds:itemID="{48B88E4A-7718-4817-BE8F-BD4FF1AB44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</vt:vector>
  </HeadingPairs>
  <TitlesOfParts>
    <vt:vector size="10" baseType="lpstr">
      <vt:lpstr>Elec GasData</vt:lpstr>
      <vt:lpstr>Conversion Cost Example</vt:lpstr>
      <vt:lpstr>Scen 1 Total Costs</vt:lpstr>
      <vt:lpstr>Scen 2 Total Costs </vt:lpstr>
      <vt:lpstr>Scen 3 Total Costs </vt:lpstr>
      <vt:lpstr>Scen 4 Total Costs  HHP</vt:lpstr>
      <vt:lpstr>Reference</vt:lpstr>
      <vt:lpstr>%  Rate increase</vt:lpstr>
      <vt:lpstr>2030</vt:lpstr>
      <vt:lpstr>2045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