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net-my.sharepoint.com/personal/shoepfer_gfnet_com/Documents/Documents/Projects/Active Projects/Avista/Depreciation/Version 5/"/>
    </mc:Choice>
  </mc:AlternateContent>
  <xr:revisionPtr revIDLastSave="88" documentId="13_ncr:1_{F7B345EE-573C-4C45-A878-ED351BE3ABA3}" xr6:coauthVersionLast="47" xr6:coauthVersionMax="47" xr10:uidLastSave="{40ABDB22-DFD0-4320-8F06-EB43152A2015}"/>
  <bookViews>
    <workbookView xWindow="-120" yWindow="-120" windowWidth="25440" windowHeight="15390" tabRatio="917" xr2:uid="{00000000-000D-0000-FFFF-FFFF00000000}"/>
  </bookViews>
  <sheets>
    <sheet name="Avista 2021 Table 1 - v5" sheetId="8" r:id="rId1"/>
  </sheets>
  <definedNames>
    <definedName name="_xlnm.Print_Area" localSheetId="0">'Avista 2021 Table 1 - v5'!$A$1:$U$807</definedName>
    <definedName name="_xlnm.Print_Titles" localSheetId="0">'Avista 2021 Table 1 - v5'!$1:$10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0" i="8" l="1"/>
  <c r="K635" i="8" s="1"/>
  <c r="K662" i="8" l="1"/>
  <c r="K645" i="8"/>
  <c r="K75" i="8" l="1"/>
  <c r="Q721" i="8" l="1"/>
  <c r="Q728" i="8" l="1"/>
  <c r="Q727" i="8"/>
  <c r="Q726" i="8"/>
  <c r="Q725" i="8"/>
  <c r="Q724" i="8"/>
  <c r="Q723" i="8"/>
  <c r="Q722" i="8"/>
  <c r="Q720" i="8"/>
  <c r="Q719" i="8"/>
  <c r="Q718" i="8"/>
  <c r="Q712" i="8"/>
  <c r="Q711" i="8"/>
  <c r="Q710" i="8"/>
  <c r="Q709" i="8"/>
  <c r="Q708" i="8"/>
  <c r="Q707" i="8"/>
  <c r="Q701" i="8"/>
  <c r="Q700" i="8"/>
  <c r="Q699" i="8"/>
  <c r="Q698" i="8"/>
  <c r="Q692" i="8"/>
  <c r="Q691" i="8"/>
  <c r="Q690" i="8"/>
  <c r="Q689" i="8"/>
  <c r="Q688" i="8"/>
  <c r="Q687" i="8"/>
  <c r="Q686" i="8"/>
  <c r="Q680" i="8"/>
  <c r="Q679" i="8"/>
  <c r="Q678" i="8"/>
  <c r="Q677" i="8"/>
  <c r="Q676" i="8"/>
  <c r="Q675" i="8"/>
  <c r="Q674" i="8"/>
  <c r="Q673" i="8"/>
  <c r="Q672" i="8"/>
  <c r="Q671" i="8"/>
  <c r="Q670" i="8"/>
  <c r="Q630" i="8"/>
  <c r="Q635" i="8" s="1"/>
  <c r="O630" i="8"/>
  <c r="O635" i="8" s="1"/>
  <c r="M630" i="8"/>
  <c r="M635" i="8" s="1"/>
  <c r="S630" i="8" l="1"/>
  <c r="Q605" i="8"/>
  <c r="O605" i="8"/>
  <c r="M605" i="8"/>
  <c r="K605" i="8"/>
  <c r="Q517" i="8"/>
  <c r="O517" i="8"/>
  <c r="M517" i="8"/>
  <c r="K517" i="8"/>
  <c r="K431" i="8"/>
  <c r="M431" i="8"/>
  <c r="O431" i="8"/>
  <c r="Q431" i="8"/>
  <c r="S605" i="8" l="1"/>
  <c r="S517" i="8"/>
  <c r="S431" i="8"/>
  <c r="M800" i="8" l="1"/>
  <c r="M785" i="8"/>
  <c r="M775" i="8"/>
  <c r="M768" i="8"/>
  <c r="M758" i="8"/>
  <c r="K758" i="8"/>
  <c r="Q552" i="8"/>
  <c r="O552" i="8"/>
  <c r="M552" i="8"/>
  <c r="K552" i="8"/>
  <c r="Q533" i="8" l="1"/>
  <c r="O533" i="8"/>
  <c r="M533" i="8"/>
  <c r="K533" i="8"/>
  <c r="Q417" i="8"/>
  <c r="O417" i="8"/>
  <c r="M417" i="8"/>
  <c r="K417" i="8"/>
  <c r="S533" i="8" l="1"/>
  <c r="S417" i="8"/>
  <c r="Q395" i="8"/>
  <c r="O395" i="8"/>
  <c r="M395" i="8"/>
  <c r="K395" i="8"/>
  <c r="Q302" i="8"/>
  <c r="O302" i="8"/>
  <c r="M302" i="8"/>
  <c r="K302" i="8"/>
  <c r="Q245" i="8"/>
  <c r="O245" i="8"/>
  <c r="M245" i="8"/>
  <c r="K245" i="8"/>
  <c r="Q237" i="8"/>
  <c r="O237" i="8"/>
  <c r="M237" i="8"/>
  <c r="K237" i="8"/>
  <c r="S395" i="8" l="1"/>
  <c r="S302" i="8"/>
  <c r="Q662" i="8"/>
  <c r="O662" i="8"/>
  <c r="M662" i="8"/>
  <c r="M730" i="8"/>
  <c r="M714" i="8"/>
  <c r="M703" i="8"/>
  <c r="M694" i="8"/>
  <c r="M682" i="8"/>
  <c r="M482" i="8"/>
  <c r="M486" i="8" s="1"/>
  <c r="Q373" i="8"/>
  <c r="O373" i="8"/>
  <c r="M373" i="8"/>
  <c r="K373" i="8"/>
  <c r="K800" i="8"/>
  <c r="K785" i="8"/>
  <c r="K775" i="8"/>
  <c r="K768" i="8"/>
  <c r="Q619" i="8"/>
  <c r="K619" i="8"/>
  <c r="M458" i="8"/>
  <c r="Q340" i="8"/>
  <c r="O340" i="8"/>
  <c r="K340" i="8"/>
  <c r="K312" i="8"/>
  <c r="O296" i="8"/>
  <c r="Q278" i="8"/>
  <c r="O278" i="8"/>
  <c r="M278" i="8"/>
  <c r="O268" i="8"/>
  <c r="M268" i="8"/>
  <c r="Q229" i="8"/>
  <c r="O229" i="8"/>
  <c r="M229" i="8"/>
  <c r="Q223" i="8"/>
  <c r="K223" i="8"/>
  <c r="Q211" i="8"/>
  <c r="M211" i="8"/>
  <c r="K211" i="8"/>
  <c r="Q199" i="8"/>
  <c r="Q187" i="8"/>
  <c r="O187" i="8"/>
  <c r="K187" i="8"/>
  <c r="Q161" i="8"/>
  <c r="M161" i="8"/>
  <c r="K161" i="8"/>
  <c r="Q149" i="8"/>
  <c r="M149" i="8"/>
  <c r="K149" i="8"/>
  <c r="Q124" i="8"/>
  <c r="O124" i="8"/>
  <c r="M124" i="8"/>
  <c r="Q112" i="8"/>
  <c r="K112" i="8"/>
  <c r="M106" i="8"/>
  <c r="Q93" i="8"/>
  <c r="K93" i="8"/>
  <c r="Q75" i="8"/>
  <c r="Q57" i="8"/>
  <c r="O57" i="8"/>
  <c r="K57" i="8"/>
  <c r="Q40" i="8"/>
  <c r="K40" i="8"/>
  <c r="Q28" i="8"/>
  <c r="K199" i="8"/>
  <c r="O199" i="8"/>
  <c r="M223" i="8"/>
  <c r="Q296" i="8"/>
  <c r="O161" i="8"/>
  <c r="M340" i="8"/>
  <c r="Q143" i="8"/>
  <c r="Q312" i="8"/>
  <c r="Q451" i="8"/>
  <c r="Q106" i="8"/>
  <c r="Q66" i="8"/>
  <c r="K358" i="8"/>
  <c r="O106" i="8"/>
  <c r="Q581" i="8"/>
  <c r="O143" i="8"/>
  <c r="O312" i="8"/>
  <c r="M143" i="8"/>
  <c r="K296" i="8"/>
  <c r="K106" i="8"/>
  <c r="O223" i="8"/>
  <c r="M312" i="8"/>
  <c r="K132" i="8"/>
  <c r="K66" i="8"/>
  <c r="Q268" i="8"/>
  <c r="M93" i="8"/>
  <c r="M296" i="8"/>
  <c r="O581" i="8"/>
  <c r="O93" i="8"/>
  <c r="K124" i="8"/>
  <c r="M187" i="8"/>
  <c r="M199" i="8"/>
  <c r="M581" i="8"/>
  <c r="K278" i="8"/>
  <c r="K143" i="8"/>
  <c r="O211" i="8"/>
  <c r="M411" i="8"/>
  <c r="M559" i="8"/>
  <c r="M567" i="8" s="1"/>
  <c r="O132" i="8"/>
  <c r="O358" i="8"/>
  <c r="M451" i="8"/>
  <c r="O458" i="8"/>
  <c r="K411" i="8"/>
  <c r="K268" i="8"/>
  <c r="O286" i="8"/>
  <c r="O619" i="8"/>
  <c r="Q559" i="8"/>
  <c r="Q567" i="8" s="1"/>
  <c r="Q358" i="8"/>
  <c r="K581" i="8"/>
  <c r="K255" i="8"/>
  <c r="K177" i="8"/>
  <c r="K382" i="8"/>
  <c r="K655" i="8"/>
  <c r="O559" i="8"/>
  <c r="O567" i="8" s="1"/>
  <c r="Q286" i="8"/>
  <c r="Q48" i="8"/>
  <c r="O411" i="8"/>
  <c r="O28" i="8"/>
  <c r="M365" i="8"/>
  <c r="O149" i="8"/>
  <c r="M132" i="8"/>
  <c r="K424" i="8"/>
  <c r="O66" i="8"/>
  <c r="K323" i="8"/>
  <c r="M645" i="8"/>
  <c r="M48" i="8"/>
  <c r="M382" i="8"/>
  <c r="M286" i="8"/>
  <c r="O177" i="8"/>
  <c r="Q482" i="8"/>
  <c r="Q486" i="8" s="1"/>
  <c r="Q655" i="8"/>
  <c r="Q593" i="8"/>
  <c r="Q132" i="8"/>
  <c r="K170" i="8"/>
  <c r="K403" i="8"/>
  <c r="Q645" i="8"/>
  <c r="O255" i="8"/>
  <c r="O323" i="8"/>
  <c r="M66" i="8"/>
  <c r="M403" i="8"/>
  <c r="M424" i="8"/>
  <c r="M500" i="8"/>
  <c r="M511" i="8"/>
  <c r="M40" i="8"/>
  <c r="O170" i="8"/>
  <c r="O382" i="8"/>
  <c r="O403" i="8"/>
  <c r="O424" i="8"/>
  <c r="M593" i="8"/>
  <c r="Q500" i="8"/>
  <c r="O482" i="8"/>
  <c r="O486" i="8" s="1"/>
  <c r="O511" i="8"/>
  <c r="M170" i="8"/>
  <c r="M323" i="8"/>
  <c r="O645" i="8"/>
  <c r="O655" i="8"/>
  <c r="O365" i="8"/>
  <c r="K48" i="8"/>
  <c r="O48" i="8"/>
  <c r="Q511" i="8"/>
  <c r="K28" i="8"/>
  <c r="M75" i="8"/>
  <c r="M112" i="8"/>
  <c r="M358" i="8"/>
  <c r="K451" i="8"/>
  <c r="K458" i="8"/>
  <c r="Q403" i="8"/>
  <c r="Q424" i="8"/>
  <c r="M28" i="8"/>
  <c r="O40" i="8"/>
  <c r="K229" i="8"/>
  <c r="M255" i="8"/>
  <c r="M177" i="8"/>
  <c r="O500" i="8"/>
  <c r="Q411" i="8"/>
  <c r="M57" i="8"/>
  <c r="O451" i="8"/>
  <c r="M619" i="8"/>
  <c r="O75" i="8"/>
  <c r="M655" i="8"/>
  <c r="K482" i="8"/>
  <c r="K486" i="8" s="1"/>
  <c r="Q458" i="8"/>
  <c r="O593" i="8"/>
  <c r="K511" i="8"/>
  <c r="K286" i="8"/>
  <c r="Q382" i="8"/>
  <c r="Q170" i="8"/>
  <c r="Q177" i="8"/>
  <c r="Q255" i="8"/>
  <c r="Q323" i="8"/>
  <c r="O112" i="8"/>
  <c r="K559" i="8"/>
  <c r="K365" i="8"/>
  <c r="K500" i="8"/>
  <c r="Q365" i="8"/>
  <c r="K593" i="8"/>
  <c r="K567" i="8" l="1"/>
  <c r="S567" i="8" s="1"/>
  <c r="S28" i="8"/>
  <c r="M521" i="8"/>
  <c r="Q521" i="8"/>
  <c r="K521" i="8"/>
  <c r="O521" i="8"/>
  <c r="S312" i="8"/>
  <c r="O466" i="8"/>
  <c r="S177" i="8"/>
  <c r="S143" i="8"/>
  <c r="Q607" i="8"/>
  <c r="Q609" i="8" s="1"/>
  <c r="S48" i="8"/>
  <c r="O607" i="8"/>
  <c r="O609" i="8" s="1"/>
  <c r="S66" i="8"/>
  <c r="S645" i="8"/>
  <c r="S149" i="8"/>
  <c r="M466" i="8"/>
  <c r="O539" i="8"/>
  <c r="S635" i="8"/>
  <c r="K539" i="8"/>
  <c r="S245" i="8"/>
  <c r="S358" i="8"/>
  <c r="S112" i="8"/>
  <c r="K607" i="8"/>
  <c r="K609" i="8" s="1"/>
  <c r="M607" i="8"/>
  <c r="M609" i="8" s="1"/>
  <c r="S161" i="8"/>
  <c r="S40" i="8"/>
  <c r="S268" i="8"/>
  <c r="S662" i="8"/>
  <c r="S323" i="8"/>
  <c r="S411" i="8"/>
  <c r="S500" i="8"/>
  <c r="K435" i="8"/>
  <c r="S106" i="8"/>
  <c r="Q384" i="8"/>
  <c r="K466" i="8"/>
  <c r="S451" i="8"/>
  <c r="Q466" i="8"/>
  <c r="M384" i="8"/>
  <c r="S382" i="8"/>
  <c r="S619" i="8"/>
  <c r="S373" i="8"/>
  <c r="S424" i="8"/>
  <c r="S57" i="8"/>
  <c r="S237" i="8"/>
  <c r="S124" i="8"/>
  <c r="M435" i="8"/>
  <c r="K666" i="8"/>
  <c r="S170" i="8"/>
  <c r="S278" i="8"/>
  <c r="S365" i="8"/>
  <c r="O435" i="8"/>
  <c r="Q682" i="8"/>
  <c r="Q694" i="8"/>
  <c r="Q539" i="8"/>
  <c r="S655" i="8"/>
  <c r="S581" i="8"/>
  <c r="O325" i="8"/>
  <c r="S75" i="8"/>
  <c r="Q77" i="8"/>
  <c r="M539" i="8"/>
  <c r="S255" i="8"/>
  <c r="M77" i="8"/>
  <c r="S223" i="8"/>
  <c r="M666" i="8"/>
  <c r="O384" i="8"/>
  <c r="Q730" i="8"/>
  <c r="O666" i="8"/>
  <c r="S199" i="8"/>
  <c r="S593" i="8"/>
  <c r="O77" i="8"/>
  <c r="S286" i="8"/>
  <c r="S93" i="8"/>
  <c r="S187" i="8"/>
  <c r="Q714" i="8"/>
  <c r="Q325" i="8"/>
  <c r="S403" i="8"/>
  <c r="K325" i="8"/>
  <c r="O257" i="8"/>
  <c r="Q435" i="8"/>
  <c r="S132" i="8"/>
  <c r="M325" i="8"/>
  <c r="S229" i="8"/>
  <c r="S458" i="8"/>
  <c r="M257" i="8"/>
  <c r="S211" i="8"/>
  <c r="S340" i="8"/>
  <c r="Q703" i="8"/>
  <c r="S486" i="8"/>
  <c r="Q666" i="8"/>
  <c r="K77" i="8"/>
  <c r="S559" i="8"/>
  <c r="S482" i="8"/>
  <c r="S552" i="8"/>
  <c r="K384" i="8"/>
  <c r="S511" i="8"/>
  <c r="K257" i="8"/>
  <c r="Q257" i="8"/>
  <c r="S296" i="8"/>
  <c r="S607" i="8" l="1"/>
  <c r="O523" i="8"/>
  <c r="K523" i="8"/>
  <c r="S539" i="8"/>
  <c r="M523" i="8"/>
  <c r="S435" i="8"/>
  <c r="S466" i="8"/>
  <c r="S384" i="8"/>
  <c r="S521" i="8"/>
  <c r="M437" i="8"/>
  <c r="S666" i="8"/>
  <c r="K437" i="8"/>
  <c r="S325" i="8"/>
  <c r="S257" i="8"/>
  <c r="Q523" i="8"/>
  <c r="O437" i="8"/>
  <c r="S77" i="8"/>
  <c r="Q437" i="8"/>
  <c r="O611" i="8" l="1"/>
  <c r="O732" i="8" s="1"/>
  <c r="M611" i="8"/>
  <c r="M732" i="8" s="1"/>
  <c r="S609" i="8"/>
  <c r="K611" i="8"/>
  <c r="K732" i="8" s="1"/>
  <c r="S523" i="8"/>
  <c r="S437" i="8"/>
  <c r="Q611" i="8"/>
  <c r="Q732" i="8" s="1"/>
  <c r="M802" i="8" l="1"/>
  <c r="K802" i="8"/>
  <c r="S611" i="8"/>
  <c r="S732" i="8"/>
</calcChain>
</file>

<file path=xl/sharedStrings.xml><?xml version="1.0" encoding="utf-8"?>
<sst xmlns="http://schemas.openxmlformats.org/spreadsheetml/2006/main" count="1245" uniqueCount="379">
  <si>
    <t xml:space="preserve"> </t>
  </si>
  <si>
    <t>(1)</t>
  </si>
  <si>
    <t xml:space="preserve">   </t>
  </si>
  <si>
    <t>50-S3</t>
  </si>
  <si>
    <t>50-R2.5</t>
  </si>
  <si>
    <t>55-R3</t>
  </si>
  <si>
    <t>60-R4</t>
  </si>
  <si>
    <t>65-R4</t>
  </si>
  <si>
    <t>*</t>
  </si>
  <si>
    <t>5-SQ</t>
  </si>
  <si>
    <t>25-SQ</t>
  </si>
  <si>
    <t>20-SQ</t>
  </si>
  <si>
    <t>15-SQ</t>
  </si>
  <si>
    <t>10-SQ</t>
  </si>
  <si>
    <t>SQUARE</t>
  </si>
  <si>
    <t>75-R4</t>
  </si>
  <si>
    <t>50-R3</t>
  </si>
  <si>
    <t>100-R4</t>
  </si>
  <si>
    <t>ELECTRIC PLANT</t>
  </si>
  <si>
    <t>TOTAL DEPRECIABLE ELECTRIC PLANT</t>
  </si>
  <si>
    <t>COMMON PLANT</t>
  </si>
  <si>
    <t>55-S2.5</t>
  </si>
  <si>
    <t>50-R4</t>
  </si>
  <si>
    <t>35-R3</t>
  </si>
  <si>
    <t>TOTAL ELECTRIC, GAS AND COMMON PLANT</t>
  </si>
  <si>
    <t>AVISTA CORPORATION</t>
  </si>
  <si>
    <t>50-SQ</t>
  </si>
  <si>
    <t>GAS PLANT - WASHINGTON AND IDAHO</t>
  </si>
  <si>
    <t>GAS PLANT - ALLOCATED ALL</t>
  </si>
  <si>
    <t xml:space="preserve">TOTAL DEPRECIABLE GAS PLANT </t>
  </si>
  <si>
    <t>TOTAL GAS PLANT - ALLOCATED ALL</t>
  </si>
  <si>
    <t>TOTAL GAS PLANT - WASHINGTON AND IDAHO</t>
  </si>
  <si>
    <t>TOTAL DEPRECIABLE COMMON PLANT</t>
  </si>
  <si>
    <t>55-R2.5</t>
  </si>
  <si>
    <t>25-S2.5</t>
  </si>
  <si>
    <t>70-R4</t>
  </si>
  <si>
    <t>55-R4</t>
  </si>
  <si>
    <t>DEPRECIABLE GROUP</t>
  </si>
  <si>
    <t xml:space="preserve">SURVIVIOR </t>
  </si>
  <si>
    <t>CURVE</t>
  </si>
  <si>
    <t xml:space="preserve">NET </t>
  </si>
  <si>
    <t>SALVAGE</t>
  </si>
  <si>
    <t>ORIGINAL COST</t>
  </si>
  <si>
    <t xml:space="preserve">BOOK </t>
  </si>
  <si>
    <t>DEPRECIATION</t>
  </si>
  <si>
    <t>RESERVE</t>
  </si>
  <si>
    <t xml:space="preserve">FUTURE </t>
  </si>
  <si>
    <t>ACCRUALS</t>
  </si>
  <si>
    <t>CALCULATED</t>
  </si>
  <si>
    <t xml:space="preserve">ANNUAL ACCRUAL </t>
  </si>
  <si>
    <t>AMOUNT</t>
  </si>
  <si>
    <t>RATE</t>
  </si>
  <si>
    <t>COMPOSITE</t>
  </si>
  <si>
    <t xml:space="preserve">REMAINING </t>
  </si>
  <si>
    <t>LIFE</t>
  </si>
  <si>
    <t>TOTAL STEAM PRODUCTION PLANT</t>
  </si>
  <si>
    <t>HYDRO PRODUCTION PLANT</t>
  </si>
  <si>
    <t>REMOVING OTHER PROPERTY</t>
  </si>
  <si>
    <t xml:space="preserve">  KETTLE FALLS</t>
  </si>
  <si>
    <t/>
  </si>
  <si>
    <t>EASEMENTS, PERMITS</t>
  </si>
  <si>
    <t>BOILER PLANT EQUIPMENT</t>
  </si>
  <si>
    <t>TURBOGENERATORS</t>
  </si>
  <si>
    <t>ACCESSORY ELECTRIC EQUIPMENT</t>
  </si>
  <si>
    <t>MISCELLANEOUS EQUIPMENT</t>
  </si>
  <si>
    <t>STEAM PRODUCTION PLANT</t>
  </si>
  <si>
    <t>ASSET AGREEMENT - SETTLEMENT</t>
  </si>
  <si>
    <t xml:space="preserve">  LITTLE FALLS</t>
  </si>
  <si>
    <t>REMOVING PROPERTY OF OTHERS</t>
  </si>
  <si>
    <t xml:space="preserve">  LONG LAKE</t>
  </si>
  <si>
    <t xml:space="preserve">  SPOKANE UPPER FALLS</t>
  </si>
  <si>
    <t xml:space="preserve">  NINE MILE </t>
  </si>
  <si>
    <t xml:space="preserve">  POST FALLS</t>
  </si>
  <si>
    <t xml:space="preserve">  CABINET GORGE</t>
  </si>
  <si>
    <t xml:space="preserve">  NOXON RAPIDS</t>
  </si>
  <si>
    <t>TWIN CREEK CHANNEL RESTORATION</t>
  </si>
  <si>
    <t>LAND EASEMENTS</t>
  </si>
  <si>
    <t>LAND EASEMENTS - CONSERVATION - HABITAT</t>
  </si>
  <si>
    <t xml:space="preserve">  CABINET GORGE </t>
  </si>
  <si>
    <t>TOTAL ACCOUNT 330.41</t>
  </si>
  <si>
    <t xml:space="preserve">  MONROE STREET</t>
  </si>
  <si>
    <t>TOTAL ACCOUNT 331.26</t>
  </si>
  <si>
    <t xml:space="preserve">  NINE MILE</t>
  </si>
  <si>
    <t>TOTAL ACCOUNT 332.15</t>
  </si>
  <si>
    <t>TOTAL HYDRO PRODUCTION PLANT</t>
  </si>
  <si>
    <t>OTHER PRODUCTION PLANT</t>
  </si>
  <si>
    <t xml:space="preserve">  NORTHEAST TURBINE</t>
  </si>
  <si>
    <t xml:space="preserve">  BOULDER PARK</t>
  </si>
  <si>
    <t xml:space="preserve">  RATHDRUM TURBINE</t>
  </si>
  <si>
    <t xml:space="preserve">  LANCASTER</t>
  </si>
  <si>
    <t>PRIME MOVERS</t>
  </si>
  <si>
    <t>GENERATORS</t>
  </si>
  <si>
    <t>GENERATORS - SOLAR</t>
  </si>
  <si>
    <t xml:space="preserve">  CENTRAL OPERATIONS FACILITY</t>
  </si>
  <si>
    <t>LAND RIGHTS</t>
  </si>
  <si>
    <t>STRUCTURES AND IMPROVEMENTS</t>
  </si>
  <si>
    <t>STATION EQUIPMENT</t>
  </si>
  <si>
    <t>UNDERGROUND CONDUIT</t>
  </si>
  <si>
    <t>TOTAL OTHER PRODUCTION PLANT</t>
  </si>
  <si>
    <t>LAND - EASEMENTS</t>
  </si>
  <si>
    <t>POLES, TOWERS AND FIXTURES</t>
  </si>
  <si>
    <t>LINE TRANSFORMERS</t>
  </si>
  <si>
    <t>SERVICES</t>
  </si>
  <si>
    <t>METERS</t>
  </si>
  <si>
    <t xml:space="preserve">  MERCURY VAPOR</t>
  </si>
  <si>
    <t xml:space="preserve">  UNDERGROUND CONDUCTOR</t>
  </si>
  <si>
    <t xml:space="preserve">  HIGH PRESSURE SODIUM VAPOR</t>
  </si>
  <si>
    <t>TRANSMISSION PLANT</t>
  </si>
  <si>
    <t>TOTAL TRANSMISSION PLANT</t>
  </si>
  <si>
    <t>DISTRIBUTION PLANT</t>
  </si>
  <si>
    <t>TOTAL DISTRIBUTION PLANT</t>
  </si>
  <si>
    <t>GENERAL PLANT</t>
  </si>
  <si>
    <t>STRUCTURES AND IMPROVEMENTS - COMPANY</t>
  </si>
  <si>
    <t>OFFICE FURNITURE AND EQUIPMENT</t>
  </si>
  <si>
    <t xml:space="preserve">  COMPUTER HARDWARE</t>
  </si>
  <si>
    <t>STORES EQUIPMENT</t>
  </si>
  <si>
    <t>LABORATORY EQUIPMENT</t>
  </si>
  <si>
    <t>POWER OPERATED EQUIPMENT</t>
  </si>
  <si>
    <t>COMMUNICATION EQUIPMENT</t>
  </si>
  <si>
    <t>TOTAL GENERAL PLANT</t>
  </si>
  <si>
    <t>RIGHTS OF WAY</t>
  </si>
  <si>
    <t xml:space="preserve">  STRUCTURES AND IMPROVEMENTS</t>
  </si>
  <si>
    <t xml:space="preserve">  COMPRESSOR STATION</t>
  </si>
  <si>
    <t xml:space="preserve">  OFFICE</t>
  </si>
  <si>
    <t>WELLS</t>
  </si>
  <si>
    <t xml:space="preserve">  STORAGE WELLS</t>
  </si>
  <si>
    <t xml:space="preserve">  RESERVOIRS</t>
  </si>
  <si>
    <t xml:space="preserve">  NON-RECOVERABLE GAS</t>
  </si>
  <si>
    <t>LINES</t>
  </si>
  <si>
    <t>COMPRESSOR STATION EQUIPMENT</t>
  </si>
  <si>
    <t>PURIFICATION EQUIPMENT</t>
  </si>
  <si>
    <t>OTHER EQUIPMENT</t>
  </si>
  <si>
    <t>MAINS</t>
  </si>
  <si>
    <t xml:space="preserve">  OFFICE FURNITURE AND EQUIPMENT</t>
  </si>
  <si>
    <t>LAND AND LAND RIGHTS</t>
  </si>
  <si>
    <t xml:space="preserve">  REMOVING PROPERTY OF OTHERS</t>
  </si>
  <si>
    <t xml:space="preserve">  LAND EASEMENTS</t>
  </si>
  <si>
    <t xml:space="preserve">  COMMUNICATION EQUIPMENT</t>
  </si>
  <si>
    <t xml:space="preserve">  PORTABLE</t>
  </si>
  <si>
    <t>LAND</t>
  </si>
  <si>
    <t>LAND - CONSERVATION - HABITAT</t>
  </si>
  <si>
    <t>LAND - CONSERVATION - FISHERIES</t>
  </si>
  <si>
    <t>MISCELLANEOUS INTANGIBLE PLANT</t>
  </si>
  <si>
    <t>STRUCTURES AND IMPROVEMENTS - LEASEHOLD</t>
  </si>
  <si>
    <t>NATURAL GAS STORAGE AND PROCESSING PLANT</t>
  </si>
  <si>
    <t>TOTAL NATURAL GAS STORAGE AND PROCESSING PLANT</t>
  </si>
  <si>
    <t>TOOLS, SHOP AND GARAGE EQUIPMENT</t>
  </si>
  <si>
    <t xml:space="preserve">  DECORATIVE AND METAL STANDARDS</t>
  </si>
  <si>
    <t>ROADS AND TRAILS</t>
  </si>
  <si>
    <t>POLES AND FIXTURES</t>
  </si>
  <si>
    <t>TOWERS AND FIXTURES</t>
  </si>
  <si>
    <t>ROADS, RAILROADS AND BRIDGES</t>
  </si>
  <si>
    <t>RESERVOIRS, DAMS AND WATERWAYS - RECREATION</t>
  </si>
  <si>
    <t>RESERVOIRS, DAMS AND WATERWAYS - FISH AND WILDLIFE CONSERVATION</t>
  </si>
  <si>
    <t>RESERVOIRS, DAMS AND WATERWAYS</t>
  </si>
  <si>
    <t>STRUCTURES AND IMPROVEMENTS - RECREATION INFORMATION AND EDUCATION</t>
  </si>
  <si>
    <t>STRUCTURES AND IMPROVEMENTS - RECREATION</t>
  </si>
  <si>
    <t>STRUCTURES AND IMPROVEMENTS - FISH AND WILDLIFE CONSERVATION</t>
  </si>
  <si>
    <t xml:space="preserve">  MEASURING AND REGULATING STATION</t>
  </si>
  <si>
    <t>MEASURING AND REGULATING EQUIPMENT</t>
  </si>
  <si>
    <t>FRANCHISES AND CONSENTS</t>
  </si>
  <si>
    <t>INDUSTRIAL MEASURING AND REGULATING STATION EQUIPMENT</t>
  </si>
  <si>
    <t xml:space="preserve">TRANSPORTATION EQUIPMENT  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</si>
  <si>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</si>
  <si>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</si>
  <si>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</si>
  <si>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</si>
  <si>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OTHER </t>
  </si>
  <si>
    <t>POWER OPERATED EQUIPMENT - OTHER</t>
  </si>
  <si>
    <t xml:space="preserve">  AUTOS</t>
  </si>
  <si>
    <t>AMORTIZABLE AND LAND - ELECTRIC PLANT</t>
  </si>
  <si>
    <t>TOTAL AMORTIZABLE AND LAND - ELECTRIC PLANT</t>
  </si>
  <si>
    <t>AMORTIZABLE AND LAND - GAS PLANT - WASHINGTON AND IDAHO</t>
  </si>
  <si>
    <t>TOTAL AMORTIZABLE AND LAND - GAS PLANT - WASHINGTON AND IDAHO</t>
  </si>
  <si>
    <t>AMORTIZABLE AND LAND - GAS PLANT - ALLOCATED ALL</t>
  </si>
  <si>
    <t>TOTAL AMORTIZABLE AND LAND - GAS PLANT - ALLOCATED ALL</t>
  </si>
  <si>
    <t>AMORTIZABLE AND LAND - COMMON PLANT</t>
  </si>
  <si>
    <t>TOTAL AMORTIZABLE AND LAND - COMMON PLANT</t>
  </si>
  <si>
    <t>STRUCTURES AND IMPROVEMENTS - LANDFILL</t>
  </si>
  <si>
    <t>TURBINES AND GENERATORS</t>
  </si>
  <si>
    <t>STREET LIGHTING AND SIGNAL SYSTEMS</t>
  </si>
  <si>
    <t>MEASURING AND REGULATING EQUIPMENT - GENERAL</t>
  </si>
  <si>
    <t>PERCENT</t>
  </si>
  <si>
    <t xml:space="preserve">  WASHINGTON STANDARD</t>
  </si>
  <si>
    <t>ENGINES AND ENGINE-DRIVEN GENERATORS</t>
  </si>
  <si>
    <t>TOTAL ACCOUNT 335.15</t>
  </si>
  <si>
    <t>ACCESSORY ELECTRIC EQUIPMENT - SOLAR</t>
  </si>
  <si>
    <t>ELECTRIC VEHICLE CHARGING STATION</t>
  </si>
  <si>
    <t xml:space="preserve">  LED</t>
  </si>
  <si>
    <t xml:space="preserve">  COYOTE SPRINGS 2</t>
  </si>
  <si>
    <t xml:space="preserve">  TOOLS, SHOP AND GARAGE EQUIPMENT</t>
  </si>
  <si>
    <t xml:space="preserve">  ELECTRIC VEHICLE CHARGER</t>
  </si>
  <si>
    <t>TOTAL GAS PLANT - OREGON</t>
  </si>
  <si>
    <t>GAS PLANT - OREGON</t>
  </si>
  <si>
    <t>AMORTIZABLE AND LAND - GAS PLANT - OREGON</t>
  </si>
  <si>
    <t>TOTAL AMORTIZABLE AND LAND - GAS PLANT - OREGON</t>
  </si>
  <si>
    <t xml:space="preserve">  IDAHO</t>
  </si>
  <si>
    <t xml:space="preserve">  WASHINGTON</t>
  </si>
  <si>
    <t>**</t>
  </si>
  <si>
    <t xml:space="preserve">STORES EQUIPMENT </t>
  </si>
  <si>
    <t xml:space="preserve">TOOLS, SHOP AND GARAGE EQUIPMENT </t>
  </si>
  <si>
    <t xml:space="preserve">LABORATORY EQUIPMENT </t>
  </si>
  <si>
    <t xml:space="preserve">MISCELLANEOUS EQUIPMENT      </t>
  </si>
  <si>
    <t>OFFICE FURNITURE AND EQUIPMENT - OFFICE FURNITURE AND EQUIPMENT</t>
  </si>
  <si>
    <t>OFFICE FURNITURE AND EQUIPMENT - COMPUTER HARDWARE</t>
  </si>
  <si>
    <t>COMMUNICATION EQUIPMENT - PORTABLE</t>
  </si>
  <si>
    <t>55-R1</t>
  </si>
  <si>
    <t>80-R4</t>
  </si>
  <si>
    <t>50-S1</t>
  </si>
  <si>
    <t>110-R1</t>
  </si>
  <si>
    <t>60-S2.5</t>
  </si>
  <si>
    <t>65-S1.5</t>
  </si>
  <si>
    <t>65-R3</t>
  </si>
  <si>
    <t>60-R3</t>
  </si>
  <si>
    <t>15-S2.5</t>
  </si>
  <si>
    <t>10-S2.5</t>
  </si>
  <si>
    <t>35-S2.5</t>
  </si>
  <si>
    <t>50-R2</t>
  </si>
  <si>
    <t>35-R1</t>
  </si>
  <si>
    <t>30-R3</t>
  </si>
  <si>
    <t>18-SQ</t>
  </si>
  <si>
    <t>MISCELLANEOUS POWER PLANT EQUIPMENT</t>
  </si>
  <si>
    <t>MISCELLANEOUS POWER PLANT EQUIPMENT - FISH AND WILDLIFE CONSERVATION</t>
  </si>
  <si>
    <t>MISCELLANEOUS POWER PLANT EQUIPMENT - RECREATION</t>
  </si>
  <si>
    <t>FUEL HOLDERS, PRODUCERS AND ACCESSORIES</t>
  </si>
  <si>
    <t>OVERHEAD CONDUCTORS AND DEVICES</t>
  </si>
  <si>
    <t>UNDERGROUND CONDUCTORS AND DEVICES</t>
  </si>
  <si>
    <t>MEASURING AND REGULATING EQUIPMENT - CITY GATE</t>
  </si>
  <si>
    <t>TOTAL DEPRECIABLE ELECTRIC, GAS AND COMMON PLANT</t>
  </si>
  <si>
    <t xml:space="preserve">  OVERHEAD</t>
  </si>
  <si>
    <t xml:space="preserve">  UNDERGROUND - SPOKANE NETWORK</t>
  </si>
  <si>
    <t xml:space="preserve">  UNDERGROUND - OTHER</t>
  </si>
  <si>
    <t xml:space="preserve">  RESIDENTIAL</t>
  </si>
  <si>
    <t xml:space="preserve">  MULTI-UNIT DWELLINGS</t>
  </si>
  <si>
    <t>TABLE 1.  SUMMARY OF ESTIMATED SURVIVOR CURVE, NET SALVAGE PERCENT, ORIGINAL COST, BOOK DEPRECIATION RESERVE AND</t>
  </si>
  <si>
    <t>CALCULATED ANNUAL DEPRECIATION ACCRUALS RELATED TO ELECTRIC, GAS AND COMMON PLANT AS OF DECEMBER 31, 2021</t>
  </si>
  <si>
    <t>AS OF</t>
  </si>
  <si>
    <t>RESERVE ADJUSTMENT FOR AMORTIZATION - ELECTRIC PLANT</t>
  </si>
  <si>
    <t>TOTAL RESERVE FOR AMORTIZATION - ELECTRIC PLANT</t>
  </si>
  <si>
    <t>RESERVE ADJUSTMENT FOR AMORTIZATION - GAS PLANT - WASHINGTON AND IDAHO</t>
  </si>
  <si>
    <t>TOTAL RESERVE FOR AMORTIZATION - GAS PLANT - WASHINGTON AND IDAHO</t>
  </si>
  <si>
    <t>RESERVE ADJUSTMENT FOR AMORTIZATION - GAS PLANT - ALLOCATED ALL</t>
  </si>
  <si>
    <t>TOTAL RESERVE FOR AMORTIZATION - GAS PLANT - ALLOCATED ALL</t>
  </si>
  <si>
    <t>RESERVE ADJUSTMENT FOR AMORTIZATION - GAS PLANT - OREGON</t>
  </si>
  <si>
    <t>TOTAL RESERVE FOR AMORTIZATION - GAS PLANT - OREGON</t>
  </si>
  <si>
    <t>RESERVE ADJUSTMENT FOR AMORTIZATION - COMMON PLANT</t>
  </si>
  <si>
    <t>TOTAL RESERVE FOR AMORTIZATION - COMMON PLANT</t>
  </si>
  <si>
    <t>LIFE SPAN PROCEDURE WAS USED.  CURVE SHOWN IS INTERIM SURVIVOR CURVE.</t>
  </si>
  <si>
    <t>5-YEAR AMORTIZATION OF RESERVE RELATED TO AMORTIZATION ACCOUNTING.</t>
  </si>
  <si>
    <t>75-S1.5</t>
  </si>
  <si>
    <t xml:space="preserve">PROBABLE </t>
  </si>
  <si>
    <t>RETIREMENT</t>
  </si>
  <si>
    <t>DATE</t>
  </si>
  <si>
    <t>(9)=(8)/(5)</t>
  </si>
  <si>
    <t>(10)=(7)/(8)</t>
  </si>
  <si>
    <t>55-S3</t>
  </si>
  <si>
    <t>37-R0.5</t>
  </si>
  <si>
    <t>60-R2</t>
  </si>
  <si>
    <t>90-R4</t>
  </si>
  <si>
    <t>110-R1.5</t>
  </si>
  <si>
    <t>70-S0</t>
  </si>
  <si>
    <t>40-S0.5</t>
  </si>
  <si>
    <t>65-R1</t>
  </si>
  <si>
    <t>60-S2</t>
  </si>
  <si>
    <t>50-R1</t>
  </si>
  <si>
    <t>TOTAL ACCOUNT 344.01</t>
  </si>
  <si>
    <t>30-S0.5</t>
  </si>
  <si>
    <t>35-R2</t>
  </si>
  <si>
    <t>65-S2</t>
  </si>
  <si>
    <t>46-R2</t>
  </si>
  <si>
    <t>60-R2.5</t>
  </si>
  <si>
    <t>63-S1</t>
  </si>
  <si>
    <t>43-R1.5</t>
  </si>
  <si>
    <t>63-R3</t>
  </si>
  <si>
    <t>65-S2.5</t>
  </si>
  <si>
    <t>40-S1.5</t>
  </si>
  <si>
    <t>12-L2.5</t>
  </si>
  <si>
    <t xml:space="preserve">  WASHINGTON AMI</t>
  </si>
  <si>
    <t>INSTALLATIONS ON CUSTOMERS' PREMISES - CATALYST BUILDING</t>
  </si>
  <si>
    <t xml:space="preserve">   TOTAL ELECTRIC VEHICLE CHARGING STATION</t>
  </si>
  <si>
    <t>10-S3</t>
  </si>
  <si>
    <t>33-S1</t>
  </si>
  <si>
    <t>FURNITURE AND EQUIPMENT</t>
  </si>
  <si>
    <t>COMPUTER HARDWARE</t>
  </si>
  <si>
    <t>14-L2.5</t>
  </si>
  <si>
    <t>17-L2.5</t>
  </si>
  <si>
    <t>20-R4</t>
  </si>
  <si>
    <t>16-L2</t>
  </si>
  <si>
    <t>LABORATORY EQUIPMENT - AMI</t>
  </si>
  <si>
    <t>24-S1</t>
  </si>
  <si>
    <t>16-S0</t>
  </si>
  <si>
    <t xml:space="preserve">  SUB INTEGRATION</t>
  </si>
  <si>
    <t xml:space="preserve">  DISTRIBUTION</t>
  </si>
  <si>
    <t xml:space="preserve">          </t>
  </si>
  <si>
    <t>45-R2</t>
  </si>
  <si>
    <t>32-R2</t>
  </si>
  <si>
    <t>37-S0.5</t>
  </si>
  <si>
    <t>52-R3</t>
  </si>
  <si>
    <t>65-R2.5</t>
  </si>
  <si>
    <t>COMMUNICATION EQUIPMENT - AMI</t>
  </si>
  <si>
    <t>11-S2.5</t>
  </si>
  <si>
    <t>12-S1.5</t>
  </si>
  <si>
    <t xml:space="preserve">  AIRPLANE</t>
  </si>
  <si>
    <t xml:space="preserve">  AMI</t>
  </si>
  <si>
    <t>MISCELLANEOUS INTANGIBLE PLANT - SPOKANE RIVER</t>
  </si>
  <si>
    <t>ARO</t>
  </si>
  <si>
    <t>LAND HELD FOR FUTURE USE</t>
  </si>
  <si>
    <t>FULLY ACCRUED</t>
  </si>
  <si>
    <t xml:space="preserve">  FULLY ACCRUED</t>
  </si>
  <si>
    <t xml:space="preserve">  AMORTIZED</t>
  </si>
  <si>
    <t xml:space="preserve">  COMPUTER HARDWARE - AMI</t>
  </si>
  <si>
    <t>COMPUTER HARDWARE - AMI</t>
  </si>
  <si>
    <t>COMMUNICATION EQUIPMENT - SUB INTEGRATION</t>
  </si>
  <si>
    <t>COMMUNICATION EQUIPMENT - DISTRIBUTION</t>
  </si>
  <si>
    <t>OFFICE FURNITURE AND EQUIPMENT - COMPUTER HARDWARE - AMI</t>
  </si>
  <si>
    <t>DECEMBER 31, 2021</t>
  </si>
  <si>
    <t>33-L1.5</t>
  </si>
  <si>
    <t xml:space="preserve">  COMPUTER HARDWARE - MDM</t>
  </si>
  <si>
    <t>OFFICE FURNITURE AND EQUIPMENT - COMPUTER HARDWARE - MDM</t>
  </si>
  <si>
    <t>METERS - WASHINGTON STANDARD - RESERVE ADJUSTMENT</t>
  </si>
  <si>
    <t>METERS - WASHINGTON - RESERVE ADJUSTMENT</t>
  </si>
  <si>
    <t xml:space="preserve">  COLSTRIP 3 AND COMMON - IDAHO</t>
  </si>
  <si>
    <t xml:space="preserve">  COLSTRIP 3 AND COMMON - WASHINGTON</t>
  </si>
  <si>
    <t xml:space="preserve">  COLSTRIP 4 - IDAHO</t>
  </si>
  <si>
    <t xml:space="preserve">  COLSTRIP 4 - WASHINGTON</t>
  </si>
  <si>
    <t>NOTE:  FUTURE ADDITIONS FOR IDAHO AMI METERS WILL USE A RATE OF 7.03% BASED ON A 15-S2.5 SURVIVOR CURVE AND (2) NET SALVAGE PERCENT.</t>
  </si>
  <si>
    <t>TOTAL ACCOUNT 311.00</t>
  </si>
  <si>
    <t>TOTAL ACCOUNT 312.00</t>
  </si>
  <si>
    <t>TOTAL ACCOUNT 313.00</t>
  </si>
  <si>
    <t>TOTAL ACCOUNT 314.00</t>
  </si>
  <si>
    <t>TOTAL ACCOUNT 315.00</t>
  </si>
  <si>
    <t>TOTAL ACCOUNT 316.00</t>
  </si>
  <si>
    <t>TOTAL ACCOUNT 330.30</t>
  </si>
  <si>
    <t>TOTAL ACCOUNT 330.40</t>
  </si>
  <si>
    <t>TOTAL ACCOUNT 331.00</t>
  </si>
  <si>
    <t>TOTAL ACCOUNT 331.10</t>
  </si>
  <si>
    <t>TOTAL ACCOUNT 331.20</t>
  </si>
  <si>
    <t>TOTAL ACCOUNT 332.00</t>
  </si>
  <si>
    <t>TOTAL ACCOUNT 332.10</t>
  </si>
  <si>
    <t>TOTAL ACCOUNT 332.20</t>
  </si>
  <si>
    <t>TOTAL ACCOUNT 333.00</t>
  </si>
  <si>
    <t>TOTAL ACCOUNT 334.00</t>
  </si>
  <si>
    <t>TOTAL ACCOUNT 335.00</t>
  </si>
  <si>
    <t>TOTAL ACCOUNT 335.10</t>
  </si>
  <si>
    <t>TOTAL ACCOUNT 335.20</t>
  </si>
  <si>
    <t>TOTAL ACCOUNT 336.00</t>
  </si>
  <si>
    <t>TOTAL ACCOUNT 341.00</t>
  </si>
  <si>
    <t>TOTAL ACCOUNT 342.00</t>
  </si>
  <si>
    <t>TOTAL ACCOUNT 343.00</t>
  </si>
  <si>
    <t>TOTAL ACCOUNT 344.00</t>
  </si>
  <si>
    <t>TOTAL ACCOUNT 345.00</t>
  </si>
  <si>
    <t>TOTAL ACCOUNT 346.00</t>
  </si>
  <si>
    <t xml:space="preserve">   TOTAL SERVICES</t>
  </si>
  <si>
    <t xml:space="preserve">   TOTAL METERS</t>
  </si>
  <si>
    <t xml:space="preserve">   TOTAL STREET LIGHTING AND SIGNAL SYSTEMS</t>
  </si>
  <si>
    <t xml:space="preserve">   TOTAL OFFICE FURNITURE AND EQUIPMENT</t>
  </si>
  <si>
    <t xml:space="preserve">   TOTAL TRANSPORTATION EQUIPMENT</t>
  </si>
  <si>
    <t xml:space="preserve">   TOTAL LABORATORY EQUIPMENT</t>
  </si>
  <si>
    <t xml:space="preserve">   TOTAL POWER OPERATED EQUIPMENT</t>
  </si>
  <si>
    <t xml:space="preserve">   TOTAL COMMUNCATION EQUIPMENT</t>
  </si>
  <si>
    <t xml:space="preserve">    TOTAL STRUCTURES AND IMPROVEMENTS</t>
  </si>
  <si>
    <t xml:space="preserve">    TOTAL WELLS</t>
  </si>
  <si>
    <t xml:space="preserve">    TOTAL METERS</t>
  </si>
  <si>
    <t xml:space="preserve">    TOTAL TRANSPORTATION EQUIPMENT</t>
  </si>
  <si>
    <t xml:space="preserve">    TOTAL POWER OPERATED EQUIPMENT</t>
  </si>
  <si>
    <t>TOTAL COMMUNICATION EQUIPMENT</t>
  </si>
  <si>
    <t>TOTAL MISCELLANEOUS EQUIPMENT</t>
  </si>
  <si>
    <t xml:space="preserve">   TOTAL LAND AND LAND RIGHTS</t>
  </si>
  <si>
    <t xml:space="preserve">   TOTAL COMPUTER HARDWARE</t>
  </si>
  <si>
    <t xml:space="preserve">   TOTAL COMMUNICATION EQUIPMENT</t>
  </si>
  <si>
    <t xml:space="preserve">   TOTAL TOOLS, SHOP AND GARAGE EQUIPMENT</t>
  </si>
  <si>
    <t>MISCELLANEOUS INTANGIBLE PLANT - SOFTWARE - 5 YEAR LIFE</t>
  </si>
  <si>
    <t>MISCELLANEOUS INTANGIBLE PLANT - SAAS - 5 YEAR LIFE</t>
  </si>
  <si>
    <t>MISCELLANEOUS INTANGIBLE PLANT - SOFTWARE - 2 YEAR LIFE</t>
  </si>
  <si>
    <t>MISCELLANEOUS INTANGIBLE PLANT - SOFTWARE - 3 YEAR LIFE</t>
  </si>
  <si>
    <t>MISCELLANEOUS INTANGIBLE PLANT - SOFTWARE - 12.5 YEAR LIFE (MDM)</t>
  </si>
  <si>
    <t>MISCELLANEOUS INTANGIBLE PLANT - SOFTWARE - 15 YEAR LIFE (COMPASS)</t>
  </si>
  <si>
    <t>MISCELLANEOUS INTANGIBLE PLANT - SAAS - 2 YEAR LIFE</t>
  </si>
  <si>
    <t>MISCELLANEOUS INTANGIBLE PLANT - SAAS - 3 YEAR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</si>
</sst>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0_);\(0\)"/>
    <numFmt numFmtId="166" formatCode="_(* #,##0.0_);_(* \(#,##0.0\);_(* &quot;-&quot;?_);_(@_)"/>
    <numFmt numFmtId="167" formatCode="mm\-yyyy"/>
    <numFmt numFmtId="168" formatCode="mmmm\ d\,\ yyyy"/>
    <numFmt numFmtId="169" formatCode="0.0"/>
    <numFmt numFmtId="170" formatCode="_(* #,##0_);_(* \(#,##0\);_(* &quot;-&quot;??_);_(@_)"/>
  </numFmts>
  <fonts count="6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208">
    <xf numFmtId="0" fontId="1" fillId="0" borderId="0" xfId="0" applyNumberFormat="1" applyFont="1" applyAlignment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1" xfId="0" applyBorder="1"/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/>
    <xf numFmtId="0" fontId="1" fillId="0" borderId="0" xfId="0" applyNumberFormat="1" applyFont="1" applyFill="1" applyAlignment="1" applyProtection="1">
      <protection locked="0"/>
    </xf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0" fontId="1" fillId="0" borderId="0" xfId="0" applyNumberFormat="1" applyFont="1" applyFill="1" applyAlignment="1" applyProtection="1">
      <alignment horizontal="center"/>
      <protection locked="0"/>
    </xf>
    <xf numFmtId="39" fontId="0" fillId="0" borderId="0" xfId="0" applyNumberFormat="1" applyFill="1"/>
    <xf numFmtId="39" fontId="0" fillId="0" borderId="2" xfId="0" applyNumberFormat="1" applyFill="1" applyBorder="1"/>
    <xf numFmtId="39" fontId="0" fillId="0" borderId="0" xfId="0" applyNumberFormat="1"/>
    <xf numFmtId="39" fontId="0" fillId="0" borderId="2" xfId="0" applyNumberFormat="1" applyBorder="1"/>
    <xf numFmtId="39" fontId="0" fillId="0" borderId="1" xfId="0" applyNumberFormat="1" applyBorder="1"/>
    <xf numFmtId="37" fontId="0" fillId="0" borderId="0" xfId="0" applyNumberFormat="1" applyFill="1"/>
    <xf numFmtId="37" fontId="0" fillId="0" borderId="2" xfId="0" applyNumberFormat="1" applyFill="1" applyBorder="1"/>
    <xf numFmtId="37" fontId="0" fillId="0" borderId="0" xfId="0" applyNumberFormat="1"/>
    <xf numFmtId="37" fontId="0" fillId="0" borderId="2" xfId="0" applyNumberFormat="1" applyBorder="1"/>
    <xf numFmtId="37" fontId="0" fillId="0" borderId="1" xfId="0" applyNumberFormat="1" applyBorder="1"/>
    <xf numFmtId="166" fontId="0" fillId="0" borderId="0" xfId="0" applyNumberFormat="1" applyFill="1"/>
    <xf numFmtId="0" fontId="1" fillId="0" borderId="0" xfId="0" applyNumberFormat="1" applyFont="1" applyAlignment="1" applyProtection="1">
      <alignment horizontal="center"/>
      <protection locked="0"/>
    </xf>
    <xf numFmtId="39" fontId="0" fillId="0" borderId="0" xfId="0" applyNumberFormat="1" applyBorder="1"/>
    <xf numFmtId="37" fontId="0" fillId="0" borderId="0" xfId="0" applyNumberFormat="1" applyBorder="1"/>
    <xf numFmtId="0" fontId="4" fillId="0" borderId="0" xfId="0" applyFont="1" applyAlignment="1"/>
    <xf numFmtId="0" fontId="4" fillId="0" borderId="0" xfId="0" applyNumberFormat="1" applyFont="1" applyAlignment="1" applyProtection="1">
      <protection locked="0"/>
    </xf>
    <xf numFmtId="0" fontId="4" fillId="0" borderId="0" xfId="0" applyFont="1" applyAlignment="1">
      <alignment horizontal="left"/>
    </xf>
    <xf numFmtId="0" fontId="1" fillId="0" borderId="0" xfId="0" applyNumberFormat="1" applyFont="1" applyBorder="1" applyAlignment="1" applyProtection="1">
      <protection locked="0"/>
    </xf>
    <xf numFmtId="43" fontId="0" fillId="0" borderId="0" xfId="0" applyNumberFormat="1" applyFill="1"/>
    <xf numFmtId="39" fontId="0" fillId="0" borderId="0" xfId="0" applyNumberFormat="1" applyFill="1" applyBorder="1"/>
    <xf numFmtId="0" fontId="1" fillId="0" borderId="0" xfId="0" applyNumberFormat="1" applyFont="1" applyFill="1" applyBorder="1" applyAlignment="1" applyProtection="1">
      <protection locked="0"/>
    </xf>
    <xf numFmtId="37" fontId="0" fillId="0" borderId="0" xfId="0" applyNumberForma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/>
    <xf numFmtId="0" fontId="1" fillId="0" borderId="0" xfId="0" applyNumberFormat="1" applyFont="1" applyFill="1" applyAlignment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37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/>
    <xf numFmtId="165" fontId="1" fillId="0" borderId="0" xfId="0" quotePrefix="1" applyNumberFormat="1" applyFont="1" applyAlignment="1">
      <alignment horizontal="center"/>
    </xf>
    <xf numFmtId="165" fontId="1" fillId="0" borderId="0" xfId="0" quotePrefix="1" applyNumberFormat="1" applyFont="1" applyFill="1" applyAlignment="1">
      <alignment horizontal="center"/>
    </xf>
    <xf numFmtId="0" fontId="1" fillId="0" borderId="0" xfId="0" applyNumberFormat="1" applyFont="1" applyAlignment="1" applyProtection="1"/>
    <xf numFmtId="39" fontId="1" fillId="0" borderId="0" xfId="2" applyNumberFormat="1" applyFont="1"/>
    <xf numFmtId="0" fontId="1" fillId="0" borderId="0" xfId="2" applyFont="1"/>
    <xf numFmtId="37" fontId="1" fillId="0" borderId="0" xfId="2" applyNumberFormat="1" applyFont="1"/>
    <xf numFmtId="43" fontId="0" fillId="0" borderId="0" xfId="0" applyNumberFormat="1"/>
    <xf numFmtId="166" fontId="0" fillId="0" borderId="0" xfId="0" applyNumberForma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39" fontId="1" fillId="0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/>
    <xf numFmtId="0" fontId="4" fillId="0" borderId="0" xfId="0" applyFont="1" applyFill="1" applyAlignment="1"/>
    <xf numFmtId="39" fontId="1" fillId="0" borderId="2" xfId="2" applyNumberFormat="1" applyFont="1" applyFill="1" applyBorder="1"/>
    <xf numFmtId="0" fontId="1" fillId="0" borderId="0" xfId="2" applyFont="1" applyFill="1"/>
    <xf numFmtId="37" fontId="1" fillId="0" borderId="2" xfId="2" applyNumberFormat="1" applyFont="1" applyFill="1" applyBorder="1"/>
    <xf numFmtId="37" fontId="1" fillId="0" borderId="0" xfId="2" applyNumberFormat="1" applyFont="1" applyFill="1"/>
    <xf numFmtId="39" fontId="1" fillId="0" borderId="0" xfId="2" applyNumberFormat="1" applyFont="1" applyFill="1"/>
    <xf numFmtId="39" fontId="0" fillId="0" borderId="1" xfId="0" applyNumberFormat="1" applyFill="1" applyBorder="1"/>
    <xf numFmtId="37" fontId="0" fillId="0" borderId="1" xfId="0" applyNumberFormat="1" applyFill="1" applyBorder="1"/>
    <xf numFmtId="39" fontId="1" fillId="0" borderId="0" xfId="2" applyNumberFormat="1" applyFont="1" applyFill="1" applyBorder="1"/>
    <xf numFmtId="0" fontId="1" fillId="0" borderId="0" xfId="2" applyFont="1" applyFill="1" applyBorder="1"/>
    <xf numFmtId="37" fontId="1" fillId="0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 applyProtection="1">
      <protection locked="0"/>
    </xf>
    <xf numFmtId="0" fontId="0" fillId="0" borderId="0" xfId="0" applyFill="1" applyAlignment="1"/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Alignment="1">
      <alignment horizontal="center"/>
    </xf>
    <xf numFmtId="0" fontId="0" fillId="0" borderId="0" xfId="0" applyNumberFormat="1" applyFill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37" fontId="1" fillId="0" borderId="0" xfId="0" applyNumberFormat="1" applyFont="1"/>
    <xf numFmtId="0" fontId="2" fillId="0" borderId="0" xfId="0" applyFont="1" applyAlignment="1">
      <alignment horizontal="left"/>
    </xf>
    <xf numFmtId="39" fontId="2" fillId="0" borderId="3" xfId="0" applyNumberFormat="1" applyFont="1" applyBorder="1"/>
    <xf numFmtId="0" fontId="2" fillId="0" borderId="0" xfId="0" applyNumberFormat="1" applyFont="1" applyAlignment="1" applyProtection="1">
      <protection locked="0"/>
    </xf>
    <xf numFmtId="37" fontId="2" fillId="0" borderId="3" xfId="0" applyNumberFormat="1" applyFont="1" applyBorder="1"/>
    <xf numFmtId="37" fontId="2" fillId="0" borderId="0" xfId="0" applyNumberFormat="1" applyFont="1"/>
    <xf numFmtId="0" fontId="2" fillId="0" borderId="0" xfId="0" applyNumberFormat="1" applyFont="1"/>
    <xf numFmtId="39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/>
    <xf numFmtId="39" fontId="1" fillId="0" borderId="0" xfId="0" applyNumberFormat="1" applyFont="1" applyFill="1" applyBorder="1"/>
    <xf numFmtId="37" fontId="1" fillId="0" borderId="0" xfId="0" applyNumberFormat="1" applyFont="1" applyFill="1" applyBorder="1"/>
    <xf numFmtId="37" fontId="1" fillId="0" borderId="0" xfId="0" applyNumberFormat="1" applyFont="1" applyFill="1"/>
    <xf numFmtId="0" fontId="2" fillId="0" borderId="0" xfId="0" applyFont="1" applyFill="1" applyAlignment="1"/>
    <xf numFmtId="0" fontId="2" fillId="0" borderId="0" xfId="0" applyNumberFormat="1" applyFont="1" applyFill="1" applyAlignment="1" applyProtection="1">
      <protection locked="0"/>
    </xf>
    <xf numFmtId="37" fontId="2" fillId="0" borderId="0" xfId="0" applyNumberFormat="1" applyFont="1" applyFill="1"/>
    <xf numFmtId="39" fontId="1" fillId="0" borderId="0" xfId="0" applyNumberFormat="1" applyFont="1" applyBorder="1"/>
    <xf numFmtId="37" fontId="1" fillId="0" borderId="0" xfId="0" applyNumberFormat="1" applyFont="1" applyBorder="1"/>
    <xf numFmtId="0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39" fontId="2" fillId="0" borderId="0" xfId="0" applyNumberFormat="1" applyFont="1" applyBorder="1"/>
    <xf numFmtId="37" fontId="2" fillId="0" borderId="0" xfId="0" applyNumberFormat="1" applyFont="1" applyBorder="1"/>
    <xf numFmtId="0" fontId="1" fillId="0" borderId="0" xfId="0" applyNumberFormat="1" applyFont="1" applyFill="1" applyAlignment="1" applyProtection="1">
      <alignment horizontal="left"/>
    </xf>
    <xf numFmtId="3" fontId="1" fillId="0" borderId="0" xfId="0" applyNumberFormat="1" applyFont="1" applyAlignment="1">
      <alignment horizontal="center"/>
    </xf>
    <xf numFmtId="39" fontId="2" fillId="0" borderId="2" xfId="0" applyNumberFormat="1" applyFont="1" applyFill="1" applyBorder="1"/>
    <xf numFmtId="37" fontId="2" fillId="0" borderId="2" xfId="0" applyNumberFormat="1" applyFont="1" applyFill="1" applyBorder="1"/>
    <xf numFmtId="0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 applyProtection="1">
      <protection locked="0"/>
    </xf>
    <xf numFmtId="43" fontId="0" fillId="0" borderId="0" xfId="1" applyFont="1"/>
    <xf numFmtId="43" fontId="1" fillId="0" borderId="0" xfId="0" applyNumberFormat="1" applyFont="1" applyAlignment="1" applyProtection="1">
      <protection locked="0"/>
    </xf>
    <xf numFmtId="39" fontId="1" fillId="0" borderId="2" xfId="0" applyNumberFormat="1" applyFont="1" applyBorder="1"/>
    <xf numFmtId="37" fontId="1" fillId="0" borderId="2" xfId="0" applyNumberFormat="1" applyFont="1" applyBorder="1"/>
    <xf numFmtId="43" fontId="0" fillId="0" borderId="0" xfId="0" applyNumberFormat="1" applyFill="1" applyBorder="1"/>
    <xf numFmtId="43" fontId="2" fillId="0" borderId="0" xfId="0" applyNumberFormat="1" applyFont="1"/>
    <xf numFmtId="43" fontId="1" fillId="0" borderId="0" xfId="0" applyNumberFormat="1" applyFont="1"/>
    <xf numFmtId="43" fontId="2" fillId="0" borderId="0" xfId="0" applyNumberFormat="1" applyFont="1" applyBorder="1"/>
    <xf numFmtId="43" fontId="1" fillId="0" borderId="0" xfId="0" applyNumberFormat="1" applyFont="1" applyBorder="1"/>
    <xf numFmtId="43" fontId="1" fillId="0" borderId="0" xfId="0" applyNumberFormat="1" applyFont="1" applyFill="1"/>
    <xf numFmtId="166" fontId="0" fillId="0" borderId="0" xfId="0" applyNumberFormat="1" applyFill="1" applyBorder="1"/>
    <xf numFmtId="166" fontId="1" fillId="0" borderId="0" xfId="0" applyNumberFormat="1" applyFont="1" applyAlignment="1" applyProtection="1">
      <protection locked="0"/>
    </xf>
    <xf numFmtId="166" fontId="1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 applyFill="1"/>
    <xf numFmtId="0" fontId="1" fillId="0" borderId="0" xfId="0" applyFont="1" applyFill="1"/>
    <xf numFmtId="4" fontId="2" fillId="0" borderId="0" xfId="0" applyNumberFormat="1" applyFont="1" applyFill="1" applyAlignment="1"/>
    <xf numFmtId="37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quotePrefix="1" applyNumberFormat="1" applyFont="1" applyFill="1" applyAlignment="1">
      <alignment horizontal="left"/>
    </xf>
    <xf numFmtId="4" fontId="1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0" fillId="0" borderId="0" xfId="0" applyNumberFormat="1" applyBorder="1"/>
    <xf numFmtId="39" fontId="2" fillId="0" borderId="0" xfId="0" applyNumberFormat="1" applyFont="1" applyFill="1"/>
    <xf numFmtId="43" fontId="2" fillId="0" borderId="0" xfId="0" applyNumberFormat="1" applyFont="1" applyFill="1"/>
    <xf numFmtId="39" fontId="2" fillId="0" borderId="0" xfId="0" applyNumberFormat="1" applyFont="1" applyAlignment="1"/>
    <xf numFmtId="37" fontId="2" fillId="0" borderId="0" xfId="0" applyNumberFormat="1" applyFont="1" applyAlignment="1"/>
    <xf numFmtId="39" fontId="2" fillId="0" borderId="0" xfId="0" applyNumberFormat="1" applyFont="1"/>
    <xf numFmtId="37" fontId="2" fillId="0" borderId="2" xfId="0" applyNumberFormat="1" applyFont="1" applyFill="1" applyBorder="1" applyAlignment="1"/>
    <xf numFmtId="39" fontId="2" fillId="0" borderId="0" xfId="0" applyNumberFormat="1" applyFont="1" applyFill="1" applyAlignment="1"/>
    <xf numFmtId="0" fontId="2" fillId="0" borderId="0" xfId="0" applyNumberFormat="1" applyFont="1" applyBorder="1" applyAlignment="1" applyProtection="1">
      <protection locked="0"/>
    </xf>
    <xf numFmtId="0" fontId="1" fillId="0" borderId="0" xfId="0" applyNumberFormat="1" applyFont="1" applyAlignment="1">
      <alignment horizontal="center"/>
    </xf>
    <xf numFmtId="0" fontId="2" fillId="0" borderId="0" xfId="0" applyFont="1" applyFill="1"/>
    <xf numFmtId="3" fontId="0" fillId="0" borderId="0" xfId="0" applyNumberFormat="1" applyBorder="1"/>
    <xf numFmtId="0" fontId="1" fillId="0" borderId="0" xfId="0" applyFont="1" applyFill="1" applyAlignment="1">
      <alignment horizontal="right"/>
    </xf>
    <xf numFmtId="167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8" fontId="2" fillId="0" borderId="0" xfId="0" quotePrefix="1" applyNumberFormat="1" applyFont="1" applyAlignment="1">
      <alignment horizontal="centerContinuous"/>
    </xf>
    <xf numFmtId="37" fontId="2" fillId="0" borderId="1" xfId="0" applyNumberFormat="1" applyFont="1" applyBorder="1" applyAlignment="1">
      <alignment horizontal="center"/>
    </xf>
    <xf numFmtId="37" fontId="1" fillId="0" borderId="0" xfId="0" applyNumberFormat="1" applyFont="1" applyProtection="1">
      <protection locked="0"/>
    </xf>
    <xf numFmtId="37" fontId="2" fillId="0" borderId="1" xfId="0" applyNumberFormat="1" applyFont="1" applyBorder="1" applyAlignment="1">
      <alignment horizontal="centerContinuous"/>
    </xf>
    <xf numFmtId="2" fontId="1" fillId="0" borderId="0" xfId="0" applyNumberFormat="1" applyFont="1" applyFill="1" applyAlignment="1">
      <alignment horizontal="left"/>
    </xf>
    <xf numFmtId="169" fontId="1" fillId="0" borderId="0" xfId="0" applyNumberFormat="1" applyFont="1" applyFill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167" fontId="1" fillId="0" borderId="0" xfId="0" applyNumberFormat="1" applyFont="1" applyBorder="1" applyAlignment="1">
      <alignment horizontal="center"/>
    </xf>
    <xf numFmtId="166" fontId="0" fillId="0" borderId="0" xfId="0" applyNumberFormat="1" applyBorder="1"/>
    <xf numFmtId="0" fontId="2" fillId="0" borderId="0" xfId="0" applyFont="1"/>
    <xf numFmtId="37" fontId="1" fillId="0" borderId="2" xfId="0" applyNumberFormat="1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165" fontId="1" fillId="0" borderId="0" xfId="0" applyNumberFormat="1" applyFont="1" applyAlignment="1">
      <alignment horizontal="centerContinuous"/>
    </xf>
    <xf numFmtId="39" fontId="1" fillId="0" borderId="0" xfId="0" applyNumberFormat="1" applyFont="1"/>
    <xf numFmtId="0" fontId="0" fillId="0" borderId="0" xfId="0" applyNumberFormat="1" applyFill="1" applyBorder="1" applyAlignment="1" applyProtection="1"/>
    <xf numFmtId="0" fontId="0" fillId="0" borderId="0" xfId="0" applyFill="1" applyBorder="1" applyAlignment="1">
      <alignment horizontal="center"/>
    </xf>
    <xf numFmtId="165" fontId="1" fillId="0" borderId="0" xfId="0" quotePrefix="1" applyNumberFormat="1" applyFont="1" applyFill="1" applyBorder="1" applyAlignment="1">
      <alignment horizontal="center"/>
    </xf>
    <xf numFmtId="165" fontId="1" fillId="0" borderId="0" xfId="0" quotePrefix="1" applyNumberFormat="1" applyFont="1" applyAlignment="1">
      <alignment horizontal="centerContinuous"/>
    </xf>
    <xf numFmtId="39" fontId="1" fillId="0" borderId="2" xfId="2" applyNumberFormat="1" applyFont="1" applyBorder="1"/>
    <xf numFmtId="37" fontId="1" fillId="0" borderId="2" xfId="2" applyNumberFormat="1" applyFont="1" applyBorder="1"/>
    <xf numFmtId="0" fontId="1" fillId="0" borderId="0" xfId="0" quotePrefix="1" applyFont="1" applyAlignment="1">
      <alignment horizontal="left"/>
    </xf>
    <xf numFmtId="3" fontId="2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167" fontId="1" fillId="0" borderId="0" xfId="0" applyNumberFormat="1" applyFont="1" applyFill="1" applyAlignment="1">
      <alignment horizontal="center"/>
    </xf>
    <xf numFmtId="0" fontId="1" fillId="0" borderId="0" xfId="0" quotePrefix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2" fontId="1" fillId="0" borderId="0" xfId="0" applyNumberFormat="1" applyFont="1" applyBorder="1" applyAlignment="1">
      <alignment horizontal="left"/>
    </xf>
    <xf numFmtId="2" fontId="2" fillId="0" borderId="0" xfId="0" applyNumberFormat="1" applyFont="1"/>
    <xf numFmtId="2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Alignment="1" applyProtection="1">
      <alignment horizontal="left"/>
    </xf>
    <xf numFmtId="0" fontId="1" fillId="0" borderId="0" xfId="0" applyFont="1" applyFill="1" applyProtection="1">
      <protection locked="0"/>
    </xf>
    <xf numFmtId="43" fontId="1" fillId="0" borderId="0" xfId="1" applyFont="1" applyFill="1" applyAlignment="1">
      <alignment horizontal="center"/>
    </xf>
    <xf numFmtId="43" fontId="1" fillId="0" borderId="0" xfId="1" applyFont="1" applyFill="1" applyBorder="1" applyAlignment="1">
      <alignment horizontal="center"/>
    </xf>
    <xf numFmtId="170" fontId="1" fillId="0" borderId="0" xfId="1" applyNumberFormat="1" applyFont="1" applyFill="1" applyProtection="1">
      <protection locked="0"/>
    </xf>
    <xf numFmtId="170" fontId="1" fillId="0" borderId="0" xfId="1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Normal_Avista Elec, Gas &amp; Comm 200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01"/>
  <sheetViews>
    <sheetView tabSelected="1" topLeftCell="A764" zoomScale="70" zoomScaleNormal="70" zoomScaleSheetLayoutView="55" workbookViewId="0">
      <selection activeCell="P793" sqref="P793"/>
    </sheetView>
  </sheetViews>
  <sheetFormatPr defaultColWidth="9.77734375" defaultRowHeight="15" x14ac:dyDescent="0.2"/>
  <cols>
    <col min="1" max="1" width="6.77734375" customWidth="1"/>
    <col min="2" max="2" width="2.21875" customWidth="1"/>
    <col min="3" max="3" width="76.77734375" customWidth="1"/>
    <col min="4" max="4" width="2.77734375" customWidth="1"/>
    <col min="5" max="5" width="12.5546875" bestFit="1" customWidth="1"/>
    <col min="6" max="6" width="2.77734375" customWidth="1"/>
    <col min="7" max="7" width="16.6640625" customWidth="1"/>
    <col min="8" max="8" width="2.77734375" customWidth="1"/>
    <col min="9" max="9" width="16" bestFit="1" customWidth="1"/>
    <col min="10" max="10" width="2.77734375" customWidth="1"/>
    <col min="11" max="11" width="22.33203125" bestFit="1" customWidth="1"/>
    <col min="12" max="12" width="2.77734375" customWidth="1"/>
    <col min="13" max="13" width="17.6640625" bestFit="1" customWidth="1"/>
    <col min="14" max="14" width="2.77734375" customWidth="1"/>
    <col min="15" max="15" width="18.88671875" customWidth="1"/>
    <col min="16" max="16" width="2.77734375" customWidth="1"/>
    <col min="17" max="17" width="15.6640625" bestFit="1" customWidth="1"/>
    <col min="18" max="18" width="2.77734375" customWidth="1"/>
    <col min="19" max="19" width="10.21875" customWidth="1"/>
    <col min="20" max="20" width="2.77734375" style="30" customWidth="1"/>
    <col min="21" max="21" width="13.33203125" customWidth="1"/>
    <col min="22" max="22" width="2.77734375" customWidth="1"/>
    <col min="26" max="27" width="9.77734375" customWidth="1"/>
  </cols>
  <sheetData>
    <row r="1" spans="1:21" ht="15.75" x14ac:dyDescent="0.25">
      <c r="A1" s="3" t="s">
        <v>25</v>
      </c>
      <c r="B1" s="3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155"/>
      <c r="U1" s="90"/>
    </row>
    <row r="2" spans="1:2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55"/>
      <c r="U2" s="90"/>
    </row>
    <row r="3" spans="1:21" ht="15.75" x14ac:dyDescent="0.25">
      <c r="A3" s="3" t="s">
        <v>234</v>
      </c>
      <c r="B3" s="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55"/>
      <c r="U3" s="90"/>
    </row>
    <row r="4" spans="1:21" ht="15.75" x14ac:dyDescent="0.25">
      <c r="A4" s="3" t="s">
        <v>235</v>
      </c>
      <c r="B4" s="3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155"/>
      <c r="U4" s="90"/>
    </row>
    <row r="5" spans="1:21" ht="15.75" x14ac:dyDescent="0.25">
      <c r="A5" s="3" t="s">
        <v>0</v>
      </c>
      <c r="B5" s="3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155"/>
      <c r="U5" s="90"/>
    </row>
    <row r="6" spans="1:21" ht="15.75" x14ac:dyDescent="0.25">
      <c r="A6" s="9"/>
      <c r="B6" s="9"/>
      <c r="E6" s="161" t="s">
        <v>250</v>
      </c>
      <c r="F6" s="160"/>
      <c r="G6" s="160"/>
      <c r="H6" s="160"/>
      <c r="I6" s="5" t="s">
        <v>40</v>
      </c>
      <c r="J6" s="160"/>
      <c r="K6" s="162" t="s">
        <v>42</v>
      </c>
      <c r="L6" s="160"/>
      <c r="M6" s="161" t="s">
        <v>43</v>
      </c>
      <c r="N6" s="160"/>
      <c r="O6" s="5" t="s">
        <v>46</v>
      </c>
      <c r="P6" s="160"/>
      <c r="Q6" s="162" t="s">
        <v>48</v>
      </c>
      <c r="R6" s="163"/>
      <c r="S6" s="163"/>
      <c r="T6" s="160"/>
      <c r="U6" s="162" t="s">
        <v>52</v>
      </c>
    </row>
    <row r="7" spans="1:21" ht="15.75" x14ac:dyDescent="0.25">
      <c r="A7" s="9"/>
      <c r="B7" s="9"/>
      <c r="C7" s="3"/>
      <c r="E7" s="5" t="s">
        <v>251</v>
      </c>
      <c r="F7" s="160"/>
      <c r="G7" s="5" t="s">
        <v>38</v>
      </c>
      <c r="H7" s="160"/>
      <c r="I7" s="5" t="s">
        <v>41</v>
      </c>
      <c r="J7" s="160"/>
      <c r="K7" s="162" t="s">
        <v>236</v>
      </c>
      <c r="L7" s="160"/>
      <c r="M7" s="4" t="s">
        <v>44</v>
      </c>
      <c r="N7" s="160"/>
      <c r="O7" s="5" t="s">
        <v>43</v>
      </c>
      <c r="P7" s="160"/>
      <c r="Q7" s="162" t="s">
        <v>49</v>
      </c>
      <c r="R7" s="163"/>
      <c r="S7" s="163"/>
      <c r="T7" s="160"/>
      <c r="U7" s="162" t="s">
        <v>53</v>
      </c>
    </row>
    <row r="8" spans="1:21" ht="15.75" x14ac:dyDescent="0.25">
      <c r="A8" s="3"/>
      <c r="B8" s="3"/>
      <c r="C8" s="3" t="s">
        <v>37</v>
      </c>
      <c r="E8" s="5" t="s">
        <v>252</v>
      </c>
      <c r="F8" s="160"/>
      <c r="G8" s="5" t="s">
        <v>39</v>
      </c>
      <c r="H8" s="160"/>
      <c r="I8" s="5" t="s">
        <v>182</v>
      </c>
      <c r="J8" s="160"/>
      <c r="K8" s="164" t="s">
        <v>315</v>
      </c>
      <c r="L8" s="160"/>
      <c r="M8" s="4" t="s">
        <v>45</v>
      </c>
      <c r="N8" s="160"/>
      <c r="O8" s="5" t="s">
        <v>47</v>
      </c>
      <c r="P8" s="160"/>
      <c r="Q8" s="1" t="s">
        <v>50</v>
      </c>
      <c r="R8" s="11"/>
      <c r="S8" s="1" t="s">
        <v>51</v>
      </c>
      <c r="T8" s="160"/>
      <c r="U8" s="162" t="s">
        <v>54</v>
      </c>
    </row>
    <row r="9" spans="1:21" ht="15.75" x14ac:dyDescent="0.25">
      <c r="A9" s="3"/>
      <c r="B9" s="3"/>
      <c r="C9" s="2" t="s">
        <v>1</v>
      </c>
      <c r="E9" s="165">
        <v>-2</v>
      </c>
      <c r="F9" s="166"/>
      <c r="G9" s="165">
        <v>-3</v>
      </c>
      <c r="H9" s="166"/>
      <c r="I9" s="165">
        <v>-4</v>
      </c>
      <c r="J9" s="166"/>
      <c r="K9" s="167">
        <v>-5</v>
      </c>
      <c r="L9" s="166"/>
      <c r="M9" s="165">
        <v>-6</v>
      </c>
      <c r="N9" s="166"/>
      <c r="O9" s="165">
        <v>-7</v>
      </c>
      <c r="P9" s="166"/>
      <c r="Q9" s="165">
        <v>-8</v>
      </c>
      <c r="R9" s="166"/>
      <c r="S9" s="165" t="s">
        <v>253</v>
      </c>
      <c r="T9" s="166"/>
      <c r="U9" s="167" t="s">
        <v>254</v>
      </c>
    </row>
    <row r="10" spans="1:21" x14ac:dyDescent="0.2">
      <c r="A10" s="10"/>
      <c r="B10" s="10"/>
      <c r="H10" s="54" t="s">
        <v>2</v>
      </c>
      <c r="J10" s="54" t="s">
        <v>2</v>
      </c>
    </row>
    <row r="11" spans="1:21" ht="15.75" x14ac:dyDescent="0.25">
      <c r="A11" s="91" t="s">
        <v>18</v>
      </c>
      <c r="B11" s="91"/>
    </row>
    <row r="12" spans="1:21" x14ac:dyDescent="0.2">
      <c r="A12" s="10"/>
      <c r="B12" s="10"/>
    </row>
    <row r="13" spans="1:21" ht="15.75" x14ac:dyDescent="0.25">
      <c r="A13" s="92" t="s">
        <v>65</v>
      </c>
      <c r="B13" s="92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8"/>
      <c r="U13" s="14"/>
    </row>
    <row r="14" spans="1:21" ht="15.75" x14ac:dyDescent="0.25">
      <c r="A14" s="92"/>
      <c r="B14" s="92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8"/>
      <c r="U14" s="14"/>
    </row>
    <row r="15" spans="1:21" x14ac:dyDescent="0.2">
      <c r="A15" s="168">
        <v>310.3</v>
      </c>
      <c r="B15" s="64"/>
      <c r="C15" s="63" t="s">
        <v>57</v>
      </c>
      <c r="D15" s="14"/>
      <c r="E15" s="14"/>
      <c r="F15" s="14"/>
      <c r="J15" s="14"/>
      <c r="K15" s="58"/>
      <c r="L15" s="59"/>
      <c r="M15" s="60"/>
      <c r="N15" s="60"/>
      <c r="O15" s="60"/>
      <c r="P15" s="60"/>
      <c r="Q15" s="60"/>
      <c r="R15" s="14"/>
      <c r="S15" s="16"/>
      <c r="T15" s="18"/>
      <c r="U15" s="17"/>
    </row>
    <row r="16" spans="1:21" x14ac:dyDescent="0.2">
      <c r="A16" s="64"/>
      <c r="B16" s="64"/>
      <c r="C16" s="81" t="s">
        <v>58</v>
      </c>
      <c r="D16" s="14"/>
      <c r="E16" s="159">
        <v>50770</v>
      </c>
      <c r="F16" s="14"/>
      <c r="G16" s="47" t="s">
        <v>14</v>
      </c>
      <c r="H16" s="47" t="s">
        <v>8</v>
      </c>
      <c r="I16" s="48">
        <v>0</v>
      </c>
      <c r="J16" s="14"/>
      <c r="K16" s="58">
        <v>138174.5</v>
      </c>
      <c r="L16" s="59"/>
      <c r="M16" s="60">
        <v>125750.45</v>
      </c>
      <c r="N16" s="60"/>
      <c r="O16" s="60">
        <v>12424</v>
      </c>
      <c r="P16" s="60"/>
      <c r="Q16" s="60">
        <v>731</v>
      </c>
      <c r="R16" s="14"/>
      <c r="S16" s="37">
        <v>0.53</v>
      </c>
      <c r="T16" s="18"/>
      <c r="U16" s="29">
        <v>17</v>
      </c>
    </row>
    <row r="17" spans="1:21" x14ac:dyDescent="0.2">
      <c r="A17" s="64"/>
      <c r="B17" s="64"/>
      <c r="C17" s="81" t="s">
        <v>59</v>
      </c>
      <c r="D17" s="14"/>
      <c r="E17" s="159"/>
      <c r="F17" s="14"/>
      <c r="G17" s="47"/>
      <c r="H17" s="47"/>
      <c r="I17" s="48"/>
      <c r="J17" s="14"/>
      <c r="K17" s="58"/>
      <c r="L17" s="59"/>
      <c r="M17" s="60"/>
      <c r="N17" s="60"/>
      <c r="O17" s="60"/>
      <c r="P17" s="60"/>
      <c r="Q17" s="60"/>
      <c r="R17" s="14"/>
      <c r="S17" s="37"/>
      <c r="T17" s="18"/>
      <c r="U17" s="29"/>
    </row>
    <row r="18" spans="1:21" x14ac:dyDescent="0.2">
      <c r="A18" s="168">
        <v>310.39999999999998</v>
      </c>
      <c r="B18" s="64"/>
      <c r="C18" s="63" t="s">
        <v>60</v>
      </c>
      <c r="D18" s="14"/>
      <c r="E18" s="159"/>
      <c r="F18" s="14"/>
      <c r="J18" s="14"/>
      <c r="K18" s="58"/>
      <c r="L18" s="59"/>
      <c r="M18" s="60"/>
      <c r="N18" s="60"/>
      <c r="O18" s="60"/>
      <c r="P18" s="60"/>
      <c r="Q18" s="60"/>
      <c r="R18" s="14"/>
      <c r="S18" s="37"/>
      <c r="T18" s="18"/>
      <c r="U18" s="29"/>
    </row>
    <row r="19" spans="1:21" x14ac:dyDescent="0.2">
      <c r="A19" s="64"/>
      <c r="B19" s="64"/>
      <c r="C19" s="81" t="s">
        <v>58</v>
      </c>
      <c r="D19" s="14"/>
      <c r="E19" s="159">
        <v>50770</v>
      </c>
      <c r="F19" s="14"/>
      <c r="G19" s="47" t="s">
        <v>14</v>
      </c>
      <c r="H19" s="47" t="s">
        <v>8</v>
      </c>
      <c r="I19" s="48">
        <v>0</v>
      </c>
      <c r="J19" s="14"/>
      <c r="K19" s="58">
        <v>289111.15000000002</v>
      </c>
      <c r="L19" s="59"/>
      <c r="M19" s="60">
        <v>13890.94</v>
      </c>
      <c r="N19" s="60"/>
      <c r="O19" s="60">
        <v>275220</v>
      </c>
      <c r="P19" s="60"/>
      <c r="Q19" s="60">
        <v>16190</v>
      </c>
      <c r="R19" s="14"/>
      <c r="S19" s="37">
        <v>5.6</v>
      </c>
      <c r="T19" s="18"/>
      <c r="U19" s="29">
        <v>17</v>
      </c>
    </row>
    <row r="20" spans="1:21" x14ac:dyDescent="0.2">
      <c r="A20" s="64"/>
      <c r="B20" s="64"/>
      <c r="C20" s="63" t="s">
        <v>59</v>
      </c>
      <c r="D20" s="14"/>
      <c r="E20" s="159"/>
      <c r="F20" s="14"/>
      <c r="G20" s="47"/>
      <c r="H20" s="47"/>
      <c r="I20" s="48"/>
      <c r="J20" s="14"/>
      <c r="K20" s="58"/>
      <c r="L20" s="59"/>
      <c r="M20" s="60"/>
      <c r="N20" s="60"/>
      <c r="O20" s="60"/>
      <c r="P20" s="60"/>
      <c r="Q20" s="60"/>
      <c r="R20" s="14"/>
      <c r="S20" s="37"/>
      <c r="T20" s="18"/>
      <c r="U20" s="29"/>
    </row>
    <row r="21" spans="1:21" x14ac:dyDescent="0.2">
      <c r="A21" s="170">
        <v>311</v>
      </c>
      <c r="B21" s="49"/>
      <c r="C21" s="46" t="s">
        <v>95</v>
      </c>
      <c r="D21" s="14"/>
      <c r="E21" s="159"/>
      <c r="F21" s="14"/>
      <c r="G21" s="47"/>
      <c r="H21" s="47"/>
      <c r="I21" s="48"/>
      <c r="J21" s="14"/>
      <c r="K21" s="19"/>
      <c r="L21" s="14"/>
      <c r="M21" s="24"/>
      <c r="N21" s="24"/>
      <c r="O21" s="24"/>
      <c r="P21" s="24"/>
      <c r="Q21" s="24"/>
      <c r="R21" s="14"/>
      <c r="S21" s="37"/>
      <c r="T21" s="18"/>
      <c r="U21" s="29"/>
    </row>
    <row r="22" spans="1:21" x14ac:dyDescent="0.2">
      <c r="A22" s="49"/>
      <c r="B22" s="49"/>
      <c r="C22" s="82" t="s">
        <v>58</v>
      </c>
      <c r="D22" s="14"/>
      <c r="E22" s="159">
        <v>50770</v>
      </c>
      <c r="F22" s="14"/>
      <c r="G22" s="79" t="s">
        <v>249</v>
      </c>
      <c r="H22" s="79" t="s">
        <v>8</v>
      </c>
      <c r="I22" s="48">
        <v>-5</v>
      </c>
      <c r="J22" s="14"/>
      <c r="K22" s="19">
        <v>25288272.190000001</v>
      </c>
      <c r="L22" s="14"/>
      <c r="M22" s="24">
        <v>20848866.010000002</v>
      </c>
      <c r="N22" s="24"/>
      <c r="O22" s="24">
        <v>5703820</v>
      </c>
      <c r="P22" s="24"/>
      <c r="Q22" s="24">
        <v>348470</v>
      </c>
      <c r="R22" s="14"/>
      <c r="S22" s="37">
        <v>1.38</v>
      </c>
      <c r="T22" s="18"/>
      <c r="U22" s="29">
        <v>16.399999999999999</v>
      </c>
    </row>
    <row r="23" spans="1:21" x14ac:dyDescent="0.2">
      <c r="A23" s="49"/>
      <c r="B23" s="49"/>
      <c r="C23" s="9" t="s">
        <v>321</v>
      </c>
      <c r="D23" s="14"/>
      <c r="E23" s="159">
        <v>46752</v>
      </c>
      <c r="F23" s="14"/>
      <c r="G23" s="79" t="s">
        <v>249</v>
      </c>
      <c r="H23" s="79" t="s">
        <v>8</v>
      </c>
      <c r="I23" s="48">
        <v>-3</v>
      </c>
      <c r="J23" s="14"/>
      <c r="K23" s="19">
        <v>20152736.079999998</v>
      </c>
      <c r="L23" s="14"/>
      <c r="M23" s="24">
        <v>17033081.32</v>
      </c>
      <c r="N23" s="24"/>
      <c r="O23" s="24">
        <v>3724237</v>
      </c>
      <c r="P23" s="24"/>
      <c r="Q23" s="24">
        <v>628559</v>
      </c>
      <c r="R23" s="14"/>
      <c r="S23" s="37">
        <v>3.12</v>
      </c>
      <c r="T23" s="18"/>
      <c r="U23" s="29">
        <v>5.9</v>
      </c>
    </row>
    <row r="24" spans="1:21" x14ac:dyDescent="0.2">
      <c r="A24" s="49"/>
      <c r="B24" s="49"/>
      <c r="C24" s="173" t="s">
        <v>322</v>
      </c>
      <c r="D24" s="14"/>
      <c r="E24" s="159">
        <v>46022</v>
      </c>
      <c r="F24" s="14"/>
      <c r="G24" s="79" t="s">
        <v>249</v>
      </c>
      <c r="H24" s="79" t="s">
        <v>8</v>
      </c>
      <c r="I24" s="48">
        <v>-3</v>
      </c>
      <c r="J24" s="14"/>
      <c r="K24" s="19">
        <v>38012944.07</v>
      </c>
      <c r="L24" s="14"/>
      <c r="M24" s="24">
        <v>33399934.27</v>
      </c>
      <c r="N24" s="24"/>
      <c r="O24" s="24">
        <v>5753398</v>
      </c>
      <c r="P24" s="24"/>
      <c r="Q24" s="24">
        <v>1449596</v>
      </c>
      <c r="R24" s="14"/>
      <c r="S24" s="37">
        <v>3.81</v>
      </c>
      <c r="T24" s="18"/>
      <c r="U24" s="29">
        <v>4</v>
      </c>
    </row>
    <row r="25" spans="1:21" x14ac:dyDescent="0.2">
      <c r="A25" s="49"/>
      <c r="B25" s="49"/>
      <c r="C25" s="173" t="s">
        <v>323</v>
      </c>
      <c r="D25" s="14"/>
      <c r="E25" s="159">
        <v>46752</v>
      </c>
      <c r="F25" s="14"/>
      <c r="G25" s="79" t="s">
        <v>249</v>
      </c>
      <c r="H25" s="79" t="s">
        <v>8</v>
      </c>
      <c r="I25" s="48">
        <v>-4</v>
      </c>
      <c r="J25" s="14"/>
      <c r="K25" s="19">
        <v>18776415.300000001</v>
      </c>
      <c r="L25" s="14"/>
      <c r="M25" s="24">
        <v>16470118.939999999</v>
      </c>
      <c r="N25" s="24"/>
      <c r="O25" s="24">
        <v>3057353</v>
      </c>
      <c r="P25" s="24"/>
      <c r="Q25" s="24">
        <v>516203</v>
      </c>
      <c r="R25" s="14"/>
      <c r="S25" s="37">
        <v>2.75</v>
      </c>
      <c r="T25" s="18"/>
      <c r="U25" s="29">
        <v>5.9</v>
      </c>
    </row>
    <row r="26" spans="1:21" x14ac:dyDescent="0.2">
      <c r="A26" s="49"/>
      <c r="B26" s="49"/>
      <c r="C26" s="173" t="s">
        <v>324</v>
      </c>
      <c r="D26" s="14"/>
      <c r="E26" s="159">
        <v>46022</v>
      </c>
      <c r="F26" s="14"/>
      <c r="G26" s="79" t="s">
        <v>249</v>
      </c>
      <c r="H26" s="79" t="s">
        <v>8</v>
      </c>
      <c r="I26" s="48">
        <v>-4</v>
      </c>
      <c r="J26" s="14"/>
      <c r="K26" s="20">
        <v>35416973.939999998</v>
      </c>
      <c r="L26" s="14"/>
      <c r="M26" s="25">
        <v>31014115.27</v>
      </c>
      <c r="N26" s="24"/>
      <c r="O26" s="25">
        <v>5819538</v>
      </c>
      <c r="P26" s="24"/>
      <c r="Q26" s="25">
        <v>1467440</v>
      </c>
      <c r="R26" s="14"/>
      <c r="S26" s="37">
        <v>4.1399999999999997</v>
      </c>
      <c r="T26" s="18"/>
      <c r="U26" s="29">
        <v>4</v>
      </c>
    </row>
    <row r="27" spans="1:21" x14ac:dyDescent="0.2">
      <c r="A27" s="49"/>
      <c r="B27" s="49"/>
      <c r="C27" s="82" t="s">
        <v>59</v>
      </c>
      <c r="D27" s="14"/>
      <c r="E27" s="159"/>
      <c r="F27" s="14"/>
      <c r="G27" s="79"/>
      <c r="H27" s="79"/>
      <c r="I27" s="48"/>
      <c r="J27" s="14"/>
      <c r="K27" s="19"/>
      <c r="L27" s="14"/>
      <c r="M27" s="24"/>
      <c r="N27" s="24"/>
      <c r="O27" s="24"/>
      <c r="P27" s="24"/>
      <c r="Q27" s="24"/>
      <c r="R27" s="14"/>
      <c r="S27" s="37"/>
      <c r="T27" s="18"/>
      <c r="U27" s="29"/>
    </row>
    <row r="28" spans="1:21" x14ac:dyDescent="0.2">
      <c r="A28" s="49"/>
      <c r="B28" s="49"/>
      <c r="C28" s="46" t="s">
        <v>326</v>
      </c>
      <c r="D28" s="14"/>
      <c r="E28" s="159"/>
      <c r="F28" s="14"/>
      <c r="G28" s="79"/>
      <c r="H28" s="79"/>
      <c r="I28" s="48"/>
      <c r="J28" s="14"/>
      <c r="K28" s="19">
        <f>SUBTOTAL(9,K22:K27)</f>
        <v>137647341.57999998</v>
      </c>
      <c r="L28" s="14"/>
      <c r="M28" s="24">
        <f>SUBTOTAL(9,M22:M27)</f>
        <v>118766115.80999999</v>
      </c>
      <c r="N28" s="24"/>
      <c r="O28" s="24">
        <f>SUBTOTAL(9,O22:O27)</f>
        <v>24058346</v>
      </c>
      <c r="P28" s="24"/>
      <c r="Q28" s="24">
        <f>SUBTOTAL(9,Q22:Q27)</f>
        <v>4410268</v>
      </c>
      <c r="R28" s="14"/>
      <c r="S28" s="61">
        <f>ROUND(Q28/K28*100,2)</f>
        <v>3.2</v>
      </c>
      <c r="T28" s="18"/>
      <c r="U28" s="29"/>
    </row>
    <row r="29" spans="1:21" x14ac:dyDescent="0.2">
      <c r="A29" s="49"/>
      <c r="B29" s="49"/>
      <c r="C29" s="46" t="s">
        <v>59</v>
      </c>
      <c r="D29" s="14"/>
      <c r="E29" s="159"/>
      <c r="F29" s="14"/>
      <c r="G29" s="47"/>
      <c r="H29" s="47"/>
      <c r="I29" s="48"/>
      <c r="J29" s="14"/>
      <c r="K29" s="19"/>
      <c r="L29" s="14"/>
      <c r="M29" s="24"/>
      <c r="N29" s="24"/>
      <c r="O29" s="24"/>
      <c r="P29" s="24"/>
      <c r="Q29" s="24"/>
      <c r="R29" s="14"/>
      <c r="S29" s="37"/>
      <c r="T29" s="18"/>
      <c r="U29" s="29"/>
    </row>
    <row r="30" spans="1:21" x14ac:dyDescent="0.2">
      <c r="A30" s="170">
        <v>311.10000000000002</v>
      </c>
      <c r="B30" s="49"/>
      <c r="C30" s="46" t="s">
        <v>178</v>
      </c>
      <c r="D30" s="14"/>
      <c r="E30" s="159"/>
      <c r="F30" s="14"/>
      <c r="J30" s="39"/>
      <c r="K30" s="38"/>
      <c r="L30" s="39"/>
      <c r="M30" s="40"/>
      <c r="N30" s="40"/>
      <c r="O30" s="40"/>
      <c r="P30" s="40"/>
      <c r="Q30" s="40"/>
      <c r="R30" s="39"/>
      <c r="S30" s="37"/>
      <c r="T30" s="18"/>
      <c r="U30" s="29"/>
    </row>
    <row r="31" spans="1:21" x14ac:dyDescent="0.2">
      <c r="A31" s="49"/>
      <c r="B31" s="49"/>
      <c r="C31" s="82" t="s">
        <v>58</v>
      </c>
      <c r="D31" s="14"/>
      <c r="E31" s="159">
        <v>50770</v>
      </c>
      <c r="F31" s="14"/>
      <c r="G31" s="47" t="s">
        <v>255</v>
      </c>
      <c r="H31" s="47" t="s">
        <v>8</v>
      </c>
      <c r="I31" s="50">
        <v>0</v>
      </c>
      <c r="J31" s="39"/>
      <c r="K31" s="38">
        <v>3648851.16</v>
      </c>
      <c r="L31" s="39"/>
      <c r="M31" s="40">
        <v>3038704.16</v>
      </c>
      <c r="N31" s="40"/>
      <c r="O31" s="40">
        <v>610147</v>
      </c>
      <c r="P31" s="40"/>
      <c r="Q31" s="40">
        <v>38406</v>
      </c>
      <c r="R31" s="39"/>
      <c r="S31" s="37">
        <v>1.05</v>
      </c>
      <c r="T31" s="18"/>
      <c r="U31" s="29">
        <v>15.9</v>
      </c>
    </row>
    <row r="32" spans="1:21" x14ac:dyDescent="0.2">
      <c r="A32" s="49"/>
      <c r="B32" s="49"/>
      <c r="C32" s="46" t="s">
        <v>59</v>
      </c>
      <c r="D32" s="14"/>
      <c r="E32" s="159"/>
      <c r="F32" s="14"/>
      <c r="G32" s="47"/>
      <c r="H32" s="47"/>
      <c r="I32" s="50"/>
      <c r="J32" s="39"/>
      <c r="K32" s="38"/>
      <c r="L32" s="39"/>
      <c r="M32" s="40"/>
      <c r="N32" s="40"/>
      <c r="O32" s="40"/>
      <c r="P32" s="40"/>
      <c r="Q32" s="40"/>
      <c r="R32" s="39"/>
      <c r="S32" s="37"/>
      <c r="T32" s="18"/>
      <c r="U32" s="29"/>
    </row>
    <row r="33" spans="1:21" x14ac:dyDescent="0.2">
      <c r="A33" s="170">
        <v>312</v>
      </c>
      <c r="B33" s="49"/>
      <c r="C33" s="46" t="s">
        <v>61</v>
      </c>
      <c r="D33" s="14"/>
      <c r="E33" s="159"/>
      <c r="F33" s="14"/>
      <c r="G33" s="47"/>
      <c r="H33" s="47"/>
      <c r="I33" s="50"/>
      <c r="J33" s="39"/>
      <c r="K33" s="38"/>
      <c r="L33" s="39"/>
      <c r="M33" s="40"/>
      <c r="N33" s="40"/>
      <c r="O33" s="40"/>
      <c r="P33" s="40"/>
      <c r="Q33" s="40"/>
      <c r="R33" s="39"/>
      <c r="S33" s="37"/>
      <c r="T33" s="18"/>
      <c r="U33" s="29"/>
    </row>
    <row r="34" spans="1:21" x14ac:dyDescent="0.2">
      <c r="A34" s="49"/>
      <c r="B34" s="49"/>
      <c r="C34" s="82" t="s">
        <v>58</v>
      </c>
      <c r="D34" s="14"/>
      <c r="E34" s="159">
        <v>50770</v>
      </c>
      <c r="F34" s="14"/>
      <c r="G34" s="47" t="s">
        <v>206</v>
      </c>
      <c r="H34" s="47" t="s">
        <v>8</v>
      </c>
      <c r="I34" s="50">
        <v>-5</v>
      </c>
      <c r="J34" s="39"/>
      <c r="K34" s="38">
        <v>46801685.600000001</v>
      </c>
      <c r="L34" s="39"/>
      <c r="M34" s="40">
        <v>30014113.989999998</v>
      </c>
      <c r="N34" s="40"/>
      <c r="O34" s="40">
        <v>19127656</v>
      </c>
      <c r="P34" s="40"/>
      <c r="Q34" s="40">
        <v>1228371</v>
      </c>
      <c r="R34" s="39"/>
      <c r="S34" s="37">
        <v>2.62</v>
      </c>
      <c r="T34" s="18"/>
      <c r="U34" s="29">
        <v>15.6</v>
      </c>
    </row>
    <row r="35" spans="1:21" x14ac:dyDescent="0.2">
      <c r="A35" s="49"/>
      <c r="B35" s="49"/>
      <c r="C35" s="9" t="s">
        <v>321</v>
      </c>
      <c r="D35" s="14"/>
      <c r="E35" s="159">
        <v>46752</v>
      </c>
      <c r="F35" s="14"/>
      <c r="G35" s="47" t="s">
        <v>206</v>
      </c>
      <c r="H35" s="47" t="s">
        <v>8</v>
      </c>
      <c r="I35" s="50">
        <v>-3</v>
      </c>
      <c r="J35" s="39"/>
      <c r="K35" s="38">
        <v>30424801.129999999</v>
      </c>
      <c r="L35" s="39"/>
      <c r="M35" s="40">
        <v>24656421.239999998</v>
      </c>
      <c r="N35" s="40"/>
      <c r="O35" s="40">
        <v>6681124</v>
      </c>
      <c r="P35" s="40"/>
      <c r="Q35" s="40">
        <v>1145757</v>
      </c>
      <c r="R35" s="39"/>
      <c r="S35" s="37">
        <v>3.77</v>
      </c>
      <c r="T35" s="18"/>
      <c r="U35" s="29">
        <v>5.8</v>
      </c>
    </row>
    <row r="36" spans="1:21" x14ac:dyDescent="0.2">
      <c r="A36" s="49"/>
      <c r="B36" s="49"/>
      <c r="C36" s="173" t="s">
        <v>322</v>
      </c>
      <c r="D36" s="14"/>
      <c r="E36" s="159">
        <v>46022</v>
      </c>
      <c r="F36" s="14"/>
      <c r="G36" s="47" t="s">
        <v>206</v>
      </c>
      <c r="H36" s="47" t="s">
        <v>8</v>
      </c>
      <c r="I36" s="50">
        <v>-3</v>
      </c>
      <c r="J36" s="39"/>
      <c r="K36" s="38">
        <v>55960862.780000001</v>
      </c>
      <c r="L36" s="39"/>
      <c r="M36" s="40">
        <v>48277491.020000003</v>
      </c>
      <c r="N36" s="40"/>
      <c r="O36" s="40">
        <v>9362198</v>
      </c>
      <c r="P36" s="40"/>
      <c r="Q36" s="40">
        <v>2382606</v>
      </c>
      <c r="R36" s="39"/>
      <c r="S36" s="37">
        <v>4.26</v>
      </c>
      <c r="T36" s="18"/>
      <c r="U36" s="29">
        <v>3.9</v>
      </c>
    </row>
    <row r="37" spans="1:21" x14ac:dyDescent="0.2">
      <c r="A37" s="49"/>
      <c r="B37" s="49"/>
      <c r="C37" s="173" t="s">
        <v>323</v>
      </c>
      <c r="D37" s="14"/>
      <c r="E37" s="159">
        <v>46752</v>
      </c>
      <c r="F37" s="14"/>
      <c r="G37" s="47" t="s">
        <v>206</v>
      </c>
      <c r="H37" s="47" t="s">
        <v>8</v>
      </c>
      <c r="I37" s="50">
        <v>-4</v>
      </c>
      <c r="J37" s="39"/>
      <c r="K37" s="38">
        <v>21565585.25</v>
      </c>
      <c r="L37" s="39"/>
      <c r="M37" s="40">
        <v>15930270.199999999</v>
      </c>
      <c r="N37" s="40"/>
      <c r="O37" s="40">
        <v>6497938</v>
      </c>
      <c r="P37" s="40"/>
      <c r="Q37" s="40">
        <v>1110174</v>
      </c>
      <c r="R37" s="39"/>
      <c r="S37" s="37">
        <v>5.15</v>
      </c>
      <c r="T37" s="18"/>
      <c r="U37" s="29">
        <v>5.9</v>
      </c>
    </row>
    <row r="38" spans="1:21" x14ac:dyDescent="0.2">
      <c r="A38" s="49"/>
      <c r="B38" s="49"/>
      <c r="C38" s="173" t="s">
        <v>324</v>
      </c>
      <c r="D38" s="14"/>
      <c r="E38" s="159">
        <v>46022</v>
      </c>
      <c r="F38" s="14"/>
      <c r="G38" s="47" t="s">
        <v>206</v>
      </c>
      <c r="H38" s="47" t="s">
        <v>8</v>
      </c>
      <c r="I38" s="50">
        <v>-4</v>
      </c>
      <c r="J38" s="39"/>
      <c r="K38" s="20">
        <v>39391891.530000001</v>
      </c>
      <c r="L38" s="39"/>
      <c r="M38" s="25">
        <v>29725201.809999999</v>
      </c>
      <c r="N38" s="40"/>
      <c r="O38" s="25">
        <v>11242365</v>
      </c>
      <c r="P38" s="40"/>
      <c r="Q38" s="25">
        <v>2857319</v>
      </c>
      <c r="R38" s="39"/>
      <c r="S38" s="37">
        <v>7.25</v>
      </c>
      <c r="T38" s="18"/>
      <c r="U38" s="29">
        <v>3.9</v>
      </c>
    </row>
    <row r="39" spans="1:21" x14ac:dyDescent="0.2">
      <c r="A39" s="49"/>
      <c r="B39" s="49"/>
      <c r="C39" s="82" t="s">
        <v>59</v>
      </c>
      <c r="D39" s="14"/>
      <c r="E39" s="159"/>
      <c r="F39" s="14"/>
      <c r="G39" s="47"/>
      <c r="H39" s="47"/>
      <c r="I39" s="50"/>
      <c r="J39" s="39"/>
      <c r="K39" s="38"/>
      <c r="L39" s="39"/>
      <c r="M39" s="40"/>
      <c r="N39" s="40"/>
      <c r="O39" s="40"/>
      <c r="P39" s="40"/>
      <c r="Q39" s="40"/>
      <c r="R39" s="39"/>
      <c r="S39" s="37"/>
      <c r="T39" s="18"/>
      <c r="U39" s="29"/>
    </row>
    <row r="40" spans="1:21" x14ac:dyDescent="0.2">
      <c r="A40" s="49"/>
      <c r="B40" s="49"/>
      <c r="C40" s="82" t="s">
        <v>327</v>
      </c>
      <c r="D40" s="14"/>
      <c r="E40" s="159"/>
      <c r="F40" s="14"/>
      <c r="G40" s="47"/>
      <c r="H40" s="47"/>
      <c r="I40" s="50"/>
      <c r="J40" s="39"/>
      <c r="K40" s="38">
        <f>SUBTOTAL(9,K34:K39)</f>
        <v>194144826.28999999</v>
      </c>
      <c r="L40" s="39"/>
      <c r="M40" s="40">
        <f>SUBTOTAL(9,M34:M39)</f>
        <v>148603498.25999999</v>
      </c>
      <c r="N40" s="40"/>
      <c r="O40" s="40">
        <f>SUBTOTAL(9,O34:O39)</f>
        <v>52911281</v>
      </c>
      <c r="P40" s="40"/>
      <c r="Q40" s="40">
        <f>SUBTOTAL(9,Q34:Q39)</f>
        <v>8724227</v>
      </c>
      <c r="R40" s="39"/>
      <c r="S40" s="37">
        <f>ROUND(Q40/K40*100,2)</f>
        <v>4.49</v>
      </c>
      <c r="T40" s="18"/>
      <c r="U40" s="29"/>
    </row>
    <row r="41" spans="1:21" x14ac:dyDescent="0.2">
      <c r="A41" s="49"/>
      <c r="B41" s="49"/>
      <c r="C41" s="82"/>
      <c r="D41" s="14"/>
      <c r="E41" s="159"/>
      <c r="F41" s="14"/>
      <c r="G41" s="47"/>
      <c r="H41" s="47"/>
      <c r="I41" s="50"/>
      <c r="J41" s="39"/>
      <c r="K41" s="38"/>
      <c r="L41" s="39"/>
      <c r="M41" s="40"/>
      <c r="N41" s="40"/>
      <c r="O41" s="40"/>
      <c r="P41" s="40"/>
      <c r="Q41" s="40"/>
      <c r="R41" s="39"/>
      <c r="S41" s="37"/>
      <c r="T41" s="18"/>
      <c r="U41" s="29"/>
    </row>
    <row r="42" spans="1:21" x14ac:dyDescent="0.2">
      <c r="A42" s="170">
        <v>313</v>
      </c>
      <c r="B42" s="49"/>
      <c r="C42" s="82" t="s">
        <v>184</v>
      </c>
      <c r="D42" s="14"/>
      <c r="E42" s="159"/>
      <c r="F42" s="14"/>
      <c r="G42" s="47"/>
      <c r="H42" s="47"/>
      <c r="I42" s="50"/>
      <c r="J42" s="39"/>
      <c r="K42" s="38"/>
      <c r="L42" s="39"/>
      <c r="M42" s="40"/>
      <c r="N42" s="40"/>
      <c r="O42" s="40"/>
      <c r="P42" s="40"/>
      <c r="Q42" s="40"/>
      <c r="R42" s="39"/>
      <c r="S42" s="37"/>
      <c r="T42" s="18"/>
      <c r="U42" s="29"/>
    </row>
    <row r="43" spans="1:21" x14ac:dyDescent="0.2">
      <c r="A43" s="49"/>
      <c r="B43" s="49"/>
      <c r="C43" s="9" t="s">
        <v>321</v>
      </c>
      <c r="D43" s="14"/>
      <c r="E43" s="159">
        <v>46752</v>
      </c>
      <c r="F43" s="14"/>
      <c r="G43" s="47" t="s">
        <v>4</v>
      </c>
      <c r="H43" s="47" t="s">
        <v>8</v>
      </c>
      <c r="I43" s="50">
        <v>-3</v>
      </c>
      <c r="J43" s="39"/>
      <c r="K43" s="38">
        <v>175460.65</v>
      </c>
      <c r="L43" s="39"/>
      <c r="M43" s="40">
        <v>12393.52</v>
      </c>
      <c r="N43" s="40"/>
      <c r="O43" s="40">
        <v>168331</v>
      </c>
      <c r="P43" s="40"/>
      <c r="Q43" s="40">
        <v>28150</v>
      </c>
      <c r="R43" s="39"/>
      <c r="S43" s="37">
        <v>16.04</v>
      </c>
      <c r="T43" s="18"/>
      <c r="U43" s="29">
        <v>6</v>
      </c>
    </row>
    <row r="44" spans="1:21" x14ac:dyDescent="0.2">
      <c r="A44" s="49"/>
      <c r="B44" s="49"/>
      <c r="C44" s="173" t="s">
        <v>322</v>
      </c>
      <c r="D44" s="14"/>
      <c r="E44" s="159">
        <v>46022</v>
      </c>
      <c r="F44" s="14"/>
      <c r="G44" s="47" t="s">
        <v>4</v>
      </c>
      <c r="H44" s="47" t="s">
        <v>8</v>
      </c>
      <c r="I44" s="50">
        <v>-3</v>
      </c>
      <c r="J44" s="39"/>
      <c r="K44" s="38">
        <v>333122.65000000002</v>
      </c>
      <c r="L44" s="39"/>
      <c r="M44" s="40">
        <v>37119.47</v>
      </c>
      <c r="N44" s="40"/>
      <c r="O44" s="40">
        <v>305997</v>
      </c>
      <c r="P44" s="40"/>
      <c r="Q44" s="40">
        <v>76692</v>
      </c>
      <c r="R44" s="39"/>
      <c r="S44" s="37">
        <v>23.02</v>
      </c>
      <c r="T44" s="18"/>
      <c r="U44" s="29">
        <v>4</v>
      </c>
    </row>
    <row r="45" spans="1:21" x14ac:dyDescent="0.2">
      <c r="A45" s="49"/>
      <c r="B45" s="49"/>
      <c r="C45" s="173" t="s">
        <v>323</v>
      </c>
      <c r="D45" s="14"/>
      <c r="E45" s="159">
        <v>46752</v>
      </c>
      <c r="F45" s="14"/>
      <c r="G45" s="47" t="s">
        <v>4</v>
      </c>
      <c r="H45" s="47" t="s">
        <v>8</v>
      </c>
      <c r="I45" s="50">
        <v>-4</v>
      </c>
      <c r="J45" s="39"/>
      <c r="K45" s="38">
        <v>11394.29</v>
      </c>
      <c r="L45" s="39"/>
      <c r="M45" s="40">
        <v>7824.03</v>
      </c>
      <c r="N45" s="40"/>
      <c r="O45" s="40">
        <v>4026</v>
      </c>
      <c r="P45" s="40"/>
      <c r="Q45" s="40">
        <v>673</v>
      </c>
      <c r="R45" s="39"/>
      <c r="S45" s="37">
        <v>5.91</v>
      </c>
      <c r="T45" s="18"/>
      <c r="U45" s="29">
        <v>6</v>
      </c>
    </row>
    <row r="46" spans="1:21" x14ac:dyDescent="0.2">
      <c r="A46" s="49"/>
      <c r="B46" s="49"/>
      <c r="C46" s="173" t="s">
        <v>324</v>
      </c>
      <c r="D46" s="14"/>
      <c r="E46" s="159">
        <v>46022</v>
      </c>
      <c r="F46" s="14"/>
      <c r="G46" s="47" t="s">
        <v>4</v>
      </c>
      <c r="H46" s="47" t="s">
        <v>8</v>
      </c>
      <c r="I46" s="50">
        <v>-4</v>
      </c>
      <c r="J46" s="39"/>
      <c r="K46" s="20">
        <v>21082.720000000001</v>
      </c>
      <c r="L46" s="39"/>
      <c r="M46" s="25">
        <v>26478.66</v>
      </c>
      <c r="N46" s="40"/>
      <c r="O46" s="25">
        <v>-4553</v>
      </c>
      <c r="P46" s="40"/>
      <c r="Q46" s="25">
        <v>0</v>
      </c>
      <c r="R46" s="39"/>
      <c r="S46" s="37">
        <v>0</v>
      </c>
      <c r="T46" s="18"/>
      <c r="U46" s="29">
        <v>0</v>
      </c>
    </row>
    <row r="47" spans="1:21" x14ac:dyDescent="0.2">
      <c r="A47" s="49"/>
      <c r="B47" s="49"/>
      <c r="C47" s="82"/>
      <c r="D47" s="14"/>
      <c r="E47" s="159"/>
      <c r="F47" s="14"/>
      <c r="G47" s="47"/>
      <c r="H47" s="47"/>
      <c r="I47" s="50"/>
      <c r="J47" s="39"/>
      <c r="K47" s="38"/>
      <c r="L47" s="39"/>
      <c r="M47" s="40"/>
      <c r="N47" s="40"/>
      <c r="O47" s="40"/>
      <c r="P47" s="40"/>
      <c r="Q47" s="40"/>
      <c r="R47" s="39"/>
      <c r="S47" s="37"/>
      <c r="T47" s="18"/>
      <c r="U47" s="29"/>
    </row>
    <row r="48" spans="1:21" x14ac:dyDescent="0.2">
      <c r="A48" s="49"/>
      <c r="B48" s="49"/>
      <c r="C48" s="46" t="s">
        <v>328</v>
      </c>
      <c r="D48" s="14"/>
      <c r="E48" s="159"/>
      <c r="F48" s="14"/>
      <c r="G48" s="47"/>
      <c r="H48" s="47"/>
      <c r="I48" s="50"/>
      <c r="J48" s="39"/>
      <c r="K48" s="38">
        <f>SUBTOTAL(9,K42:K47)</f>
        <v>541060.31000000006</v>
      </c>
      <c r="L48" s="39"/>
      <c r="M48" s="40">
        <f>SUBTOTAL(9,M42:M47)</f>
        <v>83815.680000000008</v>
      </c>
      <c r="N48" s="40"/>
      <c r="O48" s="40">
        <f>SUBTOTAL(9,O42:O47)</f>
        <v>473801</v>
      </c>
      <c r="P48" s="40"/>
      <c r="Q48" s="40">
        <f>SUBTOTAL(9,Q42:Q47)</f>
        <v>105515</v>
      </c>
      <c r="R48" s="39"/>
      <c r="S48" s="37">
        <f>ROUND(Q48/K48*100,2)</f>
        <v>19.5</v>
      </c>
      <c r="T48" s="18"/>
      <c r="U48" s="29"/>
    </row>
    <row r="49" spans="1:21" x14ac:dyDescent="0.2">
      <c r="A49" s="49"/>
      <c r="B49" s="49"/>
      <c r="C49" s="46" t="s">
        <v>59</v>
      </c>
      <c r="D49" s="14"/>
      <c r="E49" s="159"/>
      <c r="F49" s="14"/>
      <c r="G49" s="47"/>
      <c r="H49" s="47"/>
      <c r="I49" s="50"/>
      <c r="J49" s="39"/>
      <c r="K49" s="38"/>
      <c r="L49" s="39"/>
      <c r="M49" s="40"/>
      <c r="N49" s="40"/>
      <c r="O49" s="40"/>
      <c r="P49" s="40"/>
      <c r="Q49" s="40"/>
      <c r="R49" s="39"/>
      <c r="S49" s="37"/>
      <c r="T49" s="18"/>
      <c r="U49" s="29"/>
    </row>
    <row r="50" spans="1:21" x14ac:dyDescent="0.2">
      <c r="A50" s="170">
        <v>314</v>
      </c>
      <c r="B50" s="49"/>
      <c r="C50" s="46" t="s">
        <v>62</v>
      </c>
      <c r="D50" s="14"/>
      <c r="E50" s="159"/>
      <c r="F50" s="14"/>
      <c r="G50" s="47"/>
      <c r="H50" s="47"/>
      <c r="I50" s="50"/>
      <c r="J50" s="39"/>
      <c r="K50" s="38"/>
      <c r="L50" s="39"/>
      <c r="M50" s="40"/>
      <c r="N50" s="40"/>
      <c r="O50" s="40"/>
      <c r="P50" s="40"/>
      <c r="Q50" s="40"/>
      <c r="R50" s="39"/>
      <c r="S50" s="37"/>
      <c r="T50" s="18"/>
      <c r="U50" s="29"/>
    </row>
    <row r="51" spans="1:21" x14ac:dyDescent="0.2">
      <c r="A51" s="49"/>
      <c r="B51" s="49"/>
      <c r="C51" s="82" t="s">
        <v>58</v>
      </c>
      <c r="D51" s="14"/>
      <c r="E51" s="159">
        <v>50770</v>
      </c>
      <c r="F51" s="14"/>
      <c r="G51" s="47" t="s">
        <v>256</v>
      </c>
      <c r="H51" s="47" t="s">
        <v>8</v>
      </c>
      <c r="I51" s="50">
        <v>-5</v>
      </c>
      <c r="J51" s="39"/>
      <c r="K51" s="38">
        <v>18632088.899999999</v>
      </c>
      <c r="L51" s="39"/>
      <c r="M51" s="40">
        <v>12184297.789999999</v>
      </c>
      <c r="N51" s="40"/>
      <c r="O51" s="40">
        <v>7379396</v>
      </c>
      <c r="P51" s="40"/>
      <c r="Q51" s="40">
        <v>519785</v>
      </c>
      <c r="R51" s="39"/>
      <c r="S51" s="37">
        <v>2.79</v>
      </c>
      <c r="T51" s="18"/>
      <c r="U51" s="29">
        <v>14.2</v>
      </c>
    </row>
    <row r="52" spans="1:21" x14ac:dyDescent="0.2">
      <c r="A52" s="49"/>
      <c r="B52" s="49"/>
      <c r="C52" s="9" t="s">
        <v>321</v>
      </c>
      <c r="D52" s="14"/>
      <c r="E52" s="159">
        <v>46752</v>
      </c>
      <c r="F52" s="14"/>
      <c r="G52" s="47" t="s">
        <v>256</v>
      </c>
      <c r="H52" s="47" t="s">
        <v>8</v>
      </c>
      <c r="I52" s="50">
        <v>-3</v>
      </c>
      <c r="J52" s="39"/>
      <c r="K52" s="38">
        <v>8330808.1799999997</v>
      </c>
      <c r="L52" s="39"/>
      <c r="M52" s="40">
        <v>6553849.1500000004</v>
      </c>
      <c r="N52" s="40"/>
      <c r="O52" s="40">
        <v>2026883</v>
      </c>
      <c r="P52" s="40"/>
      <c r="Q52" s="40">
        <v>357021</v>
      </c>
      <c r="R52" s="39"/>
      <c r="S52" s="37">
        <v>4.29</v>
      </c>
      <c r="T52" s="18"/>
      <c r="U52" s="29">
        <v>5.7</v>
      </c>
    </row>
    <row r="53" spans="1:21" x14ac:dyDescent="0.2">
      <c r="A53" s="49"/>
      <c r="B53" s="49"/>
      <c r="C53" s="173" t="s">
        <v>322</v>
      </c>
      <c r="D53" s="14"/>
      <c r="E53" s="159">
        <v>46022</v>
      </c>
      <c r="F53" s="14"/>
      <c r="G53" s="47" t="s">
        <v>256</v>
      </c>
      <c r="H53" s="47" t="s">
        <v>8</v>
      </c>
      <c r="I53" s="50">
        <v>-3</v>
      </c>
      <c r="J53" s="39"/>
      <c r="K53" s="38">
        <v>15714353.74</v>
      </c>
      <c r="L53" s="39"/>
      <c r="M53" s="40">
        <v>11703630.289999999</v>
      </c>
      <c r="N53" s="40"/>
      <c r="O53" s="40">
        <v>4482154</v>
      </c>
      <c r="P53" s="40"/>
      <c r="Q53" s="40">
        <v>1166375</v>
      </c>
      <c r="R53" s="39"/>
      <c r="S53" s="37">
        <v>7.42</v>
      </c>
      <c r="T53" s="18"/>
      <c r="U53" s="29">
        <v>3.8</v>
      </c>
    </row>
    <row r="54" spans="1:21" x14ac:dyDescent="0.2">
      <c r="A54" s="49"/>
      <c r="B54" s="49"/>
      <c r="C54" s="173" t="s">
        <v>323</v>
      </c>
      <c r="D54" s="14"/>
      <c r="E54" s="159">
        <v>46752</v>
      </c>
      <c r="F54" s="14"/>
      <c r="G54" s="47" t="s">
        <v>256</v>
      </c>
      <c r="H54" s="47" t="s">
        <v>8</v>
      </c>
      <c r="I54" s="50">
        <v>-4</v>
      </c>
      <c r="J54" s="39"/>
      <c r="K54" s="38">
        <v>6018100.9100000001</v>
      </c>
      <c r="L54" s="39"/>
      <c r="M54" s="40">
        <v>3693446.37</v>
      </c>
      <c r="N54" s="40"/>
      <c r="O54" s="40">
        <v>2565379</v>
      </c>
      <c r="P54" s="40"/>
      <c r="Q54" s="40">
        <v>451000</v>
      </c>
      <c r="R54" s="39"/>
      <c r="S54" s="37">
        <v>7.49</v>
      </c>
      <c r="T54" s="18"/>
      <c r="U54" s="29">
        <v>5.7</v>
      </c>
    </row>
    <row r="55" spans="1:21" x14ac:dyDescent="0.2">
      <c r="A55" s="49"/>
      <c r="B55" s="49"/>
      <c r="C55" s="173" t="s">
        <v>324</v>
      </c>
      <c r="D55" s="14"/>
      <c r="E55" s="159">
        <v>46022</v>
      </c>
      <c r="F55" s="14"/>
      <c r="G55" s="47" t="s">
        <v>256</v>
      </c>
      <c r="H55" s="47" t="s">
        <v>8</v>
      </c>
      <c r="I55" s="50">
        <v>-4</v>
      </c>
      <c r="J55" s="39"/>
      <c r="K55" s="20">
        <v>11361051.529999999</v>
      </c>
      <c r="L55" s="39"/>
      <c r="M55" s="25">
        <v>6781483.7699999996</v>
      </c>
      <c r="N55" s="40"/>
      <c r="O55" s="25">
        <v>5034010</v>
      </c>
      <c r="P55" s="40"/>
      <c r="Q55" s="25">
        <v>1304756</v>
      </c>
      <c r="R55" s="39"/>
      <c r="S55" s="37">
        <v>11.48</v>
      </c>
      <c r="T55" s="18"/>
      <c r="U55" s="29">
        <v>3.9</v>
      </c>
    </row>
    <row r="56" spans="1:21" x14ac:dyDescent="0.2">
      <c r="A56" s="49"/>
      <c r="B56" s="49"/>
      <c r="C56" s="82" t="s">
        <v>59</v>
      </c>
      <c r="D56" s="14"/>
      <c r="E56" s="159"/>
      <c r="F56" s="14"/>
      <c r="G56" s="47"/>
      <c r="H56" s="47"/>
      <c r="I56" s="50"/>
      <c r="J56" s="39"/>
      <c r="K56" s="38"/>
      <c r="L56" s="39"/>
      <c r="M56" s="40"/>
      <c r="N56" s="40"/>
      <c r="O56" s="40"/>
      <c r="P56" s="40"/>
      <c r="Q56" s="40"/>
      <c r="R56" s="39"/>
      <c r="S56" s="37"/>
      <c r="T56" s="18"/>
      <c r="U56" s="29"/>
    </row>
    <row r="57" spans="1:21" x14ac:dyDescent="0.2">
      <c r="A57" s="49"/>
      <c r="B57" s="49"/>
      <c r="C57" s="82" t="s">
        <v>329</v>
      </c>
      <c r="D57" s="14"/>
      <c r="E57" s="159"/>
      <c r="F57" s="14"/>
      <c r="G57" s="47"/>
      <c r="H57" s="47"/>
      <c r="I57" s="50"/>
      <c r="J57" s="39"/>
      <c r="K57" s="38">
        <f>SUBTOTAL(9,K51:K56)</f>
        <v>60056403.260000005</v>
      </c>
      <c r="L57" s="39"/>
      <c r="M57" s="40">
        <f>SUBTOTAL(9,M51:M56)</f>
        <v>40916707.36999999</v>
      </c>
      <c r="N57" s="40"/>
      <c r="O57" s="40">
        <f>SUBTOTAL(9,O51:O56)</f>
        <v>21487822</v>
      </c>
      <c r="P57" s="40"/>
      <c r="Q57" s="40">
        <f>SUBTOTAL(9,Q51:Q56)</f>
        <v>3798937</v>
      </c>
      <c r="R57" s="39"/>
      <c r="S57" s="37">
        <f>ROUND(Q57/K57*100,2)</f>
        <v>6.33</v>
      </c>
      <c r="T57" s="18"/>
      <c r="U57" s="29"/>
    </row>
    <row r="58" spans="1:21" x14ac:dyDescent="0.2">
      <c r="A58" s="49"/>
      <c r="B58" s="49"/>
      <c r="C58" s="46" t="s">
        <v>59</v>
      </c>
      <c r="D58" s="14"/>
      <c r="E58" s="159"/>
      <c r="F58" s="14"/>
      <c r="G58" s="47"/>
      <c r="H58" s="47"/>
      <c r="I58" s="50"/>
      <c r="J58" s="39"/>
      <c r="K58" s="38"/>
      <c r="L58" s="39"/>
      <c r="M58" s="40"/>
      <c r="N58" s="40"/>
      <c r="O58" s="40"/>
      <c r="P58" s="40"/>
      <c r="Q58" s="40"/>
      <c r="R58" s="39"/>
      <c r="S58" s="37"/>
      <c r="T58" s="18"/>
      <c r="U58" s="29"/>
    </row>
    <row r="59" spans="1:21" x14ac:dyDescent="0.2">
      <c r="A59" s="170">
        <v>315</v>
      </c>
      <c r="B59" s="49"/>
      <c r="C59" s="46" t="s">
        <v>63</v>
      </c>
      <c r="D59" s="14"/>
      <c r="E59" s="159"/>
      <c r="F59" s="14"/>
      <c r="G59" s="47"/>
      <c r="H59" s="47"/>
      <c r="I59" s="50"/>
      <c r="J59" s="39"/>
      <c r="K59" s="38"/>
      <c r="L59" s="39"/>
      <c r="M59" s="40"/>
      <c r="N59" s="40"/>
      <c r="O59" s="40"/>
      <c r="P59" s="40"/>
      <c r="Q59" s="40"/>
      <c r="R59" s="39"/>
      <c r="S59" s="37"/>
      <c r="T59" s="18"/>
      <c r="U59" s="29"/>
    </row>
    <row r="60" spans="1:21" x14ac:dyDescent="0.2">
      <c r="A60" s="49"/>
      <c r="B60" s="49"/>
      <c r="C60" s="82" t="s">
        <v>58</v>
      </c>
      <c r="D60" s="14"/>
      <c r="E60" s="159">
        <v>50770</v>
      </c>
      <c r="F60" s="14"/>
      <c r="G60" s="47" t="s">
        <v>208</v>
      </c>
      <c r="H60" s="47" t="s">
        <v>8</v>
      </c>
      <c r="I60" s="50">
        <v>-5</v>
      </c>
      <c r="J60" s="39"/>
      <c r="K60" s="38">
        <v>12596049.01</v>
      </c>
      <c r="L60" s="39"/>
      <c r="M60" s="40">
        <v>7191499.5700000003</v>
      </c>
      <c r="N60" s="40"/>
      <c r="O60" s="40">
        <v>6034352</v>
      </c>
      <c r="P60" s="40"/>
      <c r="Q60" s="40">
        <v>393987</v>
      </c>
      <c r="R60" s="39"/>
      <c r="S60" s="37">
        <v>3.13</v>
      </c>
      <c r="T60" s="18"/>
      <c r="U60" s="29">
        <v>15.3</v>
      </c>
    </row>
    <row r="61" spans="1:21" x14ac:dyDescent="0.2">
      <c r="A61" s="49"/>
      <c r="B61" s="49"/>
      <c r="C61" s="9" t="s">
        <v>321</v>
      </c>
      <c r="D61" s="14"/>
      <c r="E61" s="159">
        <v>46752</v>
      </c>
      <c r="F61" s="14"/>
      <c r="G61" s="47" t="s">
        <v>208</v>
      </c>
      <c r="H61" s="47" t="s">
        <v>8</v>
      </c>
      <c r="I61" s="50">
        <v>-3</v>
      </c>
      <c r="J61" s="39"/>
      <c r="K61" s="38">
        <v>3875940.31</v>
      </c>
      <c r="L61" s="39"/>
      <c r="M61" s="40">
        <v>2994761.89</v>
      </c>
      <c r="N61" s="40"/>
      <c r="O61" s="40">
        <v>997457</v>
      </c>
      <c r="P61" s="40"/>
      <c r="Q61" s="40">
        <v>171477</v>
      </c>
      <c r="R61" s="39"/>
      <c r="S61" s="37">
        <v>4.42</v>
      </c>
      <c r="T61" s="18"/>
      <c r="U61" s="29">
        <v>5.8</v>
      </c>
    </row>
    <row r="62" spans="1:21" x14ac:dyDescent="0.2">
      <c r="A62" s="49"/>
      <c r="B62" s="49"/>
      <c r="C62" s="173" t="s">
        <v>322</v>
      </c>
      <c r="D62" s="14"/>
      <c r="E62" s="159">
        <v>46022</v>
      </c>
      <c r="F62" s="14"/>
      <c r="G62" s="47" t="s">
        <v>208</v>
      </c>
      <c r="H62" s="47" t="s">
        <v>8</v>
      </c>
      <c r="I62" s="50">
        <v>-3</v>
      </c>
      <c r="J62" s="39"/>
      <c r="K62" s="38">
        <v>7383244.1200000001</v>
      </c>
      <c r="L62" s="39"/>
      <c r="M62" s="40">
        <v>5822711.3499999996</v>
      </c>
      <c r="N62" s="40"/>
      <c r="O62" s="40">
        <v>1782030</v>
      </c>
      <c r="P62" s="40"/>
      <c r="Q62" s="40">
        <v>453740</v>
      </c>
      <c r="R62" s="39"/>
      <c r="S62" s="37">
        <v>6.15</v>
      </c>
      <c r="T62" s="18"/>
      <c r="U62" s="29">
        <v>3.9</v>
      </c>
    </row>
    <row r="63" spans="1:21" x14ac:dyDescent="0.2">
      <c r="A63" s="49"/>
      <c r="B63" s="49"/>
      <c r="C63" s="173" t="s">
        <v>323</v>
      </c>
      <c r="D63" s="14"/>
      <c r="E63" s="159">
        <v>46752</v>
      </c>
      <c r="F63" s="14"/>
      <c r="G63" s="47" t="s">
        <v>208</v>
      </c>
      <c r="H63" s="47" t="s">
        <v>8</v>
      </c>
      <c r="I63" s="50">
        <v>-4</v>
      </c>
      <c r="J63" s="39"/>
      <c r="K63" s="38">
        <v>2677756.92</v>
      </c>
      <c r="L63" s="39"/>
      <c r="M63" s="40">
        <v>2027691.62</v>
      </c>
      <c r="N63" s="40"/>
      <c r="O63" s="40">
        <v>757176</v>
      </c>
      <c r="P63" s="40"/>
      <c r="Q63" s="40">
        <v>130650</v>
      </c>
      <c r="R63" s="39"/>
      <c r="S63" s="37">
        <v>4.88</v>
      </c>
      <c r="T63" s="18"/>
      <c r="U63" s="29">
        <v>5.8</v>
      </c>
    </row>
    <row r="64" spans="1:21" x14ac:dyDescent="0.2">
      <c r="A64" s="49"/>
      <c r="B64" s="49"/>
      <c r="C64" s="173" t="s">
        <v>324</v>
      </c>
      <c r="D64" s="14"/>
      <c r="E64" s="159">
        <v>46022</v>
      </c>
      <c r="F64" s="14"/>
      <c r="G64" s="47" t="s">
        <v>208</v>
      </c>
      <c r="H64" s="47" t="s">
        <v>8</v>
      </c>
      <c r="I64" s="50">
        <v>-4</v>
      </c>
      <c r="J64" s="39"/>
      <c r="K64" s="20">
        <v>4986641.55</v>
      </c>
      <c r="L64" s="39"/>
      <c r="M64" s="25">
        <v>3872925.34</v>
      </c>
      <c r="N64" s="40"/>
      <c r="O64" s="25">
        <v>1313182</v>
      </c>
      <c r="P64" s="40"/>
      <c r="Q64" s="25">
        <v>335999</v>
      </c>
      <c r="R64" s="39"/>
      <c r="S64" s="37">
        <v>6.74</v>
      </c>
      <c r="T64" s="18"/>
      <c r="U64" s="29">
        <v>3.9</v>
      </c>
    </row>
    <row r="65" spans="1:21" x14ac:dyDescent="0.2">
      <c r="A65" s="49"/>
      <c r="B65" s="49"/>
      <c r="C65" s="82" t="s">
        <v>59</v>
      </c>
      <c r="D65" s="14"/>
      <c r="E65" s="159"/>
      <c r="F65" s="14"/>
      <c r="G65" s="47"/>
      <c r="H65" s="47"/>
      <c r="I65" s="50"/>
      <c r="J65" s="39"/>
      <c r="K65" s="38"/>
      <c r="L65" s="39"/>
      <c r="M65" s="40"/>
      <c r="N65" s="40"/>
      <c r="O65" s="40"/>
      <c r="P65" s="40"/>
      <c r="Q65" s="40"/>
      <c r="R65" s="39"/>
      <c r="S65" s="37"/>
      <c r="T65" s="18"/>
      <c r="U65" s="29"/>
    </row>
    <row r="66" spans="1:21" x14ac:dyDescent="0.2">
      <c r="A66" s="49"/>
      <c r="B66" s="49"/>
      <c r="C66" s="82" t="s">
        <v>330</v>
      </c>
      <c r="D66" s="14"/>
      <c r="E66" s="159"/>
      <c r="F66" s="14"/>
      <c r="G66" s="47"/>
      <c r="H66" s="47"/>
      <c r="I66" s="50"/>
      <c r="J66" s="39"/>
      <c r="K66" s="38">
        <f>SUBTOTAL(9,K60:K65)</f>
        <v>31519631.91</v>
      </c>
      <c r="L66" s="39"/>
      <c r="M66" s="40">
        <f>SUBTOTAL(9,M60:M65)</f>
        <v>21909589.77</v>
      </c>
      <c r="N66" s="40"/>
      <c r="O66" s="40">
        <f>SUBTOTAL(9,O60:O65)</f>
        <v>10884197</v>
      </c>
      <c r="P66" s="40"/>
      <c r="Q66" s="40">
        <f>SUBTOTAL(9,Q60:Q65)</f>
        <v>1485853</v>
      </c>
      <c r="R66" s="39"/>
      <c r="S66" s="37">
        <f>ROUND(Q66/K66*100,2)</f>
        <v>4.71</v>
      </c>
      <c r="T66" s="18"/>
      <c r="U66" s="29"/>
    </row>
    <row r="67" spans="1:21" x14ac:dyDescent="0.2">
      <c r="A67" s="49"/>
      <c r="B67" s="49"/>
      <c r="C67" s="46" t="s">
        <v>59</v>
      </c>
      <c r="D67" s="14"/>
      <c r="E67" s="159"/>
      <c r="F67" s="14"/>
      <c r="G67" s="47"/>
      <c r="H67" s="47"/>
      <c r="I67" s="50"/>
      <c r="J67" s="39"/>
      <c r="K67" s="38"/>
      <c r="L67" s="39"/>
      <c r="M67" s="40"/>
      <c r="N67" s="40"/>
      <c r="O67" s="40"/>
      <c r="P67" s="40"/>
      <c r="Q67" s="40"/>
      <c r="R67" s="39"/>
      <c r="S67" s="37"/>
      <c r="T67" s="18"/>
      <c r="U67" s="29"/>
    </row>
    <row r="68" spans="1:21" x14ac:dyDescent="0.2">
      <c r="A68" s="170">
        <v>316</v>
      </c>
      <c r="B68" s="49"/>
      <c r="C68" s="46" t="s">
        <v>221</v>
      </c>
      <c r="D68" s="14"/>
      <c r="E68" s="159"/>
      <c r="F68" s="14"/>
      <c r="G68" s="47"/>
      <c r="H68" s="47"/>
      <c r="I68" s="50"/>
      <c r="J68" s="39"/>
      <c r="K68" s="38"/>
      <c r="L68" s="39"/>
      <c r="M68" s="40"/>
      <c r="N68" s="40"/>
      <c r="O68" s="40"/>
      <c r="P68" s="40"/>
      <c r="Q68" s="40"/>
      <c r="R68" s="39"/>
      <c r="S68" s="37"/>
      <c r="T68" s="18"/>
      <c r="U68" s="29"/>
    </row>
    <row r="69" spans="1:21" x14ac:dyDescent="0.2">
      <c r="A69" s="49"/>
      <c r="B69" s="49"/>
      <c r="C69" s="82" t="s">
        <v>58</v>
      </c>
      <c r="D69" s="14"/>
      <c r="E69" s="159">
        <v>50770</v>
      </c>
      <c r="F69" s="14"/>
      <c r="G69" s="47" t="s">
        <v>257</v>
      </c>
      <c r="H69" s="47" t="s">
        <v>8</v>
      </c>
      <c r="I69" s="50">
        <v>-5</v>
      </c>
      <c r="J69" s="39"/>
      <c r="K69" s="38">
        <v>2476959.19</v>
      </c>
      <c r="L69" s="39"/>
      <c r="M69" s="40">
        <v>2016977.16</v>
      </c>
      <c r="N69" s="40"/>
      <c r="O69" s="40">
        <v>583830</v>
      </c>
      <c r="P69" s="40"/>
      <c r="Q69" s="40">
        <v>37593</v>
      </c>
      <c r="R69" s="39"/>
      <c r="S69" s="37">
        <v>1.52</v>
      </c>
      <c r="T69" s="18"/>
      <c r="U69" s="29">
        <v>15.5</v>
      </c>
    </row>
    <row r="70" spans="1:21" x14ac:dyDescent="0.2">
      <c r="A70" s="49"/>
      <c r="B70" s="49"/>
      <c r="C70" s="9" t="s">
        <v>321</v>
      </c>
      <c r="D70" s="14"/>
      <c r="E70" s="159">
        <v>46752</v>
      </c>
      <c r="F70" s="14"/>
      <c r="G70" s="47" t="s">
        <v>257</v>
      </c>
      <c r="H70" s="47" t="s">
        <v>8</v>
      </c>
      <c r="I70" s="50">
        <v>-3</v>
      </c>
      <c r="J70" s="39"/>
      <c r="K70" s="38">
        <v>3492590.38</v>
      </c>
      <c r="L70" s="39"/>
      <c r="M70" s="40">
        <v>3046999.48</v>
      </c>
      <c r="N70" s="40"/>
      <c r="O70" s="40">
        <v>550369</v>
      </c>
      <c r="P70" s="40"/>
      <c r="Q70" s="40">
        <v>93305</v>
      </c>
      <c r="R70" s="39"/>
      <c r="S70" s="37">
        <v>2.67</v>
      </c>
      <c r="T70" s="18"/>
      <c r="U70" s="29">
        <v>5.9</v>
      </c>
    </row>
    <row r="71" spans="1:21" x14ac:dyDescent="0.2">
      <c r="A71" s="49"/>
      <c r="B71" s="49"/>
      <c r="C71" s="173" t="s">
        <v>322</v>
      </c>
      <c r="D71" s="14"/>
      <c r="E71" s="159">
        <v>46022</v>
      </c>
      <c r="F71" s="14"/>
      <c r="G71" s="47" t="s">
        <v>257</v>
      </c>
      <c r="H71" s="47" t="s">
        <v>8</v>
      </c>
      <c r="I71" s="50">
        <v>-3</v>
      </c>
      <c r="J71" s="39"/>
      <c r="K71" s="38">
        <v>6589238.9199999999</v>
      </c>
      <c r="L71" s="39"/>
      <c r="M71" s="40">
        <v>5622305.25</v>
      </c>
      <c r="N71" s="40"/>
      <c r="O71" s="40">
        <v>1164611</v>
      </c>
      <c r="P71" s="40"/>
      <c r="Q71" s="40">
        <v>294747</v>
      </c>
      <c r="R71" s="39"/>
      <c r="S71" s="37">
        <v>4.47</v>
      </c>
      <c r="T71" s="18"/>
      <c r="U71" s="29">
        <v>4</v>
      </c>
    </row>
    <row r="72" spans="1:21" x14ac:dyDescent="0.2">
      <c r="A72" s="49"/>
      <c r="B72" s="49"/>
      <c r="C72" s="173" t="s">
        <v>323</v>
      </c>
      <c r="D72" s="14"/>
      <c r="E72" s="159">
        <v>46752</v>
      </c>
      <c r="F72" s="14"/>
      <c r="G72" s="47" t="s">
        <v>257</v>
      </c>
      <c r="H72" s="47" t="s">
        <v>8</v>
      </c>
      <c r="I72" s="50">
        <v>-4</v>
      </c>
      <c r="J72" s="39"/>
      <c r="K72" s="38">
        <v>1574284.71</v>
      </c>
      <c r="L72" s="39"/>
      <c r="M72" s="40">
        <v>1370874.61</v>
      </c>
      <c r="N72" s="40"/>
      <c r="O72" s="40">
        <v>266381</v>
      </c>
      <c r="P72" s="40"/>
      <c r="Q72" s="40">
        <v>45390</v>
      </c>
      <c r="R72" s="39"/>
      <c r="S72" s="37">
        <v>2.88</v>
      </c>
      <c r="T72" s="18"/>
      <c r="U72" s="29">
        <v>5.9</v>
      </c>
    </row>
    <row r="73" spans="1:21" x14ac:dyDescent="0.2">
      <c r="A73" s="49"/>
      <c r="B73" s="49"/>
      <c r="C73" s="173" t="s">
        <v>324</v>
      </c>
      <c r="D73" s="14"/>
      <c r="E73" s="159">
        <v>46022</v>
      </c>
      <c r="F73" s="14"/>
      <c r="G73" s="47" t="s">
        <v>257</v>
      </c>
      <c r="H73" s="47" t="s">
        <v>8</v>
      </c>
      <c r="I73" s="50">
        <v>-4</v>
      </c>
      <c r="J73" s="39"/>
      <c r="K73" s="20">
        <v>2968698.76</v>
      </c>
      <c r="L73" s="39"/>
      <c r="M73" s="25">
        <v>2518314.1800000002</v>
      </c>
      <c r="N73" s="40"/>
      <c r="O73" s="25">
        <v>569133</v>
      </c>
      <c r="P73" s="40"/>
      <c r="Q73" s="25">
        <v>144458</v>
      </c>
      <c r="R73" s="39"/>
      <c r="S73" s="37">
        <v>4.87</v>
      </c>
      <c r="T73" s="18"/>
      <c r="U73" s="29">
        <v>3.9</v>
      </c>
    </row>
    <row r="74" spans="1:21" x14ac:dyDescent="0.2">
      <c r="A74" s="49"/>
      <c r="B74" s="49"/>
      <c r="C74" s="82" t="s">
        <v>59</v>
      </c>
      <c r="D74" s="14"/>
      <c r="E74" s="159"/>
      <c r="F74" s="14"/>
      <c r="G74" s="47"/>
      <c r="H74" s="47"/>
      <c r="I74" s="50"/>
      <c r="J74" s="39"/>
      <c r="K74" s="38"/>
      <c r="L74" s="39"/>
      <c r="M74" s="40"/>
      <c r="N74" s="40"/>
      <c r="O74" s="40"/>
      <c r="P74" s="40"/>
      <c r="Q74" s="40"/>
      <c r="R74" s="39"/>
      <c r="S74" s="37"/>
      <c r="T74" s="18"/>
      <c r="U74" s="29"/>
    </row>
    <row r="75" spans="1:21" x14ac:dyDescent="0.2">
      <c r="A75" s="49"/>
      <c r="B75" s="49"/>
      <c r="C75" s="82" t="s">
        <v>331</v>
      </c>
      <c r="D75" s="14"/>
      <c r="E75" s="159"/>
      <c r="F75" s="14"/>
      <c r="G75" s="47"/>
      <c r="H75" s="47"/>
      <c r="I75" s="50"/>
      <c r="J75" s="39"/>
      <c r="K75" s="20">
        <f>SUBTOTAL(9,K69:K74)</f>
        <v>17101771.960000001</v>
      </c>
      <c r="L75" s="39"/>
      <c r="M75" s="25">
        <f>SUBTOTAL(9,M69:M74)</f>
        <v>14575470.68</v>
      </c>
      <c r="N75" s="40"/>
      <c r="O75" s="25">
        <f>SUBTOTAL(9,O69:O74)</f>
        <v>3134324</v>
      </c>
      <c r="P75" s="40"/>
      <c r="Q75" s="25">
        <f>SUBTOTAL(9,Q69:Q74)</f>
        <v>615493</v>
      </c>
      <c r="R75" s="39"/>
      <c r="S75" s="37">
        <f>ROUND(Q75/K75*100,2)</f>
        <v>3.6</v>
      </c>
      <c r="T75" s="18"/>
      <c r="U75" s="29"/>
    </row>
    <row r="76" spans="1:21" x14ac:dyDescent="0.2">
      <c r="A76" s="49"/>
      <c r="B76" s="49"/>
      <c r="C76" s="46"/>
      <c r="D76" s="14"/>
      <c r="E76" s="159"/>
      <c r="F76" s="14"/>
      <c r="G76" s="47"/>
      <c r="H76" s="47"/>
      <c r="I76" s="50"/>
      <c r="J76" s="39"/>
      <c r="K76" s="38"/>
      <c r="L76" s="39"/>
      <c r="M76" s="40"/>
      <c r="N76" s="40"/>
      <c r="O76" s="40"/>
      <c r="P76" s="40"/>
      <c r="Q76" s="40"/>
      <c r="R76" s="39"/>
      <c r="S76" s="37"/>
      <c r="T76" s="18"/>
      <c r="U76" s="29"/>
    </row>
    <row r="77" spans="1:21" ht="15.75" x14ac:dyDescent="0.25">
      <c r="A77" s="92" t="s">
        <v>55</v>
      </c>
      <c r="B77" s="33"/>
      <c r="D77" s="14"/>
      <c r="E77" s="159"/>
      <c r="F77" s="14"/>
      <c r="G77" s="47"/>
      <c r="H77" s="18"/>
      <c r="I77" s="48"/>
      <c r="J77" s="14"/>
      <c r="K77" s="147">
        <f>SUBTOTAL(9,K16:K76)</f>
        <v>445087172.11999995</v>
      </c>
      <c r="L77" s="109"/>
      <c r="M77" s="110">
        <f>SUBTOTAL(9,M16:M76)</f>
        <v>348033543.12000006</v>
      </c>
      <c r="N77" s="110"/>
      <c r="O77" s="110">
        <f>SUBTOTAL(9,O16:O76)</f>
        <v>113847562</v>
      </c>
      <c r="P77" s="110"/>
      <c r="Q77" s="110">
        <f>SUBTOTAL(9,Q16:Q76)</f>
        <v>19195620</v>
      </c>
      <c r="R77" s="109"/>
      <c r="S77" s="148">
        <f>ROUND(Q77/K77*100,2)</f>
        <v>4.3099999999999996</v>
      </c>
      <c r="T77" s="18"/>
      <c r="U77" s="29"/>
    </row>
    <row r="78" spans="1:21" x14ac:dyDescent="0.2">
      <c r="A78" s="33"/>
      <c r="B78" s="33"/>
      <c r="D78" s="14"/>
      <c r="E78" s="159"/>
      <c r="F78" s="14"/>
      <c r="G78" s="47"/>
      <c r="H78" s="18"/>
      <c r="I78" s="48"/>
      <c r="J78" s="14"/>
      <c r="K78" s="19"/>
      <c r="L78" s="14"/>
      <c r="M78" s="24"/>
      <c r="N78" s="24"/>
      <c r="O78" s="24"/>
      <c r="P78" s="24"/>
      <c r="Q78" s="24"/>
      <c r="R78" s="14"/>
      <c r="S78" s="37"/>
      <c r="T78" s="18"/>
      <c r="U78" s="29"/>
    </row>
    <row r="79" spans="1:21" s="14" customFormat="1" ht="15.75" x14ac:dyDescent="0.25">
      <c r="A79" s="93" t="s">
        <v>56</v>
      </c>
      <c r="B79" s="93"/>
      <c r="E79" s="159"/>
      <c r="G79" s="47"/>
      <c r="H79" s="18"/>
      <c r="I79" s="48"/>
      <c r="K79" s="19"/>
      <c r="M79" s="24"/>
      <c r="N79" s="24"/>
      <c r="O79" s="24"/>
      <c r="P79" s="24"/>
      <c r="Q79" s="24"/>
      <c r="S79" s="37"/>
      <c r="T79" s="18"/>
      <c r="U79" s="29"/>
    </row>
    <row r="80" spans="1:21" s="14" customFormat="1" ht="15.75" x14ac:dyDescent="0.25">
      <c r="A80" s="93"/>
      <c r="B80" s="93"/>
      <c r="E80" s="159"/>
      <c r="G80" s="47"/>
      <c r="H80" s="18"/>
      <c r="I80" s="48"/>
      <c r="K80" s="19"/>
      <c r="M80" s="24"/>
      <c r="N80" s="24"/>
      <c r="O80" s="24"/>
      <c r="P80" s="24"/>
      <c r="Q80" s="24"/>
      <c r="S80" s="37"/>
      <c r="T80" s="18"/>
      <c r="U80" s="29"/>
    </row>
    <row r="81" spans="1:23" s="14" customFormat="1" x14ac:dyDescent="0.2">
      <c r="A81" s="168">
        <v>330.1</v>
      </c>
      <c r="B81" s="64"/>
      <c r="C81" s="66" t="s">
        <v>66</v>
      </c>
      <c r="E81" s="159"/>
      <c r="K81" s="72"/>
      <c r="L81" s="69"/>
      <c r="M81" s="71"/>
      <c r="N81" s="71"/>
      <c r="O81" s="71"/>
      <c r="P81" s="71"/>
      <c r="Q81" s="71"/>
      <c r="S81" s="37"/>
      <c r="T81" s="18"/>
      <c r="U81" s="29"/>
      <c r="W81"/>
    </row>
    <row r="82" spans="1:23" s="14" customFormat="1" x14ac:dyDescent="0.2">
      <c r="A82" s="64"/>
      <c r="B82" s="64"/>
      <c r="C82" s="66" t="s">
        <v>67</v>
      </c>
      <c r="E82" s="159">
        <v>58440</v>
      </c>
      <c r="G82" s="47" t="s">
        <v>26</v>
      </c>
      <c r="H82" s="18"/>
      <c r="I82" s="48">
        <v>0</v>
      </c>
      <c r="K82" s="72">
        <v>4200000</v>
      </c>
      <c r="L82" s="69"/>
      <c r="M82" s="71">
        <v>2107099.98</v>
      </c>
      <c r="N82" s="71"/>
      <c r="O82" s="71">
        <v>2092900</v>
      </c>
      <c r="P82" s="71"/>
      <c r="Q82" s="71">
        <v>83394</v>
      </c>
      <c r="S82" s="37">
        <v>1.99</v>
      </c>
      <c r="T82" s="18"/>
      <c r="U82" s="29">
        <v>25.1</v>
      </c>
      <c r="W82"/>
    </row>
    <row r="83" spans="1:23" s="14" customFormat="1" x14ac:dyDescent="0.2">
      <c r="A83" s="64"/>
      <c r="B83" s="64"/>
      <c r="C83" s="66" t="s">
        <v>59</v>
      </c>
      <c r="E83" s="159"/>
      <c r="G83" s="47"/>
      <c r="H83" s="18"/>
      <c r="I83" s="48"/>
      <c r="K83" s="72"/>
      <c r="L83" s="69"/>
      <c r="M83" s="71"/>
      <c r="N83" s="71"/>
      <c r="O83" s="71"/>
      <c r="P83" s="71"/>
      <c r="Q83" s="71"/>
      <c r="S83" s="37"/>
      <c r="T83" s="18"/>
      <c r="U83" s="29"/>
      <c r="W83"/>
    </row>
    <row r="84" spans="1:23" s="14" customFormat="1" x14ac:dyDescent="0.2">
      <c r="A84" s="168">
        <v>330.3</v>
      </c>
      <c r="C84" s="14" t="s">
        <v>68</v>
      </c>
      <c r="E84" s="159"/>
      <c r="G84" s="47"/>
      <c r="H84" s="18"/>
      <c r="I84" s="48"/>
      <c r="K84" s="72"/>
      <c r="L84" s="69"/>
      <c r="M84" s="71"/>
      <c r="N84" s="71"/>
      <c r="O84" s="71"/>
      <c r="P84" s="71"/>
      <c r="Q84" s="71"/>
      <c r="S84" s="37"/>
      <c r="T84" s="18"/>
      <c r="U84" s="29"/>
      <c r="W84"/>
    </row>
    <row r="85" spans="1:23" s="14" customFormat="1" x14ac:dyDescent="0.2">
      <c r="A85" s="64"/>
      <c r="C85" s="14" t="s">
        <v>67</v>
      </c>
      <c r="E85" s="159">
        <v>58440</v>
      </c>
      <c r="G85" s="47" t="s">
        <v>17</v>
      </c>
      <c r="H85" s="18" t="s">
        <v>8</v>
      </c>
      <c r="I85" s="48">
        <v>0</v>
      </c>
      <c r="K85" s="72">
        <v>13633.6</v>
      </c>
      <c r="L85" s="69"/>
      <c r="M85" s="71">
        <v>10675.99</v>
      </c>
      <c r="N85" s="71"/>
      <c r="O85" s="71">
        <v>2958</v>
      </c>
      <c r="P85" s="71"/>
      <c r="Q85" s="71">
        <v>170</v>
      </c>
      <c r="S85" s="37">
        <v>1.25</v>
      </c>
      <c r="T85" s="18"/>
      <c r="U85" s="29">
        <v>17.399999999999999</v>
      </c>
      <c r="W85"/>
    </row>
    <row r="86" spans="1:23" s="14" customFormat="1" x14ac:dyDescent="0.2">
      <c r="A86" s="64"/>
      <c r="C86" s="14" t="s">
        <v>69</v>
      </c>
      <c r="E86" s="159">
        <v>56979</v>
      </c>
      <c r="G86" s="47" t="s">
        <v>17</v>
      </c>
      <c r="H86" s="18" t="s">
        <v>8</v>
      </c>
      <c r="I86" s="48">
        <v>0</v>
      </c>
      <c r="K86" s="72">
        <v>171079.55</v>
      </c>
      <c r="L86" s="69"/>
      <c r="M86" s="71">
        <v>109434.28</v>
      </c>
      <c r="N86" s="71"/>
      <c r="O86" s="71">
        <v>61645</v>
      </c>
      <c r="P86" s="71"/>
      <c r="Q86" s="71">
        <v>2296</v>
      </c>
      <c r="S86" s="37">
        <v>1.34</v>
      </c>
      <c r="T86" s="18"/>
      <c r="U86" s="29">
        <v>26.8</v>
      </c>
      <c r="W86"/>
    </row>
    <row r="87" spans="1:23" s="14" customFormat="1" x14ac:dyDescent="0.2">
      <c r="A87" s="64"/>
      <c r="C87" s="14" t="s">
        <v>70</v>
      </c>
      <c r="E87" s="159">
        <v>58806</v>
      </c>
      <c r="G87" s="47" t="s">
        <v>17</v>
      </c>
      <c r="H87" s="18" t="s">
        <v>8</v>
      </c>
      <c r="I87" s="48">
        <v>0</v>
      </c>
      <c r="K87" s="72">
        <v>63563.76</v>
      </c>
      <c r="L87" s="69"/>
      <c r="M87" s="71">
        <v>54919.7</v>
      </c>
      <c r="N87" s="71"/>
      <c r="O87" s="71">
        <v>8644</v>
      </c>
      <c r="P87" s="71"/>
      <c r="Q87" s="71">
        <v>541</v>
      </c>
      <c r="S87" s="37">
        <v>0.85</v>
      </c>
      <c r="T87" s="18"/>
      <c r="U87" s="29">
        <v>16</v>
      </c>
      <c r="W87"/>
    </row>
    <row r="88" spans="1:23" s="14" customFormat="1" x14ac:dyDescent="0.2">
      <c r="A88" s="64"/>
      <c r="C88" s="14" t="s">
        <v>71</v>
      </c>
      <c r="E88" s="159">
        <v>58806</v>
      </c>
      <c r="G88" s="47" t="s">
        <v>17</v>
      </c>
      <c r="H88" s="18" t="s">
        <v>8</v>
      </c>
      <c r="I88" s="48">
        <v>0</v>
      </c>
      <c r="K88" s="72">
        <v>9936.75</v>
      </c>
      <c r="L88" s="69"/>
      <c r="M88" s="71">
        <v>7746.53</v>
      </c>
      <c r="N88" s="71"/>
      <c r="O88" s="71">
        <v>2190</v>
      </c>
      <c r="P88" s="71"/>
      <c r="Q88" s="71">
        <v>58</v>
      </c>
      <c r="S88" s="37">
        <v>0.57999999999999996</v>
      </c>
      <c r="T88" s="18"/>
      <c r="U88" s="29">
        <v>37.799999999999997</v>
      </c>
      <c r="W88"/>
    </row>
    <row r="89" spans="1:23" s="14" customFormat="1" x14ac:dyDescent="0.2">
      <c r="A89" s="64"/>
      <c r="C89" s="14" t="s">
        <v>72</v>
      </c>
      <c r="E89" s="159">
        <v>58806</v>
      </c>
      <c r="G89" s="47" t="s">
        <v>17</v>
      </c>
      <c r="H89" s="18" t="s">
        <v>8</v>
      </c>
      <c r="I89" s="48">
        <v>0</v>
      </c>
      <c r="K89" s="72">
        <v>23166.89</v>
      </c>
      <c r="L89" s="69"/>
      <c r="M89" s="71">
        <v>16851.2</v>
      </c>
      <c r="N89" s="71"/>
      <c r="O89" s="71">
        <v>6316</v>
      </c>
      <c r="P89" s="71"/>
      <c r="Q89" s="71">
        <v>320</v>
      </c>
      <c r="S89" s="37">
        <v>1.38</v>
      </c>
      <c r="T89" s="18"/>
      <c r="U89" s="29">
        <v>19.7</v>
      </c>
      <c r="W89"/>
    </row>
    <row r="90" spans="1:23" s="14" customFormat="1" x14ac:dyDescent="0.2">
      <c r="A90" s="64"/>
      <c r="C90" s="14" t="s">
        <v>73</v>
      </c>
      <c r="E90" s="159">
        <v>63189</v>
      </c>
      <c r="G90" s="47" t="s">
        <v>17</v>
      </c>
      <c r="H90" s="18" t="s">
        <v>8</v>
      </c>
      <c r="I90" s="48">
        <v>0</v>
      </c>
      <c r="K90" s="72">
        <v>6783236.8899999997</v>
      </c>
      <c r="L90" s="69"/>
      <c r="M90" s="71">
        <v>2524159.46</v>
      </c>
      <c r="N90" s="71"/>
      <c r="O90" s="71">
        <v>4259077</v>
      </c>
      <c r="P90" s="71"/>
      <c r="Q90" s="71">
        <v>125202</v>
      </c>
      <c r="S90" s="37">
        <v>1.85</v>
      </c>
      <c r="T90" s="18"/>
      <c r="U90" s="29">
        <v>34</v>
      </c>
      <c r="W90"/>
    </row>
    <row r="91" spans="1:23" s="14" customFormat="1" x14ac:dyDescent="0.2">
      <c r="A91" s="64"/>
      <c r="C91" s="14" t="s">
        <v>74</v>
      </c>
      <c r="E91" s="159">
        <v>65745</v>
      </c>
      <c r="G91" s="47" t="s">
        <v>17</v>
      </c>
      <c r="H91" s="18" t="s">
        <v>8</v>
      </c>
      <c r="I91" s="48">
        <v>0</v>
      </c>
      <c r="K91" s="68">
        <v>29413621.640000001</v>
      </c>
      <c r="L91" s="69"/>
      <c r="M91" s="70">
        <v>9332646.6699999999</v>
      </c>
      <c r="N91" s="71"/>
      <c r="O91" s="70">
        <v>20080975</v>
      </c>
      <c r="P91" s="71"/>
      <c r="Q91" s="70">
        <v>512637</v>
      </c>
      <c r="S91" s="37">
        <v>1.74</v>
      </c>
      <c r="T91" s="18"/>
      <c r="U91" s="29">
        <v>39.200000000000003</v>
      </c>
      <c r="W91"/>
    </row>
    <row r="92" spans="1:23" s="14" customFormat="1" x14ac:dyDescent="0.2">
      <c r="A92" s="64"/>
      <c r="C92" s="14" t="s">
        <v>59</v>
      </c>
      <c r="E92" s="159"/>
      <c r="G92" s="47"/>
      <c r="H92" s="18"/>
      <c r="I92" s="48"/>
      <c r="K92" s="72"/>
      <c r="L92" s="69"/>
      <c r="M92" s="71"/>
      <c r="N92" s="71"/>
      <c r="O92" s="71"/>
      <c r="P92" s="71"/>
      <c r="Q92" s="71"/>
      <c r="S92" s="37"/>
      <c r="T92" s="18"/>
      <c r="U92" s="29"/>
      <c r="W92"/>
    </row>
    <row r="93" spans="1:23" s="14" customFormat="1" x14ac:dyDescent="0.2">
      <c r="A93" s="64"/>
      <c r="C93" s="14" t="s">
        <v>332</v>
      </c>
      <c r="E93" s="159"/>
      <c r="G93" s="47"/>
      <c r="H93" s="18"/>
      <c r="I93" s="48"/>
      <c r="K93" s="72">
        <f>SUBTOTAL(9,K85:K92)</f>
        <v>36478239.079999998</v>
      </c>
      <c r="L93" s="69"/>
      <c r="M93" s="71">
        <f>SUBTOTAL(9,M85:M92)</f>
        <v>12056433.83</v>
      </c>
      <c r="N93" s="71"/>
      <c r="O93" s="71">
        <f>SUBTOTAL(9,O85:O92)</f>
        <v>24421805</v>
      </c>
      <c r="P93" s="71"/>
      <c r="Q93" s="71">
        <f>SUBTOTAL(9,Q85:Q92)</f>
        <v>641224</v>
      </c>
      <c r="S93" s="37">
        <f>ROUND(Q93/K93*100,2)</f>
        <v>1.76</v>
      </c>
      <c r="T93" s="18"/>
      <c r="U93" s="29"/>
      <c r="W93"/>
    </row>
    <row r="94" spans="1:23" s="14" customFormat="1" x14ac:dyDescent="0.2">
      <c r="A94" s="64"/>
      <c r="C94" s="14" t="s">
        <v>59</v>
      </c>
      <c r="E94" s="159"/>
      <c r="G94" s="47"/>
      <c r="H94" s="18"/>
      <c r="I94" s="48"/>
      <c r="K94" s="72"/>
      <c r="L94" s="69"/>
      <c r="M94" s="71"/>
      <c r="N94" s="71"/>
      <c r="O94" s="71"/>
      <c r="P94" s="71"/>
      <c r="Q94" s="71"/>
      <c r="S94" s="37"/>
      <c r="T94" s="18"/>
      <c r="U94" s="29"/>
      <c r="W94"/>
    </row>
    <row r="95" spans="1:23" s="14" customFormat="1" x14ac:dyDescent="0.2">
      <c r="A95" s="168">
        <v>330.31</v>
      </c>
      <c r="C95" s="14" t="s">
        <v>75</v>
      </c>
      <c r="E95" s="159"/>
      <c r="K95" s="72"/>
      <c r="L95" s="69"/>
      <c r="M95" s="71"/>
      <c r="N95" s="71"/>
      <c r="O95" s="71"/>
      <c r="P95" s="71"/>
      <c r="Q95" s="71"/>
      <c r="S95" s="37"/>
      <c r="T95" s="18"/>
      <c r="U95" s="29"/>
      <c r="W95"/>
    </row>
    <row r="96" spans="1:23" s="14" customFormat="1" x14ac:dyDescent="0.2">
      <c r="A96" s="64"/>
      <c r="C96" s="14" t="s">
        <v>73</v>
      </c>
      <c r="E96" s="159">
        <v>63189</v>
      </c>
      <c r="G96" s="47" t="s">
        <v>17</v>
      </c>
      <c r="H96" s="18" t="s">
        <v>8</v>
      </c>
      <c r="I96" s="48">
        <v>0</v>
      </c>
      <c r="K96" s="72">
        <v>242033.02</v>
      </c>
      <c r="L96" s="69"/>
      <c r="M96" s="71">
        <v>60608.57</v>
      </c>
      <c r="N96" s="71"/>
      <c r="O96" s="71">
        <v>181424</v>
      </c>
      <c r="P96" s="71"/>
      <c r="Q96" s="71">
        <v>3623</v>
      </c>
      <c r="S96" s="37">
        <v>1.5</v>
      </c>
      <c r="T96" s="18"/>
      <c r="U96" s="29">
        <v>50.1</v>
      </c>
      <c r="W96"/>
    </row>
    <row r="97" spans="1:23" s="14" customFormat="1" x14ac:dyDescent="0.2">
      <c r="A97" s="64"/>
      <c r="C97" s="14" t="s">
        <v>59</v>
      </c>
      <c r="E97" s="159"/>
      <c r="G97" s="47"/>
      <c r="H97" s="18"/>
      <c r="I97" s="48"/>
      <c r="K97" s="72"/>
      <c r="L97" s="69"/>
      <c r="M97" s="71"/>
      <c r="N97" s="71"/>
      <c r="O97" s="71"/>
      <c r="P97" s="71"/>
      <c r="Q97" s="71"/>
      <c r="S97" s="37"/>
      <c r="T97" s="18"/>
      <c r="U97" s="29"/>
      <c r="W97"/>
    </row>
    <row r="98" spans="1:23" s="14" customFormat="1" x14ac:dyDescent="0.2">
      <c r="A98" s="168">
        <v>330.4</v>
      </c>
      <c r="C98" s="14" t="s">
        <v>76</v>
      </c>
      <c r="E98" s="159"/>
      <c r="G98" s="87"/>
      <c r="H98" s="45"/>
      <c r="I98" s="50"/>
      <c r="J98" s="39"/>
      <c r="K98" s="75"/>
      <c r="L98" s="76"/>
      <c r="M98" s="77"/>
      <c r="N98" s="77"/>
      <c r="O98" s="77"/>
      <c r="P98" s="77"/>
      <c r="Q98" s="77"/>
      <c r="R98" s="39"/>
      <c r="S98" s="127"/>
      <c r="T98" s="45"/>
      <c r="U98" s="133"/>
      <c r="W98"/>
    </row>
    <row r="99" spans="1:23" s="14" customFormat="1" x14ac:dyDescent="0.2">
      <c r="A99" s="64"/>
      <c r="C99" s="14" t="s">
        <v>67</v>
      </c>
      <c r="E99" s="159">
        <v>58440</v>
      </c>
      <c r="G99" s="47" t="s">
        <v>258</v>
      </c>
      <c r="H99" s="18" t="s">
        <v>8</v>
      </c>
      <c r="I99" s="48">
        <v>0</v>
      </c>
      <c r="K99" s="75">
        <v>3626.67</v>
      </c>
      <c r="L99" s="69"/>
      <c r="M99" s="77">
        <v>3626.67</v>
      </c>
      <c r="N99" s="71"/>
      <c r="O99" s="77">
        <v>0</v>
      </c>
      <c r="P99" s="71"/>
      <c r="Q99" s="77">
        <v>0</v>
      </c>
      <c r="S99" s="37">
        <v>0</v>
      </c>
      <c r="T99" s="18"/>
      <c r="U99" s="29">
        <v>0</v>
      </c>
      <c r="W99"/>
    </row>
    <row r="100" spans="1:23" s="14" customFormat="1" x14ac:dyDescent="0.2">
      <c r="A100" s="64"/>
      <c r="C100" s="14" t="s">
        <v>69</v>
      </c>
      <c r="E100" s="159">
        <v>56979</v>
      </c>
      <c r="G100" s="47" t="s">
        <v>258</v>
      </c>
      <c r="H100" s="18" t="s">
        <v>8</v>
      </c>
      <c r="I100" s="48">
        <v>0</v>
      </c>
      <c r="K100" s="75">
        <v>246562.25</v>
      </c>
      <c r="L100" s="69"/>
      <c r="M100" s="77">
        <v>239896.49</v>
      </c>
      <c r="N100" s="71"/>
      <c r="O100" s="77">
        <v>6666</v>
      </c>
      <c r="P100" s="71"/>
      <c r="Q100" s="77">
        <v>298</v>
      </c>
      <c r="S100" s="37">
        <v>0.12</v>
      </c>
      <c r="T100" s="18"/>
      <c r="U100" s="29">
        <v>22.4</v>
      </c>
      <c r="W100"/>
    </row>
    <row r="101" spans="1:23" s="14" customFormat="1" x14ac:dyDescent="0.2">
      <c r="A101" s="64"/>
      <c r="C101" s="14" t="s">
        <v>71</v>
      </c>
      <c r="E101" s="159">
        <v>58806</v>
      </c>
      <c r="G101" s="47" t="s">
        <v>258</v>
      </c>
      <c r="H101" s="18" t="s">
        <v>8</v>
      </c>
      <c r="I101" s="48">
        <v>0</v>
      </c>
      <c r="K101" s="75">
        <v>979.5</v>
      </c>
      <c r="L101" s="69"/>
      <c r="M101" s="77">
        <v>979.5</v>
      </c>
      <c r="N101" s="71"/>
      <c r="O101" s="77">
        <v>0</v>
      </c>
      <c r="P101" s="71"/>
      <c r="Q101" s="77">
        <v>0</v>
      </c>
      <c r="S101" s="37">
        <v>0</v>
      </c>
      <c r="T101" s="18"/>
      <c r="U101" s="29">
        <v>0</v>
      </c>
      <c r="W101"/>
    </row>
    <row r="102" spans="1:23" s="14" customFormat="1" x14ac:dyDescent="0.2">
      <c r="A102" s="64"/>
      <c r="C102" s="14" t="s">
        <v>72</v>
      </c>
      <c r="E102" s="159">
        <v>58806</v>
      </c>
      <c r="G102" s="47" t="s">
        <v>258</v>
      </c>
      <c r="H102" s="18" t="s">
        <v>8</v>
      </c>
      <c r="I102" s="48">
        <v>0</v>
      </c>
      <c r="K102" s="75">
        <v>2708437.11</v>
      </c>
      <c r="L102" s="69"/>
      <c r="M102" s="77">
        <v>1684646.54</v>
      </c>
      <c r="N102" s="71"/>
      <c r="O102" s="77">
        <v>1023791</v>
      </c>
      <c r="P102" s="71"/>
      <c r="Q102" s="77">
        <v>28210</v>
      </c>
      <c r="S102" s="37">
        <v>1.04</v>
      </c>
      <c r="T102" s="18"/>
      <c r="U102" s="29">
        <v>36.299999999999997</v>
      </c>
      <c r="W102"/>
    </row>
    <row r="103" spans="1:23" s="14" customFormat="1" x14ac:dyDescent="0.2">
      <c r="A103" s="64"/>
      <c r="C103" s="14" t="s">
        <v>73</v>
      </c>
      <c r="E103" s="159">
        <v>63189</v>
      </c>
      <c r="G103" s="47" t="s">
        <v>258</v>
      </c>
      <c r="H103" s="18" t="s">
        <v>8</v>
      </c>
      <c r="I103" s="48">
        <v>0</v>
      </c>
      <c r="K103" s="75">
        <v>365924.35</v>
      </c>
      <c r="L103" s="69"/>
      <c r="M103" s="77">
        <v>165074.71</v>
      </c>
      <c r="N103" s="71"/>
      <c r="O103" s="77">
        <v>200850</v>
      </c>
      <c r="P103" s="71"/>
      <c r="Q103" s="77">
        <v>7563</v>
      </c>
      <c r="S103" s="37">
        <v>2.0699999999999998</v>
      </c>
      <c r="T103" s="18"/>
      <c r="U103" s="29">
        <v>26.6</v>
      </c>
      <c r="W103"/>
    </row>
    <row r="104" spans="1:23" s="14" customFormat="1" x14ac:dyDescent="0.2">
      <c r="A104" s="64"/>
      <c r="C104" s="14" t="s">
        <v>74</v>
      </c>
      <c r="E104" s="159">
        <v>65745</v>
      </c>
      <c r="G104" s="47" t="s">
        <v>258</v>
      </c>
      <c r="H104" s="18" t="s">
        <v>8</v>
      </c>
      <c r="I104" s="48">
        <v>0</v>
      </c>
      <c r="K104" s="68">
        <v>80869.91</v>
      </c>
      <c r="L104" s="69"/>
      <c r="M104" s="70">
        <v>13104.76</v>
      </c>
      <c r="N104" s="71"/>
      <c r="O104" s="70">
        <v>67765</v>
      </c>
      <c r="P104" s="71"/>
      <c r="Q104" s="70">
        <v>1251</v>
      </c>
      <c r="S104" s="37">
        <v>1.55</v>
      </c>
      <c r="T104" s="18"/>
      <c r="U104" s="29">
        <v>54.2</v>
      </c>
      <c r="W104"/>
    </row>
    <row r="105" spans="1:23" s="14" customFormat="1" x14ac:dyDescent="0.2">
      <c r="A105" s="64"/>
      <c r="C105" s="14" t="s">
        <v>59</v>
      </c>
      <c r="E105" s="159"/>
      <c r="G105" s="47"/>
      <c r="H105" s="18"/>
      <c r="I105" s="48"/>
      <c r="K105" s="75"/>
      <c r="L105" s="69"/>
      <c r="M105" s="77"/>
      <c r="N105" s="71"/>
      <c r="O105" s="77"/>
      <c r="P105" s="71"/>
      <c r="Q105" s="77"/>
      <c r="S105" s="37"/>
      <c r="T105" s="18"/>
      <c r="U105" s="29"/>
      <c r="W105"/>
    </row>
    <row r="106" spans="1:23" s="14" customFormat="1" x14ac:dyDescent="0.2">
      <c r="A106" s="64"/>
      <c r="C106" s="14" t="s">
        <v>333</v>
      </c>
      <c r="E106" s="159"/>
      <c r="G106" s="47"/>
      <c r="H106" s="18"/>
      <c r="I106" s="48"/>
      <c r="K106" s="75">
        <f>SUBTOTAL(9,K99:K105)</f>
        <v>3406399.79</v>
      </c>
      <c r="L106" s="69"/>
      <c r="M106" s="77">
        <f>SUBTOTAL(9,M99:M105)</f>
        <v>2107328.67</v>
      </c>
      <c r="N106" s="71"/>
      <c r="O106" s="77">
        <f>SUBTOTAL(9,O99:O105)</f>
        <v>1299072</v>
      </c>
      <c r="P106" s="71"/>
      <c r="Q106" s="77">
        <f>SUBTOTAL(9,Q99:Q105)</f>
        <v>37322</v>
      </c>
      <c r="S106" s="37">
        <f>ROUND(Q106/K106*100,2)</f>
        <v>1.1000000000000001</v>
      </c>
      <c r="T106" s="18"/>
      <c r="U106" s="29"/>
      <c r="W106"/>
    </row>
    <row r="107" spans="1:23" s="14" customFormat="1" x14ac:dyDescent="0.2">
      <c r="A107" s="64"/>
      <c r="C107" s="14" t="s">
        <v>59</v>
      </c>
      <c r="E107" s="159"/>
      <c r="G107" s="47"/>
      <c r="H107" s="18"/>
      <c r="I107" s="48"/>
      <c r="K107" s="75"/>
      <c r="L107" s="69"/>
      <c r="M107" s="77"/>
      <c r="N107" s="71"/>
      <c r="O107" s="77"/>
      <c r="P107" s="71"/>
      <c r="Q107" s="77"/>
      <c r="S107" s="37"/>
      <c r="T107" s="18"/>
      <c r="U107" s="29"/>
      <c r="W107"/>
    </row>
    <row r="108" spans="1:23" s="14" customFormat="1" x14ac:dyDescent="0.2">
      <c r="A108" s="168">
        <v>330.41</v>
      </c>
      <c r="C108" s="14" t="s">
        <v>77</v>
      </c>
      <c r="E108" s="159"/>
      <c r="G108" s="47"/>
      <c r="H108" s="18"/>
      <c r="I108" s="48"/>
      <c r="K108" s="72"/>
      <c r="L108" s="69"/>
      <c r="M108" s="71"/>
      <c r="N108" s="71"/>
      <c r="O108" s="71"/>
      <c r="P108" s="71"/>
      <c r="Q108" s="71"/>
      <c r="S108" s="37"/>
      <c r="T108" s="18"/>
      <c r="U108" s="29"/>
      <c r="W108"/>
    </row>
    <row r="109" spans="1:23" s="14" customFormat="1" x14ac:dyDescent="0.2">
      <c r="A109" s="64"/>
      <c r="C109" s="14" t="s">
        <v>78</v>
      </c>
      <c r="E109" s="159">
        <v>63189</v>
      </c>
      <c r="G109" s="47" t="s">
        <v>258</v>
      </c>
      <c r="H109" s="18" t="s">
        <v>8</v>
      </c>
      <c r="I109" s="48">
        <v>0</v>
      </c>
      <c r="K109" s="72">
        <v>1992208.04</v>
      </c>
      <c r="L109" s="69"/>
      <c r="M109" s="71">
        <v>214509.69</v>
      </c>
      <c r="N109" s="71"/>
      <c r="O109" s="71">
        <v>1777698</v>
      </c>
      <c r="P109" s="71"/>
      <c r="Q109" s="71">
        <v>35344</v>
      </c>
      <c r="S109" s="37">
        <v>1.77</v>
      </c>
      <c r="T109" s="18"/>
      <c r="U109" s="29">
        <v>50.3</v>
      </c>
      <c r="W109"/>
    </row>
    <row r="110" spans="1:23" s="14" customFormat="1" x14ac:dyDescent="0.2">
      <c r="A110" s="64"/>
      <c r="C110" s="14" t="s">
        <v>74</v>
      </c>
      <c r="E110" s="159">
        <v>65745</v>
      </c>
      <c r="G110" s="47" t="s">
        <v>258</v>
      </c>
      <c r="H110" s="18" t="s">
        <v>8</v>
      </c>
      <c r="I110" s="48">
        <v>0</v>
      </c>
      <c r="K110" s="68">
        <v>982234.97</v>
      </c>
      <c r="L110" s="69"/>
      <c r="M110" s="70">
        <v>212591.86</v>
      </c>
      <c r="N110" s="71"/>
      <c r="O110" s="70">
        <v>769643</v>
      </c>
      <c r="P110" s="71"/>
      <c r="Q110" s="70">
        <v>13865</v>
      </c>
      <c r="S110" s="37">
        <v>1.41</v>
      </c>
      <c r="T110" s="18"/>
      <c r="U110" s="29">
        <v>55.5</v>
      </c>
      <c r="W110"/>
    </row>
    <row r="111" spans="1:23" s="14" customFormat="1" x14ac:dyDescent="0.2">
      <c r="A111" s="64"/>
      <c r="C111" s="14" t="s">
        <v>59</v>
      </c>
      <c r="E111" s="159"/>
      <c r="G111" s="47"/>
      <c r="H111" s="18"/>
      <c r="I111" s="48"/>
      <c r="K111" s="72"/>
      <c r="L111" s="69"/>
      <c r="M111" s="71"/>
      <c r="N111" s="71"/>
      <c r="O111" s="71"/>
      <c r="P111" s="71"/>
      <c r="Q111" s="71"/>
      <c r="S111" s="37"/>
      <c r="T111" s="18"/>
      <c r="U111" s="29"/>
      <c r="W111"/>
    </row>
    <row r="112" spans="1:23" s="14" customFormat="1" x14ac:dyDescent="0.2">
      <c r="A112" s="64"/>
      <c r="C112" s="14" t="s">
        <v>79</v>
      </c>
      <c r="E112" s="159"/>
      <c r="G112" s="47"/>
      <c r="H112" s="18"/>
      <c r="I112" s="48"/>
      <c r="K112" s="72">
        <f>SUBTOTAL(9,K109:K111)</f>
        <v>2974443.01</v>
      </c>
      <c r="L112" s="69"/>
      <c r="M112" s="71">
        <f>SUBTOTAL(9,M109:M111)</f>
        <v>427101.55</v>
      </c>
      <c r="N112" s="71"/>
      <c r="O112" s="71">
        <f>SUBTOTAL(9,O109:O111)</f>
        <v>2547341</v>
      </c>
      <c r="P112" s="71"/>
      <c r="Q112" s="71">
        <f>SUBTOTAL(9,Q109:Q111)</f>
        <v>49209</v>
      </c>
      <c r="S112" s="37">
        <f>ROUND(Q112/K112*100,2)</f>
        <v>1.65</v>
      </c>
      <c r="T112" s="18"/>
      <c r="U112" s="29"/>
      <c r="W112"/>
    </row>
    <row r="113" spans="1:23" s="14" customFormat="1" x14ac:dyDescent="0.2">
      <c r="A113" s="64"/>
      <c r="C113" s="14" t="s">
        <v>59</v>
      </c>
      <c r="E113" s="159"/>
      <c r="G113" s="47"/>
      <c r="H113" s="18"/>
      <c r="I113" s="48"/>
      <c r="K113" s="72"/>
      <c r="L113" s="69"/>
      <c r="M113" s="71"/>
      <c r="N113" s="71"/>
      <c r="O113" s="71"/>
      <c r="P113" s="71"/>
      <c r="Q113" s="71"/>
      <c r="S113" s="37"/>
      <c r="T113" s="18"/>
      <c r="U113" s="29"/>
      <c r="W113"/>
    </row>
    <row r="114" spans="1:23" s="14" customFormat="1" x14ac:dyDescent="0.2">
      <c r="A114" s="168">
        <v>331</v>
      </c>
      <c r="B114" s="64"/>
      <c r="C114" s="63" t="s">
        <v>95</v>
      </c>
      <c r="E114" s="159"/>
      <c r="G114" s="47"/>
      <c r="H114" s="18"/>
      <c r="I114" s="48"/>
      <c r="K114" s="72"/>
      <c r="L114" s="69"/>
      <c r="M114" s="71"/>
      <c r="N114" s="71"/>
      <c r="O114" s="71"/>
      <c r="P114" s="71"/>
      <c r="Q114" s="71"/>
      <c r="S114" s="37"/>
      <c r="T114" s="18"/>
      <c r="U114" s="29"/>
      <c r="W114"/>
    </row>
    <row r="115" spans="1:23" s="14" customFormat="1" x14ac:dyDescent="0.2">
      <c r="A115" s="64"/>
      <c r="B115" s="64"/>
      <c r="C115" s="14" t="s">
        <v>80</v>
      </c>
      <c r="E115" s="159">
        <v>63189</v>
      </c>
      <c r="G115" s="47" t="s">
        <v>259</v>
      </c>
      <c r="H115" s="18" t="s">
        <v>8</v>
      </c>
      <c r="I115" s="48">
        <v>-7</v>
      </c>
      <c r="K115" s="72">
        <v>8198986.3499999996</v>
      </c>
      <c r="L115" s="69"/>
      <c r="M115" s="71">
        <v>1831747.45</v>
      </c>
      <c r="N115" s="71"/>
      <c r="O115" s="71">
        <v>6941168</v>
      </c>
      <c r="P115" s="71"/>
      <c r="Q115" s="71">
        <v>149638</v>
      </c>
      <c r="S115" s="37">
        <v>1.83</v>
      </c>
      <c r="T115" s="18"/>
      <c r="U115" s="29">
        <v>46.4</v>
      </c>
      <c r="W115"/>
    </row>
    <row r="116" spans="1:23" s="14" customFormat="1" x14ac:dyDescent="0.2">
      <c r="A116" s="64"/>
      <c r="B116" s="64"/>
      <c r="C116" s="14" t="s">
        <v>67</v>
      </c>
      <c r="E116" s="159">
        <v>58440</v>
      </c>
      <c r="G116" s="47" t="s">
        <v>259</v>
      </c>
      <c r="H116" s="18" t="s">
        <v>8</v>
      </c>
      <c r="I116" s="48">
        <v>-5</v>
      </c>
      <c r="K116" s="72">
        <v>5471929.54</v>
      </c>
      <c r="L116" s="69"/>
      <c r="M116" s="71">
        <v>1140979.6499999999</v>
      </c>
      <c r="N116" s="71"/>
      <c r="O116" s="71">
        <v>4604546</v>
      </c>
      <c r="P116" s="71"/>
      <c r="Q116" s="71">
        <v>126940</v>
      </c>
      <c r="S116" s="37">
        <v>2.3199999999999998</v>
      </c>
      <c r="T116" s="18"/>
      <c r="U116" s="29">
        <v>36.299999999999997</v>
      </c>
      <c r="W116"/>
    </row>
    <row r="117" spans="1:23" s="14" customFormat="1" x14ac:dyDescent="0.2">
      <c r="A117" s="64"/>
      <c r="B117" s="64"/>
      <c r="C117" s="14" t="s">
        <v>69</v>
      </c>
      <c r="E117" s="159">
        <v>56979</v>
      </c>
      <c r="G117" s="47" t="s">
        <v>259</v>
      </c>
      <c r="H117" s="18" t="s">
        <v>8</v>
      </c>
      <c r="I117" s="48">
        <v>-6</v>
      </c>
      <c r="K117" s="72">
        <v>7686252.0099999998</v>
      </c>
      <c r="L117" s="69"/>
      <c r="M117" s="71">
        <v>1466587.9</v>
      </c>
      <c r="N117" s="71"/>
      <c r="O117" s="71">
        <v>6680839</v>
      </c>
      <c r="P117" s="71"/>
      <c r="Q117" s="71">
        <v>206700</v>
      </c>
      <c r="S117" s="37">
        <v>2.69</v>
      </c>
      <c r="T117" s="18"/>
      <c r="U117" s="29">
        <v>32.299999999999997</v>
      </c>
      <c r="W117"/>
    </row>
    <row r="118" spans="1:23" s="14" customFormat="1" x14ac:dyDescent="0.2">
      <c r="A118" s="64"/>
      <c r="B118" s="64"/>
      <c r="C118" s="14" t="s">
        <v>70</v>
      </c>
      <c r="E118" s="159">
        <v>58806</v>
      </c>
      <c r="G118" s="47" t="s">
        <v>259</v>
      </c>
      <c r="H118" s="18" t="s">
        <v>8</v>
      </c>
      <c r="I118" s="48">
        <v>-6</v>
      </c>
      <c r="K118" s="72">
        <v>1114579.6100000001</v>
      </c>
      <c r="L118" s="69"/>
      <c r="M118" s="71">
        <v>535115.06000000006</v>
      </c>
      <c r="N118" s="71"/>
      <c r="O118" s="71">
        <v>646339</v>
      </c>
      <c r="P118" s="71"/>
      <c r="Q118" s="71">
        <v>17502</v>
      </c>
      <c r="S118" s="37">
        <v>1.57</v>
      </c>
      <c r="T118" s="18"/>
      <c r="U118" s="29">
        <v>36.9</v>
      </c>
      <c r="W118"/>
    </row>
    <row r="119" spans="1:23" s="14" customFormat="1" x14ac:dyDescent="0.2">
      <c r="A119" s="64"/>
      <c r="B119" s="64"/>
      <c r="C119" s="14" t="s">
        <v>71</v>
      </c>
      <c r="E119" s="159">
        <v>58806</v>
      </c>
      <c r="G119" s="47" t="s">
        <v>259</v>
      </c>
      <c r="H119" s="18" t="s">
        <v>8</v>
      </c>
      <c r="I119" s="48">
        <v>-4</v>
      </c>
      <c r="K119" s="72">
        <v>20049059.52</v>
      </c>
      <c r="L119" s="69"/>
      <c r="M119" s="71">
        <v>2189910.77</v>
      </c>
      <c r="N119" s="71"/>
      <c r="O119" s="71">
        <v>18661111</v>
      </c>
      <c r="P119" s="71"/>
      <c r="Q119" s="71">
        <v>502464</v>
      </c>
      <c r="S119" s="37">
        <v>2.5099999999999998</v>
      </c>
      <c r="T119" s="18"/>
      <c r="U119" s="29">
        <v>37.1</v>
      </c>
      <c r="W119"/>
    </row>
    <row r="120" spans="1:23" s="14" customFormat="1" x14ac:dyDescent="0.2">
      <c r="A120" s="64"/>
      <c r="B120" s="64"/>
      <c r="C120" s="14" t="s">
        <v>72</v>
      </c>
      <c r="E120" s="159">
        <v>58806</v>
      </c>
      <c r="G120" s="47" t="s">
        <v>259</v>
      </c>
      <c r="H120" s="18" t="s">
        <v>8</v>
      </c>
      <c r="I120" s="48">
        <v>-4</v>
      </c>
      <c r="K120" s="72">
        <v>6751666.1600000001</v>
      </c>
      <c r="L120" s="69"/>
      <c r="M120" s="71">
        <v>899754.49</v>
      </c>
      <c r="N120" s="71"/>
      <c r="O120" s="71">
        <v>6121978</v>
      </c>
      <c r="P120" s="71"/>
      <c r="Q120" s="71">
        <v>164159</v>
      </c>
      <c r="S120" s="37">
        <v>2.4300000000000002</v>
      </c>
      <c r="T120" s="18"/>
      <c r="U120" s="29">
        <v>37.299999999999997</v>
      </c>
      <c r="W120"/>
    </row>
    <row r="121" spans="1:23" s="14" customFormat="1" x14ac:dyDescent="0.2">
      <c r="A121" s="64"/>
      <c r="B121" s="64"/>
      <c r="C121" s="14" t="s">
        <v>73</v>
      </c>
      <c r="E121" s="159">
        <v>63189</v>
      </c>
      <c r="G121" s="47" t="s">
        <v>259</v>
      </c>
      <c r="H121" s="18" t="s">
        <v>8</v>
      </c>
      <c r="I121" s="48">
        <v>-13</v>
      </c>
      <c r="K121" s="72">
        <v>23434868.699999999</v>
      </c>
      <c r="L121" s="69"/>
      <c r="M121" s="71">
        <v>5716415.3399999999</v>
      </c>
      <c r="N121" s="71"/>
      <c r="O121" s="71">
        <v>20764986</v>
      </c>
      <c r="P121" s="71"/>
      <c r="Q121" s="71">
        <v>446484</v>
      </c>
      <c r="S121" s="37">
        <v>1.91</v>
      </c>
      <c r="T121" s="18"/>
      <c r="U121" s="29">
        <v>46.5</v>
      </c>
      <c r="W121"/>
    </row>
    <row r="122" spans="1:23" s="14" customFormat="1" x14ac:dyDescent="0.2">
      <c r="A122" s="64"/>
      <c r="B122" s="64"/>
      <c r="C122" s="14" t="s">
        <v>74</v>
      </c>
      <c r="E122" s="159">
        <v>65745</v>
      </c>
      <c r="G122" s="47" t="s">
        <v>259</v>
      </c>
      <c r="H122" s="18" t="s">
        <v>8</v>
      </c>
      <c r="I122" s="48">
        <v>-21</v>
      </c>
      <c r="K122" s="68">
        <v>21487759.850000001</v>
      </c>
      <c r="L122" s="69"/>
      <c r="M122" s="70">
        <v>5899734.2800000003</v>
      </c>
      <c r="N122" s="71"/>
      <c r="O122" s="70">
        <v>20100455</v>
      </c>
      <c r="P122" s="71"/>
      <c r="Q122" s="70">
        <v>391349</v>
      </c>
      <c r="S122" s="37">
        <v>1.82</v>
      </c>
      <c r="T122" s="18"/>
      <c r="U122" s="29">
        <v>51.4</v>
      </c>
      <c r="W122"/>
    </row>
    <row r="123" spans="1:23" s="14" customFormat="1" x14ac:dyDescent="0.2">
      <c r="A123" s="64"/>
      <c r="B123" s="64"/>
      <c r="C123" s="63" t="s">
        <v>59</v>
      </c>
      <c r="E123" s="159"/>
      <c r="G123" s="47"/>
      <c r="H123" s="18"/>
      <c r="I123" s="48"/>
      <c r="K123" s="72"/>
      <c r="L123" s="69"/>
      <c r="M123" s="71"/>
      <c r="N123" s="71"/>
      <c r="O123" s="71"/>
      <c r="P123" s="71"/>
      <c r="Q123" s="71"/>
      <c r="S123" s="37"/>
      <c r="T123" s="18"/>
      <c r="U123" s="29"/>
      <c r="W123"/>
    </row>
    <row r="124" spans="1:23" s="14" customFormat="1" x14ac:dyDescent="0.2">
      <c r="A124" s="64"/>
      <c r="B124" s="64"/>
      <c r="C124" s="14" t="s">
        <v>334</v>
      </c>
      <c r="E124" s="159"/>
      <c r="G124" s="47"/>
      <c r="H124" s="18"/>
      <c r="I124" s="48"/>
      <c r="K124" s="72">
        <f>SUBTOTAL(9,K115:K123)</f>
        <v>94195101.74000001</v>
      </c>
      <c r="L124" s="69"/>
      <c r="M124" s="71">
        <f>SUBTOTAL(9,M115:M123)</f>
        <v>19680244.940000001</v>
      </c>
      <c r="N124" s="71"/>
      <c r="O124" s="71">
        <f>SUBTOTAL(9,O115:O123)</f>
        <v>84521422</v>
      </c>
      <c r="P124" s="71"/>
      <c r="Q124" s="71">
        <f>SUBTOTAL(9,Q115:Q123)</f>
        <v>2005236</v>
      </c>
      <c r="S124" s="37">
        <f>ROUND(Q124/K124*100,2)</f>
        <v>2.13</v>
      </c>
      <c r="T124" s="18"/>
      <c r="U124" s="29"/>
      <c r="W124"/>
    </row>
    <row r="125" spans="1:23" s="14" customFormat="1" x14ac:dyDescent="0.2">
      <c r="A125" s="64"/>
      <c r="B125" s="64"/>
      <c r="C125" s="63" t="s">
        <v>59</v>
      </c>
      <c r="E125" s="159"/>
      <c r="G125" s="47"/>
      <c r="H125" s="18"/>
      <c r="I125" s="48"/>
      <c r="K125" s="72"/>
      <c r="L125" s="69"/>
      <c r="M125" s="71"/>
      <c r="N125" s="71"/>
      <c r="O125" s="71"/>
      <c r="P125" s="71"/>
      <c r="Q125" s="71"/>
      <c r="S125" s="37"/>
      <c r="T125" s="18"/>
      <c r="U125" s="29"/>
      <c r="W125"/>
    </row>
    <row r="126" spans="1:23" s="14" customFormat="1" x14ac:dyDescent="0.2">
      <c r="A126" s="168">
        <v>331.1</v>
      </c>
      <c r="B126" s="64"/>
      <c r="C126" s="14" t="s">
        <v>157</v>
      </c>
      <c r="E126" s="159"/>
      <c r="G126" s="47"/>
      <c r="H126" s="18"/>
      <c r="I126" s="48"/>
      <c r="K126" s="72"/>
      <c r="L126" s="69"/>
      <c r="M126" s="71"/>
      <c r="N126" s="71"/>
      <c r="O126" s="71"/>
      <c r="P126" s="71"/>
      <c r="Q126" s="71"/>
      <c r="S126" s="37"/>
      <c r="T126" s="18"/>
      <c r="U126" s="29"/>
      <c r="W126"/>
    </row>
    <row r="127" spans="1:23" s="14" customFormat="1" x14ac:dyDescent="0.2">
      <c r="A127" s="64"/>
      <c r="B127" s="64"/>
      <c r="C127" s="14" t="s">
        <v>69</v>
      </c>
      <c r="E127" s="159">
        <v>56979</v>
      </c>
      <c r="G127" s="47" t="s">
        <v>21</v>
      </c>
      <c r="H127" s="18" t="s">
        <v>8</v>
      </c>
      <c r="I127" s="48">
        <v>-6</v>
      </c>
      <c r="K127" s="72">
        <v>66378.33</v>
      </c>
      <c r="L127" s="69"/>
      <c r="M127" s="71">
        <v>64914.47</v>
      </c>
      <c r="N127" s="71"/>
      <c r="O127" s="71">
        <v>5447</v>
      </c>
      <c r="P127" s="71"/>
      <c r="Q127" s="71">
        <v>205</v>
      </c>
      <c r="S127" s="37">
        <v>0.31</v>
      </c>
      <c r="T127" s="18"/>
      <c r="U127" s="29">
        <v>26.6</v>
      </c>
      <c r="W127"/>
    </row>
    <row r="128" spans="1:23" s="14" customFormat="1" x14ac:dyDescent="0.2">
      <c r="A128" s="64"/>
      <c r="B128" s="64"/>
      <c r="C128" s="14" t="s">
        <v>72</v>
      </c>
      <c r="E128" s="159">
        <v>58806</v>
      </c>
      <c r="G128" s="47" t="s">
        <v>21</v>
      </c>
      <c r="H128" s="18" t="s">
        <v>8</v>
      </c>
      <c r="I128" s="48">
        <v>-4</v>
      </c>
      <c r="K128" s="72">
        <v>6181.09</v>
      </c>
      <c r="L128" s="69"/>
      <c r="M128" s="71">
        <v>2672.55</v>
      </c>
      <c r="N128" s="71"/>
      <c r="O128" s="71">
        <v>3756</v>
      </c>
      <c r="P128" s="71"/>
      <c r="Q128" s="71">
        <v>101</v>
      </c>
      <c r="S128" s="37">
        <v>1.63</v>
      </c>
      <c r="T128" s="18"/>
      <c r="U128" s="29">
        <v>37.200000000000003</v>
      </c>
      <c r="W128"/>
    </row>
    <row r="129" spans="1:23" s="14" customFormat="1" x14ac:dyDescent="0.2">
      <c r="A129" s="64"/>
      <c r="B129" s="64"/>
      <c r="C129" s="14" t="s">
        <v>73</v>
      </c>
      <c r="E129" s="159">
        <v>63189</v>
      </c>
      <c r="G129" s="47" t="s">
        <v>21</v>
      </c>
      <c r="H129" s="18" t="s">
        <v>8</v>
      </c>
      <c r="I129" s="48">
        <v>-13</v>
      </c>
      <c r="K129" s="72">
        <v>31650.07</v>
      </c>
      <c r="L129" s="69"/>
      <c r="M129" s="71">
        <v>11620.43</v>
      </c>
      <c r="N129" s="71"/>
      <c r="O129" s="71">
        <v>24144</v>
      </c>
      <c r="P129" s="71"/>
      <c r="Q129" s="71">
        <v>616</v>
      </c>
      <c r="S129" s="37">
        <v>1.95</v>
      </c>
      <c r="T129" s="18"/>
      <c r="U129" s="29">
        <v>39.200000000000003</v>
      </c>
      <c r="W129"/>
    </row>
    <row r="130" spans="1:23" s="14" customFormat="1" x14ac:dyDescent="0.2">
      <c r="A130" s="64"/>
      <c r="B130" s="64"/>
      <c r="C130" s="14" t="s">
        <v>74</v>
      </c>
      <c r="E130" s="159">
        <v>65745</v>
      </c>
      <c r="G130" s="47" t="s">
        <v>21</v>
      </c>
      <c r="H130" s="18" t="s">
        <v>8</v>
      </c>
      <c r="I130" s="48">
        <v>-21</v>
      </c>
      <c r="K130" s="68">
        <v>1090121.07</v>
      </c>
      <c r="L130" s="69"/>
      <c r="M130" s="70">
        <v>115485.61</v>
      </c>
      <c r="N130" s="71"/>
      <c r="O130" s="70">
        <v>1203561</v>
      </c>
      <c r="P130" s="71"/>
      <c r="Q130" s="70">
        <v>26836</v>
      </c>
      <c r="S130" s="37">
        <v>2.46</v>
      </c>
      <c r="T130" s="18"/>
      <c r="U130" s="29">
        <v>44.8</v>
      </c>
      <c r="W130"/>
    </row>
    <row r="131" spans="1:23" s="14" customFormat="1" x14ac:dyDescent="0.2">
      <c r="A131" s="64"/>
      <c r="B131" s="64"/>
      <c r="C131" s="14" t="s">
        <v>59</v>
      </c>
      <c r="E131" s="159"/>
      <c r="G131" s="47"/>
      <c r="H131" s="18"/>
      <c r="I131" s="48"/>
      <c r="K131" s="72"/>
      <c r="L131" s="69"/>
      <c r="M131" s="71"/>
      <c r="N131" s="71"/>
      <c r="O131" s="71"/>
      <c r="P131" s="71"/>
      <c r="Q131" s="71"/>
      <c r="S131" s="37"/>
      <c r="T131" s="18"/>
      <c r="U131" s="29"/>
      <c r="W131"/>
    </row>
    <row r="132" spans="1:23" s="14" customFormat="1" x14ac:dyDescent="0.2">
      <c r="A132" s="64"/>
      <c r="B132" s="64"/>
      <c r="C132" s="14" t="s">
        <v>335</v>
      </c>
      <c r="E132" s="159"/>
      <c r="G132" s="47"/>
      <c r="H132" s="18"/>
      <c r="I132" s="48"/>
      <c r="K132" s="72">
        <f>SUBTOTAL(9,K127:K131)</f>
        <v>1194330.56</v>
      </c>
      <c r="L132" s="69"/>
      <c r="M132" s="71">
        <f>SUBTOTAL(9,M127:M131)</f>
        <v>194693.06</v>
      </c>
      <c r="N132" s="71"/>
      <c r="O132" s="71">
        <f>SUBTOTAL(9,O127:O131)</f>
        <v>1236908</v>
      </c>
      <c r="P132" s="71"/>
      <c r="Q132" s="71">
        <f>SUBTOTAL(9,Q127:Q131)</f>
        <v>27758</v>
      </c>
      <c r="S132" s="37">
        <f>ROUND(Q132/K132*100,2)</f>
        <v>2.3199999999999998</v>
      </c>
      <c r="T132" s="18"/>
      <c r="U132" s="29"/>
      <c r="W132"/>
    </row>
    <row r="133" spans="1:23" s="14" customFormat="1" x14ac:dyDescent="0.2">
      <c r="A133" s="64"/>
      <c r="B133" s="64"/>
      <c r="C133" s="14" t="s">
        <v>59</v>
      </c>
      <c r="E133" s="159"/>
      <c r="G133" s="47"/>
      <c r="H133" s="18"/>
      <c r="I133" s="48"/>
      <c r="K133" s="72"/>
      <c r="L133" s="69"/>
      <c r="M133" s="71"/>
      <c r="N133" s="71"/>
      <c r="O133" s="71"/>
      <c r="P133" s="71"/>
      <c r="Q133" s="71"/>
      <c r="S133" s="37"/>
      <c r="T133" s="18"/>
      <c r="U133" s="29"/>
      <c r="W133"/>
    </row>
    <row r="134" spans="1:23" s="14" customFormat="1" x14ac:dyDescent="0.2">
      <c r="A134" s="168">
        <v>331.2</v>
      </c>
      <c r="B134" s="64"/>
      <c r="C134" s="14" t="s">
        <v>156</v>
      </c>
      <c r="E134" s="159"/>
      <c r="G134" s="47"/>
      <c r="H134" s="18"/>
      <c r="I134" s="48"/>
      <c r="K134" s="72"/>
      <c r="L134" s="69"/>
      <c r="M134" s="71"/>
      <c r="N134" s="71"/>
      <c r="O134" s="71"/>
      <c r="P134" s="71"/>
      <c r="Q134" s="71"/>
      <c r="S134" s="37"/>
      <c r="T134" s="18"/>
      <c r="U134" s="29"/>
      <c r="W134"/>
    </row>
    <row r="135" spans="1:23" s="14" customFormat="1" x14ac:dyDescent="0.2">
      <c r="A135" s="64"/>
      <c r="B135" s="64"/>
      <c r="C135" s="14" t="s">
        <v>80</v>
      </c>
      <c r="E135" s="159">
        <v>63189</v>
      </c>
      <c r="G135" s="47" t="s">
        <v>4</v>
      </c>
      <c r="H135" s="18" t="s">
        <v>8</v>
      </c>
      <c r="I135" s="48">
        <v>-7</v>
      </c>
      <c r="K135" s="72">
        <v>4037024.94</v>
      </c>
      <c r="L135" s="69"/>
      <c r="M135" s="71">
        <v>660395.15</v>
      </c>
      <c r="N135" s="71"/>
      <c r="O135" s="71">
        <v>3659222</v>
      </c>
      <c r="P135" s="71"/>
      <c r="Q135" s="71">
        <v>96265</v>
      </c>
      <c r="S135" s="37">
        <v>2.38</v>
      </c>
      <c r="T135" s="18"/>
      <c r="U135" s="29">
        <v>38</v>
      </c>
      <c r="W135"/>
    </row>
    <row r="136" spans="1:23" s="14" customFormat="1" x14ac:dyDescent="0.2">
      <c r="A136" s="64"/>
      <c r="B136" s="64"/>
      <c r="C136" s="14" t="s">
        <v>69</v>
      </c>
      <c r="E136" s="159">
        <v>56979</v>
      </c>
      <c r="G136" s="47" t="s">
        <v>4</v>
      </c>
      <c r="H136" s="18" t="s">
        <v>8</v>
      </c>
      <c r="I136" s="48">
        <v>-6</v>
      </c>
      <c r="K136" s="72">
        <v>1720681.91</v>
      </c>
      <c r="L136" s="69"/>
      <c r="M136" s="71">
        <v>398598.21</v>
      </c>
      <c r="N136" s="71"/>
      <c r="O136" s="71">
        <v>1425325</v>
      </c>
      <c r="P136" s="71"/>
      <c r="Q136" s="71">
        <v>46217</v>
      </c>
      <c r="S136" s="37">
        <v>2.69</v>
      </c>
      <c r="T136" s="18"/>
      <c r="U136" s="29">
        <v>30.8</v>
      </c>
      <c r="W136"/>
    </row>
    <row r="137" spans="1:23" s="14" customFormat="1" x14ac:dyDescent="0.2">
      <c r="A137" s="64"/>
      <c r="B137" s="64"/>
      <c r="C137" s="14" t="s">
        <v>70</v>
      </c>
      <c r="E137" s="159">
        <v>58806</v>
      </c>
      <c r="G137" s="47" t="s">
        <v>4</v>
      </c>
      <c r="H137" s="18" t="s">
        <v>8</v>
      </c>
      <c r="I137" s="48">
        <v>-6</v>
      </c>
      <c r="K137" s="72">
        <v>5979.7</v>
      </c>
      <c r="L137" s="69"/>
      <c r="M137" s="71">
        <v>6400.61</v>
      </c>
      <c r="N137" s="71"/>
      <c r="O137" s="71">
        <v>-62</v>
      </c>
      <c r="P137" s="71"/>
      <c r="Q137" s="71">
        <v>0</v>
      </c>
      <c r="S137" s="37">
        <v>0</v>
      </c>
      <c r="T137" s="18"/>
      <c r="U137" s="29">
        <v>0</v>
      </c>
      <c r="W137"/>
    </row>
    <row r="138" spans="1:23" s="14" customFormat="1" x14ac:dyDescent="0.2">
      <c r="A138" s="64"/>
      <c r="B138" s="64"/>
      <c r="C138" s="14" t="s">
        <v>82</v>
      </c>
      <c r="E138" s="159">
        <v>58806</v>
      </c>
      <c r="G138" s="47" t="s">
        <v>4</v>
      </c>
      <c r="H138" s="18" t="s">
        <v>8</v>
      </c>
      <c r="I138" s="48">
        <v>-4</v>
      </c>
      <c r="K138" s="72">
        <v>370751.66</v>
      </c>
      <c r="L138" s="69"/>
      <c r="M138" s="71">
        <v>84115.66</v>
      </c>
      <c r="N138" s="71"/>
      <c r="O138" s="71">
        <v>301466</v>
      </c>
      <c r="P138" s="71"/>
      <c r="Q138" s="71">
        <v>8664</v>
      </c>
      <c r="S138" s="37">
        <v>2.34</v>
      </c>
      <c r="T138" s="18"/>
      <c r="U138" s="29">
        <v>34.799999999999997</v>
      </c>
      <c r="W138"/>
    </row>
    <row r="139" spans="1:23" s="14" customFormat="1" x14ac:dyDescent="0.2">
      <c r="A139" s="64"/>
      <c r="B139" s="64"/>
      <c r="C139" s="14" t="s">
        <v>72</v>
      </c>
      <c r="E139" s="159">
        <v>58806</v>
      </c>
      <c r="G139" s="47" t="s">
        <v>4</v>
      </c>
      <c r="H139" s="18" t="s">
        <v>8</v>
      </c>
      <c r="I139" s="48">
        <v>-4</v>
      </c>
      <c r="K139" s="72">
        <v>901178.74</v>
      </c>
      <c r="L139" s="69"/>
      <c r="M139" s="71">
        <v>142194.01999999999</v>
      </c>
      <c r="N139" s="71"/>
      <c r="O139" s="71">
        <v>795032</v>
      </c>
      <c r="P139" s="71"/>
      <c r="Q139" s="71">
        <v>23316</v>
      </c>
      <c r="S139" s="37">
        <v>2.59</v>
      </c>
      <c r="T139" s="18"/>
      <c r="U139" s="29">
        <v>34.1</v>
      </c>
      <c r="W139"/>
    </row>
    <row r="140" spans="1:23" s="14" customFormat="1" x14ac:dyDescent="0.2">
      <c r="A140" s="64"/>
      <c r="B140" s="64"/>
      <c r="C140" s="14" t="s">
        <v>73</v>
      </c>
      <c r="E140" s="159">
        <v>63189</v>
      </c>
      <c r="G140" s="47" t="s">
        <v>4</v>
      </c>
      <c r="H140" s="18" t="s">
        <v>8</v>
      </c>
      <c r="I140" s="48">
        <v>-13</v>
      </c>
      <c r="K140" s="72">
        <v>2354042.2599999998</v>
      </c>
      <c r="L140" s="69"/>
      <c r="M140" s="71">
        <v>493559.08</v>
      </c>
      <c r="N140" s="71"/>
      <c r="O140" s="71">
        <v>2166509</v>
      </c>
      <c r="P140" s="71"/>
      <c r="Q140" s="71">
        <v>53840</v>
      </c>
      <c r="S140" s="37">
        <v>2.29</v>
      </c>
      <c r="T140" s="18"/>
      <c r="U140" s="29">
        <v>40.200000000000003</v>
      </c>
      <c r="W140"/>
    </row>
    <row r="141" spans="1:23" s="14" customFormat="1" x14ac:dyDescent="0.2">
      <c r="A141" s="64"/>
      <c r="B141" s="64"/>
      <c r="C141" s="14" t="s">
        <v>74</v>
      </c>
      <c r="E141" s="159">
        <v>65745</v>
      </c>
      <c r="G141" s="47" t="s">
        <v>4</v>
      </c>
      <c r="H141" s="18" t="s">
        <v>8</v>
      </c>
      <c r="I141" s="48">
        <v>-21</v>
      </c>
      <c r="K141" s="68">
        <v>2332309.5099999998</v>
      </c>
      <c r="L141" s="69"/>
      <c r="M141" s="70">
        <v>502199.21</v>
      </c>
      <c r="N141" s="71"/>
      <c r="O141" s="70">
        <v>2319895</v>
      </c>
      <c r="P141" s="71"/>
      <c r="Q141" s="70">
        <v>57343</v>
      </c>
      <c r="S141" s="37">
        <v>2.46</v>
      </c>
      <c r="T141" s="18"/>
      <c r="U141" s="29">
        <v>40.5</v>
      </c>
      <c r="W141"/>
    </row>
    <row r="142" spans="1:23" s="14" customFormat="1" x14ac:dyDescent="0.2">
      <c r="A142" s="64"/>
      <c r="B142" s="64"/>
      <c r="C142" s="14" t="s">
        <v>59</v>
      </c>
      <c r="E142" s="159"/>
      <c r="G142" s="47"/>
      <c r="H142" s="18"/>
      <c r="I142" s="48"/>
      <c r="K142" s="72"/>
      <c r="L142" s="69"/>
      <c r="M142" s="71"/>
      <c r="N142" s="71"/>
      <c r="O142" s="71"/>
      <c r="P142" s="71"/>
      <c r="Q142" s="71"/>
      <c r="S142" s="37"/>
      <c r="T142" s="18"/>
      <c r="U142" s="29"/>
      <c r="W142"/>
    </row>
    <row r="143" spans="1:23" s="14" customFormat="1" x14ac:dyDescent="0.2">
      <c r="A143" s="64"/>
      <c r="B143" s="64"/>
      <c r="C143" s="14" t="s">
        <v>336</v>
      </c>
      <c r="E143" s="159"/>
      <c r="G143" s="47"/>
      <c r="H143" s="18"/>
      <c r="I143" s="48"/>
      <c r="K143" s="72">
        <f>SUBTOTAL(9,K135:K142)</f>
        <v>11721968.720000001</v>
      </c>
      <c r="L143" s="69"/>
      <c r="M143" s="71">
        <f>SUBTOTAL(9,M135:M142)</f>
        <v>2287461.9400000004</v>
      </c>
      <c r="N143" s="71"/>
      <c r="O143" s="71">
        <f>SUBTOTAL(9,O135:O142)</f>
        <v>10667387</v>
      </c>
      <c r="P143" s="71"/>
      <c r="Q143" s="71">
        <f>SUBTOTAL(9,Q135:Q142)</f>
        <v>285645</v>
      </c>
      <c r="S143" s="37">
        <f>ROUND(Q143/K143*100,2)</f>
        <v>2.44</v>
      </c>
      <c r="T143" s="18"/>
      <c r="U143" s="29"/>
      <c r="W143"/>
    </row>
    <row r="144" spans="1:23" s="14" customFormat="1" x14ac:dyDescent="0.2">
      <c r="A144" s="64"/>
      <c r="B144" s="64"/>
      <c r="C144" s="14" t="s">
        <v>59</v>
      </c>
      <c r="E144" s="159"/>
      <c r="G144" s="47"/>
      <c r="H144" s="18"/>
      <c r="I144" s="48"/>
      <c r="K144" s="72"/>
      <c r="L144" s="69"/>
      <c r="M144" s="71"/>
      <c r="N144" s="71"/>
      <c r="O144" s="71"/>
      <c r="P144" s="71"/>
      <c r="Q144" s="71"/>
      <c r="S144" s="37"/>
      <c r="T144" s="18"/>
      <c r="U144" s="29"/>
      <c r="W144"/>
    </row>
    <row r="145" spans="1:23" s="14" customFormat="1" x14ac:dyDescent="0.2">
      <c r="A145" s="168">
        <v>331.26</v>
      </c>
      <c r="B145" s="64"/>
      <c r="C145" s="14" t="s">
        <v>155</v>
      </c>
      <c r="E145" s="159"/>
      <c r="G145" s="47"/>
      <c r="H145" s="47"/>
      <c r="I145" s="48"/>
      <c r="K145" s="75"/>
      <c r="L145" s="76"/>
      <c r="M145" s="77"/>
      <c r="N145" s="77"/>
      <c r="O145" s="77"/>
      <c r="P145" s="77"/>
      <c r="Q145" s="77"/>
      <c r="S145" s="37"/>
      <c r="T145" s="18"/>
      <c r="U145" s="29"/>
      <c r="W145"/>
    </row>
    <row r="146" spans="1:23" s="14" customFormat="1" x14ac:dyDescent="0.2">
      <c r="A146" s="64"/>
      <c r="B146" s="64"/>
      <c r="C146" s="14" t="s">
        <v>73</v>
      </c>
      <c r="E146" s="159">
        <v>63189</v>
      </c>
      <c r="G146" s="47" t="s">
        <v>16</v>
      </c>
      <c r="H146" s="47" t="s">
        <v>8</v>
      </c>
      <c r="I146" s="48">
        <v>-13</v>
      </c>
      <c r="K146" s="75">
        <v>37910.910000000003</v>
      </c>
      <c r="L146" s="69"/>
      <c r="M146" s="77">
        <v>18076.509999999998</v>
      </c>
      <c r="N146" s="71"/>
      <c r="O146" s="77">
        <v>24763</v>
      </c>
      <c r="P146" s="71"/>
      <c r="Q146" s="77">
        <v>642</v>
      </c>
      <c r="S146" s="37">
        <v>1.69</v>
      </c>
      <c r="T146" s="18"/>
      <c r="U146" s="29">
        <v>38.6</v>
      </c>
      <c r="W146"/>
    </row>
    <row r="147" spans="1:23" s="14" customFormat="1" x14ac:dyDescent="0.2">
      <c r="A147" s="64"/>
      <c r="B147" s="64"/>
      <c r="C147" s="14" t="s">
        <v>74</v>
      </c>
      <c r="E147" s="159">
        <v>65745</v>
      </c>
      <c r="G147" s="47" t="s">
        <v>16</v>
      </c>
      <c r="H147" s="47" t="s">
        <v>8</v>
      </c>
      <c r="I147" s="48">
        <v>-21</v>
      </c>
      <c r="K147" s="68">
        <v>13605.56</v>
      </c>
      <c r="L147" s="69"/>
      <c r="M147" s="70">
        <v>6098.75</v>
      </c>
      <c r="N147" s="71"/>
      <c r="O147" s="70">
        <v>10364</v>
      </c>
      <c r="P147" s="71"/>
      <c r="Q147" s="70">
        <v>289</v>
      </c>
      <c r="S147" s="37">
        <v>2.12</v>
      </c>
      <c r="T147" s="18"/>
      <c r="U147" s="29">
        <v>35.9</v>
      </c>
      <c r="W147"/>
    </row>
    <row r="148" spans="1:23" s="14" customFormat="1" x14ac:dyDescent="0.2">
      <c r="A148" s="64"/>
      <c r="B148" s="64"/>
      <c r="C148" s="14" t="s">
        <v>59</v>
      </c>
      <c r="E148" s="159"/>
      <c r="G148" s="47"/>
      <c r="H148" s="47"/>
      <c r="I148" s="48"/>
      <c r="K148" s="75"/>
      <c r="L148" s="69"/>
      <c r="M148" s="77"/>
      <c r="N148" s="71"/>
      <c r="O148" s="77"/>
      <c r="P148" s="71"/>
      <c r="Q148" s="77"/>
      <c r="S148" s="37"/>
      <c r="T148" s="18"/>
      <c r="U148" s="29"/>
      <c r="W148"/>
    </row>
    <row r="149" spans="1:23" s="14" customFormat="1" x14ac:dyDescent="0.2">
      <c r="A149" s="64"/>
      <c r="B149" s="64"/>
      <c r="C149" s="14" t="s">
        <v>81</v>
      </c>
      <c r="E149" s="159"/>
      <c r="G149" s="47"/>
      <c r="H149" s="47"/>
      <c r="I149" s="48"/>
      <c r="K149" s="75">
        <f>SUBTOTAL(9,K146:K148)</f>
        <v>51516.47</v>
      </c>
      <c r="L149" s="69"/>
      <c r="M149" s="77">
        <f>SUBTOTAL(9,M146:M148)</f>
        <v>24175.26</v>
      </c>
      <c r="N149" s="71"/>
      <c r="O149" s="77">
        <f>SUBTOTAL(9,O146:O148)</f>
        <v>35127</v>
      </c>
      <c r="P149" s="71"/>
      <c r="Q149" s="77">
        <f>SUBTOTAL(9,Q146:Q148)</f>
        <v>931</v>
      </c>
      <c r="S149" s="37">
        <f>ROUND(Q149/K149*100,2)</f>
        <v>1.81</v>
      </c>
      <c r="T149" s="18"/>
      <c r="U149" s="29"/>
      <c r="W149"/>
    </row>
    <row r="150" spans="1:23" s="14" customFormat="1" x14ac:dyDescent="0.2">
      <c r="A150" s="64"/>
      <c r="B150" s="64"/>
      <c r="C150" s="14" t="s">
        <v>59</v>
      </c>
      <c r="E150" s="159"/>
      <c r="G150" s="47"/>
      <c r="H150" s="47"/>
      <c r="I150" s="48"/>
      <c r="K150" s="75"/>
      <c r="L150" s="69"/>
      <c r="M150" s="77"/>
      <c r="N150" s="71"/>
      <c r="O150" s="77"/>
      <c r="P150" s="71"/>
      <c r="Q150" s="77"/>
      <c r="S150" s="37"/>
      <c r="T150" s="18"/>
      <c r="U150" s="29"/>
      <c r="W150"/>
    </row>
    <row r="151" spans="1:23" s="14" customFormat="1" x14ac:dyDescent="0.2">
      <c r="A151" s="168">
        <v>332</v>
      </c>
      <c r="B151" s="64"/>
      <c r="C151" s="14" t="s">
        <v>154</v>
      </c>
      <c r="E151" s="159"/>
      <c r="G151" s="47"/>
      <c r="H151" s="18"/>
      <c r="I151" s="48"/>
      <c r="K151" s="72"/>
      <c r="L151" s="69"/>
      <c r="M151" s="71"/>
      <c r="N151" s="71"/>
      <c r="O151" s="71"/>
      <c r="P151" s="71"/>
      <c r="Q151" s="71"/>
      <c r="S151" s="37"/>
      <c r="T151" s="18"/>
      <c r="U151" s="29"/>
      <c r="W151"/>
    </row>
    <row r="152" spans="1:23" s="14" customFormat="1" x14ac:dyDescent="0.2">
      <c r="A152" s="64"/>
      <c r="B152" s="64"/>
      <c r="C152" s="14" t="s">
        <v>80</v>
      </c>
      <c r="E152" s="159">
        <v>63189</v>
      </c>
      <c r="G152" s="47" t="s">
        <v>209</v>
      </c>
      <c r="H152" s="18" t="s">
        <v>8</v>
      </c>
      <c r="I152" s="48">
        <v>-7</v>
      </c>
      <c r="K152" s="72">
        <v>9972019.5299999993</v>
      </c>
      <c r="L152" s="69"/>
      <c r="M152" s="71">
        <v>2029326.91</v>
      </c>
      <c r="N152" s="71"/>
      <c r="O152" s="71">
        <v>8640734</v>
      </c>
      <c r="P152" s="71"/>
      <c r="Q152" s="71">
        <v>189652</v>
      </c>
      <c r="S152" s="37">
        <v>1.9</v>
      </c>
      <c r="T152" s="18"/>
      <c r="U152" s="29">
        <v>45.6</v>
      </c>
      <c r="W152"/>
    </row>
    <row r="153" spans="1:23" s="14" customFormat="1" x14ac:dyDescent="0.2">
      <c r="A153" s="64"/>
      <c r="B153" s="64"/>
      <c r="C153" s="14" t="s">
        <v>67</v>
      </c>
      <c r="E153" s="159">
        <v>58440</v>
      </c>
      <c r="G153" s="47" t="s">
        <v>209</v>
      </c>
      <c r="H153" s="18" t="s">
        <v>8</v>
      </c>
      <c r="I153" s="48">
        <v>-5</v>
      </c>
      <c r="K153" s="72">
        <v>6379552.46</v>
      </c>
      <c r="L153" s="69"/>
      <c r="M153" s="71">
        <v>3299975.94</v>
      </c>
      <c r="N153" s="71"/>
      <c r="O153" s="71">
        <v>3398554</v>
      </c>
      <c r="P153" s="71"/>
      <c r="Q153" s="71">
        <v>95345</v>
      </c>
      <c r="S153" s="37">
        <v>1.49</v>
      </c>
      <c r="T153" s="18"/>
      <c r="U153" s="29">
        <v>35.6</v>
      </c>
      <c r="W153"/>
    </row>
    <row r="154" spans="1:23" s="14" customFormat="1" x14ac:dyDescent="0.2">
      <c r="A154" s="64"/>
      <c r="B154" s="64"/>
      <c r="C154" s="14" t="s">
        <v>69</v>
      </c>
      <c r="E154" s="159">
        <v>56979</v>
      </c>
      <c r="G154" s="47" t="s">
        <v>209</v>
      </c>
      <c r="H154" s="18" t="s">
        <v>8</v>
      </c>
      <c r="I154" s="48">
        <v>-6</v>
      </c>
      <c r="K154" s="72">
        <v>37694874.969999999</v>
      </c>
      <c r="L154" s="69"/>
      <c r="M154" s="71">
        <v>16270701.029999999</v>
      </c>
      <c r="N154" s="71"/>
      <c r="O154" s="71">
        <v>23685866</v>
      </c>
      <c r="P154" s="71"/>
      <c r="Q154" s="71">
        <v>734546</v>
      </c>
      <c r="S154" s="37">
        <v>1.95</v>
      </c>
      <c r="T154" s="18"/>
      <c r="U154" s="29">
        <v>32.200000000000003</v>
      </c>
      <c r="W154"/>
    </row>
    <row r="155" spans="1:23" s="14" customFormat="1" x14ac:dyDescent="0.2">
      <c r="A155" s="64"/>
      <c r="B155" s="64"/>
      <c r="C155" s="14" t="s">
        <v>70</v>
      </c>
      <c r="E155" s="159">
        <v>58806</v>
      </c>
      <c r="G155" s="47" t="s">
        <v>209</v>
      </c>
      <c r="H155" s="18" t="s">
        <v>8</v>
      </c>
      <c r="I155" s="48">
        <v>-6</v>
      </c>
      <c r="K155" s="72">
        <v>7728573.3899999997</v>
      </c>
      <c r="L155" s="69"/>
      <c r="M155" s="71">
        <v>3199661.13</v>
      </c>
      <c r="N155" s="71"/>
      <c r="O155" s="71">
        <v>4992627</v>
      </c>
      <c r="P155" s="71"/>
      <c r="Q155" s="71">
        <v>137477</v>
      </c>
      <c r="S155" s="37">
        <v>1.78</v>
      </c>
      <c r="T155" s="18"/>
      <c r="U155" s="29">
        <v>36.299999999999997</v>
      </c>
      <c r="W155"/>
    </row>
    <row r="156" spans="1:23" s="14" customFormat="1" x14ac:dyDescent="0.2">
      <c r="A156" s="64"/>
      <c r="B156" s="64"/>
      <c r="C156" s="14" t="s">
        <v>82</v>
      </c>
      <c r="E156" s="159">
        <v>58806</v>
      </c>
      <c r="G156" s="47" t="s">
        <v>209</v>
      </c>
      <c r="H156" s="18" t="s">
        <v>8</v>
      </c>
      <c r="I156" s="48">
        <v>-4</v>
      </c>
      <c r="K156" s="72">
        <v>30792771.899999999</v>
      </c>
      <c r="L156" s="69"/>
      <c r="M156" s="71">
        <v>-295051.32</v>
      </c>
      <c r="N156" s="71"/>
      <c r="O156" s="71">
        <v>32319534</v>
      </c>
      <c r="P156" s="71"/>
      <c r="Q156" s="71">
        <v>886452</v>
      </c>
      <c r="S156" s="37">
        <v>2.88</v>
      </c>
      <c r="T156" s="18"/>
      <c r="U156" s="29">
        <v>36.5</v>
      </c>
      <c r="W156"/>
    </row>
    <row r="157" spans="1:23" s="14" customFormat="1" x14ac:dyDescent="0.2">
      <c r="A157" s="64"/>
      <c r="B157" s="64"/>
      <c r="C157" s="14" t="s">
        <v>72</v>
      </c>
      <c r="E157" s="159">
        <v>58806</v>
      </c>
      <c r="G157" s="47" t="s">
        <v>209</v>
      </c>
      <c r="H157" s="18" t="s">
        <v>8</v>
      </c>
      <c r="I157" s="48">
        <v>-4</v>
      </c>
      <c r="K157" s="72">
        <v>24355870.109999999</v>
      </c>
      <c r="L157" s="69"/>
      <c r="M157" s="71">
        <v>4596674.55</v>
      </c>
      <c r="N157" s="71"/>
      <c r="O157" s="71">
        <v>20733430</v>
      </c>
      <c r="P157" s="71"/>
      <c r="Q157" s="71">
        <v>566650</v>
      </c>
      <c r="S157" s="37">
        <v>2.33</v>
      </c>
      <c r="T157" s="18"/>
      <c r="U157" s="29">
        <v>36.6</v>
      </c>
      <c r="W157"/>
    </row>
    <row r="158" spans="1:23" s="14" customFormat="1" x14ac:dyDescent="0.2">
      <c r="A158" s="64"/>
      <c r="B158" s="64"/>
      <c r="C158" s="14" t="s">
        <v>73</v>
      </c>
      <c r="E158" s="159">
        <v>63189</v>
      </c>
      <c r="G158" s="47" t="s">
        <v>209</v>
      </c>
      <c r="H158" s="18" t="s">
        <v>8</v>
      </c>
      <c r="I158" s="48">
        <v>-13</v>
      </c>
      <c r="K158" s="72">
        <v>26840962.190000001</v>
      </c>
      <c r="L158" s="69"/>
      <c r="M158" s="71">
        <v>10015822.529999999</v>
      </c>
      <c r="N158" s="71"/>
      <c r="O158" s="71">
        <v>20314465</v>
      </c>
      <c r="P158" s="71"/>
      <c r="Q158" s="71">
        <v>459406</v>
      </c>
      <c r="S158" s="37">
        <v>1.71</v>
      </c>
      <c r="T158" s="18"/>
      <c r="U158" s="29">
        <v>44.2</v>
      </c>
      <c r="W158"/>
    </row>
    <row r="159" spans="1:23" s="14" customFormat="1" x14ac:dyDescent="0.2">
      <c r="A159" s="64"/>
      <c r="B159" s="64"/>
      <c r="C159" s="14" t="s">
        <v>74</v>
      </c>
      <c r="E159" s="159">
        <v>65745</v>
      </c>
      <c r="G159" s="47" t="s">
        <v>209</v>
      </c>
      <c r="H159" s="18" t="s">
        <v>8</v>
      </c>
      <c r="I159" s="48">
        <v>-21</v>
      </c>
      <c r="K159" s="68">
        <v>32600317.91</v>
      </c>
      <c r="L159" s="69"/>
      <c r="M159" s="70">
        <v>13096439.439999999</v>
      </c>
      <c r="N159" s="71"/>
      <c r="O159" s="70">
        <v>26349945</v>
      </c>
      <c r="P159" s="71"/>
      <c r="Q159" s="70">
        <v>553701</v>
      </c>
      <c r="S159" s="37">
        <v>1.7</v>
      </c>
      <c r="T159" s="18"/>
      <c r="U159" s="29">
        <v>47.6</v>
      </c>
      <c r="W159"/>
    </row>
    <row r="160" spans="1:23" s="14" customFormat="1" x14ac:dyDescent="0.2">
      <c r="A160" s="64"/>
      <c r="B160" s="64"/>
      <c r="C160" s="14" t="s">
        <v>59</v>
      </c>
      <c r="E160" s="159"/>
      <c r="G160" s="47"/>
      <c r="H160" s="18"/>
      <c r="I160" s="48"/>
      <c r="K160" s="72"/>
      <c r="L160" s="69"/>
      <c r="M160" s="71"/>
      <c r="N160" s="71"/>
      <c r="O160" s="71"/>
      <c r="P160" s="71"/>
      <c r="Q160" s="71"/>
      <c r="S160" s="37"/>
      <c r="T160" s="18"/>
      <c r="U160" s="29"/>
      <c r="W160"/>
    </row>
    <row r="161" spans="1:23" s="14" customFormat="1" x14ac:dyDescent="0.2">
      <c r="A161" s="64"/>
      <c r="B161" s="64"/>
      <c r="C161" s="14" t="s">
        <v>337</v>
      </c>
      <c r="E161" s="159"/>
      <c r="G161" s="47"/>
      <c r="H161" s="18"/>
      <c r="I161" s="48"/>
      <c r="K161" s="72">
        <f>SUBTOTAL(9,K152:K160)</f>
        <v>176364942.46000001</v>
      </c>
      <c r="L161" s="69"/>
      <c r="M161" s="71">
        <f>SUBTOTAL(9,M152:M160)</f>
        <v>52213550.209999993</v>
      </c>
      <c r="N161" s="71"/>
      <c r="O161" s="71">
        <f>SUBTOTAL(9,O152:O160)</f>
        <v>140435155</v>
      </c>
      <c r="P161" s="71"/>
      <c r="Q161" s="71">
        <f>SUBTOTAL(9,Q152:Q160)</f>
        <v>3623229</v>
      </c>
      <c r="S161" s="37">
        <f>ROUND(Q161/K161*100,2)</f>
        <v>2.0499999999999998</v>
      </c>
      <c r="T161" s="18"/>
      <c r="U161" s="29"/>
      <c r="W161"/>
    </row>
    <row r="162" spans="1:23" s="14" customFormat="1" x14ac:dyDescent="0.2">
      <c r="A162" s="64"/>
      <c r="B162" s="64"/>
      <c r="C162" s="14" t="s">
        <v>59</v>
      </c>
      <c r="E162" s="159"/>
      <c r="G162" s="47"/>
      <c r="H162" s="18"/>
      <c r="I162" s="48"/>
      <c r="K162" s="72"/>
      <c r="L162" s="69"/>
      <c r="M162" s="71"/>
      <c r="N162" s="71"/>
      <c r="O162" s="71"/>
      <c r="P162" s="71"/>
      <c r="Q162" s="71"/>
      <c r="S162" s="37"/>
      <c r="T162" s="18"/>
      <c r="U162" s="29"/>
      <c r="W162"/>
    </row>
    <row r="163" spans="1:23" s="14" customFormat="1" x14ac:dyDescent="0.2">
      <c r="A163" s="168">
        <v>332.1</v>
      </c>
      <c r="B163" s="64"/>
      <c r="C163" s="14" t="s">
        <v>153</v>
      </c>
      <c r="E163" s="159"/>
      <c r="G163" s="47"/>
      <c r="H163" s="18"/>
      <c r="I163" s="48"/>
      <c r="K163" s="72"/>
      <c r="L163" s="69"/>
      <c r="M163" s="71"/>
      <c r="N163" s="71"/>
      <c r="O163" s="71"/>
      <c r="P163" s="71"/>
      <c r="Q163" s="71"/>
      <c r="S163" s="37"/>
      <c r="T163" s="18"/>
      <c r="U163" s="29"/>
      <c r="W163"/>
    </row>
    <row r="164" spans="1:23" s="14" customFormat="1" x14ac:dyDescent="0.2">
      <c r="A164" s="64"/>
      <c r="B164" s="64"/>
      <c r="C164" s="14" t="s">
        <v>69</v>
      </c>
      <c r="E164" s="159">
        <v>56979</v>
      </c>
      <c r="G164" s="47" t="s">
        <v>211</v>
      </c>
      <c r="H164" s="18" t="s">
        <v>8</v>
      </c>
      <c r="I164" s="48">
        <v>-6</v>
      </c>
      <c r="K164" s="72">
        <v>83780.62</v>
      </c>
      <c r="L164" s="69"/>
      <c r="M164" s="71">
        <v>10152.469999999999</v>
      </c>
      <c r="N164" s="71"/>
      <c r="O164" s="71">
        <v>78655</v>
      </c>
      <c r="P164" s="71"/>
      <c r="Q164" s="71">
        <v>2420</v>
      </c>
      <c r="S164" s="37">
        <v>2.89</v>
      </c>
      <c r="T164" s="18"/>
      <c r="U164" s="29">
        <v>32.5</v>
      </c>
      <c r="W164"/>
    </row>
    <row r="165" spans="1:23" s="14" customFormat="1" x14ac:dyDescent="0.2">
      <c r="A165" s="64"/>
      <c r="B165" s="64"/>
      <c r="C165" s="14" t="s">
        <v>82</v>
      </c>
      <c r="E165" s="159">
        <v>58806</v>
      </c>
      <c r="G165" s="47" t="s">
        <v>211</v>
      </c>
      <c r="H165" s="18" t="s">
        <v>8</v>
      </c>
      <c r="I165" s="48">
        <v>-4</v>
      </c>
      <c r="K165" s="72">
        <v>82457.929999999993</v>
      </c>
      <c r="L165" s="69"/>
      <c r="M165" s="71">
        <v>8943.06</v>
      </c>
      <c r="N165" s="71"/>
      <c r="O165" s="71">
        <v>76813</v>
      </c>
      <c r="P165" s="71"/>
      <c r="Q165" s="71">
        <v>2092</v>
      </c>
      <c r="S165" s="37">
        <v>2.54</v>
      </c>
      <c r="T165" s="18"/>
      <c r="U165" s="29">
        <v>36.700000000000003</v>
      </c>
      <c r="W165"/>
    </row>
    <row r="166" spans="1:23" s="14" customFormat="1" x14ac:dyDescent="0.2">
      <c r="A166" s="64"/>
      <c r="B166" s="64"/>
      <c r="C166" s="14" t="s">
        <v>72</v>
      </c>
      <c r="E166" s="159">
        <v>58806</v>
      </c>
      <c r="G166" s="47" t="s">
        <v>211</v>
      </c>
      <c r="H166" s="18" t="s">
        <v>8</v>
      </c>
      <c r="I166" s="48">
        <v>-4</v>
      </c>
      <c r="K166" s="72">
        <v>1369247.82</v>
      </c>
      <c r="L166" s="69"/>
      <c r="M166" s="71">
        <v>159865.35999999999</v>
      </c>
      <c r="N166" s="71"/>
      <c r="O166" s="71">
        <v>1264152</v>
      </c>
      <c r="P166" s="71"/>
      <c r="Q166" s="71">
        <v>34494</v>
      </c>
      <c r="S166" s="37">
        <v>2.52</v>
      </c>
      <c r="T166" s="18"/>
      <c r="U166" s="29">
        <v>36.6</v>
      </c>
      <c r="W166"/>
    </row>
    <row r="167" spans="1:23" s="14" customFormat="1" x14ac:dyDescent="0.2">
      <c r="A167" s="64"/>
      <c r="B167" s="64"/>
      <c r="C167" s="14" t="s">
        <v>73</v>
      </c>
      <c r="E167" s="159">
        <v>63189</v>
      </c>
      <c r="G167" s="47" t="s">
        <v>211</v>
      </c>
      <c r="H167" s="18" t="s">
        <v>8</v>
      </c>
      <c r="I167" s="48">
        <v>-13</v>
      </c>
      <c r="K167" s="72">
        <v>16353511.49</v>
      </c>
      <c r="L167" s="69"/>
      <c r="M167" s="71">
        <v>4458504.03</v>
      </c>
      <c r="N167" s="71"/>
      <c r="O167" s="71">
        <v>14020964</v>
      </c>
      <c r="P167" s="71"/>
      <c r="Q167" s="71">
        <v>335597</v>
      </c>
      <c r="S167" s="37">
        <v>2.0499999999999998</v>
      </c>
      <c r="T167" s="18"/>
      <c r="U167" s="29">
        <v>41.8</v>
      </c>
      <c r="W167"/>
    </row>
    <row r="168" spans="1:23" s="14" customFormat="1" x14ac:dyDescent="0.2">
      <c r="A168" s="64"/>
      <c r="B168" s="64"/>
      <c r="C168" s="14" t="s">
        <v>74</v>
      </c>
      <c r="E168" s="159">
        <v>65745</v>
      </c>
      <c r="G168" s="47" t="s">
        <v>211</v>
      </c>
      <c r="H168" s="18" t="s">
        <v>8</v>
      </c>
      <c r="I168" s="48">
        <v>-21</v>
      </c>
      <c r="K168" s="68">
        <v>2333225.37</v>
      </c>
      <c r="L168" s="69"/>
      <c r="M168" s="70">
        <v>765480.44</v>
      </c>
      <c r="N168" s="71"/>
      <c r="O168" s="70">
        <v>2057722</v>
      </c>
      <c r="P168" s="71"/>
      <c r="Q168" s="70">
        <v>46458</v>
      </c>
      <c r="S168" s="37">
        <v>1.99</v>
      </c>
      <c r="T168" s="18"/>
      <c r="U168" s="29">
        <v>44.3</v>
      </c>
      <c r="W168"/>
    </row>
    <row r="169" spans="1:23" s="14" customFormat="1" x14ac:dyDescent="0.2">
      <c r="A169" s="64"/>
      <c r="B169" s="64"/>
      <c r="C169" s="14" t="s">
        <v>59</v>
      </c>
      <c r="E169" s="159"/>
      <c r="G169" s="47"/>
      <c r="H169" s="18"/>
      <c r="I169" s="48"/>
      <c r="K169" s="72"/>
      <c r="L169" s="69"/>
      <c r="M169" s="71"/>
      <c r="N169" s="71"/>
      <c r="O169" s="71"/>
      <c r="P169" s="71"/>
      <c r="Q169" s="71"/>
      <c r="S169" s="37"/>
      <c r="T169" s="18"/>
      <c r="U169" s="29"/>
      <c r="W169"/>
    </row>
    <row r="170" spans="1:23" s="14" customFormat="1" x14ac:dyDescent="0.2">
      <c r="A170" s="64"/>
      <c r="B170" s="64"/>
      <c r="C170" s="14" t="s">
        <v>338</v>
      </c>
      <c r="E170" s="159"/>
      <c r="G170" s="47"/>
      <c r="H170" s="18"/>
      <c r="I170" s="48"/>
      <c r="K170" s="72">
        <f>SUBTOTAL(9,K164:K169)</f>
        <v>20222223.23</v>
      </c>
      <c r="L170" s="69"/>
      <c r="M170" s="71">
        <f>SUBTOTAL(9,M164:M169)</f>
        <v>5402945.3599999994</v>
      </c>
      <c r="N170" s="71"/>
      <c r="O170" s="71">
        <f>SUBTOTAL(9,O164:O169)</f>
        <v>17498306</v>
      </c>
      <c r="P170" s="71"/>
      <c r="Q170" s="71">
        <f>SUBTOTAL(9,Q164:Q169)</f>
        <v>421061</v>
      </c>
      <c r="S170" s="37">
        <f>ROUND(Q170/K170*100,2)</f>
        <v>2.08</v>
      </c>
      <c r="T170" s="18"/>
      <c r="U170" s="29"/>
      <c r="W170"/>
    </row>
    <row r="171" spans="1:23" s="14" customFormat="1" x14ac:dyDescent="0.2">
      <c r="A171" s="64"/>
      <c r="B171" s="64"/>
      <c r="C171" s="14" t="s">
        <v>59</v>
      </c>
      <c r="E171" s="159"/>
      <c r="G171" s="47"/>
      <c r="H171" s="18"/>
      <c r="I171" s="48"/>
      <c r="K171" s="72"/>
      <c r="L171" s="69"/>
      <c r="M171" s="71"/>
      <c r="N171" s="71"/>
      <c r="O171" s="71"/>
      <c r="P171" s="71"/>
      <c r="Q171" s="71"/>
      <c r="S171" s="37"/>
      <c r="T171" s="18"/>
      <c r="U171" s="29"/>
      <c r="W171"/>
    </row>
    <row r="172" spans="1:23" s="14" customFormat="1" x14ac:dyDescent="0.2">
      <c r="A172" s="168">
        <v>332.15</v>
      </c>
      <c r="B172" s="64"/>
      <c r="C172" s="14" t="s">
        <v>153</v>
      </c>
      <c r="E172" s="159"/>
      <c r="G172" s="47"/>
      <c r="H172" s="18"/>
      <c r="I172" s="48"/>
      <c r="K172" s="72"/>
      <c r="L172" s="69"/>
      <c r="M172" s="71"/>
      <c r="N172" s="71"/>
      <c r="O172" s="71"/>
      <c r="P172" s="71"/>
      <c r="Q172" s="71"/>
      <c r="S172" s="37"/>
      <c r="T172" s="18"/>
      <c r="U172" s="29"/>
      <c r="W172"/>
    </row>
    <row r="173" spans="1:23" s="14" customFormat="1" x14ac:dyDescent="0.2">
      <c r="A173" s="64"/>
      <c r="B173" s="64"/>
      <c r="C173" s="14" t="s">
        <v>82</v>
      </c>
      <c r="E173" s="159">
        <v>58806</v>
      </c>
      <c r="G173" s="47" t="s">
        <v>211</v>
      </c>
      <c r="H173" s="18" t="s">
        <v>8</v>
      </c>
      <c r="I173" s="48">
        <v>-4</v>
      </c>
      <c r="K173" s="72">
        <v>11034</v>
      </c>
      <c r="L173" s="69"/>
      <c r="M173" s="71">
        <v>1291.23</v>
      </c>
      <c r="N173" s="71"/>
      <c r="O173" s="71">
        <v>10184</v>
      </c>
      <c r="P173" s="71"/>
      <c r="Q173" s="71">
        <v>279</v>
      </c>
      <c r="S173" s="37">
        <v>2.5299999999999998</v>
      </c>
      <c r="T173" s="18"/>
      <c r="U173" s="29">
        <v>36.5</v>
      </c>
      <c r="W173"/>
    </row>
    <row r="174" spans="1:23" s="14" customFormat="1" x14ac:dyDescent="0.2">
      <c r="A174" s="64"/>
      <c r="B174" s="64"/>
      <c r="C174" s="14" t="s">
        <v>78</v>
      </c>
      <c r="E174" s="159">
        <v>63189</v>
      </c>
      <c r="G174" s="47" t="s">
        <v>211</v>
      </c>
      <c r="H174" s="18" t="s">
        <v>8</v>
      </c>
      <c r="I174" s="48">
        <v>-13</v>
      </c>
      <c r="K174" s="72">
        <v>1494661.03</v>
      </c>
      <c r="L174" s="69"/>
      <c r="M174" s="71">
        <v>333196.63</v>
      </c>
      <c r="N174" s="71"/>
      <c r="O174" s="71">
        <v>1355770</v>
      </c>
      <c r="P174" s="71"/>
      <c r="Q174" s="71">
        <v>31929</v>
      </c>
      <c r="S174" s="37">
        <v>2.14</v>
      </c>
      <c r="T174" s="18"/>
      <c r="U174" s="29">
        <v>42.5</v>
      </c>
      <c r="W174"/>
    </row>
    <row r="175" spans="1:23" s="14" customFormat="1" x14ac:dyDescent="0.2">
      <c r="A175" s="64"/>
      <c r="B175" s="64"/>
      <c r="C175" s="14" t="s">
        <v>74</v>
      </c>
      <c r="E175" s="159">
        <v>65745</v>
      </c>
      <c r="G175" s="47" t="s">
        <v>211</v>
      </c>
      <c r="H175" s="18" t="s">
        <v>8</v>
      </c>
      <c r="I175" s="48">
        <v>-21</v>
      </c>
      <c r="K175" s="68">
        <v>956178.75</v>
      </c>
      <c r="L175" s="69"/>
      <c r="M175" s="70">
        <v>326495.78999999998</v>
      </c>
      <c r="N175" s="71"/>
      <c r="O175" s="70">
        <v>830480</v>
      </c>
      <c r="P175" s="71"/>
      <c r="Q175" s="70">
        <v>17935</v>
      </c>
      <c r="S175" s="37">
        <v>1.88</v>
      </c>
      <c r="T175" s="18"/>
      <c r="U175" s="29">
        <v>46.3</v>
      </c>
      <c r="W175"/>
    </row>
    <row r="176" spans="1:23" s="14" customFormat="1" x14ac:dyDescent="0.2">
      <c r="A176" s="64"/>
      <c r="B176" s="64"/>
      <c r="C176" s="14" t="s">
        <v>59</v>
      </c>
      <c r="E176" s="159"/>
      <c r="G176" s="47"/>
      <c r="H176" s="18"/>
      <c r="I176" s="48"/>
      <c r="K176" s="72"/>
      <c r="L176" s="69"/>
      <c r="M176" s="71"/>
      <c r="N176" s="71"/>
      <c r="O176" s="71"/>
      <c r="P176" s="71"/>
      <c r="Q176" s="71"/>
      <c r="S176" s="37"/>
      <c r="T176" s="18"/>
      <c r="U176" s="29"/>
      <c r="W176"/>
    </row>
    <row r="177" spans="1:23" s="14" customFormat="1" x14ac:dyDescent="0.2">
      <c r="A177" s="64"/>
      <c r="B177" s="64"/>
      <c r="C177" s="86" t="s">
        <v>83</v>
      </c>
      <c r="E177" s="159"/>
      <c r="G177" s="47"/>
      <c r="H177" s="18"/>
      <c r="I177" s="48"/>
      <c r="K177" s="72">
        <f>SUBTOTAL(9,K173:K176)</f>
        <v>2461873.7800000003</v>
      </c>
      <c r="L177" s="69"/>
      <c r="M177" s="71">
        <f>SUBTOTAL(9,M173:M176)</f>
        <v>660983.64999999991</v>
      </c>
      <c r="N177" s="71"/>
      <c r="O177" s="71">
        <f>SUBTOTAL(9,O173:O176)</f>
        <v>2196434</v>
      </c>
      <c r="P177" s="71"/>
      <c r="Q177" s="71">
        <f>SUBTOTAL(9,Q173:Q176)</f>
        <v>50143</v>
      </c>
      <c r="S177" s="37">
        <f>ROUND(Q177/K177*100,2)</f>
        <v>2.04</v>
      </c>
      <c r="T177" s="18"/>
      <c r="U177" s="29"/>
      <c r="W177"/>
    </row>
    <row r="178" spans="1:23" s="14" customFormat="1" x14ac:dyDescent="0.2">
      <c r="A178" s="64"/>
      <c r="B178" s="64"/>
      <c r="C178" s="14" t="s">
        <v>59</v>
      </c>
      <c r="E178" s="159"/>
      <c r="G178" s="47"/>
      <c r="H178" s="18"/>
      <c r="I178" s="48"/>
      <c r="K178" s="72"/>
      <c r="L178" s="69"/>
      <c r="M178" s="71"/>
      <c r="N178" s="71"/>
      <c r="O178" s="71"/>
      <c r="P178" s="71"/>
      <c r="Q178" s="71"/>
      <c r="S178" s="37"/>
      <c r="T178" s="18"/>
      <c r="U178" s="29"/>
      <c r="W178"/>
    </row>
    <row r="179" spans="1:23" s="14" customFormat="1" x14ac:dyDescent="0.2">
      <c r="A179" s="168">
        <v>332.2</v>
      </c>
      <c r="B179" s="64"/>
      <c r="C179" s="14" t="s">
        <v>152</v>
      </c>
      <c r="E179" s="159"/>
      <c r="G179" s="47"/>
      <c r="H179" s="18"/>
      <c r="I179" s="48"/>
      <c r="K179" s="72"/>
      <c r="L179" s="69"/>
      <c r="M179" s="71"/>
      <c r="N179" s="71"/>
      <c r="O179" s="71"/>
      <c r="P179" s="71"/>
      <c r="Q179" s="71"/>
      <c r="S179" s="37"/>
      <c r="T179" s="18"/>
      <c r="U179" s="29"/>
      <c r="W179"/>
    </row>
    <row r="180" spans="1:23" s="14" customFormat="1" x14ac:dyDescent="0.2">
      <c r="A180" s="64"/>
      <c r="B180" s="64"/>
      <c r="C180" s="14" t="s">
        <v>67</v>
      </c>
      <c r="E180" s="159">
        <v>58440</v>
      </c>
      <c r="G180" s="47" t="s">
        <v>211</v>
      </c>
      <c r="H180" s="18" t="s">
        <v>8</v>
      </c>
      <c r="I180" s="48">
        <v>-5</v>
      </c>
      <c r="K180" s="72">
        <v>14365.6</v>
      </c>
      <c r="L180" s="69"/>
      <c r="M180" s="71">
        <v>10197.75</v>
      </c>
      <c r="N180" s="71"/>
      <c r="O180" s="71">
        <v>4886</v>
      </c>
      <c r="P180" s="71"/>
      <c r="Q180" s="71">
        <v>166</v>
      </c>
      <c r="S180" s="37">
        <v>1.1599999999999999</v>
      </c>
      <c r="T180" s="18"/>
      <c r="U180" s="29">
        <v>29.4</v>
      </c>
      <c r="W180"/>
    </row>
    <row r="181" spans="1:23" s="14" customFormat="1" x14ac:dyDescent="0.2">
      <c r="A181" s="64"/>
      <c r="B181" s="64"/>
      <c r="C181" s="14" t="s">
        <v>69</v>
      </c>
      <c r="E181" s="159">
        <v>56979</v>
      </c>
      <c r="G181" s="47" t="s">
        <v>211</v>
      </c>
      <c r="H181" s="18" t="s">
        <v>8</v>
      </c>
      <c r="I181" s="48">
        <v>-6</v>
      </c>
      <c r="K181" s="72">
        <v>105639.43</v>
      </c>
      <c r="L181" s="69"/>
      <c r="M181" s="71">
        <v>102369.82</v>
      </c>
      <c r="N181" s="71"/>
      <c r="O181" s="71">
        <v>9608</v>
      </c>
      <c r="P181" s="71"/>
      <c r="Q181" s="71">
        <v>347</v>
      </c>
      <c r="S181" s="37">
        <v>0.33</v>
      </c>
      <c r="T181" s="18"/>
      <c r="U181" s="29">
        <v>27.7</v>
      </c>
      <c r="W181"/>
    </row>
    <row r="182" spans="1:23" s="14" customFormat="1" x14ac:dyDescent="0.2">
      <c r="A182" s="64"/>
      <c r="B182" s="64"/>
      <c r="C182" s="14" t="s">
        <v>82</v>
      </c>
      <c r="E182" s="159">
        <v>58806</v>
      </c>
      <c r="G182" s="47" t="s">
        <v>211</v>
      </c>
      <c r="H182" s="18" t="s">
        <v>8</v>
      </c>
      <c r="I182" s="48">
        <v>-4</v>
      </c>
      <c r="K182" s="72">
        <v>47371.9</v>
      </c>
      <c r="L182" s="69"/>
      <c r="M182" s="71">
        <v>613.45000000000005</v>
      </c>
      <c r="N182" s="71"/>
      <c r="O182" s="71">
        <v>48653</v>
      </c>
      <c r="P182" s="71"/>
      <c r="Q182" s="71">
        <v>1612</v>
      </c>
      <c r="S182" s="37">
        <v>3.4</v>
      </c>
      <c r="T182" s="18"/>
      <c r="U182" s="29">
        <v>30.2</v>
      </c>
      <c r="W182"/>
    </row>
    <row r="183" spans="1:23" s="14" customFormat="1" x14ac:dyDescent="0.2">
      <c r="A183" s="64"/>
      <c r="B183" s="64"/>
      <c r="C183" s="14" t="s">
        <v>72</v>
      </c>
      <c r="E183" s="159">
        <v>58806</v>
      </c>
      <c r="G183" s="47" t="s">
        <v>211</v>
      </c>
      <c r="H183" s="18" t="s">
        <v>8</v>
      </c>
      <c r="I183" s="48">
        <v>-4</v>
      </c>
      <c r="K183" s="72">
        <v>338870.45</v>
      </c>
      <c r="L183" s="69"/>
      <c r="M183" s="71">
        <v>39246.53</v>
      </c>
      <c r="N183" s="71"/>
      <c r="O183" s="71">
        <v>313179</v>
      </c>
      <c r="P183" s="71"/>
      <c r="Q183" s="71">
        <v>9946</v>
      </c>
      <c r="S183" s="37">
        <v>2.94</v>
      </c>
      <c r="T183" s="18"/>
      <c r="U183" s="29">
        <v>31.5</v>
      </c>
      <c r="W183"/>
    </row>
    <row r="184" spans="1:23" s="14" customFormat="1" x14ac:dyDescent="0.2">
      <c r="A184" s="64"/>
      <c r="B184" s="64"/>
      <c r="C184" s="14" t="s">
        <v>73</v>
      </c>
      <c r="E184" s="159">
        <v>63189</v>
      </c>
      <c r="G184" s="47" t="s">
        <v>211</v>
      </c>
      <c r="H184" s="18" t="s">
        <v>8</v>
      </c>
      <c r="I184" s="48">
        <v>-13</v>
      </c>
      <c r="K184" s="72">
        <v>102570.35</v>
      </c>
      <c r="L184" s="69"/>
      <c r="M184" s="71">
        <v>61555.71</v>
      </c>
      <c r="N184" s="71"/>
      <c r="O184" s="71">
        <v>54349</v>
      </c>
      <c r="P184" s="71"/>
      <c r="Q184" s="71">
        <v>1602</v>
      </c>
      <c r="S184" s="37">
        <v>1.56</v>
      </c>
      <c r="T184" s="18"/>
      <c r="U184" s="29">
        <v>33.9</v>
      </c>
      <c r="W184"/>
    </row>
    <row r="185" spans="1:23" s="14" customFormat="1" x14ac:dyDescent="0.2">
      <c r="A185" s="64"/>
      <c r="B185" s="64"/>
      <c r="C185" s="14" t="s">
        <v>74</v>
      </c>
      <c r="E185" s="159">
        <v>65745</v>
      </c>
      <c r="G185" s="47" t="s">
        <v>211</v>
      </c>
      <c r="H185" s="18" t="s">
        <v>8</v>
      </c>
      <c r="I185" s="48">
        <v>-21</v>
      </c>
      <c r="K185" s="68">
        <v>67068.92</v>
      </c>
      <c r="L185" s="69"/>
      <c r="M185" s="70">
        <v>25675.32</v>
      </c>
      <c r="N185" s="71"/>
      <c r="O185" s="70">
        <v>55478</v>
      </c>
      <c r="P185" s="71"/>
      <c r="Q185" s="70">
        <v>1534</v>
      </c>
      <c r="S185" s="37">
        <v>2.29</v>
      </c>
      <c r="T185" s="18"/>
      <c r="U185" s="29">
        <v>36.200000000000003</v>
      </c>
      <c r="W185"/>
    </row>
    <row r="186" spans="1:23" s="14" customFormat="1" x14ac:dyDescent="0.2">
      <c r="A186" s="64"/>
      <c r="B186" s="64"/>
      <c r="C186" s="14" t="s">
        <v>59</v>
      </c>
      <c r="E186" s="159"/>
      <c r="G186" s="47"/>
      <c r="H186" s="18"/>
      <c r="I186" s="48"/>
      <c r="K186" s="72"/>
      <c r="L186" s="69"/>
      <c r="M186" s="71"/>
      <c r="N186" s="71"/>
      <c r="O186" s="71"/>
      <c r="P186" s="71"/>
      <c r="Q186" s="71"/>
      <c r="S186" s="37"/>
      <c r="T186" s="18"/>
      <c r="U186" s="29"/>
      <c r="W186"/>
    </row>
    <row r="187" spans="1:23" s="14" customFormat="1" x14ac:dyDescent="0.2">
      <c r="A187" s="64"/>
      <c r="B187" s="64"/>
      <c r="C187" s="86" t="s">
        <v>339</v>
      </c>
      <c r="E187" s="159"/>
      <c r="G187" s="47"/>
      <c r="H187" s="18"/>
      <c r="I187" s="48"/>
      <c r="K187" s="72">
        <f>SUBTOTAL(9,K180:K186)</f>
        <v>675886.65</v>
      </c>
      <c r="L187" s="69"/>
      <c r="M187" s="71">
        <f>SUBTOTAL(9,M180:M186)</f>
        <v>239658.58</v>
      </c>
      <c r="N187" s="71"/>
      <c r="O187" s="71">
        <f>SUBTOTAL(9,O180:O186)</f>
        <v>486153</v>
      </c>
      <c r="P187" s="71"/>
      <c r="Q187" s="71">
        <f>SUBTOTAL(9,Q180:Q186)</f>
        <v>15207</v>
      </c>
      <c r="S187" s="37">
        <f>ROUND(Q187/K187*100,2)</f>
        <v>2.25</v>
      </c>
      <c r="T187" s="18"/>
      <c r="U187" s="29"/>
      <c r="W187"/>
    </row>
    <row r="188" spans="1:23" s="14" customFormat="1" x14ac:dyDescent="0.2">
      <c r="A188" s="64"/>
      <c r="B188" s="64"/>
      <c r="C188" s="14" t="s">
        <v>59</v>
      </c>
      <c r="E188" s="159"/>
      <c r="G188" s="47"/>
      <c r="H188" s="18"/>
      <c r="I188" s="48"/>
      <c r="K188" s="72"/>
      <c r="L188" s="69"/>
      <c r="M188" s="71"/>
      <c r="N188" s="71"/>
      <c r="O188" s="71"/>
      <c r="P188" s="71"/>
      <c r="Q188" s="71"/>
      <c r="S188" s="37"/>
      <c r="T188" s="18"/>
      <c r="U188" s="29"/>
      <c r="W188"/>
    </row>
    <row r="189" spans="1:23" s="14" customFormat="1" x14ac:dyDescent="0.2">
      <c r="A189" s="168">
        <v>333</v>
      </c>
      <c r="B189" s="64"/>
      <c r="C189" s="14" t="s">
        <v>179</v>
      </c>
      <c r="E189" s="159"/>
      <c r="G189" s="47"/>
      <c r="H189" s="18"/>
      <c r="I189" s="48"/>
      <c r="K189" s="72"/>
      <c r="L189" s="69"/>
      <c r="M189" s="71"/>
      <c r="N189" s="71"/>
      <c r="O189" s="71"/>
      <c r="P189" s="71"/>
      <c r="Q189" s="71"/>
      <c r="S189" s="37"/>
      <c r="T189" s="18"/>
      <c r="U189" s="29"/>
      <c r="W189"/>
    </row>
    <row r="190" spans="1:23" s="14" customFormat="1" x14ac:dyDescent="0.2">
      <c r="A190" s="64"/>
      <c r="B190" s="64"/>
      <c r="C190" s="14" t="s">
        <v>80</v>
      </c>
      <c r="E190" s="159">
        <v>63189</v>
      </c>
      <c r="G190" s="47" t="s">
        <v>260</v>
      </c>
      <c r="H190" s="18" t="s">
        <v>8</v>
      </c>
      <c r="I190" s="48">
        <v>-7</v>
      </c>
      <c r="K190" s="72">
        <v>11574970.98</v>
      </c>
      <c r="L190" s="69"/>
      <c r="M190" s="71">
        <v>2972505.25</v>
      </c>
      <c r="N190" s="71"/>
      <c r="O190" s="71">
        <v>9412714</v>
      </c>
      <c r="P190" s="71"/>
      <c r="Q190" s="71">
        <v>247099</v>
      </c>
      <c r="S190" s="37">
        <v>2.13</v>
      </c>
      <c r="T190" s="18"/>
      <c r="U190" s="29">
        <v>38.1</v>
      </c>
      <c r="W190"/>
    </row>
    <row r="191" spans="1:23" s="14" customFormat="1" x14ac:dyDescent="0.2">
      <c r="A191" s="64"/>
      <c r="B191" s="64"/>
      <c r="C191" s="14" t="s">
        <v>67</v>
      </c>
      <c r="E191" s="159">
        <v>58440</v>
      </c>
      <c r="G191" s="47" t="s">
        <v>260</v>
      </c>
      <c r="H191" s="18" t="s">
        <v>8</v>
      </c>
      <c r="I191" s="48">
        <v>-5</v>
      </c>
      <c r="K191" s="72">
        <v>39200539.259999998</v>
      </c>
      <c r="L191" s="69"/>
      <c r="M191" s="71">
        <v>7020989.7000000002</v>
      </c>
      <c r="N191" s="71"/>
      <c r="O191" s="71">
        <v>34139577</v>
      </c>
      <c r="P191" s="71"/>
      <c r="Q191" s="71">
        <v>997073</v>
      </c>
      <c r="S191" s="37">
        <v>2.54</v>
      </c>
      <c r="T191" s="18"/>
      <c r="U191" s="29">
        <v>34.200000000000003</v>
      </c>
      <c r="W191"/>
    </row>
    <row r="192" spans="1:23" s="14" customFormat="1" x14ac:dyDescent="0.2">
      <c r="A192" s="64"/>
      <c r="B192" s="64"/>
      <c r="C192" s="14" t="s">
        <v>69</v>
      </c>
      <c r="E192" s="159">
        <v>56979</v>
      </c>
      <c r="G192" s="47" t="s">
        <v>260</v>
      </c>
      <c r="H192" s="18" t="s">
        <v>8</v>
      </c>
      <c r="I192" s="48">
        <v>-6</v>
      </c>
      <c r="K192" s="72">
        <v>8735798.6099999994</v>
      </c>
      <c r="L192" s="69"/>
      <c r="M192" s="71">
        <v>8604845.4199999999</v>
      </c>
      <c r="N192" s="71"/>
      <c r="O192" s="71">
        <v>655101</v>
      </c>
      <c r="P192" s="71"/>
      <c r="Q192" s="71">
        <v>22570</v>
      </c>
      <c r="S192" s="37">
        <v>0.26</v>
      </c>
      <c r="T192" s="18"/>
      <c r="U192" s="29">
        <v>29</v>
      </c>
      <c r="W192"/>
    </row>
    <row r="193" spans="1:23" s="14" customFormat="1" x14ac:dyDescent="0.2">
      <c r="A193" s="64"/>
      <c r="B193" s="64"/>
      <c r="C193" s="14" t="s">
        <v>70</v>
      </c>
      <c r="E193" s="159">
        <v>58806</v>
      </c>
      <c r="G193" s="47" t="s">
        <v>260</v>
      </c>
      <c r="H193" s="18" t="s">
        <v>8</v>
      </c>
      <c r="I193" s="48">
        <v>-6</v>
      </c>
      <c r="K193" s="72">
        <v>1181041.97</v>
      </c>
      <c r="L193" s="69"/>
      <c r="M193" s="71">
        <v>1209743.6000000001</v>
      </c>
      <c r="N193" s="71"/>
      <c r="O193" s="71">
        <v>42161</v>
      </c>
      <c r="P193" s="71"/>
      <c r="Q193" s="71">
        <v>1203</v>
      </c>
      <c r="S193" s="37">
        <v>0.1</v>
      </c>
      <c r="T193" s="18"/>
      <c r="U193" s="29">
        <v>35</v>
      </c>
      <c r="W193"/>
    </row>
    <row r="194" spans="1:23" s="14" customFormat="1" x14ac:dyDescent="0.2">
      <c r="A194" s="64"/>
      <c r="B194" s="64"/>
      <c r="C194" s="14" t="s">
        <v>82</v>
      </c>
      <c r="E194" s="159">
        <v>58806</v>
      </c>
      <c r="G194" s="47" t="s">
        <v>260</v>
      </c>
      <c r="H194" s="18" t="s">
        <v>8</v>
      </c>
      <c r="I194" s="48">
        <v>-4</v>
      </c>
      <c r="K194" s="72">
        <v>41134467.990000002</v>
      </c>
      <c r="L194" s="69"/>
      <c r="M194" s="71">
        <v>-2102187.56</v>
      </c>
      <c r="N194" s="71"/>
      <c r="O194" s="71">
        <v>44882034</v>
      </c>
      <c r="P194" s="71"/>
      <c r="Q194" s="71">
        <v>1302488</v>
      </c>
      <c r="S194" s="37">
        <v>3.17</v>
      </c>
      <c r="T194" s="18"/>
      <c r="U194" s="29">
        <v>34.5</v>
      </c>
      <c r="W194"/>
    </row>
    <row r="195" spans="1:23" s="14" customFormat="1" x14ac:dyDescent="0.2">
      <c r="A195" s="64"/>
      <c r="B195" s="64"/>
      <c r="C195" s="14" t="s">
        <v>72</v>
      </c>
      <c r="E195" s="159">
        <v>58806</v>
      </c>
      <c r="G195" s="47" t="s">
        <v>260</v>
      </c>
      <c r="H195" s="18" t="s">
        <v>8</v>
      </c>
      <c r="I195" s="48">
        <v>-4</v>
      </c>
      <c r="K195" s="72">
        <v>2233650.87</v>
      </c>
      <c r="L195" s="69"/>
      <c r="M195" s="71">
        <v>2245415.96</v>
      </c>
      <c r="N195" s="71"/>
      <c r="O195" s="71">
        <v>77581</v>
      </c>
      <c r="P195" s="71"/>
      <c r="Q195" s="71">
        <v>2417</v>
      </c>
      <c r="S195" s="37">
        <v>0.11</v>
      </c>
      <c r="T195" s="18"/>
      <c r="U195" s="29">
        <v>32.1</v>
      </c>
      <c r="W195"/>
    </row>
    <row r="196" spans="1:23" s="14" customFormat="1" x14ac:dyDescent="0.2">
      <c r="A196" s="64"/>
      <c r="B196" s="64"/>
      <c r="C196" s="14" t="s">
        <v>73</v>
      </c>
      <c r="E196" s="159">
        <v>63189</v>
      </c>
      <c r="G196" s="47" t="s">
        <v>260</v>
      </c>
      <c r="H196" s="18" t="s">
        <v>8</v>
      </c>
      <c r="I196" s="48">
        <v>-13</v>
      </c>
      <c r="K196" s="72">
        <v>46869962.840000004</v>
      </c>
      <c r="L196" s="69"/>
      <c r="M196" s="71">
        <v>9665041.75</v>
      </c>
      <c r="N196" s="71"/>
      <c r="O196" s="71">
        <v>43298016</v>
      </c>
      <c r="P196" s="71"/>
      <c r="Q196" s="71">
        <v>1096192</v>
      </c>
      <c r="S196" s="37">
        <v>2.34</v>
      </c>
      <c r="T196" s="18"/>
      <c r="U196" s="29">
        <v>39.5</v>
      </c>
      <c r="W196"/>
    </row>
    <row r="197" spans="1:23" s="14" customFormat="1" x14ac:dyDescent="0.2">
      <c r="A197" s="64"/>
      <c r="B197" s="64"/>
      <c r="C197" s="14" t="s">
        <v>74</v>
      </c>
      <c r="E197" s="159">
        <v>65745</v>
      </c>
      <c r="G197" s="47" t="s">
        <v>260</v>
      </c>
      <c r="H197" s="18" t="s">
        <v>8</v>
      </c>
      <c r="I197" s="48">
        <v>-21</v>
      </c>
      <c r="K197" s="68">
        <v>88822330.209999993</v>
      </c>
      <c r="L197" s="69"/>
      <c r="M197" s="70">
        <v>23740027.969999999</v>
      </c>
      <c r="N197" s="71"/>
      <c r="O197" s="70">
        <v>83734992</v>
      </c>
      <c r="P197" s="71"/>
      <c r="Q197" s="70">
        <v>1951957</v>
      </c>
      <c r="S197" s="37">
        <v>2.2000000000000002</v>
      </c>
      <c r="T197" s="18"/>
      <c r="U197" s="29">
        <v>42.9</v>
      </c>
      <c r="W197"/>
    </row>
    <row r="198" spans="1:23" s="14" customFormat="1" x14ac:dyDescent="0.2">
      <c r="A198" s="64"/>
      <c r="B198" s="64"/>
      <c r="C198" s="14" t="s">
        <v>59</v>
      </c>
      <c r="E198" s="159"/>
      <c r="G198" s="47"/>
      <c r="H198" s="18"/>
      <c r="I198" s="48"/>
      <c r="K198" s="72"/>
      <c r="L198" s="69"/>
      <c r="M198" s="71"/>
      <c r="N198" s="71"/>
      <c r="O198" s="71"/>
      <c r="P198" s="71"/>
      <c r="Q198" s="71"/>
      <c r="S198" s="37"/>
      <c r="T198" s="18"/>
      <c r="U198" s="29"/>
      <c r="W198"/>
    </row>
    <row r="199" spans="1:23" s="14" customFormat="1" x14ac:dyDescent="0.2">
      <c r="A199" s="64"/>
      <c r="B199" s="64"/>
      <c r="C199" s="14" t="s">
        <v>340</v>
      </c>
      <c r="E199" s="159"/>
      <c r="G199" s="47"/>
      <c r="H199" s="18"/>
      <c r="I199" s="48"/>
      <c r="K199" s="72">
        <f>SUBTOTAL(9,K190:K198)</f>
        <v>239752762.73000002</v>
      </c>
      <c r="L199" s="69"/>
      <c r="M199" s="71">
        <f>SUBTOTAL(9,M190:M198)</f>
        <v>53356382.090000004</v>
      </c>
      <c r="N199" s="71"/>
      <c r="O199" s="71">
        <f>SUBTOTAL(9,O190:O198)</f>
        <v>216242176</v>
      </c>
      <c r="P199" s="71"/>
      <c r="Q199" s="71">
        <f>SUBTOTAL(9,Q190:Q198)</f>
        <v>5620999</v>
      </c>
      <c r="S199" s="37">
        <f>ROUND(Q199/K199*100,2)</f>
        <v>2.34</v>
      </c>
      <c r="T199" s="18"/>
      <c r="U199" s="29"/>
      <c r="W199"/>
    </row>
    <row r="200" spans="1:23" s="14" customFormat="1" x14ac:dyDescent="0.2">
      <c r="A200" s="64"/>
      <c r="B200" s="64"/>
      <c r="C200" s="14" t="s">
        <v>59</v>
      </c>
      <c r="E200" s="159"/>
      <c r="G200" s="47"/>
      <c r="H200" s="18"/>
      <c r="I200" s="48"/>
      <c r="K200" s="72"/>
      <c r="L200" s="69"/>
      <c r="M200" s="71"/>
      <c r="N200" s="71"/>
      <c r="O200" s="71"/>
      <c r="P200" s="71"/>
      <c r="Q200" s="71"/>
      <c r="S200" s="37"/>
      <c r="T200" s="18"/>
      <c r="U200" s="29"/>
      <c r="W200"/>
    </row>
    <row r="201" spans="1:23" s="14" customFormat="1" x14ac:dyDescent="0.2">
      <c r="A201" s="168">
        <v>334</v>
      </c>
      <c r="B201" s="64"/>
      <c r="C201" s="14" t="s">
        <v>63</v>
      </c>
      <c r="E201" s="159"/>
      <c r="G201" s="47"/>
      <c r="H201" s="18"/>
      <c r="I201" s="48"/>
      <c r="K201" s="72"/>
      <c r="L201" s="69"/>
      <c r="M201" s="71"/>
      <c r="N201" s="71"/>
      <c r="O201" s="71"/>
      <c r="P201" s="71"/>
      <c r="Q201" s="71"/>
      <c r="S201" s="37"/>
      <c r="T201" s="18"/>
      <c r="U201" s="29"/>
      <c r="W201"/>
    </row>
    <row r="202" spans="1:23" s="14" customFormat="1" x14ac:dyDescent="0.2">
      <c r="A202" s="64"/>
      <c r="B202" s="64"/>
      <c r="C202" s="14" t="s">
        <v>80</v>
      </c>
      <c r="E202" s="159">
        <v>63189</v>
      </c>
      <c r="G202" s="47" t="s">
        <v>261</v>
      </c>
      <c r="H202" s="18" t="s">
        <v>8</v>
      </c>
      <c r="I202" s="48">
        <v>-7</v>
      </c>
      <c r="K202" s="72">
        <v>3034242.49</v>
      </c>
      <c r="L202" s="69"/>
      <c r="M202" s="71">
        <v>226272.67</v>
      </c>
      <c r="N202" s="71"/>
      <c r="O202" s="71">
        <v>3020367</v>
      </c>
      <c r="P202" s="71"/>
      <c r="Q202" s="71">
        <v>113418</v>
      </c>
      <c r="S202" s="37">
        <v>3.74</v>
      </c>
      <c r="T202" s="18"/>
      <c r="U202" s="29">
        <v>26.6</v>
      </c>
      <c r="W202"/>
    </row>
    <row r="203" spans="1:23" s="14" customFormat="1" x14ac:dyDescent="0.2">
      <c r="A203" s="64"/>
      <c r="B203" s="64"/>
      <c r="C203" s="14" t="s">
        <v>67</v>
      </c>
      <c r="E203" s="159">
        <v>58440</v>
      </c>
      <c r="G203" s="47" t="s">
        <v>261</v>
      </c>
      <c r="H203" s="18" t="s">
        <v>8</v>
      </c>
      <c r="I203" s="48">
        <v>-5</v>
      </c>
      <c r="K203" s="72">
        <v>13963868.82</v>
      </c>
      <c r="L203" s="69"/>
      <c r="M203" s="71">
        <v>2732501.06</v>
      </c>
      <c r="N203" s="71"/>
      <c r="O203" s="71">
        <v>11929561</v>
      </c>
      <c r="P203" s="71"/>
      <c r="Q203" s="71">
        <v>417552</v>
      </c>
      <c r="S203" s="37">
        <v>2.99</v>
      </c>
      <c r="T203" s="18"/>
      <c r="U203" s="29">
        <v>28.6</v>
      </c>
      <c r="W203"/>
    </row>
    <row r="204" spans="1:23" s="14" customFormat="1" x14ac:dyDescent="0.2">
      <c r="A204" s="64"/>
      <c r="B204" s="64"/>
      <c r="C204" s="14" t="s">
        <v>69</v>
      </c>
      <c r="E204" s="159">
        <v>56979</v>
      </c>
      <c r="G204" s="47" t="s">
        <v>261</v>
      </c>
      <c r="H204" s="18" t="s">
        <v>8</v>
      </c>
      <c r="I204" s="48">
        <v>-6</v>
      </c>
      <c r="K204" s="72">
        <v>4504041.49</v>
      </c>
      <c r="L204" s="69"/>
      <c r="M204" s="71">
        <v>2817339.39</v>
      </c>
      <c r="N204" s="71"/>
      <c r="O204" s="71">
        <v>1956945</v>
      </c>
      <c r="P204" s="71"/>
      <c r="Q204" s="71">
        <v>71987</v>
      </c>
      <c r="S204" s="37">
        <v>1.6</v>
      </c>
      <c r="T204" s="18"/>
      <c r="U204" s="29">
        <v>27.2</v>
      </c>
      <c r="W204"/>
    </row>
    <row r="205" spans="1:23" s="14" customFormat="1" x14ac:dyDescent="0.2">
      <c r="A205" s="64"/>
      <c r="B205" s="64"/>
      <c r="C205" s="14" t="s">
        <v>70</v>
      </c>
      <c r="E205" s="159">
        <v>58806</v>
      </c>
      <c r="G205" s="47" t="s">
        <v>261</v>
      </c>
      <c r="H205" s="18" t="s">
        <v>8</v>
      </c>
      <c r="I205" s="48">
        <v>-6</v>
      </c>
      <c r="K205" s="72">
        <v>4298798.08</v>
      </c>
      <c r="L205" s="69"/>
      <c r="M205" s="71">
        <v>1218411.17</v>
      </c>
      <c r="N205" s="71"/>
      <c r="O205" s="71">
        <v>3338315</v>
      </c>
      <c r="P205" s="71"/>
      <c r="Q205" s="71">
        <v>127947</v>
      </c>
      <c r="S205" s="37">
        <v>2.98</v>
      </c>
      <c r="T205" s="18"/>
      <c r="U205" s="29">
        <v>26.1</v>
      </c>
      <c r="W205"/>
    </row>
    <row r="206" spans="1:23" s="14" customFormat="1" x14ac:dyDescent="0.2">
      <c r="A206" s="64"/>
      <c r="B206" s="64"/>
      <c r="C206" s="14" t="s">
        <v>82</v>
      </c>
      <c r="E206" s="159">
        <v>58806</v>
      </c>
      <c r="G206" s="47" t="s">
        <v>261</v>
      </c>
      <c r="H206" s="18" t="s">
        <v>8</v>
      </c>
      <c r="I206" s="48">
        <v>-4</v>
      </c>
      <c r="K206" s="72">
        <v>18580449.170000002</v>
      </c>
      <c r="L206" s="69"/>
      <c r="M206" s="71">
        <v>1839520</v>
      </c>
      <c r="N206" s="71"/>
      <c r="O206" s="71">
        <v>17484147</v>
      </c>
      <c r="P206" s="71"/>
      <c r="Q206" s="71">
        <v>614603</v>
      </c>
      <c r="S206" s="37">
        <v>3.31</v>
      </c>
      <c r="T206" s="18"/>
      <c r="U206" s="29">
        <v>28.4</v>
      </c>
      <c r="W206"/>
    </row>
    <row r="207" spans="1:23" s="14" customFormat="1" x14ac:dyDescent="0.2">
      <c r="A207" s="64"/>
      <c r="B207" s="64"/>
      <c r="C207" s="14" t="s">
        <v>72</v>
      </c>
      <c r="E207" s="159">
        <v>58806</v>
      </c>
      <c r="G207" s="47" t="s">
        <v>261</v>
      </c>
      <c r="H207" s="18" t="s">
        <v>8</v>
      </c>
      <c r="I207" s="48">
        <v>-4</v>
      </c>
      <c r="K207" s="72">
        <v>2448273.6800000002</v>
      </c>
      <c r="L207" s="69"/>
      <c r="M207" s="71">
        <v>776476.76</v>
      </c>
      <c r="N207" s="71"/>
      <c r="O207" s="71">
        <v>1769728</v>
      </c>
      <c r="P207" s="71"/>
      <c r="Q207" s="71">
        <v>61723</v>
      </c>
      <c r="S207" s="37">
        <v>2.52</v>
      </c>
      <c r="T207" s="18"/>
      <c r="U207" s="29">
        <v>28.7</v>
      </c>
      <c r="W207"/>
    </row>
    <row r="208" spans="1:23" s="14" customFormat="1" x14ac:dyDescent="0.2">
      <c r="A208" s="64"/>
      <c r="B208" s="64"/>
      <c r="C208" s="14" t="s">
        <v>73</v>
      </c>
      <c r="E208" s="159">
        <v>63189</v>
      </c>
      <c r="G208" s="47" t="s">
        <v>261</v>
      </c>
      <c r="H208" s="18" t="s">
        <v>8</v>
      </c>
      <c r="I208" s="48">
        <v>-13</v>
      </c>
      <c r="K208" s="72">
        <v>17382299.739999998</v>
      </c>
      <c r="L208" s="69"/>
      <c r="M208" s="71">
        <v>4054953.5</v>
      </c>
      <c r="N208" s="71"/>
      <c r="O208" s="71">
        <v>15587045</v>
      </c>
      <c r="P208" s="71"/>
      <c r="Q208" s="71">
        <v>471285</v>
      </c>
      <c r="S208" s="37">
        <v>2.71</v>
      </c>
      <c r="T208" s="18"/>
      <c r="U208" s="29">
        <v>33.1</v>
      </c>
      <c r="W208"/>
    </row>
    <row r="209" spans="1:23" s="14" customFormat="1" x14ac:dyDescent="0.2">
      <c r="A209" s="64"/>
      <c r="B209" s="64"/>
      <c r="C209" s="14" t="s">
        <v>74</v>
      </c>
      <c r="E209" s="159">
        <v>65745</v>
      </c>
      <c r="G209" s="47" t="s">
        <v>261</v>
      </c>
      <c r="H209" s="18" t="s">
        <v>8</v>
      </c>
      <c r="I209" s="48">
        <v>-21</v>
      </c>
      <c r="K209" s="68">
        <v>19615761.09</v>
      </c>
      <c r="L209" s="69"/>
      <c r="M209" s="70">
        <v>3497046.21</v>
      </c>
      <c r="N209" s="71"/>
      <c r="O209" s="70">
        <v>20238025</v>
      </c>
      <c r="P209" s="71"/>
      <c r="Q209" s="70">
        <v>696979</v>
      </c>
      <c r="S209" s="37">
        <v>3.55</v>
      </c>
      <c r="T209" s="18"/>
      <c r="U209" s="29">
        <v>29</v>
      </c>
      <c r="W209"/>
    </row>
    <row r="210" spans="1:23" s="14" customFormat="1" x14ac:dyDescent="0.2">
      <c r="A210" s="64"/>
      <c r="B210" s="64"/>
      <c r="C210" s="14" t="s">
        <v>59</v>
      </c>
      <c r="E210" s="159"/>
      <c r="G210" s="47"/>
      <c r="H210" s="18"/>
      <c r="I210" s="48"/>
      <c r="K210" s="72"/>
      <c r="L210" s="69"/>
      <c r="M210" s="71"/>
      <c r="N210" s="71"/>
      <c r="O210" s="71"/>
      <c r="P210" s="71"/>
      <c r="Q210" s="71"/>
      <c r="S210" s="37"/>
      <c r="T210" s="18"/>
      <c r="U210" s="29"/>
      <c r="W210"/>
    </row>
    <row r="211" spans="1:23" s="14" customFormat="1" x14ac:dyDescent="0.2">
      <c r="A211" s="64"/>
      <c r="B211" s="64"/>
      <c r="C211" s="14" t="s">
        <v>341</v>
      </c>
      <c r="E211" s="159"/>
      <c r="G211" s="47"/>
      <c r="H211" s="18"/>
      <c r="I211" s="48"/>
      <c r="K211" s="72">
        <f>SUBTOTAL(9,K202:K210)</f>
        <v>83827734.560000002</v>
      </c>
      <c r="L211" s="69"/>
      <c r="M211" s="71">
        <f>SUBTOTAL(9,M202:M210)</f>
        <v>17162520.759999998</v>
      </c>
      <c r="N211" s="71"/>
      <c r="O211" s="71">
        <f>SUBTOTAL(9,O202:O210)</f>
        <v>75324133</v>
      </c>
      <c r="P211" s="71"/>
      <c r="Q211" s="71">
        <f>SUBTOTAL(9,Q202:Q210)</f>
        <v>2575494</v>
      </c>
      <c r="S211" s="37">
        <f>ROUND(Q211/K211*100,2)</f>
        <v>3.07</v>
      </c>
      <c r="T211" s="18"/>
      <c r="U211" s="29"/>
      <c r="W211"/>
    </row>
    <row r="212" spans="1:23" s="14" customFormat="1" x14ac:dyDescent="0.2">
      <c r="A212" s="64"/>
      <c r="B212" s="64"/>
      <c r="C212" s="14" t="s">
        <v>59</v>
      </c>
      <c r="E212" s="159"/>
      <c r="G212" s="47"/>
      <c r="H212" s="18"/>
      <c r="I212" s="48"/>
      <c r="K212" s="72"/>
      <c r="L212" s="69"/>
      <c r="M212" s="71"/>
      <c r="N212" s="71"/>
      <c r="O212" s="71"/>
      <c r="P212" s="71"/>
      <c r="Q212" s="71"/>
      <c r="S212" s="37"/>
      <c r="T212" s="18"/>
      <c r="U212" s="29"/>
      <c r="W212"/>
    </row>
    <row r="213" spans="1:23" s="14" customFormat="1" x14ac:dyDescent="0.2">
      <c r="A213" s="168">
        <v>335</v>
      </c>
      <c r="B213" s="64"/>
      <c r="C213" s="14" t="s">
        <v>221</v>
      </c>
      <c r="E213" s="159"/>
      <c r="G213" s="47"/>
      <c r="H213" s="18"/>
      <c r="I213" s="48"/>
      <c r="K213" s="72"/>
      <c r="L213" s="69"/>
      <c r="M213" s="71"/>
      <c r="N213" s="71"/>
      <c r="O213" s="71"/>
      <c r="P213" s="71"/>
      <c r="Q213" s="71"/>
      <c r="S213" s="37"/>
      <c r="T213" s="18"/>
      <c r="U213" s="29"/>
      <c r="W213"/>
    </row>
    <row r="214" spans="1:23" s="14" customFormat="1" x14ac:dyDescent="0.2">
      <c r="A214" s="64"/>
      <c r="B214" s="64"/>
      <c r="C214" s="14" t="s">
        <v>80</v>
      </c>
      <c r="E214" s="159">
        <v>63189</v>
      </c>
      <c r="G214" s="47" t="s">
        <v>262</v>
      </c>
      <c r="H214" s="18" t="s">
        <v>8</v>
      </c>
      <c r="I214" s="48">
        <v>-7</v>
      </c>
      <c r="K214" s="72">
        <v>33563.699999999997</v>
      </c>
      <c r="L214" s="69"/>
      <c r="M214" s="71">
        <v>7685.18</v>
      </c>
      <c r="N214" s="71"/>
      <c r="O214" s="71">
        <v>28228</v>
      </c>
      <c r="P214" s="71"/>
      <c r="Q214" s="71">
        <v>726</v>
      </c>
      <c r="S214" s="37">
        <v>2.16</v>
      </c>
      <c r="T214" s="18"/>
      <c r="U214" s="29">
        <v>38.9</v>
      </c>
      <c r="W214"/>
    </row>
    <row r="215" spans="1:23" s="14" customFormat="1" x14ac:dyDescent="0.2">
      <c r="A215" s="64"/>
      <c r="B215" s="64"/>
      <c r="C215" s="14" t="s">
        <v>67</v>
      </c>
      <c r="E215" s="159">
        <v>58440</v>
      </c>
      <c r="G215" s="47" t="s">
        <v>262</v>
      </c>
      <c r="H215" s="18" t="s">
        <v>8</v>
      </c>
      <c r="I215" s="48">
        <v>-5</v>
      </c>
      <c r="K215" s="72">
        <v>548948.44999999995</v>
      </c>
      <c r="L215" s="69"/>
      <c r="M215" s="71">
        <v>133982.69</v>
      </c>
      <c r="N215" s="71"/>
      <c r="O215" s="71">
        <v>442413</v>
      </c>
      <c r="P215" s="71"/>
      <c r="Q215" s="71">
        <v>13202</v>
      </c>
      <c r="S215" s="37">
        <v>2.4</v>
      </c>
      <c r="T215" s="18"/>
      <c r="U215" s="29">
        <v>33.5</v>
      </c>
      <c r="W215"/>
    </row>
    <row r="216" spans="1:23" s="14" customFormat="1" x14ac:dyDescent="0.2">
      <c r="A216" s="64"/>
      <c r="B216" s="64"/>
      <c r="C216" s="14" t="s">
        <v>69</v>
      </c>
      <c r="E216" s="159">
        <v>56979</v>
      </c>
      <c r="G216" s="47" t="s">
        <v>262</v>
      </c>
      <c r="H216" s="18" t="s">
        <v>8</v>
      </c>
      <c r="I216" s="48">
        <v>-6</v>
      </c>
      <c r="K216" s="72">
        <v>811545.53</v>
      </c>
      <c r="L216" s="69"/>
      <c r="M216" s="71">
        <v>321442.28000000003</v>
      </c>
      <c r="N216" s="71"/>
      <c r="O216" s="71">
        <v>538796</v>
      </c>
      <c r="P216" s="71"/>
      <c r="Q216" s="71">
        <v>17878</v>
      </c>
      <c r="S216" s="37">
        <v>2.2000000000000002</v>
      </c>
      <c r="T216" s="18"/>
      <c r="U216" s="29">
        <v>30.1</v>
      </c>
      <c r="W216"/>
    </row>
    <row r="217" spans="1:23" s="14" customFormat="1" x14ac:dyDescent="0.2">
      <c r="A217" s="64"/>
      <c r="B217" s="64"/>
      <c r="C217" s="14" t="s">
        <v>70</v>
      </c>
      <c r="E217" s="159">
        <v>58806</v>
      </c>
      <c r="G217" s="47" t="s">
        <v>262</v>
      </c>
      <c r="H217" s="18" t="s">
        <v>8</v>
      </c>
      <c r="I217" s="48">
        <v>-6</v>
      </c>
      <c r="K217" s="72">
        <v>104449.82</v>
      </c>
      <c r="L217" s="69"/>
      <c r="M217" s="71">
        <v>42780.93</v>
      </c>
      <c r="N217" s="71"/>
      <c r="O217" s="71">
        <v>67936</v>
      </c>
      <c r="P217" s="71"/>
      <c r="Q217" s="71">
        <v>2117</v>
      </c>
      <c r="S217" s="37">
        <v>2.0299999999999998</v>
      </c>
      <c r="T217" s="18"/>
      <c r="U217" s="29">
        <v>32.1</v>
      </c>
      <c r="W217"/>
    </row>
    <row r="218" spans="1:23" s="14" customFormat="1" x14ac:dyDescent="0.2">
      <c r="A218" s="64"/>
      <c r="B218" s="64"/>
      <c r="C218" s="14" t="s">
        <v>82</v>
      </c>
      <c r="E218" s="159">
        <v>58806</v>
      </c>
      <c r="G218" s="47" t="s">
        <v>262</v>
      </c>
      <c r="H218" s="18" t="s">
        <v>8</v>
      </c>
      <c r="I218" s="48">
        <v>-4</v>
      </c>
      <c r="K218" s="72">
        <v>1022150.57</v>
      </c>
      <c r="L218" s="69"/>
      <c r="M218" s="71">
        <v>72764.39</v>
      </c>
      <c r="N218" s="71"/>
      <c r="O218" s="71">
        <v>990272</v>
      </c>
      <c r="P218" s="71"/>
      <c r="Q218" s="71">
        <v>29267</v>
      </c>
      <c r="S218" s="37">
        <v>2.86</v>
      </c>
      <c r="T218" s="18"/>
      <c r="U218" s="29">
        <v>33.799999999999997</v>
      </c>
      <c r="W218"/>
    </row>
    <row r="219" spans="1:23" s="14" customFormat="1" x14ac:dyDescent="0.2">
      <c r="A219" s="64"/>
      <c r="B219" s="64"/>
      <c r="C219" s="14" t="s">
        <v>72</v>
      </c>
      <c r="E219" s="159">
        <v>58806</v>
      </c>
      <c r="G219" s="47" t="s">
        <v>262</v>
      </c>
      <c r="H219" s="18" t="s">
        <v>8</v>
      </c>
      <c r="I219" s="48">
        <v>-4</v>
      </c>
      <c r="K219" s="72">
        <v>809339.9</v>
      </c>
      <c r="L219" s="69"/>
      <c r="M219" s="71">
        <v>139758.98000000001</v>
      </c>
      <c r="N219" s="71"/>
      <c r="O219" s="71">
        <v>701955</v>
      </c>
      <c r="P219" s="71"/>
      <c r="Q219" s="71">
        <v>20541</v>
      </c>
      <c r="S219" s="37">
        <v>2.54</v>
      </c>
      <c r="T219" s="18"/>
      <c r="U219" s="29">
        <v>34.200000000000003</v>
      </c>
      <c r="W219"/>
    </row>
    <row r="220" spans="1:23" s="14" customFormat="1" x14ac:dyDescent="0.2">
      <c r="A220" s="64"/>
      <c r="B220" s="64"/>
      <c r="C220" s="14" t="s">
        <v>73</v>
      </c>
      <c r="E220" s="159">
        <v>63189</v>
      </c>
      <c r="G220" s="47" t="s">
        <v>262</v>
      </c>
      <c r="H220" s="18" t="s">
        <v>8</v>
      </c>
      <c r="I220" s="48">
        <v>-13</v>
      </c>
      <c r="K220" s="72">
        <v>5320035.05</v>
      </c>
      <c r="L220" s="69"/>
      <c r="M220" s="71">
        <v>2441410.37</v>
      </c>
      <c r="N220" s="71"/>
      <c r="O220" s="71">
        <v>3570229</v>
      </c>
      <c r="P220" s="71"/>
      <c r="Q220" s="71">
        <v>84871</v>
      </c>
      <c r="S220" s="37">
        <v>1.6</v>
      </c>
      <c r="T220" s="18"/>
      <c r="U220" s="29">
        <v>42.1</v>
      </c>
      <c r="W220"/>
    </row>
    <row r="221" spans="1:23" s="14" customFormat="1" x14ac:dyDescent="0.2">
      <c r="A221" s="64"/>
      <c r="B221" s="64"/>
      <c r="C221" s="14" t="s">
        <v>74</v>
      </c>
      <c r="E221" s="159">
        <v>65745</v>
      </c>
      <c r="G221" s="47" t="s">
        <v>262</v>
      </c>
      <c r="H221" s="18" t="s">
        <v>8</v>
      </c>
      <c r="I221" s="48">
        <v>-21</v>
      </c>
      <c r="K221" s="68">
        <v>3353312.33</v>
      </c>
      <c r="L221" s="69"/>
      <c r="M221" s="70">
        <v>1562384.38</v>
      </c>
      <c r="N221" s="71"/>
      <c r="O221" s="70">
        <v>2495124</v>
      </c>
      <c r="P221" s="71"/>
      <c r="Q221" s="70">
        <v>58811</v>
      </c>
      <c r="S221" s="37">
        <v>1.75</v>
      </c>
      <c r="T221" s="18"/>
      <c r="U221" s="29">
        <v>42.4</v>
      </c>
      <c r="W221"/>
    </row>
    <row r="222" spans="1:23" s="14" customFormat="1" x14ac:dyDescent="0.2">
      <c r="A222" s="64"/>
      <c r="B222" s="64"/>
      <c r="C222" s="14" t="s">
        <v>59</v>
      </c>
      <c r="E222" s="159"/>
      <c r="G222" s="47"/>
      <c r="H222" s="18"/>
      <c r="I222" s="48"/>
      <c r="K222" s="72"/>
      <c r="L222" s="69"/>
      <c r="M222" s="71"/>
      <c r="N222" s="71"/>
      <c r="O222" s="71"/>
      <c r="P222" s="71"/>
      <c r="Q222" s="71"/>
      <c r="S222" s="37"/>
      <c r="T222" s="18"/>
      <c r="U222" s="29"/>
      <c r="W222"/>
    </row>
    <row r="223" spans="1:23" s="14" customFormat="1" x14ac:dyDescent="0.2">
      <c r="A223" s="64"/>
      <c r="B223" s="64"/>
      <c r="C223" s="14" t="s">
        <v>342</v>
      </c>
      <c r="E223" s="159"/>
      <c r="G223" s="47"/>
      <c r="H223" s="18"/>
      <c r="I223" s="48"/>
      <c r="K223" s="72">
        <f>SUBTOTAL(9,K214:K222)</f>
        <v>12003345.35</v>
      </c>
      <c r="L223" s="69"/>
      <c r="M223" s="71">
        <f>SUBTOTAL(9,M214:M222)</f>
        <v>4722209.2</v>
      </c>
      <c r="N223" s="71"/>
      <c r="O223" s="71">
        <f>SUBTOTAL(9,O214:O222)</f>
        <v>8834953</v>
      </c>
      <c r="P223" s="71"/>
      <c r="Q223" s="71">
        <f>SUBTOTAL(9,Q214:Q222)</f>
        <v>227413</v>
      </c>
      <c r="S223" s="37">
        <f>ROUND(Q223/K223*100,2)</f>
        <v>1.89</v>
      </c>
      <c r="T223" s="18"/>
      <c r="U223" s="29"/>
      <c r="W223"/>
    </row>
    <row r="224" spans="1:23" s="14" customFormat="1" x14ac:dyDescent="0.2">
      <c r="A224" s="64"/>
      <c r="B224" s="64"/>
      <c r="C224" s="14" t="s">
        <v>59</v>
      </c>
      <c r="E224" s="159"/>
      <c r="G224" s="47"/>
      <c r="H224" s="18"/>
      <c r="I224" s="48"/>
      <c r="K224" s="72"/>
      <c r="L224" s="69"/>
      <c r="M224" s="71"/>
      <c r="N224" s="71"/>
      <c r="O224" s="71"/>
      <c r="P224" s="71"/>
      <c r="Q224" s="71"/>
      <c r="S224" s="37"/>
      <c r="T224" s="18"/>
      <c r="U224" s="29"/>
      <c r="W224"/>
    </row>
    <row r="225" spans="1:23" s="14" customFormat="1" x14ac:dyDescent="0.2">
      <c r="A225" s="168">
        <v>335.1</v>
      </c>
      <c r="B225" s="64"/>
      <c r="C225" s="14" t="s">
        <v>222</v>
      </c>
      <c r="E225" s="159"/>
      <c r="G225" s="47"/>
      <c r="H225" s="18"/>
      <c r="I225" s="48"/>
      <c r="K225" s="72"/>
      <c r="L225" s="69"/>
      <c r="M225" s="71"/>
      <c r="N225" s="71"/>
      <c r="O225" s="71"/>
      <c r="P225" s="71"/>
      <c r="Q225" s="71"/>
      <c r="S225" s="37"/>
      <c r="T225" s="18"/>
      <c r="U225" s="29"/>
      <c r="W225"/>
    </row>
    <row r="226" spans="1:23" s="14" customFormat="1" x14ac:dyDescent="0.2">
      <c r="A226" s="64"/>
      <c r="B226" s="64"/>
      <c r="C226" s="14" t="s">
        <v>73</v>
      </c>
      <c r="E226" s="159">
        <v>63189</v>
      </c>
      <c r="G226" s="47" t="s">
        <v>5</v>
      </c>
      <c r="H226" s="18" t="s">
        <v>8</v>
      </c>
      <c r="I226" s="48">
        <v>-13</v>
      </c>
      <c r="K226" s="72">
        <v>117435.81</v>
      </c>
      <c r="L226" s="69"/>
      <c r="M226" s="71">
        <v>78869.75</v>
      </c>
      <c r="N226" s="71"/>
      <c r="O226" s="71">
        <v>53833</v>
      </c>
      <c r="P226" s="71"/>
      <c r="Q226" s="71">
        <v>1409</v>
      </c>
      <c r="S226" s="37">
        <v>1.2</v>
      </c>
      <c r="T226" s="18"/>
      <c r="U226" s="29">
        <v>38.200000000000003</v>
      </c>
      <c r="W226"/>
    </row>
    <row r="227" spans="1:23" s="14" customFormat="1" x14ac:dyDescent="0.2">
      <c r="A227" s="64"/>
      <c r="B227" s="64"/>
      <c r="C227" s="14" t="s">
        <v>74</v>
      </c>
      <c r="E227" s="159">
        <v>65745</v>
      </c>
      <c r="G227" s="47" t="s">
        <v>5</v>
      </c>
      <c r="H227" s="18" t="s">
        <v>8</v>
      </c>
      <c r="I227" s="48">
        <v>-21</v>
      </c>
      <c r="K227" s="68">
        <v>355980.02</v>
      </c>
      <c r="L227" s="69"/>
      <c r="M227" s="70">
        <v>286046.69</v>
      </c>
      <c r="N227" s="71"/>
      <c r="O227" s="70">
        <v>144689</v>
      </c>
      <c r="P227" s="71"/>
      <c r="Q227" s="70">
        <v>4141</v>
      </c>
      <c r="S227" s="37">
        <v>1.1599999999999999</v>
      </c>
      <c r="T227" s="18"/>
      <c r="U227" s="29">
        <v>34.9</v>
      </c>
      <c r="W227"/>
    </row>
    <row r="228" spans="1:23" s="14" customFormat="1" x14ac:dyDescent="0.2">
      <c r="A228" s="64"/>
      <c r="B228" s="64"/>
      <c r="C228" s="14" t="s">
        <v>59</v>
      </c>
      <c r="E228" s="159"/>
      <c r="G228" s="47"/>
      <c r="H228" s="18"/>
      <c r="I228" s="48"/>
      <c r="K228" s="72"/>
      <c r="L228" s="69"/>
      <c r="M228" s="71"/>
      <c r="N228" s="71"/>
      <c r="O228" s="71"/>
      <c r="P228" s="71"/>
      <c r="Q228" s="71"/>
      <c r="S228" s="37"/>
      <c r="T228" s="18"/>
      <c r="U228" s="29"/>
      <c r="W228"/>
    </row>
    <row r="229" spans="1:23" s="14" customFormat="1" x14ac:dyDescent="0.2">
      <c r="A229" s="64"/>
      <c r="B229" s="64"/>
      <c r="C229" s="14" t="s">
        <v>343</v>
      </c>
      <c r="E229" s="159"/>
      <c r="G229" s="47"/>
      <c r="H229" s="18"/>
      <c r="I229" s="48"/>
      <c r="K229" s="72">
        <f>SUBTOTAL(9,K226:K228)</f>
        <v>473415.83</v>
      </c>
      <c r="L229" s="69"/>
      <c r="M229" s="71">
        <f>SUBTOTAL(9,M226:M228)</f>
        <v>364916.44</v>
      </c>
      <c r="N229" s="71"/>
      <c r="O229" s="71">
        <f>SUBTOTAL(9,O226:O228)</f>
        <v>198522</v>
      </c>
      <c r="P229" s="71"/>
      <c r="Q229" s="71">
        <f>SUBTOTAL(9,Q226:Q228)</f>
        <v>5550</v>
      </c>
      <c r="S229" s="37">
        <f>ROUND(Q229/K229*100,2)</f>
        <v>1.17</v>
      </c>
      <c r="T229" s="18"/>
      <c r="U229" s="29"/>
      <c r="W229"/>
    </row>
    <row r="230" spans="1:23" s="14" customFormat="1" x14ac:dyDescent="0.2">
      <c r="A230" s="64"/>
      <c r="B230" s="64"/>
      <c r="E230" s="159"/>
      <c r="G230" s="47"/>
      <c r="H230" s="18"/>
      <c r="I230" s="48"/>
      <c r="K230" s="72"/>
      <c r="L230" s="69"/>
      <c r="M230" s="71"/>
      <c r="N230" s="71"/>
      <c r="O230" s="71"/>
      <c r="P230" s="71"/>
      <c r="Q230" s="71"/>
      <c r="S230" s="37"/>
      <c r="T230" s="18"/>
      <c r="U230" s="29"/>
      <c r="W230"/>
    </row>
    <row r="231" spans="1:23" s="14" customFormat="1" x14ac:dyDescent="0.2">
      <c r="A231" s="168">
        <v>335.15</v>
      </c>
      <c r="B231" s="64"/>
      <c r="C231" s="14" t="s">
        <v>222</v>
      </c>
      <c r="E231" s="159"/>
      <c r="G231" s="47"/>
      <c r="H231" s="18"/>
      <c r="I231" s="48"/>
      <c r="K231" s="72"/>
      <c r="L231" s="69"/>
      <c r="M231" s="71"/>
      <c r="N231" s="71"/>
      <c r="O231" s="71"/>
      <c r="P231" s="71"/>
      <c r="Q231" s="71"/>
      <c r="S231" s="37"/>
      <c r="T231" s="18"/>
      <c r="U231" s="29"/>
      <c r="W231"/>
    </row>
    <row r="232" spans="1:23" s="14" customFormat="1" x14ac:dyDescent="0.2">
      <c r="A232" s="64"/>
      <c r="B232" s="64"/>
      <c r="C232" s="14" t="s">
        <v>69</v>
      </c>
      <c r="E232" s="159">
        <v>56979</v>
      </c>
      <c r="G232" s="47" t="s">
        <v>5</v>
      </c>
      <c r="H232" s="18" t="s">
        <v>8</v>
      </c>
      <c r="I232" s="48">
        <v>-6</v>
      </c>
      <c r="K232" s="72">
        <v>14592.13</v>
      </c>
      <c r="L232" s="69"/>
      <c r="M232" s="71">
        <v>471.93</v>
      </c>
      <c r="N232" s="71"/>
      <c r="O232" s="71">
        <v>14996</v>
      </c>
      <c r="P232" s="71"/>
      <c r="Q232" s="71">
        <v>456</v>
      </c>
      <c r="S232" s="37">
        <v>3.12</v>
      </c>
      <c r="T232" s="18"/>
      <c r="U232" s="29">
        <v>32.9</v>
      </c>
      <c r="W232"/>
    </row>
    <row r="233" spans="1:23" s="14" customFormat="1" x14ac:dyDescent="0.2">
      <c r="A233" s="64"/>
      <c r="B233" s="64"/>
      <c r="C233" s="14" t="s">
        <v>72</v>
      </c>
      <c r="E233" s="159">
        <v>58806</v>
      </c>
      <c r="G233" s="47" t="s">
        <v>5</v>
      </c>
      <c r="H233" s="18" t="s">
        <v>8</v>
      </c>
      <c r="I233" s="48">
        <v>-4</v>
      </c>
      <c r="K233" s="72">
        <v>16925.060000000001</v>
      </c>
      <c r="L233" s="69"/>
      <c r="M233" s="71">
        <v>329.79</v>
      </c>
      <c r="N233" s="71"/>
      <c r="O233" s="71">
        <v>17272</v>
      </c>
      <c r="P233" s="71"/>
      <c r="Q233" s="71">
        <v>464</v>
      </c>
      <c r="S233" s="37">
        <v>2.74</v>
      </c>
      <c r="T233" s="18"/>
      <c r="U233" s="29">
        <v>37.200000000000003</v>
      </c>
      <c r="W233"/>
    </row>
    <row r="234" spans="1:23" s="14" customFormat="1" x14ac:dyDescent="0.2">
      <c r="A234" s="64"/>
      <c r="B234" s="64"/>
      <c r="C234" s="14" t="s">
        <v>73</v>
      </c>
      <c r="E234" s="159">
        <v>63189</v>
      </c>
      <c r="G234" s="47" t="s">
        <v>5</v>
      </c>
      <c r="H234" s="18" t="s">
        <v>8</v>
      </c>
      <c r="I234" s="48">
        <v>-13</v>
      </c>
      <c r="K234" s="72">
        <v>246707.66</v>
      </c>
      <c r="L234" s="69"/>
      <c r="M234" s="71">
        <v>12981.63</v>
      </c>
      <c r="N234" s="71"/>
      <c r="O234" s="71">
        <v>265798</v>
      </c>
      <c r="P234" s="71"/>
      <c r="Q234" s="71">
        <v>5852</v>
      </c>
      <c r="S234" s="37">
        <v>2.37</v>
      </c>
      <c r="T234" s="18"/>
      <c r="U234" s="29">
        <v>45.4</v>
      </c>
      <c r="W234"/>
    </row>
    <row r="235" spans="1:23" s="14" customFormat="1" x14ac:dyDescent="0.2">
      <c r="A235" s="64"/>
      <c r="B235" s="64"/>
      <c r="C235" s="14" t="s">
        <v>74</v>
      </c>
      <c r="E235" s="159">
        <v>65745</v>
      </c>
      <c r="G235" s="47" t="s">
        <v>5</v>
      </c>
      <c r="H235" s="18" t="s">
        <v>8</v>
      </c>
      <c r="I235" s="48">
        <v>-21</v>
      </c>
      <c r="K235" s="68">
        <v>578629.85</v>
      </c>
      <c r="L235" s="69"/>
      <c r="M235" s="70">
        <v>23277.31</v>
      </c>
      <c r="N235" s="71"/>
      <c r="O235" s="70">
        <v>676865</v>
      </c>
      <c r="P235" s="71"/>
      <c r="Q235" s="70">
        <v>14230</v>
      </c>
      <c r="S235" s="37">
        <v>2.46</v>
      </c>
      <c r="T235" s="18"/>
      <c r="U235" s="29">
        <v>47.6</v>
      </c>
      <c r="W235"/>
    </row>
    <row r="236" spans="1:23" s="14" customFormat="1" x14ac:dyDescent="0.2">
      <c r="A236" s="64"/>
      <c r="B236" s="64"/>
      <c r="E236" s="159"/>
      <c r="G236" s="47"/>
      <c r="H236" s="18"/>
      <c r="I236" s="48"/>
      <c r="K236" s="72"/>
      <c r="L236" s="69"/>
      <c r="M236" s="71"/>
      <c r="N236" s="71"/>
      <c r="O236" s="71"/>
      <c r="P236" s="71"/>
      <c r="Q236" s="71"/>
      <c r="S236" s="37"/>
      <c r="T236" s="18"/>
      <c r="U236" s="29"/>
      <c r="W236"/>
    </row>
    <row r="237" spans="1:23" s="14" customFormat="1" x14ac:dyDescent="0.2">
      <c r="A237" s="64"/>
      <c r="B237" s="64"/>
      <c r="C237" s="14" t="s">
        <v>185</v>
      </c>
      <c r="E237" s="159"/>
      <c r="G237" s="47"/>
      <c r="H237" s="18"/>
      <c r="I237" s="48"/>
      <c r="K237" s="72">
        <f>SUBTOTAL(9,K232:K236)</f>
        <v>856854.7</v>
      </c>
      <c r="L237" s="69"/>
      <c r="M237" s="71">
        <f>SUBTOTAL(9,M232:M236)</f>
        <v>37060.660000000003</v>
      </c>
      <c r="N237" s="71"/>
      <c r="O237" s="71">
        <f>SUBTOTAL(9,O232:O236)</f>
        <v>974931</v>
      </c>
      <c r="P237" s="71"/>
      <c r="Q237" s="71">
        <f>SUBTOTAL(9,Q232:Q236)</f>
        <v>21002</v>
      </c>
      <c r="S237" s="37">
        <f>ROUND(Q237/K237*100,2)</f>
        <v>2.4500000000000002</v>
      </c>
      <c r="T237" s="18"/>
      <c r="U237" s="29"/>
      <c r="W237"/>
    </row>
    <row r="238" spans="1:23" s="14" customFormat="1" x14ac:dyDescent="0.2">
      <c r="A238" s="64"/>
      <c r="B238" s="64"/>
      <c r="C238" s="14" t="s">
        <v>59</v>
      </c>
      <c r="E238" s="159"/>
      <c r="G238" s="47"/>
      <c r="H238" s="18"/>
      <c r="I238" s="48"/>
      <c r="K238" s="72"/>
      <c r="L238" s="69"/>
      <c r="M238" s="71"/>
      <c r="N238" s="71"/>
      <c r="O238" s="71"/>
      <c r="P238" s="71"/>
      <c r="Q238" s="71"/>
      <c r="S238" s="37"/>
      <c r="T238" s="18"/>
      <c r="U238" s="29"/>
      <c r="W238"/>
    </row>
    <row r="239" spans="1:23" s="14" customFormat="1" x14ac:dyDescent="0.2">
      <c r="A239" s="168">
        <v>335.2</v>
      </c>
      <c r="B239" s="64"/>
      <c r="C239" s="14" t="s">
        <v>223</v>
      </c>
      <c r="E239" s="159"/>
      <c r="G239" s="47"/>
      <c r="H239" s="18"/>
      <c r="I239" s="48"/>
      <c r="K239" s="72"/>
      <c r="L239" s="69"/>
      <c r="M239" s="71"/>
      <c r="N239" s="71"/>
      <c r="O239" s="71"/>
      <c r="P239" s="71"/>
      <c r="Q239" s="71"/>
      <c r="S239" s="37"/>
      <c r="T239" s="18"/>
      <c r="U239" s="29"/>
      <c r="W239"/>
    </row>
    <row r="240" spans="1:23" s="14" customFormat="1" x14ac:dyDescent="0.2">
      <c r="A240" s="169"/>
      <c r="B240" s="64"/>
      <c r="C240" s="14" t="s">
        <v>69</v>
      </c>
      <c r="E240" s="159">
        <v>56979</v>
      </c>
      <c r="G240" s="47" t="s">
        <v>5</v>
      </c>
      <c r="H240" s="18" t="s">
        <v>8</v>
      </c>
      <c r="I240" s="48">
        <v>-6</v>
      </c>
      <c r="K240" s="72">
        <v>25697.14</v>
      </c>
      <c r="L240" s="69"/>
      <c r="M240" s="71">
        <v>222.58</v>
      </c>
      <c r="N240" s="71"/>
      <c r="O240" s="71">
        <v>27016</v>
      </c>
      <c r="P240" s="71"/>
      <c r="Q240" s="71">
        <v>818</v>
      </c>
      <c r="S240" s="37">
        <v>3.18</v>
      </c>
      <c r="T240" s="18"/>
      <c r="U240" s="29">
        <v>33</v>
      </c>
      <c r="W240"/>
    </row>
    <row r="241" spans="1:23" s="14" customFormat="1" x14ac:dyDescent="0.2">
      <c r="A241" s="169"/>
      <c r="B241" s="64"/>
      <c r="C241" s="14" t="s">
        <v>82</v>
      </c>
      <c r="E241" s="159">
        <v>58806</v>
      </c>
      <c r="G241" s="47" t="s">
        <v>5</v>
      </c>
      <c r="H241" s="18" t="s">
        <v>8</v>
      </c>
      <c r="I241" s="48">
        <v>-4</v>
      </c>
      <c r="K241" s="72">
        <v>18741.21</v>
      </c>
      <c r="L241" s="69"/>
      <c r="M241" s="71">
        <v>955.86</v>
      </c>
      <c r="N241" s="71"/>
      <c r="O241" s="71">
        <v>18535</v>
      </c>
      <c r="P241" s="71"/>
      <c r="Q241" s="71">
        <v>514</v>
      </c>
      <c r="S241" s="37">
        <v>2.74</v>
      </c>
      <c r="T241" s="18"/>
      <c r="U241" s="29">
        <v>36.1</v>
      </c>
      <c r="W241"/>
    </row>
    <row r="242" spans="1:23" s="14" customFormat="1" x14ac:dyDescent="0.2">
      <c r="A242" s="64"/>
      <c r="B242" s="64"/>
      <c r="C242" s="14" t="s">
        <v>73</v>
      </c>
      <c r="E242" s="159">
        <v>63189</v>
      </c>
      <c r="G242" s="47" t="s">
        <v>5</v>
      </c>
      <c r="H242" s="18" t="s">
        <v>8</v>
      </c>
      <c r="I242" s="48">
        <v>-13</v>
      </c>
      <c r="K242" s="72">
        <v>49308.33</v>
      </c>
      <c r="L242" s="69"/>
      <c r="M242" s="71">
        <v>24533.279999999999</v>
      </c>
      <c r="N242" s="71"/>
      <c r="O242" s="71">
        <v>31185</v>
      </c>
      <c r="P242" s="71"/>
      <c r="Q242" s="71">
        <v>711</v>
      </c>
      <c r="S242" s="37">
        <v>1.44</v>
      </c>
      <c r="T242" s="18"/>
      <c r="U242" s="29">
        <v>43.9</v>
      </c>
      <c r="W242"/>
    </row>
    <row r="243" spans="1:23" s="14" customFormat="1" x14ac:dyDescent="0.2">
      <c r="A243" s="64"/>
      <c r="B243" s="64"/>
      <c r="C243" s="14" t="s">
        <v>74</v>
      </c>
      <c r="E243" s="159">
        <v>65745</v>
      </c>
      <c r="G243" s="47" t="s">
        <v>5</v>
      </c>
      <c r="H243" s="18" t="s">
        <v>8</v>
      </c>
      <c r="I243" s="48">
        <v>-21</v>
      </c>
      <c r="K243" s="68">
        <v>45388.32</v>
      </c>
      <c r="L243" s="69"/>
      <c r="M243" s="70">
        <v>7090.52</v>
      </c>
      <c r="N243" s="71"/>
      <c r="O243" s="70">
        <v>47829</v>
      </c>
      <c r="P243" s="71"/>
      <c r="Q243" s="70">
        <v>1082</v>
      </c>
      <c r="S243" s="37">
        <v>2.38</v>
      </c>
      <c r="T243" s="18"/>
      <c r="U243" s="29">
        <v>44.2</v>
      </c>
      <c r="W243"/>
    </row>
    <row r="244" spans="1:23" s="14" customFormat="1" x14ac:dyDescent="0.2">
      <c r="A244" s="64"/>
      <c r="B244" s="64"/>
      <c r="C244" s="14" t="s">
        <v>59</v>
      </c>
      <c r="E244" s="159"/>
      <c r="G244" s="47"/>
      <c r="H244" s="18"/>
      <c r="I244" s="48"/>
      <c r="K244" s="72"/>
      <c r="L244" s="69"/>
      <c r="M244" s="71"/>
      <c r="N244" s="71"/>
      <c r="O244" s="71"/>
      <c r="P244" s="71"/>
      <c r="Q244" s="71"/>
      <c r="S244" s="37"/>
      <c r="T244" s="18"/>
      <c r="U244" s="29"/>
      <c r="W244"/>
    </row>
    <row r="245" spans="1:23" s="14" customFormat="1" x14ac:dyDescent="0.2">
      <c r="A245" s="64"/>
      <c r="B245" s="64"/>
      <c r="C245" s="14" t="s">
        <v>344</v>
      </c>
      <c r="E245" s="159"/>
      <c r="G245" s="47"/>
      <c r="H245" s="18"/>
      <c r="I245" s="48"/>
      <c r="K245" s="72">
        <f>SUBTOTAL(9,K240:K244)</f>
        <v>139135</v>
      </c>
      <c r="L245" s="69"/>
      <c r="M245" s="71">
        <f>SUBTOTAL(9,M240:M244)</f>
        <v>32802.239999999998</v>
      </c>
      <c r="N245" s="71"/>
      <c r="O245" s="71">
        <f>SUBTOTAL(9,O240:O244)</f>
        <v>124565</v>
      </c>
      <c r="P245" s="71"/>
      <c r="Q245" s="71">
        <f>SUBTOTAL(9,Q240:Q244)</f>
        <v>3125</v>
      </c>
      <c r="S245" s="37">
        <f>ROUND(Q245/K245*100,2)</f>
        <v>2.25</v>
      </c>
      <c r="T245" s="18"/>
      <c r="U245" s="29"/>
      <c r="W245"/>
    </row>
    <row r="246" spans="1:23" s="14" customFormat="1" x14ac:dyDescent="0.2">
      <c r="A246" s="64"/>
      <c r="B246" s="64"/>
      <c r="C246" s="14" t="s">
        <v>59</v>
      </c>
      <c r="E246" s="159"/>
      <c r="G246" s="47"/>
      <c r="H246" s="18"/>
      <c r="I246" s="48"/>
      <c r="K246" s="72"/>
      <c r="L246" s="69"/>
      <c r="M246" s="71"/>
      <c r="N246" s="71"/>
      <c r="O246" s="71"/>
      <c r="P246" s="71"/>
      <c r="Q246" s="71"/>
      <c r="S246" s="37"/>
      <c r="T246" s="18"/>
      <c r="U246" s="29"/>
      <c r="W246"/>
    </row>
    <row r="247" spans="1:23" s="14" customFormat="1" x14ac:dyDescent="0.2">
      <c r="A247" s="168">
        <v>336</v>
      </c>
      <c r="B247" s="64"/>
      <c r="C247" s="14" t="s">
        <v>151</v>
      </c>
      <c r="E247" s="159"/>
      <c r="G247" s="47"/>
      <c r="H247" s="18"/>
      <c r="I247" s="48"/>
      <c r="K247" s="72"/>
      <c r="L247" s="69"/>
      <c r="M247" s="71"/>
      <c r="N247" s="71"/>
      <c r="O247" s="71"/>
      <c r="P247" s="71"/>
      <c r="Q247" s="71"/>
      <c r="S247" s="37"/>
      <c r="T247" s="18"/>
      <c r="U247" s="29"/>
      <c r="W247"/>
    </row>
    <row r="248" spans="1:23" s="14" customFormat="1" x14ac:dyDescent="0.2">
      <c r="A248" s="64"/>
      <c r="B248" s="64"/>
      <c r="C248" s="14" t="s">
        <v>80</v>
      </c>
      <c r="E248" s="159">
        <v>63189</v>
      </c>
      <c r="G248" s="47" t="s">
        <v>210</v>
      </c>
      <c r="H248" s="18" t="s">
        <v>8</v>
      </c>
      <c r="I248" s="48">
        <v>-7</v>
      </c>
      <c r="K248" s="72">
        <v>50448.44</v>
      </c>
      <c r="L248" s="69"/>
      <c r="M248" s="71">
        <v>14744.87</v>
      </c>
      <c r="N248" s="71"/>
      <c r="O248" s="71">
        <v>39235</v>
      </c>
      <c r="P248" s="71"/>
      <c r="Q248" s="71">
        <v>1268</v>
      </c>
      <c r="S248" s="37">
        <v>2.5099999999999998</v>
      </c>
      <c r="T248" s="18"/>
      <c r="U248" s="29">
        <v>30.9</v>
      </c>
      <c r="W248"/>
    </row>
    <row r="249" spans="1:23" s="14" customFormat="1" x14ac:dyDescent="0.2">
      <c r="A249" s="64"/>
      <c r="B249" s="64"/>
      <c r="C249" s="14" t="s">
        <v>70</v>
      </c>
      <c r="E249" s="159">
        <v>58806</v>
      </c>
      <c r="G249" s="47" t="s">
        <v>210</v>
      </c>
      <c r="H249" s="18" t="s">
        <v>8</v>
      </c>
      <c r="I249" s="48">
        <v>-6</v>
      </c>
      <c r="K249" s="72">
        <v>508242.34</v>
      </c>
      <c r="L249" s="69"/>
      <c r="M249" s="71">
        <v>74750.710000000006</v>
      </c>
      <c r="N249" s="71"/>
      <c r="O249" s="71">
        <v>463986</v>
      </c>
      <c r="P249" s="71"/>
      <c r="Q249" s="71">
        <v>12622</v>
      </c>
      <c r="S249" s="37">
        <v>2.48</v>
      </c>
      <c r="T249" s="18"/>
      <c r="U249" s="29">
        <v>36.799999999999997</v>
      </c>
      <c r="W249"/>
    </row>
    <row r="250" spans="1:23" s="14" customFormat="1" x14ac:dyDescent="0.2">
      <c r="A250" s="64"/>
      <c r="B250" s="64"/>
      <c r="C250" s="14" t="s">
        <v>82</v>
      </c>
      <c r="E250" s="159">
        <v>58806</v>
      </c>
      <c r="G250" s="47" t="s">
        <v>210</v>
      </c>
      <c r="H250" s="18" t="s">
        <v>8</v>
      </c>
      <c r="I250" s="48">
        <v>-4</v>
      </c>
      <c r="K250" s="72">
        <v>594870.06000000006</v>
      </c>
      <c r="L250" s="69"/>
      <c r="M250" s="71">
        <v>207947.59</v>
      </c>
      <c r="N250" s="71"/>
      <c r="O250" s="71">
        <v>410717</v>
      </c>
      <c r="P250" s="71"/>
      <c r="Q250" s="71">
        <v>13969</v>
      </c>
      <c r="S250" s="37">
        <v>2.35</v>
      </c>
      <c r="T250" s="18"/>
      <c r="U250" s="29">
        <v>29.4</v>
      </c>
      <c r="W250"/>
    </row>
    <row r="251" spans="1:23" s="14" customFormat="1" x14ac:dyDescent="0.2">
      <c r="A251" s="64"/>
      <c r="B251" s="64"/>
      <c r="C251" s="14" t="s">
        <v>72</v>
      </c>
      <c r="E251" s="159">
        <v>58806</v>
      </c>
      <c r="G251" s="47" t="s">
        <v>210</v>
      </c>
      <c r="H251" s="18" t="s">
        <v>8</v>
      </c>
      <c r="I251" s="48">
        <v>-4</v>
      </c>
      <c r="K251" s="72">
        <v>577943.72</v>
      </c>
      <c r="L251" s="69"/>
      <c r="M251" s="71">
        <v>53322.09</v>
      </c>
      <c r="N251" s="71"/>
      <c r="O251" s="71">
        <v>547739</v>
      </c>
      <c r="P251" s="71"/>
      <c r="Q251" s="71">
        <v>14583</v>
      </c>
      <c r="S251" s="37">
        <v>2.52</v>
      </c>
      <c r="T251" s="18"/>
      <c r="U251" s="29">
        <v>37.6</v>
      </c>
      <c r="W251"/>
    </row>
    <row r="252" spans="1:23" s="14" customFormat="1" x14ac:dyDescent="0.2">
      <c r="A252" s="64"/>
      <c r="B252" s="64"/>
      <c r="C252" s="14" t="s">
        <v>73</v>
      </c>
      <c r="E252" s="159">
        <v>63189</v>
      </c>
      <c r="G252" s="47" t="s">
        <v>210</v>
      </c>
      <c r="H252" s="18" t="s">
        <v>8</v>
      </c>
      <c r="I252" s="48">
        <v>-13</v>
      </c>
      <c r="K252" s="72">
        <v>1671012.58</v>
      </c>
      <c r="L252" s="69"/>
      <c r="M252" s="71">
        <v>1128034.25</v>
      </c>
      <c r="N252" s="71"/>
      <c r="O252" s="71">
        <v>760210</v>
      </c>
      <c r="P252" s="71"/>
      <c r="Q252" s="71">
        <v>21248</v>
      </c>
      <c r="S252" s="37">
        <v>1.27</v>
      </c>
      <c r="T252" s="18"/>
      <c r="U252" s="29">
        <v>35.799999999999997</v>
      </c>
      <c r="W252"/>
    </row>
    <row r="253" spans="1:23" s="14" customFormat="1" x14ac:dyDescent="0.2">
      <c r="A253" s="64"/>
      <c r="B253" s="64"/>
      <c r="C253" s="14" t="s">
        <v>74</v>
      </c>
      <c r="E253" s="159">
        <v>65745</v>
      </c>
      <c r="G253" s="47" t="s">
        <v>210</v>
      </c>
      <c r="H253" s="18" t="s">
        <v>8</v>
      </c>
      <c r="I253" s="48">
        <v>-21</v>
      </c>
      <c r="K253" s="68">
        <v>259749.63</v>
      </c>
      <c r="L253" s="69"/>
      <c r="M253" s="70">
        <v>140056.73000000001</v>
      </c>
      <c r="N253" s="71"/>
      <c r="O253" s="70">
        <v>174240</v>
      </c>
      <c r="P253" s="71"/>
      <c r="Q253" s="70">
        <v>5835</v>
      </c>
      <c r="S253" s="37">
        <v>2.25</v>
      </c>
      <c r="T253" s="18"/>
      <c r="U253" s="29">
        <v>29.9</v>
      </c>
      <c r="W253"/>
    </row>
    <row r="254" spans="1:23" s="14" customFormat="1" x14ac:dyDescent="0.2">
      <c r="A254" s="64"/>
      <c r="B254" s="64"/>
      <c r="C254" s="14" t="s">
        <v>59</v>
      </c>
      <c r="E254" s="159"/>
      <c r="G254" s="47"/>
      <c r="H254" s="18"/>
      <c r="I254" s="48"/>
      <c r="K254" s="72"/>
      <c r="L254" s="69"/>
      <c r="M254" s="71"/>
      <c r="N254" s="71"/>
      <c r="O254" s="71"/>
      <c r="P254" s="71"/>
      <c r="Q254" s="71"/>
      <c r="S254" s="37"/>
      <c r="T254" s="18"/>
      <c r="U254" s="29"/>
      <c r="W254"/>
    </row>
    <row r="255" spans="1:23" s="14" customFormat="1" x14ac:dyDescent="0.2">
      <c r="A255" s="64"/>
      <c r="B255" s="64"/>
      <c r="C255" s="14" t="s">
        <v>345</v>
      </c>
      <c r="E255" s="159"/>
      <c r="G255" s="47"/>
      <c r="H255" s="18"/>
      <c r="I255" s="48"/>
      <c r="K255" s="68">
        <f>SUBTOTAL(9,K248:K254)</f>
        <v>3662266.77</v>
      </c>
      <c r="L255" s="69"/>
      <c r="M255" s="70">
        <f>SUBTOTAL(9,M248:M254)</f>
        <v>1618856.24</v>
      </c>
      <c r="N255" s="71"/>
      <c r="O255" s="70">
        <f>SUBTOTAL(9,O248:O254)</f>
        <v>2396127</v>
      </c>
      <c r="P255" s="71"/>
      <c r="Q255" s="70">
        <f>SUBTOTAL(9,Q248:Q254)</f>
        <v>69525</v>
      </c>
      <c r="S255" s="37">
        <f>ROUND(Q255/K255*100,2)</f>
        <v>1.9</v>
      </c>
      <c r="T255" s="18"/>
      <c r="U255" s="29"/>
      <c r="W255"/>
    </row>
    <row r="256" spans="1:23" s="14" customFormat="1" x14ac:dyDescent="0.2">
      <c r="A256" s="64"/>
      <c r="B256" s="64"/>
      <c r="E256" s="159"/>
      <c r="G256" s="47"/>
      <c r="H256" s="18"/>
      <c r="I256" s="48"/>
      <c r="K256" s="72"/>
      <c r="L256" s="69"/>
      <c r="M256" s="71"/>
      <c r="N256" s="71"/>
      <c r="O256" s="71"/>
      <c r="P256" s="71"/>
      <c r="Q256" s="71"/>
      <c r="S256" s="37"/>
      <c r="T256" s="18"/>
      <c r="U256" s="29"/>
    </row>
    <row r="257" spans="1:23" s="14" customFormat="1" ht="15.75" x14ac:dyDescent="0.25">
      <c r="A257" s="109" t="s">
        <v>84</v>
      </c>
      <c r="B257" s="88"/>
      <c r="E257" s="159"/>
      <c r="G257" s="47"/>
      <c r="H257" s="18"/>
      <c r="I257" s="48"/>
      <c r="K257" s="147">
        <f>SUBTOTAL(9,K82:K256)</f>
        <v>694904473.45000041</v>
      </c>
      <c r="L257" s="109"/>
      <c r="M257" s="110">
        <f>SUBTOTAL(9,M82:M256)</f>
        <v>174757033.22999993</v>
      </c>
      <c r="N257" s="110"/>
      <c r="O257" s="110">
        <f>SUBTOTAL(9,O82:O256)</f>
        <v>591714841</v>
      </c>
      <c r="P257" s="110"/>
      <c r="Q257" s="110">
        <f>SUBTOTAL(9,Q82:Q256)</f>
        <v>15767090</v>
      </c>
      <c r="R257" s="109"/>
      <c r="S257" s="148">
        <f>ROUND(Q257/K257*100,2)</f>
        <v>2.27</v>
      </c>
      <c r="T257" s="18"/>
      <c r="U257" s="29"/>
    </row>
    <row r="258" spans="1:23" s="39" customFormat="1" x14ac:dyDescent="0.2">
      <c r="A258" s="94"/>
      <c r="B258" s="94"/>
      <c r="E258" s="159"/>
      <c r="G258" s="87"/>
      <c r="H258" s="45"/>
      <c r="I258" s="50"/>
      <c r="K258" s="38"/>
      <c r="M258" s="40"/>
      <c r="N258" s="40"/>
      <c r="O258" s="40"/>
      <c r="P258" s="40"/>
      <c r="Q258" s="40"/>
      <c r="S258" s="127"/>
      <c r="T258" s="45"/>
      <c r="U258" s="133"/>
    </row>
    <row r="259" spans="1:23" s="14" customFormat="1" ht="15.75" x14ac:dyDescent="0.25">
      <c r="A259" s="93" t="s">
        <v>85</v>
      </c>
      <c r="B259" s="93"/>
      <c r="C259" s="89"/>
      <c r="E259" s="159"/>
      <c r="G259" s="47"/>
      <c r="H259" s="18"/>
      <c r="I259" s="48"/>
      <c r="K259" s="19"/>
      <c r="M259" s="24"/>
      <c r="N259" s="24"/>
      <c r="O259" s="24"/>
      <c r="P259" s="24"/>
      <c r="Q259" s="24"/>
      <c r="S259" s="37"/>
      <c r="T259" s="18"/>
      <c r="U259" s="29"/>
    </row>
    <row r="260" spans="1:23" s="14" customFormat="1" ht="15.75" x14ac:dyDescent="0.25">
      <c r="A260" s="93"/>
      <c r="B260" s="93"/>
      <c r="C260" s="89"/>
      <c r="E260" s="159"/>
      <c r="G260" s="47"/>
      <c r="H260" s="18"/>
      <c r="I260" s="48"/>
      <c r="K260" s="19"/>
      <c r="M260" s="24"/>
      <c r="N260" s="24"/>
      <c r="O260" s="24"/>
      <c r="P260" s="24"/>
      <c r="Q260" s="24"/>
      <c r="S260" s="37"/>
      <c r="T260" s="18"/>
      <c r="U260" s="29"/>
    </row>
    <row r="261" spans="1:23" s="39" customFormat="1" x14ac:dyDescent="0.2">
      <c r="A261" s="168">
        <v>341</v>
      </c>
      <c r="B261" s="64"/>
      <c r="C261" s="63" t="s">
        <v>95</v>
      </c>
      <c r="D261" s="14"/>
      <c r="E261" s="159"/>
      <c r="F261" s="14"/>
      <c r="G261" s="47"/>
      <c r="H261" s="18"/>
      <c r="I261" s="48"/>
      <c r="J261" s="14"/>
      <c r="K261" s="19"/>
      <c r="L261" s="14"/>
      <c r="M261" s="24"/>
      <c r="N261" s="24"/>
      <c r="O261" s="24"/>
      <c r="P261" s="24"/>
      <c r="Q261" s="24"/>
      <c r="R261" s="14"/>
      <c r="S261" s="37"/>
      <c r="T261" s="18"/>
      <c r="U261" s="29"/>
      <c r="W261"/>
    </row>
    <row r="262" spans="1:23" s="39" customFormat="1" x14ac:dyDescent="0.2">
      <c r="A262" s="64"/>
      <c r="B262" s="64"/>
      <c r="C262" s="63" t="s">
        <v>58</v>
      </c>
      <c r="D262" s="14"/>
      <c r="E262" s="159">
        <v>50770</v>
      </c>
      <c r="F262" s="196"/>
      <c r="G262" s="47" t="s">
        <v>36</v>
      </c>
      <c r="H262" s="197" t="s">
        <v>8</v>
      </c>
      <c r="I262" s="48">
        <v>-1</v>
      </c>
      <c r="J262" s="196"/>
      <c r="K262" s="19">
        <v>9028.7999999999993</v>
      </c>
      <c r="L262" s="196"/>
      <c r="M262" s="24">
        <v>3288.82</v>
      </c>
      <c r="N262" s="24"/>
      <c r="O262" s="24">
        <v>5830</v>
      </c>
      <c r="P262" s="24"/>
      <c r="Q262" s="24">
        <v>344</v>
      </c>
      <c r="R262" s="196"/>
      <c r="S262" s="37">
        <v>3.81</v>
      </c>
      <c r="T262" s="197"/>
      <c r="U262" s="29">
        <v>16.899999999999999</v>
      </c>
      <c r="W262"/>
    </row>
    <row r="263" spans="1:23" s="39" customFormat="1" x14ac:dyDescent="0.2">
      <c r="A263" s="64"/>
      <c r="B263" s="64"/>
      <c r="C263" s="63" t="s">
        <v>86</v>
      </c>
      <c r="D263" s="14"/>
      <c r="E263" s="159">
        <v>49674</v>
      </c>
      <c r="F263" s="196"/>
      <c r="G263" s="47" t="s">
        <v>36</v>
      </c>
      <c r="H263" s="197" t="s">
        <v>8</v>
      </c>
      <c r="I263" s="48">
        <v>-7</v>
      </c>
      <c r="J263" s="196"/>
      <c r="K263" s="19">
        <v>751025.35</v>
      </c>
      <c r="L263" s="196"/>
      <c r="M263" s="24">
        <v>779111.77</v>
      </c>
      <c r="N263" s="24"/>
      <c r="O263" s="24">
        <v>24485</v>
      </c>
      <c r="P263" s="24"/>
      <c r="Q263" s="24">
        <v>1755</v>
      </c>
      <c r="R263" s="196"/>
      <c r="S263" s="37">
        <v>0.23</v>
      </c>
      <c r="T263" s="197"/>
      <c r="U263" s="29">
        <v>14</v>
      </c>
      <c r="W263"/>
    </row>
    <row r="264" spans="1:23" s="39" customFormat="1" x14ac:dyDescent="0.2">
      <c r="A264" s="64"/>
      <c r="B264" s="64"/>
      <c r="C264" s="63" t="s">
        <v>87</v>
      </c>
      <c r="D264" s="14"/>
      <c r="E264" s="159">
        <v>52231</v>
      </c>
      <c r="F264" s="196"/>
      <c r="G264" s="47" t="s">
        <v>36</v>
      </c>
      <c r="H264" s="197" t="s">
        <v>8</v>
      </c>
      <c r="I264" s="48">
        <v>-1</v>
      </c>
      <c r="J264" s="196"/>
      <c r="K264" s="19">
        <v>1273891.95</v>
      </c>
      <c r="L264" s="196"/>
      <c r="M264" s="24">
        <v>598553.11</v>
      </c>
      <c r="N264" s="24"/>
      <c r="O264" s="24">
        <v>688078</v>
      </c>
      <c r="P264" s="24"/>
      <c r="Q264" s="24">
        <v>33476</v>
      </c>
      <c r="R264" s="196"/>
      <c r="S264" s="37">
        <v>2.63</v>
      </c>
      <c r="T264" s="197"/>
      <c r="U264" s="29">
        <v>20.6</v>
      </c>
      <c r="W264"/>
    </row>
    <row r="265" spans="1:23" s="39" customFormat="1" x14ac:dyDescent="0.2">
      <c r="A265" s="64"/>
      <c r="B265" s="64"/>
      <c r="C265" s="63" t="s">
        <v>88</v>
      </c>
      <c r="D265" s="14"/>
      <c r="E265" s="159">
        <v>49309</v>
      </c>
      <c r="F265" s="196"/>
      <c r="G265" s="47" t="s">
        <v>36</v>
      </c>
      <c r="H265" s="197" t="s">
        <v>8</v>
      </c>
      <c r="I265" s="48">
        <v>-4</v>
      </c>
      <c r="J265" s="196"/>
      <c r="K265" s="19">
        <v>3584501.93</v>
      </c>
      <c r="L265" s="196"/>
      <c r="M265" s="24">
        <v>1913631.61</v>
      </c>
      <c r="N265" s="24"/>
      <c r="O265" s="24">
        <v>1814250</v>
      </c>
      <c r="P265" s="24"/>
      <c r="Q265" s="24">
        <v>140604</v>
      </c>
      <c r="R265" s="196"/>
      <c r="S265" s="37">
        <v>3.92</v>
      </c>
      <c r="T265" s="197"/>
      <c r="U265" s="29">
        <v>12.9</v>
      </c>
      <c r="W265"/>
    </row>
    <row r="266" spans="1:23" s="39" customFormat="1" x14ac:dyDescent="0.2">
      <c r="A266" s="64"/>
      <c r="B266" s="64"/>
      <c r="C266" s="63" t="s">
        <v>189</v>
      </c>
      <c r="D266" s="14"/>
      <c r="E266" s="159">
        <v>52596</v>
      </c>
      <c r="F266" s="196"/>
      <c r="G266" s="47" t="s">
        <v>36</v>
      </c>
      <c r="H266" s="197" t="s">
        <v>8</v>
      </c>
      <c r="I266" s="48">
        <v>-3</v>
      </c>
      <c r="J266" s="196"/>
      <c r="K266" s="20">
        <v>11757925.210000001</v>
      </c>
      <c r="L266" s="196"/>
      <c r="M266" s="25">
        <v>5786408.4400000004</v>
      </c>
      <c r="N266" s="24"/>
      <c r="O266" s="25">
        <v>6324255</v>
      </c>
      <c r="P266" s="24"/>
      <c r="Q266" s="25">
        <v>295913</v>
      </c>
      <c r="R266" s="196"/>
      <c r="S266" s="37">
        <v>2.52</v>
      </c>
      <c r="T266" s="197"/>
      <c r="U266" s="29">
        <v>21.4</v>
      </c>
      <c r="W266"/>
    </row>
    <row r="267" spans="1:23" s="39" customFormat="1" x14ac:dyDescent="0.2">
      <c r="A267" s="64"/>
      <c r="B267" s="64"/>
      <c r="C267" s="63" t="s">
        <v>59</v>
      </c>
      <c r="D267" s="14"/>
      <c r="E267" s="159"/>
      <c r="F267" s="14"/>
      <c r="G267" s="47"/>
      <c r="H267" s="18"/>
      <c r="I267" s="48"/>
      <c r="J267" s="14"/>
      <c r="K267" s="19"/>
      <c r="L267" s="14"/>
      <c r="M267" s="24"/>
      <c r="N267" s="24"/>
      <c r="O267" s="24"/>
      <c r="P267" s="24"/>
      <c r="Q267" s="24"/>
      <c r="R267" s="14"/>
      <c r="S267" s="37"/>
      <c r="T267" s="18"/>
      <c r="U267" s="29"/>
      <c r="W267"/>
    </row>
    <row r="268" spans="1:23" s="36" customFormat="1" x14ac:dyDescent="0.2">
      <c r="A268" s="49"/>
      <c r="B268" s="49"/>
      <c r="C268" s="46" t="s">
        <v>346</v>
      </c>
      <c r="D268"/>
      <c r="E268" s="159"/>
      <c r="F268"/>
      <c r="G268" s="51"/>
      <c r="H268" s="30"/>
      <c r="I268" s="52"/>
      <c r="J268"/>
      <c r="K268" s="19">
        <f>SUBTOTAL(9,K262:K267)</f>
        <v>17376373.240000002</v>
      </c>
      <c r="L268" s="14"/>
      <c r="M268" s="24">
        <f>SUBTOTAL(9,M262:M267)</f>
        <v>9080993.75</v>
      </c>
      <c r="N268" s="24"/>
      <c r="O268" s="24">
        <f>SUBTOTAL(9,O262:O267)</f>
        <v>8856898</v>
      </c>
      <c r="P268" s="24"/>
      <c r="Q268" s="24">
        <f>SUBTOTAL(9,Q262:Q267)</f>
        <v>472092</v>
      </c>
      <c r="R268" s="14"/>
      <c r="S268" s="37">
        <f>ROUND(Q268/K268*100,2)</f>
        <v>2.72</v>
      </c>
      <c r="T268" s="18"/>
      <c r="U268" s="29"/>
      <c r="W268"/>
    </row>
    <row r="269" spans="1:23" s="36" customFormat="1" x14ac:dyDescent="0.2">
      <c r="A269" s="49"/>
      <c r="B269" s="49"/>
      <c r="C269" s="46" t="s">
        <v>59</v>
      </c>
      <c r="D269"/>
      <c r="E269" s="159"/>
      <c r="F269"/>
      <c r="G269" s="51"/>
      <c r="H269" s="30"/>
      <c r="I269" s="52"/>
      <c r="J269"/>
      <c r="K269" s="19"/>
      <c r="L269" s="14"/>
      <c r="M269" s="24"/>
      <c r="N269" s="24"/>
      <c r="O269" s="24"/>
      <c r="P269" s="24"/>
      <c r="Q269" s="24"/>
      <c r="R269" s="14"/>
      <c r="S269" s="37"/>
      <c r="T269" s="18"/>
      <c r="U269" s="29"/>
      <c r="W269"/>
    </row>
    <row r="270" spans="1:23" s="36" customFormat="1" x14ac:dyDescent="0.2">
      <c r="A270" s="170">
        <v>342</v>
      </c>
      <c r="B270" s="49"/>
      <c r="C270" t="s">
        <v>224</v>
      </c>
      <c r="D270"/>
      <c r="E270" s="159"/>
      <c r="F270"/>
      <c r="G270" s="83"/>
      <c r="H270" s="84"/>
      <c r="I270" s="85"/>
      <c r="K270" s="31"/>
      <c r="M270" s="32"/>
      <c r="N270" s="32"/>
      <c r="O270" s="32"/>
      <c r="P270" s="32"/>
      <c r="Q270" s="32"/>
      <c r="S270" s="127"/>
      <c r="T270" s="45"/>
      <c r="U270" s="133"/>
      <c r="W270"/>
    </row>
    <row r="271" spans="1:23" s="36" customFormat="1" x14ac:dyDescent="0.2">
      <c r="A271" s="49"/>
      <c r="B271" s="49"/>
      <c r="C271" t="s">
        <v>58</v>
      </c>
      <c r="D271"/>
      <c r="E271" s="159">
        <v>50770</v>
      </c>
      <c r="F271"/>
      <c r="G271" s="51" t="s">
        <v>5</v>
      </c>
      <c r="H271" s="30" t="s">
        <v>8</v>
      </c>
      <c r="I271" s="52">
        <v>-1</v>
      </c>
      <c r="J271"/>
      <c r="K271" s="31">
        <v>89232.19</v>
      </c>
      <c r="L271"/>
      <c r="M271" s="32">
        <v>70507.5</v>
      </c>
      <c r="N271" s="26"/>
      <c r="O271" s="32">
        <v>19617</v>
      </c>
      <c r="P271" s="26"/>
      <c r="Q271" s="32">
        <v>1203</v>
      </c>
      <c r="R271"/>
      <c r="S271" s="37">
        <v>1.35</v>
      </c>
      <c r="T271" s="18"/>
      <c r="U271" s="29">
        <v>16.3</v>
      </c>
      <c r="W271"/>
    </row>
    <row r="272" spans="1:23" s="36" customFormat="1" x14ac:dyDescent="0.2">
      <c r="A272" s="49"/>
      <c r="B272" s="49"/>
      <c r="C272" s="46" t="s">
        <v>86</v>
      </c>
      <c r="D272"/>
      <c r="E272" s="159">
        <v>49674</v>
      </c>
      <c r="F272"/>
      <c r="G272" s="51" t="s">
        <v>5</v>
      </c>
      <c r="H272" s="30" t="s">
        <v>8</v>
      </c>
      <c r="I272" s="52">
        <v>-7</v>
      </c>
      <c r="J272"/>
      <c r="K272" s="31">
        <v>36896.839999999997</v>
      </c>
      <c r="L272"/>
      <c r="M272" s="32">
        <v>36512.28</v>
      </c>
      <c r="N272" s="26"/>
      <c r="O272" s="32">
        <v>2967</v>
      </c>
      <c r="P272" s="26"/>
      <c r="Q272" s="32">
        <v>213</v>
      </c>
      <c r="R272"/>
      <c r="S272" s="37">
        <v>0.57999999999999996</v>
      </c>
      <c r="T272" s="18"/>
      <c r="U272" s="29">
        <v>13.9</v>
      </c>
      <c r="W272"/>
    </row>
    <row r="273" spans="1:23" s="36" customFormat="1" x14ac:dyDescent="0.2">
      <c r="A273" s="49"/>
      <c r="B273" s="49"/>
      <c r="C273" s="46" t="s">
        <v>87</v>
      </c>
      <c r="D273"/>
      <c r="E273" s="159">
        <v>52231</v>
      </c>
      <c r="F273"/>
      <c r="G273" s="51" t="s">
        <v>5</v>
      </c>
      <c r="H273" s="30" t="s">
        <v>8</v>
      </c>
      <c r="I273" s="52">
        <v>-1</v>
      </c>
      <c r="J273"/>
      <c r="K273" s="31">
        <v>162143.44</v>
      </c>
      <c r="L273"/>
      <c r="M273" s="32">
        <v>16093.13</v>
      </c>
      <c r="N273" s="26"/>
      <c r="O273" s="32">
        <v>147672</v>
      </c>
      <c r="P273" s="26"/>
      <c r="Q273" s="32">
        <v>7159</v>
      </c>
      <c r="R273"/>
      <c r="S273" s="37">
        <v>4.42</v>
      </c>
      <c r="T273" s="18"/>
      <c r="U273" s="29">
        <v>20.6</v>
      </c>
      <c r="W273"/>
    </row>
    <row r="274" spans="1:23" s="36" customFormat="1" x14ac:dyDescent="0.2">
      <c r="A274" s="49"/>
      <c r="B274" s="49"/>
      <c r="C274" s="46" t="s">
        <v>88</v>
      </c>
      <c r="D274"/>
      <c r="E274" s="159">
        <v>49309</v>
      </c>
      <c r="F274"/>
      <c r="G274" s="51" t="s">
        <v>5</v>
      </c>
      <c r="H274" s="30" t="s">
        <v>8</v>
      </c>
      <c r="I274" s="52">
        <v>-4</v>
      </c>
      <c r="J274"/>
      <c r="K274" s="31">
        <v>1695808.4</v>
      </c>
      <c r="L274"/>
      <c r="M274" s="32">
        <v>1003619.78</v>
      </c>
      <c r="N274" s="26"/>
      <c r="O274" s="32">
        <v>760021</v>
      </c>
      <c r="P274" s="26"/>
      <c r="Q274" s="32">
        <v>59745</v>
      </c>
      <c r="R274"/>
      <c r="S274" s="37">
        <v>3.52</v>
      </c>
      <c r="T274" s="18"/>
      <c r="U274" s="29">
        <v>12.7</v>
      </c>
      <c r="W274"/>
    </row>
    <row r="275" spans="1:23" s="36" customFormat="1" x14ac:dyDescent="0.2">
      <c r="A275" s="49"/>
      <c r="B275" s="49"/>
      <c r="C275" s="46" t="s">
        <v>89</v>
      </c>
      <c r="D275"/>
      <c r="E275" s="159">
        <v>51501</v>
      </c>
      <c r="F275"/>
      <c r="G275" s="51" t="s">
        <v>5</v>
      </c>
      <c r="H275" s="30" t="s">
        <v>8</v>
      </c>
      <c r="I275" s="52">
        <v>-3</v>
      </c>
      <c r="J275"/>
      <c r="K275" s="31">
        <v>91977.919999999998</v>
      </c>
      <c r="L275"/>
      <c r="M275" s="32">
        <v>45641.99</v>
      </c>
      <c r="N275" s="26"/>
      <c r="O275" s="32">
        <v>49095</v>
      </c>
      <c r="P275" s="26"/>
      <c r="Q275" s="32">
        <v>2649</v>
      </c>
      <c r="R275"/>
      <c r="S275" s="37">
        <v>2.88</v>
      </c>
      <c r="T275" s="18"/>
      <c r="U275" s="29">
        <v>18.5</v>
      </c>
      <c r="W275"/>
    </row>
    <row r="276" spans="1:23" s="36" customFormat="1" x14ac:dyDescent="0.2">
      <c r="A276" s="49"/>
      <c r="B276" s="49"/>
      <c r="C276" s="63" t="s">
        <v>189</v>
      </c>
      <c r="D276"/>
      <c r="E276" s="159">
        <v>52596</v>
      </c>
      <c r="F276"/>
      <c r="G276" s="51" t="s">
        <v>5</v>
      </c>
      <c r="H276" s="30" t="s">
        <v>8</v>
      </c>
      <c r="I276" s="52">
        <v>-3</v>
      </c>
      <c r="J276"/>
      <c r="K276" s="22">
        <v>19000289.100000001</v>
      </c>
      <c r="L276"/>
      <c r="M276" s="27">
        <v>10222924.359999999</v>
      </c>
      <c r="N276" s="26"/>
      <c r="O276" s="27">
        <v>9347373</v>
      </c>
      <c r="P276" s="26"/>
      <c r="Q276" s="27">
        <v>448888</v>
      </c>
      <c r="R276"/>
      <c r="S276" s="37">
        <v>2.36</v>
      </c>
      <c r="T276" s="18"/>
      <c r="U276" s="29">
        <v>20.8</v>
      </c>
      <c r="W276"/>
    </row>
    <row r="277" spans="1:23" s="36" customFormat="1" x14ac:dyDescent="0.2">
      <c r="A277" s="49"/>
      <c r="B277" s="49"/>
      <c r="C277" t="s">
        <v>59</v>
      </c>
      <c r="D277"/>
      <c r="E277" s="159"/>
      <c r="F277"/>
      <c r="G277" s="51"/>
      <c r="H277" s="30"/>
      <c r="I277" s="52"/>
      <c r="J277"/>
      <c r="K277" s="31"/>
      <c r="L277"/>
      <c r="M277" s="32"/>
      <c r="N277" s="26"/>
      <c r="O277" s="32"/>
      <c r="P277" s="26"/>
      <c r="Q277" s="32"/>
      <c r="R277"/>
      <c r="S277" s="37"/>
      <c r="T277" s="18"/>
      <c r="U277" s="29"/>
      <c r="W277"/>
    </row>
    <row r="278" spans="1:23" s="36" customFormat="1" x14ac:dyDescent="0.2">
      <c r="A278" s="49"/>
      <c r="B278" s="49"/>
      <c r="C278" t="s">
        <v>347</v>
      </c>
      <c r="D278"/>
      <c r="E278" s="159"/>
      <c r="F278"/>
      <c r="G278" s="51"/>
      <c r="H278" s="30"/>
      <c r="I278" s="52"/>
      <c r="J278"/>
      <c r="K278" s="31">
        <f>SUBTOTAL(9,K271:K277)</f>
        <v>21076347.890000001</v>
      </c>
      <c r="L278"/>
      <c r="M278" s="32">
        <f>SUBTOTAL(9,M271:M277)</f>
        <v>11395299.039999999</v>
      </c>
      <c r="N278" s="26"/>
      <c r="O278" s="32">
        <f>SUBTOTAL(9,O271:O277)</f>
        <v>10326745</v>
      </c>
      <c r="P278" s="26"/>
      <c r="Q278" s="32">
        <f>SUBTOTAL(9,Q271:Q277)</f>
        <v>519857</v>
      </c>
      <c r="R278"/>
      <c r="S278" s="37">
        <f>ROUND(Q278/K278*100,2)</f>
        <v>2.4700000000000002</v>
      </c>
      <c r="T278" s="18"/>
      <c r="U278" s="29"/>
      <c r="W278"/>
    </row>
    <row r="279" spans="1:23" s="36" customFormat="1" x14ac:dyDescent="0.2">
      <c r="A279" s="49"/>
      <c r="B279" s="49"/>
      <c r="C279" t="s">
        <v>59</v>
      </c>
      <c r="D279"/>
      <c r="E279" s="159"/>
      <c r="F279"/>
      <c r="G279" s="51"/>
      <c r="H279" s="30"/>
      <c r="I279" s="52"/>
      <c r="J279"/>
      <c r="K279" s="31"/>
      <c r="L279"/>
      <c r="M279" s="32"/>
      <c r="N279" s="26"/>
      <c r="O279" s="32"/>
      <c r="P279" s="26"/>
      <c r="Q279" s="32"/>
      <c r="R279"/>
      <c r="S279" s="37"/>
      <c r="T279" s="18"/>
      <c r="U279" s="29"/>
      <c r="W279"/>
    </row>
    <row r="280" spans="1:23" s="36" customFormat="1" x14ac:dyDescent="0.2">
      <c r="A280" s="170">
        <v>343</v>
      </c>
      <c r="B280" s="49"/>
      <c r="C280" t="s">
        <v>90</v>
      </c>
      <c r="D280"/>
      <c r="E280" s="159"/>
      <c r="F280"/>
      <c r="G280" s="51"/>
      <c r="H280" s="30"/>
      <c r="I280" s="52"/>
      <c r="J280"/>
      <c r="K280" s="21"/>
      <c r="L280"/>
      <c r="M280" s="26"/>
      <c r="N280" s="26"/>
      <c r="O280" s="26"/>
      <c r="P280" s="26"/>
      <c r="Q280" s="26"/>
      <c r="R280"/>
      <c r="S280" s="37"/>
      <c r="T280" s="18"/>
      <c r="U280" s="29"/>
      <c r="W280"/>
    </row>
    <row r="281" spans="1:23" s="36" customFormat="1" x14ac:dyDescent="0.2">
      <c r="A281" s="49"/>
      <c r="B281" s="49"/>
      <c r="C281" t="s">
        <v>58</v>
      </c>
      <c r="D281"/>
      <c r="E281" s="159">
        <v>50770</v>
      </c>
      <c r="F281"/>
      <c r="G281" s="51" t="s">
        <v>263</v>
      </c>
      <c r="H281" s="30" t="s">
        <v>8</v>
      </c>
      <c r="I281" s="52">
        <v>-1</v>
      </c>
      <c r="J281"/>
      <c r="K281" s="21">
        <v>8670084.3800000008</v>
      </c>
      <c r="L281"/>
      <c r="M281" s="26">
        <v>6454409.6399999997</v>
      </c>
      <c r="N281" s="26"/>
      <c r="O281" s="26">
        <v>2302376</v>
      </c>
      <c r="P281" s="26"/>
      <c r="Q281" s="26">
        <v>140904</v>
      </c>
      <c r="R281"/>
      <c r="S281" s="37">
        <v>1.63</v>
      </c>
      <c r="T281" s="18"/>
      <c r="U281" s="29">
        <v>16.3</v>
      </c>
      <c r="W281"/>
    </row>
    <row r="282" spans="1:23" s="36" customFormat="1" x14ac:dyDescent="0.2">
      <c r="A282" s="49"/>
      <c r="B282" s="49"/>
      <c r="C282" s="46" t="s">
        <v>86</v>
      </c>
      <c r="D282"/>
      <c r="E282" s="159">
        <v>49674</v>
      </c>
      <c r="F282"/>
      <c r="G282" s="51" t="s">
        <v>263</v>
      </c>
      <c r="H282" s="30" t="s">
        <v>8</v>
      </c>
      <c r="I282" s="52">
        <v>-7</v>
      </c>
      <c r="J282"/>
      <c r="K282" s="21">
        <v>9058274.2200000007</v>
      </c>
      <c r="L282"/>
      <c r="M282" s="26">
        <v>9314956.9000000004</v>
      </c>
      <c r="N282" s="26"/>
      <c r="O282" s="26">
        <v>377397</v>
      </c>
      <c r="P282" s="26"/>
      <c r="Q282" s="26">
        <v>27757</v>
      </c>
      <c r="R282"/>
      <c r="S282" s="37">
        <v>0.31</v>
      </c>
      <c r="T282" s="18"/>
      <c r="U282" s="29">
        <v>13.6</v>
      </c>
      <c r="W282"/>
    </row>
    <row r="283" spans="1:23" s="36" customFormat="1" x14ac:dyDescent="0.2">
      <c r="A283" s="49"/>
      <c r="B283" s="49"/>
      <c r="C283" s="46" t="s">
        <v>87</v>
      </c>
      <c r="D283"/>
      <c r="E283" s="159">
        <v>52231</v>
      </c>
      <c r="F283"/>
      <c r="G283" s="51" t="s">
        <v>263</v>
      </c>
      <c r="H283" s="30" t="s">
        <v>8</v>
      </c>
      <c r="I283" s="52">
        <v>-1</v>
      </c>
      <c r="J283"/>
      <c r="K283" s="21">
        <v>57216.28</v>
      </c>
      <c r="L283"/>
      <c r="M283" s="26">
        <v>30850.99</v>
      </c>
      <c r="N283" s="26"/>
      <c r="O283" s="26">
        <v>26937</v>
      </c>
      <c r="P283" s="26"/>
      <c r="Q283" s="26">
        <v>1342</v>
      </c>
      <c r="R283"/>
      <c r="S283" s="37">
        <v>2.35</v>
      </c>
      <c r="T283" s="18"/>
      <c r="U283" s="29">
        <v>20.100000000000001</v>
      </c>
      <c r="W283"/>
    </row>
    <row r="284" spans="1:23" s="36" customFormat="1" x14ac:dyDescent="0.2">
      <c r="A284" s="49"/>
      <c r="B284" s="49"/>
      <c r="C284" s="46" t="s">
        <v>88</v>
      </c>
      <c r="D284"/>
      <c r="E284" s="159">
        <v>49309</v>
      </c>
      <c r="F284"/>
      <c r="G284" s="51" t="s">
        <v>263</v>
      </c>
      <c r="H284" s="30" t="s">
        <v>8</v>
      </c>
      <c r="I284" s="52">
        <v>-4</v>
      </c>
      <c r="J284"/>
      <c r="K284" s="22">
        <v>3658328.03</v>
      </c>
      <c r="L284"/>
      <c r="M284" s="27">
        <v>2999012.68</v>
      </c>
      <c r="N284" s="26"/>
      <c r="O284" s="27">
        <v>805648</v>
      </c>
      <c r="P284" s="26"/>
      <c r="Q284" s="27">
        <v>63599</v>
      </c>
      <c r="R284"/>
      <c r="S284" s="37">
        <v>1.74</v>
      </c>
      <c r="T284" s="18"/>
      <c r="U284" s="29">
        <v>12.7</v>
      </c>
      <c r="W284"/>
    </row>
    <row r="285" spans="1:23" s="36" customFormat="1" x14ac:dyDescent="0.2">
      <c r="A285" s="49"/>
      <c r="B285" s="49"/>
      <c r="C285" t="s">
        <v>59</v>
      </c>
      <c r="D285"/>
      <c r="E285" s="159"/>
      <c r="F285"/>
      <c r="G285" s="51"/>
      <c r="H285" s="30"/>
      <c r="I285" s="52"/>
      <c r="J285"/>
      <c r="K285" s="21"/>
      <c r="L285"/>
      <c r="M285" s="26"/>
      <c r="N285" s="26"/>
      <c r="O285" s="26"/>
      <c r="P285" s="26"/>
      <c r="Q285" s="26"/>
      <c r="R285"/>
      <c r="S285" s="37"/>
      <c r="T285" s="18"/>
      <c r="U285" s="29"/>
      <c r="W285"/>
    </row>
    <row r="286" spans="1:23" s="36" customFormat="1" x14ac:dyDescent="0.2">
      <c r="A286" s="49"/>
      <c r="B286" s="49"/>
      <c r="C286" t="s">
        <v>348</v>
      </c>
      <c r="D286"/>
      <c r="E286" s="159"/>
      <c r="F286"/>
      <c r="G286" s="51"/>
      <c r="H286" s="30"/>
      <c r="I286" s="52"/>
      <c r="J286"/>
      <c r="K286" s="21">
        <f>SUBTOTAL(9,K281:K285)</f>
        <v>21443902.910000004</v>
      </c>
      <c r="L286"/>
      <c r="M286" s="26">
        <f>SUBTOTAL(9,M281:M285)</f>
        <v>18799230.210000001</v>
      </c>
      <c r="N286" s="26"/>
      <c r="O286" s="26">
        <f>SUBTOTAL(9,O281:O285)</f>
        <v>3512358</v>
      </c>
      <c r="P286" s="26"/>
      <c r="Q286" s="26">
        <f>SUBTOTAL(9,Q281:Q285)</f>
        <v>233602</v>
      </c>
      <c r="R286"/>
      <c r="S286" s="37">
        <f>ROUND(Q286/K286*100,2)</f>
        <v>1.0900000000000001</v>
      </c>
      <c r="T286" s="18"/>
      <c r="U286" s="29"/>
      <c r="W286"/>
    </row>
    <row r="287" spans="1:23" s="36" customFormat="1" x14ac:dyDescent="0.2">
      <c r="A287" s="49"/>
      <c r="B287" s="49"/>
      <c r="C287" t="s">
        <v>59</v>
      </c>
      <c r="D287"/>
      <c r="E287" s="159"/>
      <c r="F287"/>
      <c r="G287" s="51"/>
      <c r="H287" s="30"/>
      <c r="I287" s="52"/>
      <c r="J287"/>
      <c r="K287" s="21"/>
      <c r="L287"/>
      <c r="M287" s="26"/>
      <c r="N287" s="26"/>
      <c r="O287" s="26"/>
      <c r="P287" s="26"/>
      <c r="Q287" s="26"/>
      <c r="R287"/>
      <c r="S287" s="37"/>
      <c r="T287" s="18"/>
      <c r="U287" s="29"/>
      <c r="W287"/>
    </row>
    <row r="288" spans="1:23" s="36" customFormat="1" x14ac:dyDescent="0.2">
      <c r="A288" s="170">
        <v>344</v>
      </c>
      <c r="B288" s="49"/>
      <c r="C288" t="s">
        <v>91</v>
      </c>
      <c r="D288"/>
      <c r="E288" s="159"/>
      <c r="F288"/>
      <c r="G288" s="51"/>
      <c r="H288" s="30"/>
      <c r="I288" s="52"/>
      <c r="J288"/>
      <c r="K288" s="21"/>
      <c r="L288"/>
      <c r="M288" s="26"/>
      <c r="N288" s="26"/>
      <c r="O288" s="26"/>
      <c r="P288" s="26"/>
      <c r="Q288" s="26"/>
      <c r="R288"/>
      <c r="S288" s="37"/>
      <c r="T288" s="18"/>
      <c r="U288" s="29"/>
      <c r="W288"/>
    </row>
    <row r="289" spans="1:23" s="36" customFormat="1" x14ac:dyDescent="0.2">
      <c r="A289" s="49"/>
      <c r="B289" s="49"/>
      <c r="C289" t="s">
        <v>58</v>
      </c>
      <c r="D289"/>
      <c r="E289" s="159">
        <v>50770</v>
      </c>
      <c r="F289"/>
      <c r="G289" s="51" t="s">
        <v>264</v>
      </c>
      <c r="H289" s="30" t="s">
        <v>8</v>
      </c>
      <c r="I289" s="52">
        <v>-1</v>
      </c>
      <c r="J289"/>
      <c r="K289" s="21">
        <v>234260.93</v>
      </c>
      <c r="L289"/>
      <c r="M289" s="26">
        <v>59467.25</v>
      </c>
      <c r="N289" s="26"/>
      <c r="O289" s="26">
        <v>177136</v>
      </c>
      <c r="P289" s="26"/>
      <c r="Q289" s="26">
        <v>11036</v>
      </c>
      <c r="R289"/>
      <c r="S289" s="37">
        <v>4.71</v>
      </c>
      <c r="T289" s="18"/>
      <c r="U289" s="29">
        <v>16.100000000000001</v>
      </c>
      <c r="W289"/>
    </row>
    <row r="290" spans="1:23" s="36" customFormat="1" x14ac:dyDescent="0.2">
      <c r="A290" s="49"/>
      <c r="B290" s="49"/>
      <c r="C290" s="46" t="s">
        <v>86</v>
      </c>
      <c r="D290"/>
      <c r="E290" s="159">
        <v>49674</v>
      </c>
      <c r="F290"/>
      <c r="G290" s="51" t="s">
        <v>264</v>
      </c>
      <c r="H290" s="30" t="s">
        <v>8</v>
      </c>
      <c r="I290" s="52">
        <v>-7</v>
      </c>
      <c r="J290"/>
      <c r="K290" s="21">
        <v>2856667.42</v>
      </c>
      <c r="L290"/>
      <c r="M290" s="26">
        <v>2692181.56</v>
      </c>
      <c r="N290" s="26"/>
      <c r="O290" s="26">
        <v>364453</v>
      </c>
      <c r="P290" s="26"/>
      <c r="Q290" s="26">
        <v>27540</v>
      </c>
      <c r="R290"/>
      <c r="S290" s="37">
        <v>0.96</v>
      </c>
      <c r="T290" s="18"/>
      <c r="U290" s="29">
        <v>13.2</v>
      </c>
      <c r="W290"/>
    </row>
    <row r="291" spans="1:23" s="36" customFormat="1" x14ac:dyDescent="0.2">
      <c r="A291" s="49"/>
      <c r="B291" s="49"/>
      <c r="C291" s="46" t="s">
        <v>87</v>
      </c>
      <c r="D291"/>
      <c r="E291" s="159">
        <v>52231</v>
      </c>
      <c r="F291"/>
      <c r="G291" s="51" t="s">
        <v>264</v>
      </c>
      <c r="H291" s="30" t="s">
        <v>8</v>
      </c>
      <c r="I291" s="52">
        <v>-1</v>
      </c>
      <c r="J291"/>
      <c r="K291" s="21">
        <v>31370459.059999999</v>
      </c>
      <c r="L291"/>
      <c r="M291" s="26">
        <v>18485717.850000001</v>
      </c>
      <c r="N291" s="26"/>
      <c r="O291" s="26">
        <v>13198446</v>
      </c>
      <c r="P291" s="26"/>
      <c r="Q291" s="26">
        <v>704436</v>
      </c>
      <c r="R291"/>
      <c r="S291" s="37">
        <v>2.25</v>
      </c>
      <c r="T291" s="18"/>
      <c r="U291" s="29">
        <v>18.7</v>
      </c>
      <c r="W291"/>
    </row>
    <row r="292" spans="1:23" s="36" customFormat="1" x14ac:dyDescent="0.2">
      <c r="A292" s="49"/>
      <c r="B292" s="49"/>
      <c r="C292" s="46" t="s">
        <v>88</v>
      </c>
      <c r="D292"/>
      <c r="E292" s="159">
        <v>49309</v>
      </c>
      <c r="F292"/>
      <c r="G292" s="51" t="s">
        <v>264</v>
      </c>
      <c r="H292" s="30" t="s">
        <v>8</v>
      </c>
      <c r="I292" s="52">
        <v>-4</v>
      </c>
      <c r="J292"/>
      <c r="K292" s="21">
        <v>51202472.43</v>
      </c>
      <c r="L292"/>
      <c r="M292" s="26">
        <v>29047818.629999999</v>
      </c>
      <c r="N292" s="26"/>
      <c r="O292" s="95">
        <v>24202753</v>
      </c>
      <c r="P292" s="26"/>
      <c r="Q292" s="26">
        <v>1975711</v>
      </c>
      <c r="R292"/>
      <c r="S292" s="37">
        <v>3.86</v>
      </c>
      <c r="T292" s="18"/>
      <c r="U292" s="29">
        <v>12.3</v>
      </c>
      <c r="W292"/>
    </row>
    <row r="293" spans="1:23" s="36" customFormat="1" x14ac:dyDescent="0.2">
      <c r="A293" s="49"/>
      <c r="B293" s="49"/>
      <c r="C293" s="46" t="s">
        <v>89</v>
      </c>
      <c r="D293"/>
      <c r="E293" s="159">
        <v>51501</v>
      </c>
      <c r="F293"/>
      <c r="G293" s="51" t="s">
        <v>264</v>
      </c>
      <c r="H293" s="30" t="s">
        <v>8</v>
      </c>
      <c r="I293" s="52">
        <v>-3</v>
      </c>
      <c r="J293"/>
      <c r="K293" s="21">
        <v>208505.82</v>
      </c>
      <c r="L293"/>
      <c r="M293" s="26">
        <v>98907.64</v>
      </c>
      <c r="N293" s="26"/>
      <c r="O293" s="26">
        <v>115853</v>
      </c>
      <c r="P293" s="26"/>
      <c r="Q293" s="26">
        <v>6620</v>
      </c>
      <c r="R293"/>
      <c r="S293" s="37">
        <v>3.17</v>
      </c>
      <c r="T293" s="18"/>
      <c r="U293" s="29">
        <v>17.5</v>
      </c>
      <c r="W293"/>
    </row>
    <row r="294" spans="1:23" s="36" customFormat="1" x14ac:dyDescent="0.2">
      <c r="A294" s="49"/>
      <c r="B294" s="49"/>
      <c r="C294" s="63" t="s">
        <v>189</v>
      </c>
      <c r="D294"/>
      <c r="E294" s="159">
        <v>52596</v>
      </c>
      <c r="F294"/>
      <c r="G294" s="51" t="s">
        <v>264</v>
      </c>
      <c r="H294" s="30" t="s">
        <v>8</v>
      </c>
      <c r="I294" s="52">
        <v>-3</v>
      </c>
      <c r="J294"/>
      <c r="K294" s="22">
        <v>153915854.36000001</v>
      </c>
      <c r="L294"/>
      <c r="M294" s="27">
        <v>54699582.799999997</v>
      </c>
      <c r="N294" s="26"/>
      <c r="O294" s="27">
        <v>103833747</v>
      </c>
      <c r="P294" s="26"/>
      <c r="Q294" s="27">
        <v>5227712</v>
      </c>
      <c r="R294"/>
      <c r="S294" s="37">
        <v>3.4</v>
      </c>
      <c r="T294" s="18"/>
      <c r="U294" s="29">
        <v>19.899999999999999</v>
      </c>
      <c r="W294"/>
    </row>
    <row r="295" spans="1:23" s="36" customFormat="1" x14ac:dyDescent="0.2">
      <c r="A295" s="49"/>
      <c r="B295" s="49"/>
      <c r="C295" t="s">
        <v>59</v>
      </c>
      <c r="D295"/>
      <c r="E295" s="159"/>
      <c r="F295"/>
      <c r="G295" s="51"/>
      <c r="H295" s="30"/>
      <c r="I295" s="52"/>
      <c r="J295"/>
      <c r="K295" s="21"/>
      <c r="L295"/>
      <c r="M295" s="26"/>
      <c r="N295" s="26"/>
      <c r="O295" s="26"/>
      <c r="P295" s="26"/>
      <c r="Q295" s="26"/>
      <c r="R295"/>
      <c r="S295" s="37"/>
      <c r="T295" s="18"/>
      <c r="U295" s="29"/>
      <c r="W295"/>
    </row>
    <row r="296" spans="1:23" s="36" customFormat="1" x14ac:dyDescent="0.2">
      <c r="A296" s="49"/>
      <c r="B296" s="49"/>
      <c r="C296" t="s">
        <v>349</v>
      </c>
      <c r="D296"/>
      <c r="E296" s="159"/>
      <c r="F296"/>
      <c r="G296" s="51"/>
      <c r="H296" s="30"/>
      <c r="I296" s="52"/>
      <c r="J296"/>
      <c r="K296" s="21">
        <f>SUBTOTAL(9,K289:K295)</f>
        <v>239788220.02000001</v>
      </c>
      <c r="L296"/>
      <c r="M296" s="26">
        <f>SUBTOTAL(9,M289:M295)</f>
        <v>105083675.72999999</v>
      </c>
      <c r="N296" s="26"/>
      <c r="O296" s="26">
        <f>SUBTOTAL(9,O289:O295)</f>
        <v>141892388</v>
      </c>
      <c r="P296" s="26"/>
      <c r="Q296" s="26">
        <f>SUBTOTAL(9,Q289:Q295)</f>
        <v>7953055</v>
      </c>
      <c r="R296"/>
      <c r="S296" s="37">
        <f>ROUND(Q296/K296*100,2)</f>
        <v>3.32</v>
      </c>
      <c r="T296" s="18"/>
      <c r="U296" s="29"/>
      <c r="W296"/>
    </row>
    <row r="297" spans="1:23" s="36" customFormat="1" x14ac:dyDescent="0.2">
      <c r="A297" s="49"/>
      <c r="B297" s="49"/>
      <c r="C297" t="s">
        <v>59</v>
      </c>
      <c r="D297"/>
      <c r="E297" s="159"/>
      <c r="F297"/>
      <c r="G297" s="51"/>
      <c r="H297" s="30"/>
      <c r="I297" s="52"/>
      <c r="J297"/>
      <c r="K297" s="21"/>
      <c r="L297"/>
      <c r="M297" s="26"/>
      <c r="N297" s="26"/>
      <c r="O297" s="26"/>
      <c r="P297" s="26"/>
      <c r="Q297" s="26"/>
      <c r="R297"/>
      <c r="S297" s="37"/>
      <c r="T297" s="18"/>
      <c r="U297" s="29"/>
      <c r="W297"/>
    </row>
    <row r="298" spans="1:23" s="36" customFormat="1" x14ac:dyDescent="0.2">
      <c r="A298" s="170">
        <v>344.01</v>
      </c>
      <c r="B298" s="49"/>
      <c r="C298" t="s">
        <v>92</v>
      </c>
      <c r="D298"/>
      <c r="E298" s="159"/>
      <c r="F298"/>
      <c r="G298" s="51"/>
      <c r="H298" s="30"/>
      <c r="I298" s="52"/>
      <c r="J298"/>
      <c r="K298" s="21"/>
      <c r="L298"/>
      <c r="M298" s="26"/>
      <c r="N298" s="26"/>
      <c r="O298" s="26"/>
      <c r="P298" s="26"/>
      <c r="Q298" s="26"/>
      <c r="R298"/>
      <c r="S298" s="37"/>
      <c r="T298" s="18"/>
      <c r="U298" s="29"/>
      <c r="W298"/>
    </row>
    <row r="299" spans="1:23" s="36" customFormat="1" x14ac:dyDescent="0.2">
      <c r="A299" s="49"/>
      <c r="B299" s="49"/>
      <c r="C299" t="s">
        <v>93</v>
      </c>
      <c r="D299"/>
      <c r="E299" s="159">
        <v>47483</v>
      </c>
      <c r="F299"/>
      <c r="G299" s="51" t="s">
        <v>34</v>
      </c>
      <c r="H299" s="30" t="s">
        <v>8</v>
      </c>
      <c r="I299" s="52">
        <v>-3</v>
      </c>
      <c r="J299"/>
      <c r="K299" s="21">
        <v>449172.23</v>
      </c>
      <c r="L299"/>
      <c r="M299" s="26">
        <v>216224.63</v>
      </c>
      <c r="N299" s="26"/>
      <c r="O299" s="26">
        <v>246423</v>
      </c>
      <c r="P299" s="26"/>
      <c r="Q299" s="26">
        <v>31915</v>
      </c>
      <c r="R299"/>
      <c r="S299" s="37">
        <v>7.11</v>
      </c>
      <c r="T299" s="18"/>
      <c r="U299" s="29">
        <v>7.7</v>
      </c>
      <c r="W299"/>
    </row>
    <row r="300" spans="1:23" s="36" customFormat="1" x14ac:dyDescent="0.2">
      <c r="A300" s="49"/>
      <c r="B300" s="49"/>
      <c r="C300" t="s">
        <v>87</v>
      </c>
      <c r="D300"/>
      <c r="E300" s="159">
        <v>52231</v>
      </c>
      <c r="F300"/>
      <c r="G300" s="51" t="s">
        <v>34</v>
      </c>
      <c r="H300" s="30" t="s">
        <v>8</v>
      </c>
      <c r="I300" s="52">
        <v>-1</v>
      </c>
      <c r="J300"/>
      <c r="K300" s="22">
        <v>22481.62</v>
      </c>
      <c r="L300"/>
      <c r="M300" s="27">
        <v>1845.18</v>
      </c>
      <c r="N300" s="26"/>
      <c r="O300" s="27">
        <v>20861</v>
      </c>
      <c r="P300" s="26"/>
      <c r="Q300" s="27">
        <v>1200</v>
      </c>
      <c r="R300"/>
      <c r="S300" s="37">
        <v>5.34</v>
      </c>
      <c r="T300" s="18"/>
      <c r="U300" s="29">
        <v>17.399999999999999</v>
      </c>
      <c r="W300"/>
    </row>
    <row r="301" spans="1:23" s="36" customFormat="1" x14ac:dyDescent="0.2">
      <c r="A301" s="49"/>
      <c r="B301" s="49"/>
      <c r="C301"/>
      <c r="D301"/>
      <c r="E301" s="159"/>
      <c r="F301"/>
      <c r="G301" s="51"/>
      <c r="H301" s="30"/>
      <c r="I301" s="52"/>
      <c r="J301"/>
      <c r="K301" s="21"/>
      <c r="L301"/>
      <c r="M301" s="26"/>
      <c r="N301" s="26"/>
      <c r="O301" s="26"/>
      <c r="P301" s="26"/>
      <c r="Q301" s="26"/>
      <c r="R301"/>
      <c r="S301" s="37"/>
      <c r="T301" s="18"/>
      <c r="U301" s="29"/>
      <c r="W301"/>
    </row>
    <row r="302" spans="1:23" s="36" customFormat="1" x14ac:dyDescent="0.2">
      <c r="A302" s="49"/>
      <c r="B302" s="49"/>
      <c r="C302" t="s">
        <v>265</v>
      </c>
      <c r="D302"/>
      <c r="E302" s="159"/>
      <c r="F302"/>
      <c r="G302" s="51"/>
      <c r="H302" s="30"/>
      <c r="I302" s="52"/>
      <c r="J302"/>
      <c r="K302" s="21">
        <f>SUBTOTAL(9,K299:K301)</f>
        <v>471653.85</v>
      </c>
      <c r="L302" s="160"/>
      <c r="M302" s="26">
        <f>SUBTOTAL(9,M299:M301)</f>
        <v>218069.81</v>
      </c>
      <c r="N302" s="26"/>
      <c r="O302" s="26">
        <f>SUBTOTAL(9,O299:O301)</f>
        <v>267284</v>
      </c>
      <c r="P302" s="26"/>
      <c r="Q302" s="26">
        <f>SUBTOTAL(9,Q299:Q301)</f>
        <v>33115</v>
      </c>
      <c r="R302" s="160"/>
      <c r="S302" s="61">
        <f>ROUND(Q302/K302*100,2)</f>
        <v>7.02</v>
      </c>
      <c r="T302" s="18"/>
      <c r="U302" s="29"/>
      <c r="W302"/>
    </row>
    <row r="303" spans="1:23" s="36" customFormat="1" x14ac:dyDescent="0.2">
      <c r="A303" s="49"/>
      <c r="B303" s="49"/>
      <c r="C303" t="s">
        <v>59</v>
      </c>
      <c r="D303"/>
      <c r="E303" s="159"/>
      <c r="F303"/>
      <c r="G303" s="51"/>
      <c r="H303" s="30"/>
      <c r="I303" s="52"/>
      <c r="J303"/>
      <c r="K303" s="21"/>
      <c r="L303"/>
      <c r="M303" s="26"/>
      <c r="N303" s="26"/>
      <c r="O303" s="26"/>
      <c r="P303" s="26"/>
      <c r="Q303" s="26"/>
      <c r="R303"/>
      <c r="S303" s="37"/>
      <c r="T303" s="18"/>
      <c r="U303" s="29"/>
      <c r="W303"/>
    </row>
    <row r="304" spans="1:23" s="36" customFormat="1" x14ac:dyDescent="0.2">
      <c r="A304" s="170">
        <v>345</v>
      </c>
      <c r="B304" s="49"/>
      <c r="C304" t="s">
        <v>63</v>
      </c>
      <c r="D304"/>
      <c r="E304" s="159"/>
      <c r="F304"/>
      <c r="G304" s="51"/>
      <c r="H304" s="30"/>
      <c r="I304" s="52"/>
      <c r="J304"/>
      <c r="K304" s="21"/>
      <c r="L304"/>
      <c r="M304" s="26"/>
      <c r="N304" s="26"/>
      <c r="O304" s="26"/>
      <c r="P304" s="26"/>
      <c r="Q304" s="26"/>
      <c r="R304"/>
      <c r="S304" s="37"/>
      <c r="T304" s="18"/>
      <c r="U304" s="29"/>
      <c r="W304"/>
    </row>
    <row r="305" spans="1:23" s="36" customFormat="1" x14ac:dyDescent="0.2">
      <c r="A305" s="49"/>
      <c r="B305" s="49"/>
      <c r="C305" t="s">
        <v>58</v>
      </c>
      <c r="D305"/>
      <c r="E305" s="159">
        <v>50770</v>
      </c>
      <c r="F305"/>
      <c r="G305" s="51" t="s">
        <v>266</v>
      </c>
      <c r="H305" s="30" t="s">
        <v>8</v>
      </c>
      <c r="I305" s="52">
        <v>-1</v>
      </c>
      <c r="J305"/>
      <c r="K305" s="21">
        <v>538522.64</v>
      </c>
      <c r="L305"/>
      <c r="M305" s="26">
        <v>12752.79</v>
      </c>
      <c r="N305" s="26"/>
      <c r="O305" s="26">
        <v>531155</v>
      </c>
      <c r="P305" s="26"/>
      <c r="Q305" s="26">
        <v>33547</v>
      </c>
      <c r="R305"/>
      <c r="S305" s="37">
        <v>6.23</v>
      </c>
      <c r="T305" s="18"/>
      <c r="U305" s="29">
        <v>15.8</v>
      </c>
      <c r="W305"/>
    </row>
    <row r="306" spans="1:23" s="36" customFormat="1" x14ac:dyDescent="0.2">
      <c r="A306" s="49"/>
      <c r="B306" s="49"/>
      <c r="C306" s="46" t="s">
        <v>86</v>
      </c>
      <c r="D306"/>
      <c r="E306" s="159">
        <v>49674</v>
      </c>
      <c r="F306"/>
      <c r="G306" s="51" t="s">
        <v>266</v>
      </c>
      <c r="H306" s="30" t="s">
        <v>8</v>
      </c>
      <c r="I306" s="52">
        <v>-7</v>
      </c>
      <c r="J306"/>
      <c r="K306" s="21">
        <v>1243060.53</v>
      </c>
      <c r="L306"/>
      <c r="M306" s="26">
        <v>1316096.58</v>
      </c>
      <c r="N306" s="26"/>
      <c r="O306" s="26">
        <v>13978</v>
      </c>
      <c r="P306" s="26"/>
      <c r="Q306" s="26">
        <v>1134</v>
      </c>
      <c r="R306"/>
      <c r="S306" s="37">
        <v>0.09</v>
      </c>
      <c r="T306" s="18"/>
      <c r="U306" s="29">
        <v>12.3</v>
      </c>
      <c r="W306"/>
    </row>
    <row r="307" spans="1:23" s="36" customFormat="1" x14ac:dyDescent="0.2">
      <c r="A307" s="49"/>
      <c r="B307" s="49"/>
      <c r="C307" s="46" t="s">
        <v>87</v>
      </c>
      <c r="D307"/>
      <c r="E307" s="159">
        <v>52231</v>
      </c>
      <c r="F307"/>
      <c r="G307" s="51" t="s">
        <v>266</v>
      </c>
      <c r="H307" s="30" t="s">
        <v>8</v>
      </c>
      <c r="I307" s="52">
        <v>-1</v>
      </c>
      <c r="J307"/>
      <c r="K307" s="21">
        <v>924803.36</v>
      </c>
      <c r="L307"/>
      <c r="M307" s="26">
        <v>227080.35</v>
      </c>
      <c r="N307" s="26"/>
      <c r="O307" s="26">
        <v>706971</v>
      </c>
      <c r="P307" s="26"/>
      <c r="Q307" s="26">
        <v>40640</v>
      </c>
      <c r="R307"/>
      <c r="S307" s="37">
        <v>4.3899999999999997</v>
      </c>
      <c r="T307" s="18"/>
      <c r="U307" s="29">
        <v>17.399999999999999</v>
      </c>
      <c r="W307"/>
    </row>
    <row r="308" spans="1:23" s="36" customFormat="1" x14ac:dyDescent="0.2">
      <c r="A308" s="49"/>
      <c r="B308" s="49"/>
      <c r="C308" s="46" t="s">
        <v>88</v>
      </c>
      <c r="D308"/>
      <c r="E308" s="159">
        <v>49309</v>
      </c>
      <c r="F308"/>
      <c r="G308" s="51" t="s">
        <v>266</v>
      </c>
      <c r="H308" s="30" t="s">
        <v>8</v>
      </c>
      <c r="I308" s="52">
        <v>-4</v>
      </c>
      <c r="J308"/>
      <c r="K308" s="21">
        <v>4808069.6500000004</v>
      </c>
      <c r="L308"/>
      <c r="M308" s="26">
        <v>1251402.28</v>
      </c>
      <c r="N308" s="26"/>
      <c r="O308" s="26">
        <v>3748990</v>
      </c>
      <c r="P308" s="26"/>
      <c r="Q308" s="26">
        <v>317971</v>
      </c>
      <c r="R308"/>
      <c r="S308" s="37">
        <v>6.61</v>
      </c>
      <c r="T308" s="18"/>
      <c r="U308" s="29">
        <v>11.8</v>
      </c>
      <c r="W308"/>
    </row>
    <row r="309" spans="1:23" s="36" customFormat="1" x14ac:dyDescent="0.2">
      <c r="A309" s="49"/>
      <c r="B309" s="49"/>
      <c r="C309" s="46" t="s">
        <v>89</v>
      </c>
      <c r="D309"/>
      <c r="E309" s="159">
        <v>51501</v>
      </c>
      <c r="F309"/>
      <c r="G309" s="51" t="s">
        <v>266</v>
      </c>
      <c r="H309" s="30" t="s">
        <v>8</v>
      </c>
      <c r="I309" s="52">
        <v>-3</v>
      </c>
      <c r="J309"/>
      <c r="K309" s="21">
        <v>308080.38</v>
      </c>
      <c r="L309"/>
      <c r="M309" s="26">
        <v>22741.37</v>
      </c>
      <c r="N309" s="26"/>
      <c r="O309" s="26">
        <v>294581</v>
      </c>
      <c r="P309" s="26"/>
      <c r="Q309" s="26">
        <v>17099</v>
      </c>
      <c r="R309"/>
      <c r="S309" s="37">
        <v>5.55</v>
      </c>
      <c r="T309" s="18"/>
      <c r="U309" s="29">
        <v>17.2</v>
      </c>
      <c r="W309"/>
    </row>
    <row r="310" spans="1:23" s="36" customFormat="1" x14ac:dyDescent="0.2">
      <c r="A310" s="49"/>
      <c r="B310" s="49"/>
      <c r="C310" s="63" t="s">
        <v>189</v>
      </c>
      <c r="D310"/>
      <c r="E310" s="159">
        <v>52596</v>
      </c>
      <c r="F310"/>
      <c r="G310" s="51" t="s">
        <v>266</v>
      </c>
      <c r="H310" s="30" t="s">
        <v>8</v>
      </c>
      <c r="I310" s="52">
        <v>-3</v>
      </c>
      <c r="J310"/>
      <c r="K310" s="22">
        <v>17886372.010000002</v>
      </c>
      <c r="L310"/>
      <c r="M310" s="27">
        <v>11301510.199999999</v>
      </c>
      <c r="N310" s="26"/>
      <c r="O310" s="27">
        <v>7121453</v>
      </c>
      <c r="P310" s="26"/>
      <c r="Q310" s="27">
        <v>439978</v>
      </c>
      <c r="R310"/>
      <c r="S310" s="37">
        <v>2.46</v>
      </c>
      <c r="T310" s="18"/>
      <c r="U310" s="29">
        <v>16.2</v>
      </c>
      <c r="W310"/>
    </row>
    <row r="311" spans="1:23" s="36" customFormat="1" x14ac:dyDescent="0.2">
      <c r="A311" s="49"/>
      <c r="B311" s="49"/>
      <c r="C311" t="s">
        <v>59</v>
      </c>
      <c r="D311"/>
      <c r="E311" s="159"/>
      <c r="F311"/>
      <c r="G311" s="51"/>
      <c r="H311" s="30"/>
      <c r="I311" s="52"/>
      <c r="J311"/>
      <c r="K311" s="21"/>
      <c r="L311"/>
      <c r="M311" s="26"/>
      <c r="N311" s="26"/>
      <c r="O311" s="26"/>
      <c r="P311" s="26"/>
      <c r="Q311" s="26"/>
      <c r="R311"/>
      <c r="S311" s="37"/>
      <c r="T311" s="18"/>
      <c r="U311" s="29"/>
      <c r="W311"/>
    </row>
    <row r="312" spans="1:23" s="36" customFormat="1" x14ac:dyDescent="0.2">
      <c r="A312" s="49"/>
      <c r="B312" s="49"/>
      <c r="C312" t="s">
        <v>350</v>
      </c>
      <c r="D312"/>
      <c r="E312" s="159"/>
      <c r="F312"/>
      <c r="G312" s="51"/>
      <c r="H312" s="30"/>
      <c r="I312" s="52"/>
      <c r="J312"/>
      <c r="K312" s="21">
        <f>SUBTOTAL(9,K305:K311)</f>
        <v>25708908.57</v>
      </c>
      <c r="L312"/>
      <c r="M312" s="26">
        <f>SUBTOTAL(9,M305:M311)</f>
        <v>14131583.57</v>
      </c>
      <c r="N312" s="26"/>
      <c r="O312" s="26">
        <f>SUBTOTAL(9,O305:O311)</f>
        <v>12417128</v>
      </c>
      <c r="P312" s="26"/>
      <c r="Q312" s="26">
        <f>SUBTOTAL(9,Q305:Q311)</f>
        <v>850369</v>
      </c>
      <c r="R312"/>
      <c r="S312" s="37">
        <f>ROUND(Q312/K312*100,2)</f>
        <v>3.31</v>
      </c>
      <c r="T312" s="18"/>
      <c r="U312" s="29"/>
      <c r="W312"/>
    </row>
    <row r="313" spans="1:23" s="36" customFormat="1" x14ac:dyDescent="0.2">
      <c r="A313" s="49"/>
      <c r="B313" s="49"/>
      <c r="C313"/>
      <c r="D313"/>
      <c r="E313" s="159"/>
      <c r="F313"/>
      <c r="G313" s="51"/>
      <c r="H313" s="30"/>
      <c r="I313" s="52"/>
      <c r="J313"/>
      <c r="K313" s="21"/>
      <c r="L313"/>
      <c r="M313" s="26"/>
      <c r="N313" s="26"/>
      <c r="O313" s="26"/>
      <c r="P313" s="26"/>
      <c r="Q313" s="26"/>
      <c r="R313"/>
      <c r="S313" s="37"/>
      <c r="T313" s="18"/>
      <c r="U313" s="29"/>
      <c r="W313"/>
    </row>
    <row r="314" spans="1:23" s="36" customFormat="1" x14ac:dyDescent="0.2">
      <c r="A314" s="170">
        <v>345.01</v>
      </c>
      <c r="B314" s="49"/>
      <c r="C314" t="s">
        <v>186</v>
      </c>
      <c r="D314"/>
      <c r="E314" s="159"/>
      <c r="F314"/>
      <c r="G314" s="51"/>
      <c r="H314" s="30"/>
      <c r="I314" s="52"/>
      <c r="J314"/>
      <c r="K314" s="21"/>
      <c r="L314"/>
      <c r="M314" s="26"/>
      <c r="N314" s="26"/>
      <c r="O314" s="26"/>
      <c r="P314" s="26"/>
      <c r="Q314" s="26"/>
      <c r="R314"/>
      <c r="S314" s="37"/>
      <c r="T314" s="18"/>
      <c r="U314" s="29"/>
      <c r="W314"/>
    </row>
    <row r="315" spans="1:23" s="36" customFormat="1" x14ac:dyDescent="0.2">
      <c r="A315" s="49"/>
      <c r="B315" s="49"/>
      <c r="C315" t="s">
        <v>93</v>
      </c>
      <c r="D315"/>
      <c r="E315" s="159">
        <v>47483</v>
      </c>
      <c r="F315"/>
      <c r="G315" s="51" t="s">
        <v>34</v>
      </c>
      <c r="H315" s="30" t="s">
        <v>8</v>
      </c>
      <c r="I315" s="52">
        <v>-3</v>
      </c>
      <c r="J315"/>
      <c r="K315" s="21">
        <v>33209.410000000003</v>
      </c>
      <c r="L315"/>
      <c r="M315" s="26">
        <v>11700.77</v>
      </c>
      <c r="N315" s="26"/>
      <c r="O315" s="26">
        <v>22505</v>
      </c>
      <c r="P315" s="26"/>
      <c r="Q315" s="26">
        <v>2961</v>
      </c>
      <c r="R315"/>
      <c r="S315" s="37">
        <v>8.92</v>
      </c>
      <c r="T315" s="18"/>
      <c r="U315" s="29">
        <v>7.6</v>
      </c>
      <c r="W315"/>
    </row>
    <row r="316" spans="1:23" s="36" customFormat="1" x14ac:dyDescent="0.2">
      <c r="A316" s="49"/>
      <c r="B316" s="49"/>
      <c r="C316" t="s">
        <v>59</v>
      </c>
      <c r="D316"/>
      <c r="E316" s="159"/>
      <c r="F316"/>
      <c r="G316" s="51"/>
      <c r="H316" s="30"/>
      <c r="I316" s="52"/>
      <c r="J316"/>
      <c r="K316" s="21"/>
      <c r="L316"/>
      <c r="M316" s="26"/>
      <c r="N316" s="26"/>
      <c r="O316" s="26"/>
      <c r="P316" s="26"/>
      <c r="Q316" s="26"/>
      <c r="R316"/>
      <c r="S316" s="37"/>
      <c r="T316" s="18"/>
      <c r="U316" s="29"/>
      <c r="W316"/>
    </row>
    <row r="317" spans="1:23" s="36" customFormat="1" x14ac:dyDescent="0.2">
      <c r="A317" s="170">
        <v>346</v>
      </c>
      <c r="B317" s="49"/>
      <c r="C317" t="s">
        <v>221</v>
      </c>
      <c r="D317"/>
      <c r="E317" s="159"/>
      <c r="F317"/>
      <c r="G317" s="51"/>
      <c r="H317" s="30"/>
      <c r="I317" s="52"/>
      <c r="J317"/>
      <c r="K317" s="19"/>
      <c r="L317" s="14"/>
      <c r="M317" s="24"/>
      <c r="N317" s="24"/>
      <c r="O317" s="24"/>
      <c r="P317" s="24"/>
      <c r="Q317" s="24"/>
      <c r="R317" s="14"/>
      <c r="S317" s="37"/>
      <c r="T317" s="18"/>
      <c r="U317" s="29"/>
      <c r="W317"/>
    </row>
    <row r="318" spans="1:23" s="36" customFormat="1" x14ac:dyDescent="0.2">
      <c r="A318" s="49"/>
      <c r="B318" s="49"/>
      <c r="C318" s="46" t="s">
        <v>86</v>
      </c>
      <c r="D318"/>
      <c r="E318" s="159">
        <v>49674</v>
      </c>
      <c r="F318"/>
      <c r="G318" s="51" t="s">
        <v>267</v>
      </c>
      <c r="H318" s="30" t="s">
        <v>8</v>
      </c>
      <c r="I318" s="52">
        <v>-7</v>
      </c>
      <c r="J318"/>
      <c r="K318" s="19">
        <v>398997.44</v>
      </c>
      <c r="L318" s="14"/>
      <c r="M318" s="24">
        <v>416493.46</v>
      </c>
      <c r="N318" s="24"/>
      <c r="O318" s="24">
        <v>10434</v>
      </c>
      <c r="P318" s="24"/>
      <c r="Q318" s="24">
        <v>799</v>
      </c>
      <c r="R318" s="14"/>
      <c r="S318" s="37">
        <v>0.2</v>
      </c>
      <c r="T318" s="18"/>
      <c r="U318" s="29">
        <v>13.1</v>
      </c>
      <c r="W318"/>
    </row>
    <row r="319" spans="1:23" s="36" customFormat="1" x14ac:dyDescent="0.2">
      <c r="A319" s="49"/>
      <c r="B319" s="49"/>
      <c r="C319" s="46" t="s">
        <v>87</v>
      </c>
      <c r="D319"/>
      <c r="E319" s="159">
        <v>52231</v>
      </c>
      <c r="F319"/>
      <c r="G319" s="51" t="s">
        <v>267</v>
      </c>
      <c r="H319" s="30" t="s">
        <v>8</v>
      </c>
      <c r="I319" s="52">
        <v>-1</v>
      </c>
      <c r="J319"/>
      <c r="K319" s="19">
        <v>64652.42</v>
      </c>
      <c r="L319" s="14"/>
      <c r="M319" s="24">
        <v>8668.2199999999993</v>
      </c>
      <c r="N319" s="24"/>
      <c r="O319" s="24">
        <v>56631</v>
      </c>
      <c r="P319" s="24"/>
      <c r="Q319" s="24">
        <v>2924</v>
      </c>
      <c r="R319" s="14"/>
      <c r="S319" s="37">
        <v>4.5199999999999996</v>
      </c>
      <c r="T319" s="18"/>
      <c r="U319" s="29">
        <v>19.399999999999999</v>
      </c>
      <c r="W319"/>
    </row>
    <row r="320" spans="1:23" s="36" customFormat="1" x14ac:dyDescent="0.2">
      <c r="A320" s="49"/>
      <c r="B320" s="49"/>
      <c r="C320" s="46" t="s">
        <v>88</v>
      </c>
      <c r="D320"/>
      <c r="E320" s="159">
        <v>49309</v>
      </c>
      <c r="F320"/>
      <c r="G320" s="51" t="s">
        <v>267</v>
      </c>
      <c r="H320" s="30" t="s">
        <v>8</v>
      </c>
      <c r="I320" s="52">
        <v>-4</v>
      </c>
      <c r="J320"/>
      <c r="K320" s="19">
        <v>249472.21</v>
      </c>
      <c r="L320" s="14"/>
      <c r="M320" s="24">
        <v>75249.119999999995</v>
      </c>
      <c r="N320" s="24"/>
      <c r="O320" s="24">
        <v>184202</v>
      </c>
      <c r="P320" s="24"/>
      <c r="Q320" s="24">
        <v>14867</v>
      </c>
      <c r="R320" s="14"/>
      <c r="S320" s="37">
        <v>5.96</v>
      </c>
      <c r="T320" s="18"/>
      <c r="U320" s="29">
        <v>12.4</v>
      </c>
      <c r="W320"/>
    </row>
    <row r="321" spans="1:23" s="36" customFormat="1" x14ac:dyDescent="0.2">
      <c r="A321" s="49"/>
      <c r="B321" s="49"/>
      <c r="C321" s="63" t="s">
        <v>189</v>
      </c>
      <c r="D321"/>
      <c r="E321" s="159">
        <v>52596</v>
      </c>
      <c r="F321"/>
      <c r="G321" s="51" t="s">
        <v>267</v>
      </c>
      <c r="H321" s="30" t="s">
        <v>8</v>
      </c>
      <c r="I321" s="52">
        <v>-3</v>
      </c>
      <c r="J321"/>
      <c r="K321" s="20">
        <v>935172.62</v>
      </c>
      <c r="L321" s="14"/>
      <c r="M321" s="25">
        <v>240666.07</v>
      </c>
      <c r="N321" s="24"/>
      <c r="O321" s="25">
        <v>722562</v>
      </c>
      <c r="P321" s="24"/>
      <c r="Q321" s="25">
        <v>41025</v>
      </c>
      <c r="R321" s="14"/>
      <c r="S321" s="37">
        <v>4.3899999999999997</v>
      </c>
      <c r="T321" s="18"/>
      <c r="U321" s="29">
        <v>17.600000000000001</v>
      </c>
      <c r="W321"/>
    </row>
    <row r="322" spans="1:23" s="36" customFormat="1" x14ac:dyDescent="0.2">
      <c r="A322" s="49"/>
      <c r="B322" s="49"/>
      <c r="C322" t="s">
        <v>59</v>
      </c>
      <c r="D322"/>
      <c r="E322" s="159"/>
      <c r="F322"/>
      <c r="G322" s="51"/>
      <c r="H322" s="30"/>
      <c r="I322" s="52"/>
      <c r="J322"/>
      <c r="K322" s="19"/>
      <c r="L322" s="14"/>
      <c r="M322" s="24"/>
      <c r="N322" s="24"/>
      <c r="O322" s="24"/>
      <c r="P322" s="24"/>
      <c r="Q322" s="24"/>
      <c r="R322" s="14"/>
      <c r="S322" s="37"/>
      <c r="T322" s="18"/>
      <c r="U322" s="29"/>
      <c r="W322"/>
    </row>
    <row r="323" spans="1:23" s="36" customFormat="1" x14ac:dyDescent="0.2">
      <c r="A323" s="49"/>
      <c r="B323" s="49"/>
      <c r="C323" t="s">
        <v>351</v>
      </c>
      <c r="D323"/>
      <c r="E323" s="159"/>
      <c r="F323"/>
      <c r="G323" s="51"/>
      <c r="H323" s="30"/>
      <c r="I323" s="52"/>
      <c r="J323"/>
      <c r="K323" s="20">
        <f>SUBTOTAL(9,K318:K322)</f>
        <v>1648294.69</v>
      </c>
      <c r="L323" s="14"/>
      <c r="M323" s="25">
        <f>SUBTOTAL(9,M318:M322)</f>
        <v>741076.87</v>
      </c>
      <c r="N323" s="24"/>
      <c r="O323" s="25">
        <f>SUBTOTAL(9,O318:O322)</f>
        <v>973829</v>
      </c>
      <c r="P323" s="24"/>
      <c r="Q323" s="25">
        <f>SUBTOTAL(9,Q318:Q322)</f>
        <v>59615</v>
      </c>
      <c r="R323" s="14"/>
      <c r="S323" s="37">
        <f>ROUND(Q323/K323*100,2)</f>
        <v>3.62</v>
      </c>
      <c r="T323" s="18"/>
      <c r="U323" s="29"/>
      <c r="W323"/>
    </row>
    <row r="324" spans="1:23" s="36" customFormat="1" x14ac:dyDescent="0.2">
      <c r="A324" s="49"/>
      <c r="B324" s="49"/>
      <c r="C324"/>
      <c r="D324"/>
      <c r="E324" s="159"/>
      <c r="F324"/>
      <c r="G324" s="51"/>
      <c r="H324" s="30"/>
      <c r="I324" s="52"/>
      <c r="J324"/>
      <c r="K324" s="19"/>
      <c r="L324" s="14"/>
      <c r="M324" s="24"/>
      <c r="N324" s="24"/>
      <c r="O324" s="24"/>
      <c r="P324" s="24"/>
      <c r="Q324" s="24"/>
      <c r="R324" s="14"/>
      <c r="S324" s="37"/>
      <c r="T324" s="18"/>
      <c r="U324" s="29"/>
    </row>
    <row r="325" spans="1:23" s="36" customFormat="1" ht="15.75" x14ac:dyDescent="0.25">
      <c r="A325" s="98" t="s">
        <v>98</v>
      </c>
      <c r="B325" s="34"/>
      <c r="C325"/>
      <c r="D325"/>
      <c r="E325" s="159"/>
      <c r="F325"/>
      <c r="G325" s="51"/>
      <c r="H325" s="30"/>
      <c r="I325" s="52"/>
      <c r="J325"/>
      <c r="K325" s="147">
        <f>SUBTOTAL(9,K262:K324)</f>
        <v>327546910.58000004</v>
      </c>
      <c r="L325" s="109"/>
      <c r="M325" s="110">
        <f>SUBTOTAL(9,M262:M324)</f>
        <v>159461629.75000003</v>
      </c>
      <c r="N325" s="110"/>
      <c r="O325" s="110">
        <f>SUBTOTAL(9,O262:O324)</f>
        <v>178269135</v>
      </c>
      <c r="P325" s="110"/>
      <c r="Q325" s="110">
        <f>SUBTOTAL(9,Q262:Q324)</f>
        <v>10124666</v>
      </c>
      <c r="R325" s="109"/>
      <c r="S325" s="148">
        <f>ROUND(Q325/K325*100,2)</f>
        <v>3.09</v>
      </c>
      <c r="T325" s="18"/>
      <c r="U325" s="29"/>
    </row>
    <row r="326" spans="1:23" x14ac:dyDescent="0.2">
      <c r="A326" s="49"/>
      <c r="B326" s="49"/>
      <c r="C326" s="12"/>
      <c r="E326" s="159"/>
      <c r="G326" s="51"/>
      <c r="H326" s="30"/>
      <c r="I326" s="52"/>
      <c r="K326" s="21"/>
      <c r="M326" s="26"/>
      <c r="N326" s="26"/>
      <c r="O326" s="26"/>
      <c r="P326" s="26"/>
      <c r="Q326" s="26"/>
      <c r="S326" s="61"/>
      <c r="U326" s="62"/>
    </row>
    <row r="327" spans="1:23" ht="15.75" x14ac:dyDescent="0.25">
      <c r="A327" s="96" t="s">
        <v>107</v>
      </c>
      <c r="B327" s="96"/>
      <c r="C327" s="12"/>
      <c r="E327" s="159"/>
      <c r="G327" s="51"/>
      <c r="H327" s="30"/>
      <c r="I327" s="52"/>
      <c r="K327" s="21"/>
      <c r="M327" s="26"/>
      <c r="N327" s="26"/>
      <c r="O327" s="26"/>
      <c r="P327" s="26"/>
      <c r="Q327" s="26"/>
      <c r="S327" s="61"/>
      <c r="U327" s="62"/>
    </row>
    <row r="328" spans="1:23" ht="15.75" x14ac:dyDescent="0.25">
      <c r="A328" s="96"/>
      <c r="B328" s="96"/>
      <c r="C328" s="12"/>
      <c r="E328" s="159"/>
      <c r="G328" s="51"/>
      <c r="H328" s="30"/>
      <c r="I328" s="52"/>
      <c r="K328" s="21"/>
      <c r="M328" s="26"/>
      <c r="N328" s="26"/>
      <c r="O328" s="26"/>
      <c r="P328" s="26"/>
      <c r="Q328" s="26"/>
      <c r="S328" s="61"/>
      <c r="U328" s="62"/>
    </row>
    <row r="329" spans="1:23" x14ac:dyDescent="0.2">
      <c r="A329" s="168">
        <v>350.3</v>
      </c>
      <c r="B329" s="64"/>
      <c r="C329" s="14" t="s">
        <v>68</v>
      </c>
      <c r="E329" s="159"/>
      <c r="G329" s="47" t="s">
        <v>207</v>
      </c>
      <c r="H329" s="47"/>
      <c r="I329" s="85">
        <v>0</v>
      </c>
      <c r="K329" s="21">
        <v>1487565.91</v>
      </c>
      <c r="M329" s="26">
        <v>808526.16</v>
      </c>
      <c r="N329" s="26"/>
      <c r="O329" s="26">
        <v>679040</v>
      </c>
      <c r="P329" s="26"/>
      <c r="Q329" s="26">
        <v>15519</v>
      </c>
      <c r="S329" s="37">
        <v>1.04</v>
      </c>
      <c r="T329" s="18"/>
      <c r="U329" s="29">
        <v>43.8</v>
      </c>
    </row>
    <row r="330" spans="1:23" x14ac:dyDescent="0.2">
      <c r="A330" s="170">
        <v>350.4</v>
      </c>
      <c r="B330" s="49"/>
      <c r="C330" t="s">
        <v>94</v>
      </c>
      <c r="E330" s="159"/>
      <c r="G330" s="47" t="s">
        <v>207</v>
      </c>
      <c r="H330" s="47"/>
      <c r="I330" s="85">
        <v>0</v>
      </c>
      <c r="J330" s="36"/>
      <c r="K330" s="38">
        <v>21370166.350000001</v>
      </c>
      <c r="L330" s="39"/>
      <c r="M330" s="40">
        <v>6109257.2400000002</v>
      </c>
      <c r="N330" s="40"/>
      <c r="O330" s="40">
        <v>15260909</v>
      </c>
      <c r="P330" s="40"/>
      <c r="Q330" s="40">
        <v>252654</v>
      </c>
      <c r="R330" s="14"/>
      <c r="S330" s="37">
        <v>1.18</v>
      </c>
      <c r="T330" s="18"/>
      <c r="U330" s="29">
        <v>60.4</v>
      </c>
    </row>
    <row r="331" spans="1:23" x14ac:dyDescent="0.2">
      <c r="A331" s="170">
        <v>352</v>
      </c>
      <c r="B331" s="49"/>
      <c r="C331" t="s">
        <v>95</v>
      </c>
      <c r="E331" s="159"/>
      <c r="G331" s="51" t="s">
        <v>268</v>
      </c>
      <c r="H331" s="30"/>
      <c r="I331" s="52">
        <v>-15</v>
      </c>
      <c r="K331" s="21">
        <v>30958188.579999998</v>
      </c>
      <c r="M331" s="26">
        <v>7747582.4100000001</v>
      </c>
      <c r="N331" s="26"/>
      <c r="O331" s="26">
        <v>27854334</v>
      </c>
      <c r="P331" s="26"/>
      <c r="Q331" s="26">
        <v>545668</v>
      </c>
      <c r="S331" s="61">
        <v>1.76</v>
      </c>
      <c r="U331" s="62">
        <v>51</v>
      </c>
    </row>
    <row r="332" spans="1:23" x14ac:dyDescent="0.2">
      <c r="A332" s="170">
        <v>353</v>
      </c>
      <c r="B332" s="49"/>
      <c r="C332" t="s">
        <v>96</v>
      </c>
      <c r="E332" s="159"/>
      <c r="G332" s="51" t="s">
        <v>269</v>
      </c>
      <c r="H332" s="30"/>
      <c r="I332" s="52">
        <v>-10</v>
      </c>
      <c r="K332" s="19">
        <v>354761236.38</v>
      </c>
      <c r="L332" s="14"/>
      <c r="M332" s="24">
        <v>95101384.810000002</v>
      </c>
      <c r="N332" s="24"/>
      <c r="O332" s="24">
        <v>295135975</v>
      </c>
      <c r="P332" s="24"/>
      <c r="Q332" s="24">
        <v>8298195</v>
      </c>
      <c r="R332" s="14"/>
      <c r="S332" s="37">
        <v>2.34</v>
      </c>
      <c r="T332" s="18"/>
      <c r="U332" s="29">
        <v>35.6</v>
      </c>
    </row>
    <row r="333" spans="1:23" x14ac:dyDescent="0.2">
      <c r="A333" s="170">
        <v>354</v>
      </c>
      <c r="B333" s="49"/>
      <c r="C333" t="s">
        <v>150</v>
      </c>
      <c r="E333" s="159"/>
      <c r="G333" s="51" t="s">
        <v>207</v>
      </c>
      <c r="H333" s="30"/>
      <c r="I333" s="52">
        <v>-10</v>
      </c>
      <c r="K333" s="21">
        <v>17278383.789999999</v>
      </c>
      <c r="M333" s="26">
        <v>10901410.949999999</v>
      </c>
      <c r="N333" s="26"/>
      <c r="O333" s="26">
        <v>8104811</v>
      </c>
      <c r="P333" s="26"/>
      <c r="Q333" s="26">
        <v>189191</v>
      </c>
      <c r="S333" s="61">
        <v>1.0900000000000001</v>
      </c>
      <c r="U333" s="62">
        <v>42.8</v>
      </c>
    </row>
    <row r="334" spans="1:23" x14ac:dyDescent="0.2">
      <c r="A334" s="170">
        <v>355</v>
      </c>
      <c r="B334" s="49"/>
      <c r="C334" t="s">
        <v>149</v>
      </c>
      <c r="E334" s="159"/>
      <c r="G334" s="51" t="s">
        <v>270</v>
      </c>
      <c r="H334" s="30"/>
      <c r="I334" s="52">
        <v>-40</v>
      </c>
      <c r="K334" s="21">
        <v>333668354.17000002</v>
      </c>
      <c r="M334" s="26">
        <v>77105788.609999999</v>
      </c>
      <c r="N334" s="26"/>
      <c r="O334" s="26">
        <v>390029907</v>
      </c>
      <c r="P334" s="26"/>
      <c r="Q334" s="26">
        <v>8017633</v>
      </c>
      <c r="S334" s="61">
        <v>2.4</v>
      </c>
      <c r="U334" s="62">
        <v>48.6</v>
      </c>
    </row>
    <row r="335" spans="1:23" x14ac:dyDescent="0.2">
      <c r="A335" s="170">
        <v>356</v>
      </c>
      <c r="B335" s="49"/>
      <c r="C335" t="s">
        <v>225</v>
      </c>
      <c r="E335" s="159"/>
      <c r="G335" s="51" t="s">
        <v>213</v>
      </c>
      <c r="H335" s="30"/>
      <c r="I335" s="52">
        <v>-30</v>
      </c>
      <c r="K335" s="19">
        <v>175262336.99000001</v>
      </c>
      <c r="M335" s="26">
        <v>51880548.329999998</v>
      </c>
      <c r="N335" s="26"/>
      <c r="O335" s="26">
        <v>175960490</v>
      </c>
      <c r="P335" s="26"/>
      <c r="Q335" s="26">
        <v>4425996</v>
      </c>
      <c r="S335" s="61">
        <v>2.5299999999999998</v>
      </c>
      <c r="U335" s="62">
        <v>39.799999999999997</v>
      </c>
    </row>
    <row r="336" spans="1:23" x14ac:dyDescent="0.2">
      <c r="A336" s="170">
        <v>357</v>
      </c>
      <c r="B336" s="49"/>
      <c r="C336" t="s">
        <v>97</v>
      </c>
      <c r="E336" s="159"/>
      <c r="G336" s="51" t="s">
        <v>6</v>
      </c>
      <c r="H336" s="30"/>
      <c r="I336" s="52">
        <v>0</v>
      </c>
      <c r="K336" s="21">
        <v>3524684.97</v>
      </c>
      <c r="M336" s="26">
        <v>924721.97</v>
      </c>
      <c r="N336" s="26"/>
      <c r="O336" s="26">
        <v>2599963</v>
      </c>
      <c r="P336" s="26"/>
      <c r="Q336" s="26">
        <v>57388</v>
      </c>
      <c r="S336" s="61">
        <v>1.63</v>
      </c>
      <c r="U336" s="62">
        <v>45.3</v>
      </c>
    </row>
    <row r="337" spans="1:21" x14ac:dyDescent="0.2">
      <c r="A337" s="170">
        <v>358</v>
      </c>
      <c r="B337" s="49"/>
      <c r="C337" t="s">
        <v>226</v>
      </c>
      <c r="E337" s="159"/>
      <c r="G337" s="51" t="s">
        <v>3</v>
      </c>
      <c r="H337" s="30"/>
      <c r="I337" s="52">
        <v>0</v>
      </c>
      <c r="K337" s="19">
        <v>7295386.96</v>
      </c>
      <c r="L337" s="14"/>
      <c r="M337" s="24">
        <v>881891.96</v>
      </c>
      <c r="N337" s="24"/>
      <c r="O337" s="24">
        <v>6413495</v>
      </c>
      <c r="P337" s="24"/>
      <c r="Q337" s="24">
        <v>152088</v>
      </c>
      <c r="R337" s="14"/>
      <c r="S337" s="37">
        <v>2.08</v>
      </c>
      <c r="T337" s="18"/>
      <c r="U337" s="29">
        <v>42.2</v>
      </c>
    </row>
    <row r="338" spans="1:21" x14ac:dyDescent="0.2">
      <c r="A338" s="170">
        <v>359</v>
      </c>
      <c r="B338" s="49"/>
      <c r="C338" t="s">
        <v>148</v>
      </c>
      <c r="E338" s="159"/>
      <c r="G338" s="51" t="s">
        <v>15</v>
      </c>
      <c r="H338" s="30"/>
      <c r="I338" s="52">
        <v>0</v>
      </c>
      <c r="K338" s="20">
        <v>2576201.29</v>
      </c>
      <c r="L338" s="14"/>
      <c r="M338" s="25">
        <v>993569.08</v>
      </c>
      <c r="N338" s="24"/>
      <c r="O338" s="25">
        <v>1582632</v>
      </c>
      <c r="P338" s="24"/>
      <c r="Q338" s="25">
        <v>31723</v>
      </c>
      <c r="R338" s="14"/>
      <c r="S338" s="37">
        <v>1.23</v>
      </c>
      <c r="T338" s="18"/>
      <c r="U338" s="29">
        <v>49.9</v>
      </c>
    </row>
    <row r="339" spans="1:21" x14ac:dyDescent="0.2">
      <c r="A339" s="49"/>
      <c r="B339" s="49"/>
      <c r="E339" s="159"/>
      <c r="G339" s="51"/>
      <c r="H339" s="30"/>
      <c r="I339" s="52"/>
      <c r="K339" s="21"/>
      <c r="M339" s="26"/>
      <c r="N339" s="26"/>
      <c r="O339" s="26"/>
      <c r="P339" s="26"/>
      <c r="Q339" s="26"/>
      <c r="S339" s="61"/>
      <c r="U339" s="62"/>
    </row>
    <row r="340" spans="1:21" ht="15.75" x14ac:dyDescent="0.25">
      <c r="A340" s="98" t="s">
        <v>108</v>
      </c>
      <c r="B340" s="34"/>
      <c r="E340" s="159"/>
      <c r="G340" s="51"/>
      <c r="H340" s="30"/>
      <c r="I340" s="52"/>
      <c r="K340" s="147">
        <f>SUBTOTAL(9,K329:K339)</f>
        <v>948182505.3900001</v>
      </c>
      <c r="L340" s="109"/>
      <c r="M340" s="110">
        <f>SUBTOTAL(9,M329:M339)</f>
        <v>252454681.52000001</v>
      </c>
      <c r="N340" s="110"/>
      <c r="O340" s="110">
        <f>SUBTOTAL(9,O329:O339)</f>
        <v>923621556</v>
      </c>
      <c r="P340" s="110"/>
      <c r="Q340" s="110">
        <f>SUBTOTAL(9,Q329:Q339)</f>
        <v>21986055</v>
      </c>
      <c r="R340" s="109"/>
      <c r="S340" s="148">
        <f>ROUND(Q340/K340*100,2)</f>
        <v>2.3199999999999998</v>
      </c>
      <c r="T340" s="18"/>
      <c r="U340" s="29"/>
    </row>
    <row r="341" spans="1:21" x14ac:dyDescent="0.2">
      <c r="A341" s="49"/>
      <c r="B341" s="49"/>
      <c r="C341" s="12"/>
      <c r="E341" s="159"/>
      <c r="G341" s="51"/>
      <c r="H341" s="30"/>
      <c r="I341" s="52"/>
      <c r="K341" s="21"/>
      <c r="M341" s="26"/>
      <c r="N341" s="26"/>
      <c r="O341" s="26"/>
      <c r="P341" s="26"/>
      <c r="Q341" s="26"/>
      <c r="S341" s="61"/>
      <c r="U341" s="62"/>
    </row>
    <row r="342" spans="1:21" ht="15.75" x14ac:dyDescent="0.25">
      <c r="A342" s="96" t="s">
        <v>109</v>
      </c>
      <c r="B342" s="96"/>
      <c r="C342" s="12"/>
      <c r="E342" s="159"/>
      <c r="G342" s="51"/>
      <c r="H342" s="30"/>
      <c r="I342" s="52"/>
      <c r="K342" s="21"/>
      <c r="M342" s="26"/>
      <c r="N342" s="26"/>
      <c r="O342" s="26"/>
      <c r="P342" s="26"/>
      <c r="Q342" s="26"/>
      <c r="S342" s="61"/>
      <c r="U342" s="62"/>
    </row>
    <row r="343" spans="1:21" ht="15.75" x14ac:dyDescent="0.25">
      <c r="A343" s="96"/>
      <c r="B343" s="96"/>
      <c r="C343" s="12"/>
      <c r="E343" s="159"/>
      <c r="G343" s="51"/>
      <c r="H343" s="30"/>
      <c r="I343" s="52"/>
      <c r="K343" s="21"/>
      <c r="M343" s="26"/>
      <c r="N343" s="26"/>
      <c r="O343" s="26"/>
      <c r="P343" s="26"/>
      <c r="Q343" s="26"/>
      <c r="S343" s="61"/>
      <c r="U343" s="62"/>
    </row>
    <row r="344" spans="1:21" ht="15.75" x14ac:dyDescent="0.25">
      <c r="A344" s="170">
        <v>360.4</v>
      </c>
      <c r="B344" s="96"/>
      <c r="C344" t="s">
        <v>99</v>
      </c>
      <c r="E344" s="159"/>
      <c r="G344" s="51" t="s">
        <v>15</v>
      </c>
      <c r="H344" s="30"/>
      <c r="I344" s="52">
        <v>0</v>
      </c>
      <c r="K344" s="21">
        <v>3919239.32</v>
      </c>
      <c r="M344" s="26">
        <v>387324.61</v>
      </c>
      <c r="N344" s="26"/>
      <c r="O344" s="26">
        <v>3531915</v>
      </c>
      <c r="P344" s="26"/>
      <c r="Q344" s="26">
        <v>52468</v>
      </c>
      <c r="S344" s="37">
        <v>1.34</v>
      </c>
      <c r="T344" s="18"/>
      <c r="U344" s="29">
        <v>67.3</v>
      </c>
    </row>
    <row r="345" spans="1:21" x14ac:dyDescent="0.2">
      <c r="A345" s="170">
        <v>361</v>
      </c>
      <c r="B345" s="49"/>
      <c r="C345" t="s">
        <v>95</v>
      </c>
      <c r="E345" s="159"/>
      <c r="G345" s="51" t="s">
        <v>271</v>
      </c>
      <c r="H345" s="30"/>
      <c r="I345" s="52">
        <v>-15</v>
      </c>
      <c r="K345" s="19">
        <v>28833810.289999999</v>
      </c>
      <c r="L345" s="14"/>
      <c r="M345" s="24">
        <v>8187807.8700000001</v>
      </c>
      <c r="N345" s="24"/>
      <c r="O345" s="24">
        <v>24971074</v>
      </c>
      <c r="P345" s="24"/>
      <c r="Q345" s="24">
        <v>497230</v>
      </c>
      <c r="R345" s="14"/>
      <c r="S345" s="37">
        <v>1.72</v>
      </c>
      <c r="T345" s="18"/>
      <c r="U345" s="29">
        <v>50.2</v>
      </c>
    </row>
    <row r="346" spans="1:21" x14ac:dyDescent="0.2">
      <c r="A346" s="170">
        <v>362</v>
      </c>
      <c r="B346" s="49"/>
      <c r="C346" t="s">
        <v>96</v>
      </c>
      <c r="E346" s="159"/>
      <c r="G346" s="51" t="s">
        <v>272</v>
      </c>
      <c r="H346" s="30"/>
      <c r="I346" s="52">
        <v>-10</v>
      </c>
      <c r="K346" s="19">
        <v>162535477.00999999</v>
      </c>
      <c r="L346" s="14"/>
      <c r="M346" s="24">
        <v>46837455.780000001</v>
      </c>
      <c r="N346" s="24"/>
      <c r="O346" s="24">
        <v>131951569</v>
      </c>
      <c r="P346" s="24"/>
      <c r="Q346" s="24">
        <v>4194733</v>
      </c>
      <c r="R346" s="14"/>
      <c r="S346" s="37">
        <v>2.58</v>
      </c>
      <c r="T346" s="18"/>
      <c r="U346" s="29">
        <v>31.5</v>
      </c>
    </row>
    <row r="347" spans="1:21" x14ac:dyDescent="0.2">
      <c r="A347" s="170">
        <v>364</v>
      </c>
      <c r="B347" s="49"/>
      <c r="C347" t="s">
        <v>100</v>
      </c>
      <c r="E347" s="159"/>
      <c r="G347" s="51" t="s">
        <v>273</v>
      </c>
      <c r="H347" s="30"/>
      <c r="I347" s="52">
        <v>-60</v>
      </c>
      <c r="K347" s="19">
        <v>497678991.49000001</v>
      </c>
      <c r="L347" s="14"/>
      <c r="M347" s="24">
        <v>138251042.33000001</v>
      </c>
      <c r="N347" s="24"/>
      <c r="O347" s="24">
        <v>658035344</v>
      </c>
      <c r="P347" s="24"/>
      <c r="Q347" s="24">
        <v>13408462</v>
      </c>
      <c r="R347" s="14"/>
      <c r="S347" s="37">
        <v>2.69</v>
      </c>
      <c r="T347" s="18"/>
      <c r="U347" s="29">
        <v>49.1</v>
      </c>
    </row>
    <row r="348" spans="1:21" x14ac:dyDescent="0.2">
      <c r="A348" s="168">
        <v>365</v>
      </c>
      <c r="B348" s="49"/>
      <c r="C348" t="s">
        <v>225</v>
      </c>
      <c r="E348" s="159"/>
      <c r="G348" s="51" t="s">
        <v>212</v>
      </c>
      <c r="H348" s="30"/>
      <c r="I348" s="52">
        <v>-55</v>
      </c>
      <c r="K348" s="19">
        <v>319701302.67000002</v>
      </c>
      <c r="L348" s="14"/>
      <c r="M348" s="24">
        <v>101368486.51000001</v>
      </c>
      <c r="N348" s="24"/>
      <c r="O348" s="24">
        <v>394168533</v>
      </c>
      <c r="P348" s="24"/>
      <c r="Q348" s="24">
        <v>7856503</v>
      </c>
      <c r="R348" s="14"/>
      <c r="S348" s="37">
        <v>2.46</v>
      </c>
      <c r="T348" s="18"/>
      <c r="U348" s="29">
        <v>50.2</v>
      </c>
    </row>
    <row r="349" spans="1:21" x14ac:dyDescent="0.2">
      <c r="A349" s="168">
        <v>366</v>
      </c>
      <c r="B349" s="49"/>
      <c r="C349" t="s">
        <v>97</v>
      </c>
      <c r="E349" s="159"/>
      <c r="G349" s="51" t="s">
        <v>274</v>
      </c>
      <c r="H349" s="30"/>
      <c r="I349" s="52">
        <v>-25</v>
      </c>
      <c r="K349" s="19">
        <v>144282581.99000001</v>
      </c>
      <c r="L349" s="14"/>
      <c r="M349" s="24">
        <v>44284514.960000001</v>
      </c>
      <c r="N349" s="24"/>
      <c r="O349" s="24">
        <v>136068713</v>
      </c>
      <c r="P349" s="24"/>
      <c r="Q349" s="24">
        <v>2626090</v>
      </c>
      <c r="R349" s="14"/>
      <c r="S349" s="37">
        <v>1.82</v>
      </c>
      <c r="T349" s="18"/>
      <c r="U349" s="29">
        <v>51.8</v>
      </c>
    </row>
    <row r="350" spans="1:21" x14ac:dyDescent="0.2">
      <c r="A350" s="168">
        <v>367</v>
      </c>
      <c r="B350" s="49"/>
      <c r="C350" t="s">
        <v>226</v>
      </c>
      <c r="E350" s="159"/>
      <c r="G350" s="51" t="s">
        <v>275</v>
      </c>
      <c r="H350" s="30"/>
      <c r="I350" s="52">
        <v>-25</v>
      </c>
      <c r="K350" s="19">
        <v>252143399.05000001</v>
      </c>
      <c r="L350" s="14"/>
      <c r="M350" s="24">
        <v>127247805.65000001</v>
      </c>
      <c r="N350" s="24"/>
      <c r="O350" s="24">
        <v>187931443</v>
      </c>
      <c r="P350" s="24"/>
      <c r="Q350" s="24">
        <v>6132115</v>
      </c>
      <c r="R350" s="14"/>
      <c r="S350" s="37">
        <v>2.4300000000000002</v>
      </c>
      <c r="T350" s="18"/>
      <c r="U350" s="29">
        <v>30.6</v>
      </c>
    </row>
    <row r="351" spans="1:21" x14ac:dyDescent="0.2">
      <c r="A351" s="170">
        <v>368</v>
      </c>
      <c r="B351" s="49"/>
      <c r="C351" t="s">
        <v>101</v>
      </c>
      <c r="E351" s="159"/>
      <c r="G351" s="51" t="s">
        <v>4</v>
      </c>
      <c r="H351" s="30"/>
      <c r="I351" s="52">
        <v>-10</v>
      </c>
      <c r="K351" s="19">
        <v>308080442.01999998</v>
      </c>
      <c r="L351" s="14"/>
      <c r="M351" s="24">
        <v>109826358.77</v>
      </c>
      <c r="N351" s="24"/>
      <c r="O351" s="24">
        <v>229062127</v>
      </c>
      <c r="P351" s="24"/>
      <c r="Q351" s="24">
        <v>6242843</v>
      </c>
      <c r="R351" s="14"/>
      <c r="S351" s="37">
        <v>2.0299999999999998</v>
      </c>
      <c r="T351" s="18"/>
      <c r="U351" s="29">
        <v>36.700000000000003</v>
      </c>
    </row>
    <row r="352" spans="1:21" x14ac:dyDescent="0.2">
      <c r="A352" s="49"/>
      <c r="B352" s="49"/>
      <c r="E352" s="159"/>
      <c r="H352" s="30"/>
      <c r="I352" s="52"/>
      <c r="K352" s="21"/>
      <c r="M352" s="26"/>
      <c r="N352" s="26"/>
      <c r="O352" s="26"/>
      <c r="P352" s="26"/>
      <c r="Q352" s="26"/>
      <c r="S352" s="61"/>
      <c r="U352" s="62"/>
    </row>
    <row r="353" spans="1:21" x14ac:dyDescent="0.2">
      <c r="A353" s="49"/>
      <c r="B353" s="49"/>
      <c r="C353" t="s">
        <v>102</v>
      </c>
      <c r="E353" s="159"/>
      <c r="G353" s="51"/>
      <c r="H353" s="30"/>
      <c r="I353" s="52"/>
      <c r="K353" s="21"/>
      <c r="M353" s="26"/>
      <c r="N353" s="26"/>
      <c r="O353" s="26"/>
      <c r="P353" s="26"/>
      <c r="Q353" s="26"/>
      <c r="S353" s="61"/>
      <c r="U353" s="62"/>
    </row>
    <row r="354" spans="1:21" x14ac:dyDescent="0.2">
      <c r="A354" s="170">
        <v>369.1</v>
      </c>
      <c r="B354" s="49"/>
      <c r="C354" t="s">
        <v>229</v>
      </c>
      <c r="E354" s="159"/>
      <c r="G354" s="78" t="s">
        <v>35</v>
      </c>
      <c r="H354" s="30"/>
      <c r="I354" s="52">
        <v>-35</v>
      </c>
      <c r="K354" s="19">
        <v>66511466.030000001</v>
      </c>
      <c r="L354" s="14"/>
      <c r="M354" s="24">
        <v>33730789.530000001</v>
      </c>
      <c r="N354" s="24"/>
      <c r="O354" s="24">
        <v>56059690</v>
      </c>
      <c r="P354" s="24"/>
      <c r="Q354" s="24">
        <v>1103488</v>
      </c>
      <c r="R354" s="14"/>
      <c r="S354" s="37">
        <v>1.66</v>
      </c>
      <c r="T354" s="18"/>
      <c r="U354" s="29">
        <v>50.8</v>
      </c>
    </row>
    <row r="355" spans="1:21" x14ac:dyDescent="0.2">
      <c r="A355" s="170">
        <v>369.2</v>
      </c>
      <c r="B355" s="49"/>
      <c r="C355" t="s">
        <v>230</v>
      </c>
      <c r="E355" s="159"/>
      <c r="G355" s="78" t="s">
        <v>35</v>
      </c>
      <c r="H355" s="30"/>
      <c r="I355" s="52">
        <v>-35</v>
      </c>
      <c r="K355" s="19">
        <v>8600892.2100000009</v>
      </c>
      <c r="L355" s="14"/>
      <c r="M355" s="24">
        <v>1660864.33</v>
      </c>
      <c r="N355" s="24"/>
      <c r="O355" s="24">
        <v>9950340</v>
      </c>
      <c r="P355" s="24"/>
      <c r="Q355" s="24">
        <v>160900</v>
      </c>
      <c r="R355" s="14"/>
      <c r="S355" s="37">
        <v>1.87</v>
      </c>
      <c r="T355" s="18"/>
      <c r="U355" s="29">
        <v>61.8</v>
      </c>
    </row>
    <row r="356" spans="1:21" x14ac:dyDescent="0.2">
      <c r="A356" s="170">
        <v>369.3</v>
      </c>
      <c r="B356" s="49"/>
      <c r="C356" t="s">
        <v>231</v>
      </c>
      <c r="E356" s="159"/>
      <c r="G356" s="78" t="s">
        <v>35</v>
      </c>
      <c r="H356" s="30"/>
      <c r="I356" s="52">
        <v>-35</v>
      </c>
      <c r="K356" s="20">
        <v>126203635.53</v>
      </c>
      <c r="L356" s="14"/>
      <c r="M356" s="25">
        <v>47338456.82</v>
      </c>
      <c r="N356" s="24"/>
      <c r="O356" s="25">
        <v>123036451</v>
      </c>
      <c r="P356" s="24"/>
      <c r="Q356" s="25">
        <v>2217626</v>
      </c>
      <c r="R356" s="14"/>
      <c r="S356" s="37">
        <v>1.76</v>
      </c>
      <c r="T356" s="18"/>
      <c r="U356" s="29">
        <v>55.5</v>
      </c>
    </row>
    <row r="357" spans="1:21" x14ac:dyDescent="0.2">
      <c r="A357" s="49"/>
      <c r="B357" s="49"/>
      <c r="C357" t="s">
        <v>59</v>
      </c>
      <c r="E357" s="159"/>
      <c r="G357" s="51"/>
      <c r="H357" s="30"/>
      <c r="I357" s="52"/>
      <c r="K357" s="21"/>
      <c r="M357" s="26"/>
      <c r="N357" s="26"/>
      <c r="O357" s="26"/>
      <c r="P357" s="26"/>
      <c r="Q357" s="26"/>
      <c r="S357" s="61"/>
      <c r="U357" s="62"/>
    </row>
    <row r="358" spans="1:21" x14ac:dyDescent="0.2">
      <c r="A358" s="49"/>
      <c r="B358" s="49"/>
      <c r="C358" s="14" t="s">
        <v>352</v>
      </c>
      <c r="E358" s="159"/>
      <c r="G358" s="51"/>
      <c r="H358" s="30"/>
      <c r="I358" s="52"/>
      <c r="K358" s="19">
        <f>SUBTOTAL(9,K354:K357)</f>
        <v>201315993.77000001</v>
      </c>
      <c r="L358" s="14"/>
      <c r="M358" s="24">
        <f>SUBTOTAL(9,M354:M357)</f>
        <v>82730110.680000007</v>
      </c>
      <c r="N358" s="24"/>
      <c r="O358" s="24">
        <f>SUBTOTAL(9,O354:O357)</f>
        <v>189046481</v>
      </c>
      <c r="P358" s="24"/>
      <c r="Q358" s="24">
        <f>SUBTOTAL(9,Q354:Q357)</f>
        <v>3482014</v>
      </c>
      <c r="R358" s="14"/>
      <c r="S358" s="37">
        <f>ROUND(Q358/K358*100,2)</f>
        <v>1.73</v>
      </c>
      <c r="T358" s="18"/>
      <c r="U358" s="29"/>
    </row>
    <row r="359" spans="1:21" x14ac:dyDescent="0.2">
      <c r="A359" s="49"/>
      <c r="B359" s="49"/>
      <c r="C359" t="s">
        <v>59</v>
      </c>
      <c r="E359" s="159"/>
      <c r="G359" s="51"/>
      <c r="H359" s="30"/>
      <c r="I359" s="52"/>
      <c r="K359" s="21"/>
      <c r="M359" s="26"/>
      <c r="N359" s="26"/>
      <c r="O359" s="26"/>
      <c r="P359" s="26"/>
      <c r="Q359" s="26"/>
      <c r="S359" s="61"/>
      <c r="U359" s="62"/>
    </row>
    <row r="360" spans="1:21" x14ac:dyDescent="0.2">
      <c r="A360" s="49"/>
      <c r="B360" s="49"/>
      <c r="C360" t="s">
        <v>103</v>
      </c>
      <c r="E360" s="159"/>
      <c r="G360" s="78"/>
      <c r="H360" s="30"/>
      <c r="I360" s="52"/>
      <c r="K360" s="19"/>
      <c r="L360" s="14"/>
      <c r="M360" s="24"/>
      <c r="N360" s="24"/>
      <c r="O360" s="24"/>
      <c r="P360" s="24"/>
      <c r="Q360" s="24"/>
      <c r="R360" s="14"/>
      <c r="S360" s="37"/>
      <c r="T360" s="18"/>
      <c r="U360" s="29"/>
    </row>
    <row r="361" spans="1:21" s="14" customFormat="1" x14ac:dyDescent="0.2">
      <c r="A361" s="168">
        <v>370.1</v>
      </c>
      <c r="B361" s="64"/>
      <c r="C361" s="14" t="s">
        <v>196</v>
      </c>
      <c r="E361" s="194">
        <v>47118</v>
      </c>
      <c r="G361" s="79" t="s">
        <v>316</v>
      </c>
      <c r="H361" s="18"/>
      <c r="I361" s="48">
        <v>-2</v>
      </c>
      <c r="K361" s="19">
        <v>24506399.420000002</v>
      </c>
      <c r="M361" s="24">
        <v>16172372</v>
      </c>
      <c r="N361" s="24"/>
      <c r="O361" s="24">
        <v>8824155</v>
      </c>
      <c r="P361" s="24"/>
      <c r="Q361" s="24">
        <v>1364365</v>
      </c>
      <c r="S361" s="37">
        <v>5.57</v>
      </c>
      <c r="T361" s="18"/>
      <c r="U361" s="29">
        <v>6.5</v>
      </c>
    </row>
    <row r="362" spans="1:21" x14ac:dyDescent="0.2">
      <c r="A362" s="170">
        <v>370.3</v>
      </c>
      <c r="B362" s="49"/>
      <c r="C362" t="s">
        <v>183</v>
      </c>
      <c r="E362" s="159"/>
      <c r="G362" s="78" t="s">
        <v>276</v>
      </c>
      <c r="H362" s="30"/>
      <c r="I362" s="52">
        <v>-2</v>
      </c>
      <c r="K362" s="38">
        <v>1027480.24</v>
      </c>
      <c r="L362" s="39"/>
      <c r="M362" s="40">
        <v>296840.61</v>
      </c>
      <c r="N362" s="40"/>
      <c r="O362" s="40">
        <v>751189</v>
      </c>
      <c r="P362" s="40"/>
      <c r="Q362" s="40">
        <v>80758</v>
      </c>
      <c r="R362" s="14"/>
      <c r="S362" s="37">
        <v>7.86</v>
      </c>
      <c r="T362" s="18"/>
      <c r="U362" s="29">
        <v>9.3000000000000007</v>
      </c>
    </row>
    <row r="363" spans="1:21" x14ac:dyDescent="0.2">
      <c r="A363" s="170">
        <v>370.4</v>
      </c>
      <c r="B363" s="49"/>
      <c r="C363" s="171" t="s">
        <v>277</v>
      </c>
      <c r="E363" s="159"/>
      <c r="G363" s="78" t="s">
        <v>214</v>
      </c>
      <c r="H363" s="30"/>
      <c r="I363" s="52">
        <v>-2</v>
      </c>
      <c r="K363" s="20">
        <v>59447402.710000001</v>
      </c>
      <c r="L363" s="39"/>
      <c r="M363" s="25">
        <v>8551328.8800000008</v>
      </c>
      <c r="N363" s="40"/>
      <c r="O363" s="25">
        <v>52085022</v>
      </c>
      <c r="P363" s="40"/>
      <c r="Q363" s="25">
        <v>4478602</v>
      </c>
      <c r="R363" s="14"/>
      <c r="S363" s="37">
        <v>7.53</v>
      </c>
      <c r="T363" s="18"/>
      <c r="U363" s="29">
        <v>11.6</v>
      </c>
    </row>
    <row r="364" spans="1:21" x14ac:dyDescent="0.2">
      <c r="A364" s="170"/>
      <c r="B364" s="49"/>
      <c r="E364" s="159"/>
      <c r="G364" s="78"/>
      <c r="H364" s="30"/>
      <c r="I364" s="52"/>
      <c r="K364" s="19"/>
      <c r="L364" s="14"/>
      <c r="M364" s="24"/>
      <c r="N364" s="24"/>
      <c r="O364" s="24"/>
      <c r="P364" s="24"/>
      <c r="Q364" s="24"/>
      <c r="R364" s="14"/>
      <c r="S364" s="37"/>
      <c r="T364" s="18"/>
      <c r="U364" s="29"/>
    </row>
    <row r="365" spans="1:21" x14ac:dyDescent="0.2">
      <c r="A365" s="49"/>
      <c r="B365" s="49"/>
      <c r="C365" s="14" t="s">
        <v>353</v>
      </c>
      <c r="E365" s="159"/>
      <c r="G365" s="78"/>
      <c r="H365" s="30"/>
      <c r="I365" s="52"/>
      <c r="K365" s="19">
        <f>SUBTOTAL(9,K361:K364)</f>
        <v>84981282.370000005</v>
      </c>
      <c r="L365" s="14"/>
      <c r="M365" s="24">
        <f>SUBTOTAL(9,M361:M364)</f>
        <v>25020541.490000002</v>
      </c>
      <c r="N365" s="24"/>
      <c r="O365" s="24">
        <f>SUBTOTAL(9,O361:O364)</f>
        <v>61660366</v>
      </c>
      <c r="P365" s="24"/>
      <c r="Q365" s="24">
        <f>SUBTOTAL(9,Q361:Q364)</f>
        <v>5923725</v>
      </c>
      <c r="R365" s="14"/>
      <c r="S365" s="37">
        <f>ROUND(Q365/K365*100,2)</f>
        <v>6.97</v>
      </c>
      <c r="T365" s="18"/>
      <c r="U365" s="29"/>
    </row>
    <row r="366" spans="1:21" x14ac:dyDescent="0.2">
      <c r="A366" s="49"/>
      <c r="B366" s="49"/>
      <c r="C366" s="12"/>
      <c r="E366" s="159"/>
      <c r="G366" s="78"/>
      <c r="H366" s="30"/>
      <c r="I366" s="52"/>
      <c r="K366" s="19"/>
      <c r="L366" s="14"/>
      <c r="M366" s="24"/>
      <c r="N366" s="24"/>
      <c r="O366" s="24"/>
      <c r="P366" s="24"/>
      <c r="Q366" s="24"/>
      <c r="R366" s="14"/>
      <c r="S366" s="37"/>
      <c r="T366" s="18"/>
      <c r="U366" s="29"/>
    </row>
    <row r="367" spans="1:21" x14ac:dyDescent="0.2">
      <c r="A367" s="170">
        <v>371</v>
      </c>
      <c r="B367" s="49"/>
      <c r="C367" s="160" t="s">
        <v>278</v>
      </c>
      <c r="E367" s="159"/>
      <c r="G367" s="78" t="s">
        <v>23</v>
      </c>
      <c r="H367" s="30"/>
      <c r="I367" s="52">
        <v>0</v>
      </c>
      <c r="K367" s="19">
        <v>604986.51</v>
      </c>
      <c r="L367" s="14"/>
      <c r="M367" s="24">
        <v>23632.39</v>
      </c>
      <c r="N367" s="24"/>
      <c r="O367" s="24">
        <v>581354</v>
      </c>
      <c r="P367" s="24"/>
      <c r="Q367" s="24">
        <v>17318</v>
      </c>
      <c r="R367" s="14"/>
      <c r="S367" s="37">
        <v>2.86</v>
      </c>
      <c r="T367" s="18"/>
      <c r="U367" s="29">
        <v>33.6</v>
      </c>
    </row>
    <row r="368" spans="1:21" x14ac:dyDescent="0.2">
      <c r="A368" s="49"/>
      <c r="B368" s="49"/>
      <c r="C368" s="12"/>
      <c r="E368" s="159"/>
      <c r="G368" s="78"/>
      <c r="H368" s="30"/>
      <c r="I368" s="52"/>
      <c r="K368" s="19"/>
      <c r="L368" s="14"/>
      <c r="M368" s="24"/>
      <c r="N368" s="24"/>
      <c r="O368" s="24"/>
      <c r="P368" s="24"/>
      <c r="Q368" s="24"/>
      <c r="R368" s="14"/>
      <c r="S368" s="37"/>
      <c r="T368" s="18"/>
      <c r="U368" s="29"/>
    </row>
    <row r="369" spans="1:21" x14ac:dyDescent="0.2">
      <c r="A369" s="49"/>
      <c r="B369" s="49"/>
      <c r="C369" t="s">
        <v>187</v>
      </c>
      <c r="E369" s="159"/>
      <c r="G369" s="78"/>
      <c r="H369" s="30"/>
      <c r="I369" s="52"/>
      <c r="K369" s="19"/>
      <c r="L369" s="14"/>
      <c r="M369" s="24"/>
      <c r="N369" s="24"/>
      <c r="O369" s="24"/>
      <c r="P369" s="24"/>
      <c r="Q369" s="24"/>
      <c r="R369" s="14"/>
      <c r="S369" s="37"/>
      <c r="T369" s="18"/>
      <c r="U369" s="29"/>
    </row>
    <row r="370" spans="1:21" x14ac:dyDescent="0.2">
      <c r="A370" s="170">
        <v>371.01</v>
      </c>
      <c r="B370" s="49"/>
      <c r="C370" t="s">
        <v>232</v>
      </c>
      <c r="E370" s="159"/>
      <c r="G370" s="78" t="s">
        <v>280</v>
      </c>
      <c r="H370" s="30"/>
      <c r="I370" s="52">
        <v>0</v>
      </c>
      <c r="K370" s="19">
        <v>2572461.2200000002</v>
      </c>
      <c r="L370" s="14"/>
      <c r="M370" s="24">
        <v>717097</v>
      </c>
      <c r="N370" s="24"/>
      <c r="O370" s="24">
        <v>1855364</v>
      </c>
      <c r="P370" s="24"/>
      <c r="Q370" s="24">
        <v>279501</v>
      </c>
      <c r="R370" s="14"/>
      <c r="S370" s="37">
        <v>10.87</v>
      </c>
      <c r="T370" s="18"/>
      <c r="U370" s="29">
        <v>6.6</v>
      </c>
    </row>
    <row r="371" spans="1:21" x14ac:dyDescent="0.2">
      <c r="A371" s="170">
        <v>371.02</v>
      </c>
      <c r="B371" s="49"/>
      <c r="C371" t="s">
        <v>233</v>
      </c>
      <c r="E371" s="159"/>
      <c r="G371" s="78" t="s">
        <v>280</v>
      </c>
      <c r="H371" s="30"/>
      <c r="I371" s="52">
        <v>0</v>
      </c>
      <c r="K371" s="20">
        <v>165896.47</v>
      </c>
      <c r="L371" s="14"/>
      <c r="M371" s="25">
        <v>106799.72</v>
      </c>
      <c r="N371" s="24"/>
      <c r="O371" s="25">
        <v>59097</v>
      </c>
      <c r="P371" s="24"/>
      <c r="Q371" s="25">
        <v>12655</v>
      </c>
      <c r="R371" s="14"/>
      <c r="S371" s="37">
        <v>7.63</v>
      </c>
      <c r="T371" s="18"/>
      <c r="U371" s="29">
        <v>4.7</v>
      </c>
    </row>
    <row r="372" spans="1:21" x14ac:dyDescent="0.2">
      <c r="A372" s="49"/>
      <c r="B372" s="49"/>
      <c r="C372" s="12"/>
      <c r="E372" s="159"/>
      <c r="G372" s="78"/>
      <c r="H372" s="30"/>
      <c r="I372" s="52"/>
      <c r="K372" s="19"/>
      <c r="L372" s="14"/>
      <c r="M372" s="24"/>
      <c r="N372" s="24"/>
      <c r="O372" s="24"/>
      <c r="P372" s="24"/>
      <c r="Q372" s="24"/>
      <c r="R372" s="14"/>
      <c r="S372" s="37"/>
      <c r="T372" s="18"/>
      <c r="U372" s="29"/>
    </row>
    <row r="373" spans="1:21" x14ac:dyDescent="0.2">
      <c r="A373" s="49"/>
      <c r="B373" s="49"/>
      <c r="C373" t="s">
        <v>279</v>
      </c>
      <c r="E373" s="159"/>
      <c r="G373" s="78"/>
      <c r="H373" s="30"/>
      <c r="I373" s="52"/>
      <c r="K373" s="19">
        <f>SUBTOTAL(9,K369:K372)</f>
        <v>2738357.6900000004</v>
      </c>
      <c r="L373" s="14"/>
      <c r="M373" s="24">
        <f>SUBTOTAL(9,M369:M372)</f>
        <v>823896.72</v>
      </c>
      <c r="N373" s="24"/>
      <c r="O373" s="24">
        <f>SUBTOTAL(9,O369:O372)</f>
        <v>1914461</v>
      </c>
      <c r="P373" s="24"/>
      <c r="Q373" s="24">
        <f>SUBTOTAL(9,Q369:Q372)</f>
        <v>292156</v>
      </c>
      <c r="R373" s="14"/>
      <c r="S373" s="37">
        <f>ROUND(Q373/K373*100,2)</f>
        <v>10.67</v>
      </c>
      <c r="T373" s="18"/>
      <c r="U373" s="29"/>
    </row>
    <row r="374" spans="1:21" x14ac:dyDescent="0.2">
      <c r="A374" s="49"/>
      <c r="B374" s="49"/>
      <c r="C374" t="s">
        <v>59</v>
      </c>
      <c r="E374" s="159"/>
      <c r="G374" s="51"/>
      <c r="H374" s="30"/>
      <c r="I374" s="52"/>
      <c r="K374" s="21"/>
      <c r="M374" s="26"/>
      <c r="N374" s="26"/>
      <c r="O374" s="26"/>
      <c r="P374" s="26"/>
      <c r="Q374" s="26"/>
      <c r="S374" s="61"/>
      <c r="U374" s="62"/>
    </row>
    <row r="375" spans="1:21" x14ac:dyDescent="0.2">
      <c r="A375" s="49"/>
      <c r="B375" s="49"/>
      <c r="C375" t="s">
        <v>180</v>
      </c>
      <c r="E375" s="159"/>
      <c r="G375" s="51"/>
      <c r="H375" s="30"/>
      <c r="I375" s="52"/>
      <c r="K375" s="19"/>
      <c r="L375" s="14"/>
      <c r="M375" s="24"/>
      <c r="N375" s="24"/>
      <c r="O375" s="24"/>
      <c r="P375" s="24"/>
      <c r="Q375" s="24"/>
      <c r="R375" s="14"/>
      <c r="S375" s="37"/>
      <c r="T375" s="18"/>
      <c r="U375" s="29"/>
    </row>
    <row r="376" spans="1:21" x14ac:dyDescent="0.2">
      <c r="A376" s="170">
        <v>373.1</v>
      </c>
      <c r="B376" s="49"/>
      <c r="C376" t="s">
        <v>104</v>
      </c>
      <c r="E376" s="159"/>
      <c r="G376" s="78" t="s">
        <v>281</v>
      </c>
      <c r="H376" s="30"/>
      <c r="I376" s="52">
        <v>-15</v>
      </c>
      <c r="K376" s="19">
        <v>4542176.93</v>
      </c>
      <c r="L376" s="14"/>
      <c r="M376" s="24">
        <v>4650479.07</v>
      </c>
      <c r="N376" s="24"/>
      <c r="O376" s="24">
        <v>573024</v>
      </c>
      <c r="P376" s="24"/>
      <c r="Q376" s="24">
        <v>35580</v>
      </c>
      <c r="R376" s="14"/>
      <c r="S376" s="37">
        <v>0.78</v>
      </c>
      <c r="T376" s="18"/>
      <c r="U376" s="29">
        <v>16.100000000000001</v>
      </c>
    </row>
    <row r="377" spans="1:21" x14ac:dyDescent="0.2">
      <c r="A377" s="170">
        <v>373.2</v>
      </c>
      <c r="B377" s="49"/>
      <c r="C377" t="s">
        <v>105</v>
      </c>
      <c r="E377" s="159"/>
      <c r="G377" s="78" t="s">
        <v>281</v>
      </c>
      <c r="H377" s="30"/>
      <c r="I377" s="52">
        <v>-15</v>
      </c>
      <c r="K377" s="19">
        <v>5767344.9199999999</v>
      </c>
      <c r="L377" s="14"/>
      <c r="M377" s="24">
        <v>2775261.1</v>
      </c>
      <c r="N377" s="24"/>
      <c r="O377" s="24">
        <v>3857186</v>
      </c>
      <c r="P377" s="24"/>
      <c r="Q377" s="24">
        <v>155806</v>
      </c>
      <c r="R377" s="14"/>
      <c r="S377" s="37">
        <v>2.7</v>
      </c>
      <c r="T377" s="18"/>
      <c r="U377" s="29">
        <v>24.8</v>
      </c>
    </row>
    <row r="378" spans="1:21" x14ac:dyDescent="0.2">
      <c r="A378" s="170">
        <v>373.3</v>
      </c>
      <c r="B378" s="49"/>
      <c r="C378" t="s">
        <v>147</v>
      </c>
      <c r="E378" s="159"/>
      <c r="G378" s="78" t="s">
        <v>281</v>
      </c>
      <c r="H378" s="30"/>
      <c r="I378" s="52">
        <v>-15</v>
      </c>
      <c r="K378" s="19">
        <v>17164120.57</v>
      </c>
      <c r="L378" s="14"/>
      <c r="M378" s="24">
        <v>6550001.3099999996</v>
      </c>
      <c r="N378" s="24"/>
      <c r="O378" s="24">
        <v>13188737</v>
      </c>
      <c r="P378" s="24"/>
      <c r="Q378" s="24">
        <v>531748</v>
      </c>
      <c r="R378" s="14"/>
      <c r="S378" s="37">
        <v>3.1</v>
      </c>
      <c r="T378" s="18"/>
      <c r="U378" s="29">
        <v>24.8</v>
      </c>
    </row>
    <row r="379" spans="1:21" x14ac:dyDescent="0.2">
      <c r="A379" s="170">
        <v>373.4</v>
      </c>
      <c r="B379" s="49"/>
      <c r="C379" t="s">
        <v>106</v>
      </c>
      <c r="E379" s="159"/>
      <c r="G379" s="78" t="s">
        <v>281</v>
      </c>
      <c r="H379" s="30"/>
      <c r="I379" s="52">
        <v>-15</v>
      </c>
      <c r="K379" s="38">
        <v>29524179.93</v>
      </c>
      <c r="L379" s="39"/>
      <c r="M379" s="40">
        <v>6331374.7599999998</v>
      </c>
      <c r="N379" s="40"/>
      <c r="O379" s="40">
        <v>27621432</v>
      </c>
      <c r="P379" s="40"/>
      <c r="Q379" s="40">
        <v>1106794</v>
      </c>
      <c r="R379" s="14"/>
      <c r="S379" s="37">
        <v>3.75</v>
      </c>
      <c r="T379" s="18"/>
      <c r="U379" s="29">
        <v>25</v>
      </c>
    </row>
    <row r="380" spans="1:21" x14ac:dyDescent="0.2">
      <c r="A380" s="170">
        <v>373.5</v>
      </c>
      <c r="B380" s="49"/>
      <c r="C380" t="s">
        <v>188</v>
      </c>
      <c r="E380" s="159"/>
      <c r="G380" s="78" t="s">
        <v>281</v>
      </c>
      <c r="H380" s="30"/>
      <c r="I380" s="52">
        <v>-15</v>
      </c>
      <c r="K380" s="20">
        <v>17970693.09</v>
      </c>
      <c r="L380" s="39"/>
      <c r="M380" s="25">
        <v>3792057.88</v>
      </c>
      <c r="N380" s="40"/>
      <c r="O380" s="25">
        <v>16874239</v>
      </c>
      <c r="P380" s="40"/>
      <c r="Q380" s="25">
        <v>586057</v>
      </c>
      <c r="R380" s="14"/>
      <c r="S380" s="37">
        <v>3.26</v>
      </c>
      <c r="T380" s="18"/>
      <c r="U380" s="29">
        <v>28.8</v>
      </c>
    </row>
    <row r="381" spans="1:21" x14ac:dyDescent="0.2">
      <c r="A381" s="49"/>
      <c r="B381" s="49"/>
      <c r="C381" t="s">
        <v>59</v>
      </c>
      <c r="E381" s="159"/>
      <c r="G381" s="51"/>
      <c r="H381" s="30"/>
      <c r="I381" s="52"/>
      <c r="K381" s="21"/>
      <c r="M381" s="26"/>
      <c r="N381" s="26"/>
      <c r="O381" s="26"/>
      <c r="P381" s="26"/>
      <c r="Q381" s="26"/>
      <c r="S381" s="61"/>
      <c r="U381" s="62"/>
    </row>
    <row r="382" spans="1:21" x14ac:dyDescent="0.2">
      <c r="A382" s="49"/>
      <c r="B382" s="49"/>
      <c r="C382" s="14" t="s">
        <v>354</v>
      </c>
      <c r="E382" s="159"/>
      <c r="G382" s="51"/>
      <c r="H382" s="30"/>
      <c r="I382" s="52"/>
      <c r="K382" s="20">
        <f>SUBTOTAL(9,K376:K381)</f>
        <v>74968515.439999998</v>
      </c>
      <c r="L382" s="14"/>
      <c r="M382" s="25">
        <f>SUBTOTAL(9,M376:M381)</f>
        <v>24099174.120000001</v>
      </c>
      <c r="N382" s="24"/>
      <c r="O382" s="25">
        <f>SUBTOTAL(9,O376:O381)</f>
        <v>62114618</v>
      </c>
      <c r="P382" s="24"/>
      <c r="Q382" s="25">
        <f>SUBTOTAL(9,Q376:Q381)</f>
        <v>2415985</v>
      </c>
      <c r="R382" s="14"/>
      <c r="S382" s="37">
        <f>ROUND(Q382/K382*100,2)</f>
        <v>3.22</v>
      </c>
      <c r="T382" s="18"/>
      <c r="U382" s="29"/>
    </row>
    <row r="383" spans="1:21" x14ac:dyDescent="0.2">
      <c r="A383" s="49"/>
      <c r="B383" s="49"/>
      <c r="E383" s="159"/>
      <c r="G383" s="51"/>
      <c r="H383" s="30"/>
      <c r="I383" s="52"/>
      <c r="K383" s="21"/>
      <c r="M383" s="26"/>
      <c r="N383" s="26"/>
      <c r="O383" s="26"/>
      <c r="P383" s="26"/>
      <c r="Q383" s="26"/>
      <c r="S383" s="61"/>
      <c r="U383" s="62"/>
    </row>
    <row r="384" spans="1:21" ht="15.75" x14ac:dyDescent="0.25">
      <c r="A384" s="98" t="s">
        <v>110</v>
      </c>
      <c r="B384" s="98"/>
      <c r="E384" s="159"/>
      <c r="G384" s="51"/>
      <c r="H384" s="30"/>
      <c r="I384" s="52"/>
      <c r="K384" s="147">
        <f>SUBTOTAL(9,K344:K383)</f>
        <v>2081784379.6200001</v>
      </c>
      <c r="L384" s="109"/>
      <c r="M384" s="110">
        <f>SUBTOTAL(9,M344:M383)</f>
        <v>709088151.88000011</v>
      </c>
      <c r="N384" s="110"/>
      <c r="O384" s="110">
        <f>SUBTOTAL(9,O344:O383)</f>
        <v>2081037998</v>
      </c>
      <c r="P384" s="110"/>
      <c r="Q384" s="110">
        <f>SUBTOTAL(9,Q344:Q383)</f>
        <v>53141642</v>
      </c>
      <c r="R384" s="109"/>
      <c r="S384" s="148">
        <f>ROUND(Q384/K384*100,2)</f>
        <v>2.5499999999999998</v>
      </c>
      <c r="T384" s="18"/>
      <c r="U384" s="29"/>
    </row>
    <row r="385" spans="1:21" x14ac:dyDescent="0.2">
      <c r="A385" s="49"/>
      <c r="B385" s="49"/>
      <c r="E385" s="159"/>
      <c r="G385" s="51"/>
      <c r="H385" s="30"/>
      <c r="I385" s="52"/>
      <c r="K385" s="21"/>
      <c r="M385" s="26"/>
      <c r="N385" s="26"/>
      <c r="O385" s="26"/>
      <c r="P385" s="26"/>
      <c r="Q385" s="26"/>
      <c r="S385" s="61"/>
      <c r="U385" s="62"/>
    </row>
    <row r="386" spans="1:21" ht="15.75" x14ac:dyDescent="0.25">
      <c r="A386" s="92" t="s">
        <v>111</v>
      </c>
      <c r="B386" s="92"/>
      <c r="E386" s="159"/>
      <c r="G386" s="51"/>
      <c r="H386" s="30"/>
      <c r="I386" s="52"/>
      <c r="K386" s="21"/>
      <c r="M386" s="26"/>
      <c r="N386" s="26"/>
      <c r="O386" s="26"/>
      <c r="P386" s="26"/>
      <c r="Q386" s="26"/>
      <c r="S386" s="61"/>
      <c r="U386" s="62"/>
    </row>
    <row r="387" spans="1:21" ht="15.75" x14ac:dyDescent="0.25">
      <c r="A387" s="92"/>
      <c r="B387" s="92"/>
      <c r="E387" s="159"/>
      <c r="G387" s="51"/>
      <c r="H387" s="30"/>
      <c r="I387" s="52"/>
      <c r="K387" s="21"/>
      <c r="M387" s="26"/>
      <c r="N387" s="26"/>
      <c r="O387" s="26"/>
      <c r="P387" s="26"/>
      <c r="Q387" s="26"/>
      <c r="S387" s="61"/>
      <c r="U387" s="62"/>
    </row>
    <row r="388" spans="1:21" x14ac:dyDescent="0.2">
      <c r="A388" s="170">
        <v>390.1</v>
      </c>
      <c r="B388" s="49"/>
      <c r="C388" t="s">
        <v>112</v>
      </c>
      <c r="E388" s="159"/>
      <c r="G388" s="51" t="s">
        <v>208</v>
      </c>
      <c r="H388" s="30"/>
      <c r="I388" s="52">
        <v>-5</v>
      </c>
      <c r="K388" s="21">
        <v>17871784.760000002</v>
      </c>
      <c r="M388" s="26">
        <v>2401202.33</v>
      </c>
      <c r="N388" s="26"/>
      <c r="O388" s="26">
        <v>16364172</v>
      </c>
      <c r="P388" s="26"/>
      <c r="Q388" s="26">
        <v>368082</v>
      </c>
      <c r="S388" s="61">
        <v>2.06</v>
      </c>
      <c r="U388" s="62">
        <v>44.5</v>
      </c>
    </row>
    <row r="389" spans="1:21" x14ac:dyDescent="0.2">
      <c r="A389" s="170"/>
      <c r="B389" s="49"/>
      <c r="E389" s="159"/>
      <c r="G389" s="51"/>
      <c r="H389" s="30"/>
      <c r="I389" s="52"/>
      <c r="K389" s="21"/>
      <c r="M389" s="26"/>
      <c r="N389" s="26"/>
      <c r="O389" s="26"/>
      <c r="P389" s="26"/>
      <c r="Q389" s="26"/>
      <c r="S389" s="61"/>
      <c r="U389" s="62"/>
    </row>
    <row r="390" spans="1:21" x14ac:dyDescent="0.2">
      <c r="A390" s="170"/>
      <c r="B390" s="49"/>
      <c r="C390" s="160" t="s">
        <v>113</v>
      </c>
      <c r="E390" s="159"/>
      <c r="G390" s="51"/>
      <c r="H390" s="30"/>
      <c r="I390" s="52"/>
      <c r="K390" s="21"/>
      <c r="M390" s="26"/>
      <c r="N390" s="26"/>
      <c r="O390" s="26"/>
      <c r="P390" s="26"/>
      <c r="Q390" s="26"/>
      <c r="S390" s="61"/>
      <c r="U390" s="62"/>
    </row>
    <row r="391" spans="1:21" x14ac:dyDescent="0.2">
      <c r="A391" s="170">
        <v>391</v>
      </c>
      <c r="B391" s="49"/>
      <c r="C391" s="172" t="s">
        <v>282</v>
      </c>
      <c r="E391" s="159"/>
      <c r="G391" s="51" t="s">
        <v>12</v>
      </c>
      <c r="H391" s="30"/>
      <c r="I391" s="52">
        <v>0</v>
      </c>
      <c r="K391" s="21">
        <v>33038.660000000003</v>
      </c>
      <c r="M391" s="26">
        <v>2141</v>
      </c>
      <c r="N391" s="26"/>
      <c r="O391" s="26">
        <v>30898</v>
      </c>
      <c r="P391" s="26"/>
      <c r="Q391" s="26">
        <v>2203</v>
      </c>
      <c r="S391" s="61">
        <v>6.67</v>
      </c>
      <c r="U391" s="62">
        <v>14</v>
      </c>
    </row>
    <row r="392" spans="1:21" x14ac:dyDescent="0.2">
      <c r="A392" s="170">
        <v>391.1</v>
      </c>
      <c r="B392" s="49"/>
      <c r="C392" s="172" t="s">
        <v>283</v>
      </c>
      <c r="E392" s="159"/>
      <c r="G392" s="51" t="s">
        <v>9</v>
      </c>
      <c r="H392" s="30"/>
      <c r="I392" s="52">
        <v>0</v>
      </c>
      <c r="K392" s="21">
        <v>1636374.28</v>
      </c>
      <c r="M392" s="26">
        <v>613250</v>
      </c>
      <c r="N392" s="26"/>
      <c r="O392" s="26">
        <v>1023124</v>
      </c>
      <c r="P392" s="26"/>
      <c r="Q392" s="26">
        <v>327303</v>
      </c>
      <c r="S392" s="61">
        <v>20</v>
      </c>
      <c r="U392" s="62">
        <v>3.1</v>
      </c>
    </row>
    <row r="393" spans="1:21" x14ac:dyDescent="0.2">
      <c r="A393" s="170">
        <v>391.12</v>
      </c>
      <c r="B393" s="49"/>
      <c r="C393" s="172" t="s">
        <v>311</v>
      </c>
      <c r="E393" s="159"/>
      <c r="G393" s="51" t="s">
        <v>9</v>
      </c>
      <c r="H393" s="30"/>
      <c r="I393" s="52">
        <v>0</v>
      </c>
      <c r="K393" s="22">
        <v>326249.46999999997</v>
      </c>
      <c r="M393" s="27">
        <v>163115</v>
      </c>
      <c r="N393" s="26"/>
      <c r="O393" s="27">
        <v>163134</v>
      </c>
      <c r="P393" s="26"/>
      <c r="Q393" s="27">
        <v>65254</v>
      </c>
      <c r="S393" s="61">
        <v>20</v>
      </c>
      <c r="U393" s="62">
        <v>2.5</v>
      </c>
    </row>
    <row r="394" spans="1:21" x14ac:dyDescent="0.2">
      <c r="A394" s="170"/>
      <c r="B394" s="49"/>
      <c r="C394" s="173"/>
      <c r="E394" s="159"/>
      <c r="G394" s="51"/>
      <c r="H394" s="30"/>
      <c r="I394" s="52"/>
      <c r="K394" s="21"/>
      <c r="M394" s="26"/>
      <c r="N394" s="26"/>
      <c r="O394" s="26"/>
      <c r="P394" s="26"/>
      <c r="Q394" s="26"/>
      <c r="S394" s="61"/>
      <c r="U394" s="62"/>
    </row>
    <row r="395" spans="1:21" x14ac:dyDescent="0.2">
      <c r="A395" s="170"/>
      <c r="B395" s="49"/>
      <c r="C395" s="203" t="s">
        <v>355</v>
      </c>
      <c r="E395" s="159"/>
      <c r="G395" s="51"/>
      <c r="H395" s="30"/>
      <c r="I395" s="52"/>
      <c r="K395" s="21">
        <f>SUBTOTAL(9,K391:K394)</f>
        <v>1995662.41</v>
      </c>
      <c r="L395" s="160"/>
      <c r="M395" s="26">
        <f>SUBTOTAL(9,M391:M394)</f>
        <v>778506</v>
      </c>
      <c r="N395" s="26"/>
      <c r="O395" s="26">
        <f>SUBTOTAL(9,O391:O394)</f>
        <v>1217156</v>
      </c>
      <c r="P395" s="26"/>
      <c r="Q395" s="26">
        <f>SUBTOTAL(9,Q391:Q394)</f>
        <v>394760</v>
      </c>
      <c r="R395" s="160"/>
      <c r="S395" s="61">
        <f>ROUND(Q395/K395*100,2)</f>
        <v>19.78</v>
      </c>
      <c r="U395" s="62"/>
    </row>
    <row r="396" spans="1:21" x14ac:dyDescent="0.2">
      <c r="A396" s="170"/>
      <c r="B396" s="49"/>
      <c r="C396" t="s">
        <v>59</v>
      </c>
      <c r="E396" s="159"/>
      <c r="G396" s="51"/>
      <c r="H396" s="30"/>
      <c r="I396" s="55"/>
      <c r="K396" s="21"/>
      <c r="M396" s="26"/>
      <c r="N396" s="26"/>
      <c r="O396" s="26"/>
      <c r="P396" s="26"/>
      <c r="Q396" s="26"/>
      <c r="S396" s="61"/>
      <c r="U396" s="62"/>
    </row>
    <row r="397" spans="1:21" x14ac:dyDescent="0.2">
      <c r="A397" s="170"/>
      <c r="B397" s="49"/>
      <c r="C397" t="s">
        <v>162</v>
      </c>
      <c r="E397" s="159"/>
      <c r="G397" s="51"/>
      <c r="H397" s="30"/>
      <c r="I397" s="55"/>
      <c r="K397" s="21"/>
      <c r="M397" s="26"/>
      <c r="N397" s="26"/>
      <c r="O397" s="26"/>
      <c r="P397" s="26"/>
      <c r="Q397" s="26"/>
      <c r="S397" s="61"/>
      <c r="U397" s="62"/>
    </row>
    <row r="398" spans="1:21" x14ac:dyDescent="0.2">
      <c r="A398" s="170">
        <v>392.2</v>
      </c>
      <c r="B398" s="49"/>
      <c r="C398" s="46" t="s">
        <v>163</v>
      </c>
      <c r="E398" s="159"/>
      <c r="G398" s="47" t="s">
        <v>284</v>
      </c>
      <c r="H398" s="18"/>
      <c r="I398" s="48">
        <v>10</v>
      </c>
      <c r="K398" s="21">
        <v>8069708.6900000004</v>
      </c>
      <c r="M398" s="26">
        <v>4208988.9000000004</v>
      </c>
      <c r="N398" s="26"/>
      <c r="O398" s="26">
        <v>3053749</v>
      </c>
      <c r="P398" s="26"/>
      <c r="Q398" s="26">
        <v>336680</v>
      </c>
      <c r="S398" s="61">
        <v>4.17</v>
      </c>
      <c r="U398" s="62">
        <v>9.1</v>
      </c>
    </row>
    <row r="399" spans="1:21" x14ac:dyDescent="0.2">
      <c r="A399" s="170">
        <v>392.3</v>
      </c>
      <c r="B399" s="49"/>
      <c r="C399" s="46" t="s">
        <v>164</v>
      </c>
      <c r="E399" s="159"/>
      <c r="G399" s="47" t="s">
        <v>285</v>
      </c>
      <c r="H399" s="18"/>
      <c r="I399" s="48">
        <v>10</v>
      </c>
      <c r="K399" s="21">
        <v>25968428.690000001</v>
      </c>
      <c r="M399" s="26">
        <v>11001929.82</v>
      </c>
      <c r="N399" s="26"/>
      <c r="O399" s="26">
        <v>12369656</v>
      </c>
      <c r="P399" s="26"/>
      <c r="Q399" s="26">
        <v>990508</v>
      </c>
      <c r="S399" s="61">
        <v>3.81</v>
      </c>
      <c r="U399" s="62">
        <v>12.5</v>
      </c>
    </row>
    <row r="400" spans="1:21" x14ac:dyDescent="0.2">
      <c r="A400" s="170">
        <v>392.4</v>
      </c>
      <c r="B400" s="49"/>
      <c r="C400" s="46" t="s">
        <v>165</v>
      </c>
      <c r="E400" s="159"/>
      <c r="G400" s="47" t="s">
        <v>286</v>
      </c>
      <c r="H400" s="18"/>
      <c r="I400" s="48">
        <v>10</v>
      </c>
      <c r="K400" s="21">
        <v>12764812.1</v>
      </c>
      <c r="M400" s="26">
        <v>4325581.5599999996</v>
      </c>
      <c r="N400" s="26"/>
      <c r="O400" s="26">
        <v>7162749</v>
      </c>
      <c r="P400" s="26"/>
      <c r="Q400" s="26">
        <v>503016</v>
      </c>
      <c r="S400" s="61">
        <v>3.94</v>
      </c>
      <c r="U400" s="62">
        <v>14.2</v>
      </c>
    </row>
    <row r="401" spans="1:21" x14ac:dyDescent="0.2">
      <c r="A401" s="170">
        <v>392.5</v>
      </c>
      <c r="B401" s="49"/>
      <c r="C401" s="46" t="s">
        <v>166</v>
      </c>
      <c r="E401" s="159"/>
      <c r="G401" s="47" t="s">
        <v>287</v>
      </c>
      <c r="H401" s="18"/>
      <c r="I401" s="48">
        <v>10</v>
      </c>
      <c r="K401" s="22">
        <v>8290921.4900000002</v>
      </c>
      <c r="M401" s="27">
        <v>3317405.15</v>
      </c>
      <c r="N401" s="26"/>
      <c r="O401" s="27">
        <v>4144424</v>
      </c>
      <c r="P401" s="26"/>
      <c r="Q401" s="27">
        <v>392099</v>
      </c>
      <c r="S401" s="61">
        <v>4.7300000000000004</v>
      </c>
      <c r="U401" s="62">
        <v>10.6</v>
      </c>
    </row>
    <row r="402" spans="1:21" x14ac:dyDescent="0.2">
      <c r="A402" s="170"/>
      <c r="B402" s="49"/>
      <c r="C402" s="46"/>
      <c r="E402" s="159"/>
      <c r="G402" s="47"/>
      <c r="H402" s="18"/>
      <c r="I402" s="48"/>
      <c r="K402" s="21"/>
      <c r="M402" s="26"/>
      <c r="N402" s="26"/>
      <c r="O402" s="26"/>
      <c r="P402" s="26"/>
      <c r="Q402" s="26"/>
      <c r="S402" s="61"/>
      <c r="U402" s="62"/>
    </row>
    <row r="403" spans="1:21" x14ac:dyDescent="0.2">
      <c r="A403" s="170"/>
      <c r="B403" s="49"/>
      <c r="C403" s="14" t="s">
        <v>356</v>
      </c>
      <c r="E403" s="159"/>
      <c r="G403" s="47"/>
      <c r="H403" s="18"/>
      <c r="I403" s="48"/>
      <c r="K403" s="21">
        <f>SUBTOTAL(9,K398:K402)</f>
        <v>55093870.970000006</v>
      </c>
      <c r="M403" s="26">
        <f>SUBTOTAL(9,M398:M402)</f>
        <v>22853905.43</v>
      </c>
      <c r="N403" s="26"/>
      <c r="O403" s="26">
        <f>SUBTOTAL(9,O398:O402)</f>
        <v>26730578</v>
      </c>
      <c r="P403" s="26"/>
      <c r="Q403" s="26">
        <f>SUBTOTAL(9,Q398:Q402)</f>
        <v>2222303</v>
      </c>
      <c r="S403" s="61">
        <f>ROUND(Q403/K403*100,2)</f>
        <v>4.03</v>
      </c>
      <c r="U403" s="62"/>
    </row>
    <row r="404" spans="1:21" x14ac:dyDescent="0.2">
      <c r="A404" s="170"/>
      <c r="B404" s="49"/>
      <c r="C404" s="46"/>
      <c r="E404" s="159"/>
      <c r="G404" s="47"/>
      <c r="H404" s="18"/>
      <c r="I404" s="48"/>
      <c r="K404" s="21"/>
      <c r="M404" s="26"/>
      <c r="N404" s="26"/>
      <c r="O404" s="26"/>
      <c r="P404" s="26"/>
      <c r="Q404" s="26"/>
      <c r="S404" s="61"/>
      <c r="U404" s="62"/>
    </row>
    <row r="405" spans="1:21" x14ac:dyDescent="0.2">
      <c r="A405" s="170">
        <v>393</v>
      </c>
      <c r="B405" s="49"/>
      <c r="C405" s="46" t="s">
        <v>115</v>
      </c>
      <c r="E405" s="159"/>
      <c r="G405" s="47" t="s">
        <v>10</v>
      </c>
      <c r="H405" s="18"/>
      <c r="I405" s="48">
        <v>0</v>
      </c>
      <c r="K405" s="21">
        <v>472783.35999999999</v>
      </c>
      <c r="M405" s="26">
        <v>203758.4</v>
      </c>
      <c r="N405" s="26"/>
      <c r="O405" s="26">
        <v>269025</v>
      </c>
      <c r="P405" s="26"/>
      <c r="Q405" s="26">
        <v>18912</v>
      </c>
      <c r="S405" s="61">
        <v>4</v>
      </c>
      <c r="U405" s="62">
        <v>14.2</v>
      </c>
    </row>
    <row r="406" spans="1:21" x14ac:dyDescent="0.2">
      <c r="A406" s="170"/>
      <c r="B406" s="49"/>
      <c r="C406" s="46"/>
      <c r="E406" s="159"/>
      <c r="G406" s="47"/>
      <c r="H406" s="18"/>
      <c r="I406" s="48"/>
      <c r="K406" s="21"/>
      <c r="M406" s="26"/>
      <c r="N406" s="26"/>
      <c r="O406" s="26"/>
      <c r="P406" s="26"/>
      <c r="Q406" s="26"/>
      <c r="S406" s="61"/>
      <c r="U406" s="62"/>
    </row>
    <row r="407" spans="1:21" x14ac:dyDescent="0.2">
      <c r="A407" s="170"/>
      <c r="B407" s="49"/>
      <c r="C407" s="46" t="s">
        <v>146</v>
      </c>
      <c r="E407" s="159"/>
      <c r="G407" s="47"/>
      <c r="H407" s="18"/>
      <c r="I407" s="48"/>
      <c r="K407" s="21"/>
      <c r="M407" s="26"/>
      <c r="N407" s="26"/>
      <c r="O407" s="26"/>
      <c r="P407" s="26"/>
      <c r="Q407" s="26"/>
      <c r="S407" s="61"/>
      <c r="U407" s="62"/>
    </row>
    <row r="408" spans="1:21" x14ac:dyDescent="0.2">
      <c r="A408" s="168">
        <v>394</v>
      </c>
      <c r="B408" s="64"/>
      <c r="C408" s="63" t="s">
        <v>190</v>
      </c>
      <c r="E408" s="159"/>
      <c r="G408" s="47" t="s">
        <v>11</v>
      </c>
      <c r="H408" s="18"/>
      <c r="I408" s="48">
        <v>0</v>
      </c>
      <c r="K408" s="21">
        <v>7396275.8899999997</v>
      </c>
      <c r="M408" s="26">
        <v>2134054.21</v>
      </c>
      <c r="N408" s="26"/>
      <c r="O408" s="26">
        <v>5262222</v>
      </c>
      <c r="P408" s="26"/>
      <c r="Q408" s="26">
        <v>369582</v>
      </c>
      <c r="S408" s="61">
        <v>5</v>
      </c>
      <c r="U408" s="62">
        <v>14.2</v>
      </c>
    </row>
    <row r="409" spans="1:21" x14ac:dyDescent="0.2">
      <c r="A409" s="168">
        <v>394.1</v>
      </c>
      <c r="B409" s="64"/>
      <c r="C409" s="63" t="s">
        <v>191</v>
      </c>
      <c r="E409" s="159"/>
      <c r="G409" s="47" t="s">
        <v>215</v>
      </c>
      <c r="H409" s="18"/>
      <c r="I409" s="48">
        <v>0</v>
      </c>
      <c r="K409" s="22">
        <v>117230.09</v>
      </c>
      <c r="M409" s="27">
        <v>61134.26</v>
      </c>
      <c r="N409" s="26"/>
      <c r="O409" s="27">
        <v>56096</v>
      </c>
      <c r="P409" s="26"/>
      <c r="Q409" s="27">
        <v>11147</v>
      </c>
      <c r="S409" s="61">
        <v>9.51</v>
      </c>
      <c r="U409" s="62">
        <v>5</v>
      </c>
    </row>
    <row r="410" spans="1:21" x14ac:dyDescent="0.2">
      <c r="A410" s="168"/>
      <c r="B410" s="64"/>
      <c r="C410" s="63"/>
      <c r="E410" s="159"/>
      <c r="G410" s="47"/>
      <c r="H410" s="18"/>
      <c r="I410" s="48"/>
      <c r="K410" s="21"/>
      <c r="M410" s="26"/>
      <c r="N410" s="26"/>
      <c r="O410" s="26"/>
      <c r="P410" s="26"/>
      <c r="Q410" s="26"/>
      <c r="S410" s="61"/>
      <c r="U410" s="62"/>
    </row>
    <row r="411" spans="1:21" x14ac:dyDescent="0.2">
      <c r="A411" s="168"/>
      <c r="B411" s="64"/>
      <c r="C411" s="14" t="s">
        <v>370</v>
      </c>
      <c r="E411" s="159"/>
      <c r="G411" s="47"/>
      <c r="H411" s="18"/>
      <c r="I411" s="48"/>
      <c r="K411" s="21">
        <f>SUBTOTAL(9,K408:K410)</f>
        <v>7513505.9799999995</v>
      </c>
      <c r="M411" s="26">
        <f>SUBTOTAL(9,M408:M410)</f>
        <v>2195188.4699999997</v>
      </c>
      <c r="N411" s="26"/>
      <c r="O411" s="26">
        <f>SUBTOTAL(9,O408:O410)</f>
        <v>5318318</v>
      </c>
      <c r="P411" s="26"/>
      <c r="Q411" s="26">
        <f>SUBTOTAL(9,Q408:Q410)</f>
        <v>380729</v>
      </c>
      <c r="S411" s="61">
        <f>ROUND(Q411/K411*100,2)</f>
        <v>5.07</v>
      </c>
      <c r="U411" s="62"/>
    </row>
    <row r="412" spans="1:21" x14ac:dyDescent="0.2">
      <c r="A412" s="168"/>
      <c r="B412" s="64"/>
      <c r="C412" s="63"/>
      <c r="E412" s="159"/>
      <c r="G412" s="47"/>
      <c r="H412" s="18"/>
      <c r="I412" s="48"/>
      <c r="K412" s="21"/>
      <c r="M412" s="26"/>
      <c r="N412" s="26"/>
      <c r="O412" s="26"/>
      <c r="P412" s="26"/>
      <c r="Q412" s="26"/>
      <c r="S412" s="61"/>
      <c r="U412" s="62"/>
    </row>
    <row r="413" spans="1:21" ht="16.5" customHeight="1" x14ac:dyDescent="0.2">
      <c r="A413" s="170"/>
      <c r="B413" s="49"/>
      <c r="C413" s="173" t="s">
        <v>116</v>
      </c>
      <c r="E413" s="159"/>
      <c r="G413" s="47"/>
      <c r="H413" s="18"/>
      <c r="I413" s="48"/>
      <c r="K413" s="21"/>
      <c r="M413" s="26"/>
      <c r="N413" s="26"/>
      <c r="O413" s="26"/>
      <c r="P413" s="26"/>
      <c r="Q413" s="26"/>
      <c r="S413" s="61"/>
      <c r="U413" s="62"/>
    </row>
    <row r="414" spans="1:21" ht="16.5" customHeight="1" x14ac:dyDescent="0.2">
      <c r="A414" s="170">
        <v>395</v>
      </c>
      <c r="B414" s="49"/>
      <c r="C414" s="172" t="s">
        <v>116</v>
      </c>
      <c r="E414" s="159"/>
      <c r="G414" s="47" t="s">
        <v>12</v>
      </c>
      <c r="H414" s="18"/>
      <c r="I414" s="48">
        <v>0</v>
      </c>
      <c r="K414" s="21">
        <v>2901500.2</v>
      </c>
      <c r="M414" s="26">
        <v>485994.1</v>
      </c>
      <c r="N414" s="26"/>
      <c r="O414" s="26">
        <v>2415506</v>
      </c>
      <c r="P414" s="26"/>
      <c r="Q414" s="26">
        <v>193434</v>
      </c>
      <c r="S414" s="61">
        <v>6.67</v>
      </c>
      <c r="U414" s="62">
        <v>12.5</v>
      </c>
    </row>
    <row r="415" spans="1:21" ht="16.5" customHeight="1" x14ac:dyDescent="0.2">
      <c r="A415" s="170">
        <v>395.12</v>
      </c>
      <c r="B415" s="49"/>
      <c r="C415" s="172" t="s">
        <v>288</v>
      </c>
      <c r="E415" s="159"/>
      <c r="G415" s="47" t="s">
        <v>12</v>
      </c>
      <c r="H415" s="18"/>
      <c r="I415" s="48">
        <v>0</v>
      </c>
      <c r="K415" s="22">
        <v>253883.45</v>
      </c>
      <c r="M415" s="27">
        <v>58519.360000000001</v>
      </c>
      <c r="N415" s="26"/>
      <c r="O415" s="27">
        <v>195364</v>
      </c>
      <c r="P415" s="26"/>
      <c r="Q415" s="27">
        <v>16935</v>
      </c>
      <c r="S415" s="61">
        <v>6.67</v>
      </c>
      <c r="U415" s="62">
        <v>11.5</v>
      </c>
    </row>
    <row r="416" spans="1:21" ht="16.5" customHeight="1" x14ac:dyDescent="0.2">
      <c r="A416" s="170"/>
      <c r="B416" s="49"/>
      <c r="C416" s="173"/>
      <c r="E416" s="159"/>
      <c r="G416" s="47"/>
      <c r="H416" s="18"/>
      <c r="I416" s="48"/>
      <c r="K416" s="21"/>
      <c r="M416" s="26"/>
      <c r="N416" s="26"/>
      <c r="O416" s="26"/>
      <c r="P416" s="26"/>
      <c r="Q416" s="26"/>
      <c r="S416" s="61"/>
      <c r="U416" s="62"/>
    </row>
    <row r="417" spans="1:21" ht="16.5" customHeight="1" x14ac:dyDescent="0.2">
      <c r="A417" s="170"/>
      <c r="B417" s="49"/>
      <c r="C417" s="203" t="s">
        <v>357</v>
      </c>
      <c r="E417" s="159"/>
      <c r="G417" s="47"/>
      <c r="H417" s="18"/>
      <c r="I417" s="48"/>
      <c r="K417" s="21">
        <f>SUBTOTAL(9,K414:K416)</f>
        <v>3155383.6500000004</v>
      </c>
      <c r="L417" s="160"/>
      <c r="M417" s="26">
        <f>SUBTOTAL(9,M414:M416)</f>
        <v>544513.46</v>
      </c>
      <c r="N417" s="26"/>
      <c r="O417" s="26">
        <f>SUBTOTAL(9,O414:O416)</f>
        <v>2610870</v>
      </c>
      <c r="P417" s="26"/>
      <c r="Q417" s="26">
        <f>SUBTOTAL(9,Q414:Q416)</f>
        <v>210369</v>
      </c>
      <c r="R417" s="160"/>
      <c r="S417" s="61">
        <f>ROUND(Q417/K417*100,2)</f>
        <v>6.67</v>
      </c>
      <c r="U417" s="62"/>
    </row>
    <row r="418" spans="1:21" ht="16.5" customHeight="1" x14ac:dyDescent="0.2">
      <c r="A418" s="170"/>
      <c r="B418" s="49"/>
      <c r="C418" s="46"/>
      <c r="E418" s="159"/>
      <c r="G418" s="51"/>
      <c r="H418" s="30"/>
      <c r="I418" s="55"/>
      <c r="K418" s="21"/>
      <c r="M418" s="26"/>
      <c r="N418" s="26"/>
      <c r="O418" s="26"/>
      <c r="P418" s="26"/>
      <c r="Q418" s="26"/>
      <c r="S418" s="61"/>
      <c r="U418" s="62"/>
    </row>
    <row r="419" spans="1:21" ht="16.5" customHeight="1" x14ac:dyDescent="0.2">
      <c r="A419" s="170"/>
      <c r="B419" s="49"/>
      <c r="C419" s="46" t="s">
        <v>117</v>
      </c>
      <c r="E419" s="159"/>
      <c r="G419" s="51"/>
      <c r="H419" s="30"/>
      <c r="I419" s="55"/>
      <c r="K419" s="21"/>
      <c r="M419" s="26"/>
      <c r="N419" s="26"/>
      <c r="O419" s="26"/>
      <c r="P419" s="26"/>
      <c r="Q419" s="26"/>
      <c r="S419" s="61"/>
      <c r="U419" s="62"/>
    </row>
    <row r="420" spans="1:21" x14ac:dyDescent="0.2">
      <c r="A420" s="170">
        <v>396.3</v>
      </c>
      <c r="B420" s="49"/>
      <c r="C420" s="46" t="s">
        <v>164</v>
      </c>
      <c r="E420" s="159"/>
      <c r="G420" s="47" t="s">
        <v>287</v>
      </c>
      <c r="H420" s="18"/>
      <c r="I420" s="56">
        <v>0</v>
      </c>
      <c r="K420" s="21">
        <v>4329903.21</v>
      </c>
      <c r="M420" s="26">
        <v>3171982.07</v>
      </c>
      <c r="N420" s="26"/>
      <c r="O420" s="26">
        <v>1157921</v>
      </c>
      <c r="P420" s="26"/>
      <c r="Q420" s="26">
        <v>158345</v>
      </c>
      <c r="S420" s="61">
        <v>3.66</v>
      </c>
      <c r="U420" s="62">
        <v>7.3</v>
      </c>
    </row>
    <row r="421" spans="1:21" x14ac:dyDescent="0.2">
      <c r="A421" s="170">
        <v>396.4</v>
      </c>
      <c r="B421" s="49"/>
      <c r="C421" s="46" t="s">
        <v>165</v>
      </c>
      <c r="E421" s="159"/>
      <c r="G421" s="47" t="s">
        <v>289</v>
      </c>
      <c r="H421" s="18"/>
      <c r="I421" s="56">
        <v>0</v>
      </c>
      <c r="K421" s="21">
        <v>21869320.059999999</v>
      </c>
      <c r="M421" s="26">
        <v>16077964.4</v>
      </c>
      <c r="N421" s="26"/>
      <c r="O421" s="26">
        <v>5791356</v>
      </c>
      <c r="P421" s="26"/>
      <c r="Q421" s="26">
        <v>411472</v>
      </c>
      <c r="S421" s="61">
        <v>1.88</v>
      </c>
      <c r="U421" s="62">
        <v>14.1</v>
      </c>
    </row>
    <row r="422" spans="1:21" x14ac:dyDescent="0.2">
      <c r="A422" s="170">
        <v>396.5</v>
      </c>
      <c r="B422" s="49"/>
      <c r="C422" s="46" t="s">
        <v>166</v>
      </c>
      <c r="E422" s="159"/>
      <c r="G422" s="47" t="s">
        <v>290</v>
      </c>
      <c r="H422" s="18"/>
      <c r="I422" s="56">
        <v>0</v>
      </c>
      <c r="K422" s="22">
        <v>4057267.11</v>
      </c>
      <c r="M422" s="27">
        <v>1894976.64</v>
      </c>
      <c r="N422" s="26"/>
      <c r="O422" s="27">
        <v>2162290</v>
      </c>
      <c r="P422" s="26"/>
      <c r="Q422" s="27">
        <v>196355</v>
      </c>
      <c r="S422" s="61">
        <v>4.84</v>
      </c>
      <c r="U422" s="62">
        <v>11</v>
      </c>
    </row>
    <row r="423" spans="1:21" x14ac:dyDescent="0.2">
      <c r="A423" s="170"/>
      <c r="B423" s="49"/>
      <c r="C423" s="46"/>
      <c r="E423" s="159"/>
      <c r="G423" s="47"/>
      <c r="H423" s="18"/>
      <c r="I423" s="56"/>
      <c r="K423" s="21"/>
      <c r="M423" s="26"/>
      <c r="N423" s="26"/>
      <c r="O423" s="26"/>
      <c r="P423" s="26"/>
      <c r="Q423" s="26"/>
      <c r="S423" s="61"/>
      <c r="U423" s="62"/>
    </row>
    <row r="424" spans="1:21" x14ac:dyDescent="0.2">
      <c r="A424" s="170"/>
      <c r="B424" s="49"/>
      <c r="C424" s="14" t="s">
        <v>358</v>
      </c>
      <c r="E424" s="159"/>
      <c r="G424" s="47"/>
      <c r="H424" s="18"/>
      <c r="I424" s="56"/>
      <c r="K424" s="21">
        <f>SUBTOTAL(9,K420:K423)</f>
        <v>30256490.379999999</v>
      </c>
      <c r="M424" s="26">
        <f>SUBTOTAL(9,M420:M423)</f>
        <v>21144923.109999999</v>
      </c>
      <c r="N424" s="26"/>
      <c r="O424" s="26">
        <f>SUBTOTAL(9,O420:O423)</f>
        <v>9111567</v>
      </c>
      <c r="P424" s="26"/>
      <c r="Q424" s="26">
        <f>SUBTOTAL(9,Q420:Q423)</f>
        <v>766172</v>
      </c>
      <c r="S424" s="61">
        <f>ROUND(Q424/K424*100,2)</f>
        <v>2.5299999999999998</v>
      </c>
      <c r="U424" s="62"/>
    </row>
    <row r="425" spans="1:21" x14ac:dyDescent="0.2">
      <c r="A425" s="170"/>
      <c r="B425" s="49"/>
      <c r="C425" s="46"/>
      <c r="E425" s="159"/>
      <c r="G425" s="47"/>
      <c r="H425" s="18"/>
      <c r="I425" s="56"/>
      <c r="K425" s="21"/>
      <c r="M425" s="26"/>
      <c r="N425" s="26"/>
      <c r="O425" s="26"/>
      <c r="P425" s="26"/>
      <c r="Q425" s="26"/>
      <c r="S425" s="61"/>
      <c r="U425" s="62"/>
    </row>
    <row r="426" spans="1:21" x14ac:dyDescent="0.2">
      <c r="A426" s="170"/>
      <c r="B426" s="49"/>
      <c r="C426" s="46" t="s">
        <v>118</v>
      </c>
      <c r="E426" s="159"/>
      <c r="G426" s="47"/>
      <c r="H426" s="18"/>
      <c r="I426" s="56"/>
      <c r="K426" s="21"/>
      <c r="M426" s="26"/>
      <c r="N426" s="26"/>
      <c r="O426" s="26"/>
      <c r="P426" s="26"/>
      <c r="Q426" s="26"/>
      <c r="S426" s="61"/>
      <c r="U426" s="62"/>
    </row>
    <row r="427" spans="1:21" x14ac:dyDescent="0.2">
      <c r="A427" s="170">
        <v>397</v>
      </c>
      <c r="B427" s="49"/>
      <c r="C427" s="57" t="s">
        <v>137</v>
      </c>
      <c r="E427" s="159"/>
      <c r="G427" s="47" t="s">
        <v>12</v>
      </c>
      <c r="H427" s="18"/>
      <c r="I427" s="56">
        <v>0</v>
      </c>
      <c r="K427" s="21">
        <v>46103096.93</v>
      </c>
      <c r="M427" s="26">
        <v>24744034.5</v>
      </c>
      <c r="N427" s="26"/>
      <c r="O427" s="26">
        <v>21359062</v>
      </c>
      <c r="P427" s="26"/>
      <c r="Q427" s="26">
        <v>3075067</v>
      </c>
      <c r="S427" s="61">
        <v>6.67</v>
      </c>
      <c r="U427" s="62">
        <v>6.9</v>
      </c>
    </row>
    <row r="428" spans="1:21" x14ac:dyDescent="0.2">
      <c r="A428" s="198">
        <v>397.5</v>
      </c>
      <c r="B428" s="49"/>
      <c r="C428" s="160" t="s">
        <v>291</v>
      </c>
      <c r="E428" s="159"/>
      <c r="G428" s="47" t="s">
        <v>12</v>
      </c>
      <c r="H428" s="18"/>
      <c r="I428" s="56">
        <v>0</v>
      </c>
      <c r="K428" s="21">
        <v>3537825.37</v>
      </c>
      <c r="M428" s="26">
        <v>655983.89</v>
      </c>
      <c r="N428" s="26"/>
      <c r="O428" s="26">
        <v>2881841</v>
      </c>
      <c r="P428" s="26"/>
      <c r="Q428" s="26">
        <v>235914</v>
      </c>
      <c r="S428" s="61">
        <v>6.67</v>
      </c>
      <c r="U428" s="62">
        <v>12.2</v>
      </c>
    </row>
    <row r="429" spans="1:21" x14ac:dyDescent="0.2">
      <c r="A429" s="198">
        <v>397.6</v>
      </c>
      <c r="B429" s="49"/>
      <c r="C429" s="160" t="s">
        <v>292</v>
      </c>
      <c r="E429" s="159"/>
      <c r="G429" s="47" t="s">
        <v>12</v>
      </c>
      <c r="H429" s="18"/>
      <c r="I429" s="56">
        <v>0</v>
      </c>
      <c r="K429" s="22">
        <v>563964.48</v>
      </c>
      <c r="M429" s="27">
        <v>41387.31</v>
      </c>
      <c r="N429" s="26"/>
      <c r="O429" s="27">
        <v>522577</v>
      </c>
      <c r="P429" s="26"/>
      <c r="Q429" s="27">
        <v>37616</v>
      </c>
      <c r="S429" s="61">
        <v>6.67</v>
      </c>
      <c r="U429" s="62">
        <v>13.9</v>
      </c>
    </row>
    <row r="430" spans="1:21" x14ac:dyDescent="0.2">
      <c r="A430" s="170"/>
      <c r="B430" s="49"/>
      <c r="C430" s="57"/>
      <c r="E430" s="159"/>
      <c r="G430" s="47"/>
      <c r="H430" s="18"/>
      <c r="I430" s="56"/>
      <c r="K430" s="21"/>
      <c r="M430" s="26"/>
      <c r="N430" s="26"/>
      <c r="O430" s="26"/>
      <c r="P430" s="26"/>
      <c r="Q430" s="26"/>
      <c r="S430" s="61"/>
      <c r="U430" s="62"/>
    </row>
    <row r="431" spans="1:21" x14ac:dyDescent="0.2">
      <c r="A431" s="170"/>
      <c r="B431" s="49"/>
      <c r="C431" s="14" t="s">
        <v>359</v>
      </c>
      <c r="E431" s="159"/>
      <c r="G431" s="47"/>
      <c r="H431" s="18"/>
      <c r="I431" s="56"/>
      <c r="K431" s="21">
        <f>SUBTOTAL(9,K427:K430)</f>
        <v>50204886.779999994</v>
      </c>
      <c r="M431" s="26">
        <f>SUBTOTAL(9,M427:M430)</f>
        <v>25441405.699999999</v>
      </c>
      <c r="N431" s="26"/>
      <c r="O431" s="26">
        <f>SUBTOTAL(9,O427:O430)</f>
        <v>24763480</v>
      </c>
      <c r="P431" s="26"/>
      <c r="Q431" s="26">
        <f>SUBTOTAL(9,Q427:Q430)</f>
        <v>3348597</v>
      </c>
      <c r="S431" s="61">
        <f>ROUND(Q431/K431*100,2)</f>
        <v>6.67</v>
      </c>
      <c r="U431" s="62"/>
    </row>
    <row r="432" spans="1:21" x14ac:dyDescent="0.2">
      <c r="A432" s="170"/>
      <c r="B432" s="49"/>
      <c r="C432" s="57"/>
      <c r="E432" s="159"/>
      <c r="G432" s="47"/>
      <c r="H432" s="18"/>
      <c r="I432" s="56"/>
      <c r="K432" s="21"/>
      <c r="M432" s="26"/>
      <c r="N432" s="26"/>
      <c r="O432" s="26"/>
      <c r="P432" s="26"/>
      <c r="Q432" s="26"/>
      <c r="S432" s="61"/>
      <c r="U432" s="62"/>
    </row>
    <row r="433" spans="1:21" x14ac:dyDescent="0.2">
      <c r="A433" s="170">
        <v>398</v>
      </c>
      <c r="B433" s="49"/>
      <c r="C433" s="46" t="s">
        <v>64</v>
      </c>
      <c r="E433" s="159"/>
      <c r="G433" s="47" t="s">
        <v>13</v>
      </c>
      <c r="H433" s="18"/>
      <c r="I433" s="56">
        <v>0</v>
      </c>
      <c r="K433" s="21">
        <v>288548.57</v>
      </c>
      <c r="M433" s="26">
        <v>135498</v>
      </c>
      <c r="N433" s="26"/>
      <c r="O433" s="26">
        <v>153051</v>
      </c>
      <c r="P433" s="26"/>
      <c r="Q433" s="26">
        <v>28842</v>
      </c>
      <c r="S433" s="61">
        <v>10</v>
      </c>
      <c r="U433" s="62">
        <v>5.3</v>
      </c>
    </row>
    <row r="434" spans="1:21" x14ac:dyDescent="0.2">
      <c r="A434" s="49"/>
      <c r="B434" s="49"/>
      <c r="E434" s="159"/>
      <c r="G434" s="51"/>
      <c r="H434" s="30"/>
      <c r="I434" s="55"/>
      <c r="K434" s="23"/>
      <c r="M434" s="28"/>
      <c r="N434" s="26"/>
      <c r="O434" s="28"/>
      <c r="P434" s="26"/>
      <c r="Q434" s="28"/>
      <c r="S434" s="61"/>
      <c r="U434" s="62"/>
    </row>
    <row r="435" spans="1:21" ht="15.75" x14ac:dyDescent="0.25">
      <c r="A435" s="92" t="s">
        <v>119</v>
      </c>
      <c r="B435" s="33"/>
      <c r="E435" s="159"/>
      <c r="G435" s="51"/>
      <c r="H435" s="30"/>
      <c r="I435" s="55"/>
      <c r="K435" s="149">
        <f>SUBTOTAL(9,K388:K434)</f>
        <v>166852916.85999998</v>
      </c>
      <c r="L435" s="98"/>
      <c r="M435" s="150">
        <f>SUBTOTAL(9,M388:M434)</f>
        <v>75698900.900000006</v>
      </c>
      <c r="N435" s="100"/>
      <c r="O435" s="150">
        <f>SUBTOTAL(9,O388:O434)</f>
        <v>86538217</v>
      </c>
      <c r="P435" s="100"/>
      <c r="Q435" s="150">
        <f>SUBTOTAL(9,Q388:Q434)</f>
        <v>7738766</v>
      </c>
      <c r="R435" s="98"/>
      <c r="S435" s="128">
        <f>ROUND(Q435/K435*100,2)</f>
        <v>4.6399999999999997</v>
      </c>
      <c r="U435" s="62"/>
    </row>
    <row r="436" spans="1:21" x14ac:dyDescent="0.2">
      <c r="A436" s="49"/>
      <c r="B436" s="49"/>
      <c r="E436" s="159"/>
      <c r="G436" s="51"/>
      <c r="H436" s="30"/>
      <c r="I436" s="52"/>
      <c r="K436" s="23"/>
      <c r="M436" s="28"/>
      <c r="N436" s="26"/>
      <c r="O436" s="28"/>
      <c r="P436" s="26"/>
      <c r="Q436" s="28"/>
      <c r="S436" s="61"/>
      <c r="U436" s="62"/>
    </row>
    <row r="437" spans="1:21" ht="16.5" thickBot="1" x14ac:dyDescent="0.3">
      <c r="A437" s="96" t="s">
        <v>19</v>
      </c>
      <c r="B437" s="96"/>
      <c r="C437" s="46"/>
      <c r="E437" s="159"/>
      <c r="G437" s="51"/>
      <c r="H437" s="30"/>
      <c r="I437" s="52"/>
      <c r="K437" s="97">
        <f>SUBTOTAL(9,K16:K436)</f>
        <v>4664358358.0200005</v>
      </c>
      <c r="L437" s="98"/>
      <c r="M437" s="99">
        <f>SUBTOTAL(9,M16:M436)</f>
        <v>1719493940.3999999</v>
      </c>
      <c r="N437" s="100"/>
      <c r="O437" s="99">
        <f>SUBTOTAL(9,O16:O436)</f>
        <v>3975029309</v>
      </c>
      <c r="P437" s="100"/>
      <c r="Q437" s="99">
        <f>SUBTOTAL(9,Q16:Q436)</f>
        <v>127953839</v>
      </c>
      <c r="R437" s="98"/>
      <c r="S437" s="128">
        <f>ROUND(Q437/K437*100,2)</f>
        <v>2.74</v>
      </c>
      <c r="U437" s="62"/>
    </row>
    <row r="438" spans="1:21" ht="16.5" thickTop="1" x14ac:dyDescent="0.25">
      <c r="A438" s="96"/>
      <c r="B438" s="96"/>
      <c r="C438" s="46"/>
      <c r="E438" s="159"/>
      <c r="G438" s="51"/>
      <c r="H438" s="30"/>
      <c r="I438" s="52"/>
      <c r="K438" s="31"/>
      <c r="M438" s="32"/>
      <c r="N438" s="26"/>
      <c r="O438" s="32"/>
      <c r="P438" s="26"/>
      <c r="Q438" s="32"/>
      <c r="S438" s="61"/>
      <c r="U438" s="62"/>
    </row>
    <row r="439" spans="1:21" ht="15.75" x14ac:dyDescent="0.25">
      <c r="A439" s="91" t="s">
        <v>27</v>
      </c>
      <c r="B439" s="91"/>
      <c r="E439" s="159"/>
      <c r="G439" s="30"/>
      <c r="H439" s="30"/>
      <c r="I439" s="30"/>
      <c r="S439" s="124"/>
      <c r="U439" s="134"/>
    </row>
    <row r="440" spans="1:21" x14ac:dyDescent="0.2">
      <c r="A440" s="54"/>
      <c r="B440" s="54"/>
      <c r="E440" s="159"/>
      <c r="G440" s="30"/>
      <c r="H440" s="30"/>
      <c r="I440" s="30"/>
      <c r="S440" s="124"/>
      <c r="U440" s="134"/>
    </row>
    <row r="441" spans="1:21" ht="15.75" x14ac:dyDescent="0.25">
      <c r="A441" s="101" t="s">
        <v>144</v>
      </c>
      <c r="B441" s="101"/>
      <c r="E441" s="159"/>
      <c r="G441" s="30"/>
      <c r="H441" s="30"/>
      <c r="I441" s="30"/>
      <c r="M441" s="53"/>
      <c r="N441" s="53"/>
      <c r="O441" s="53"/>
      <c r="P441" s="53"/>
      <c r="Q441" s="53"/>
      <c r="S441" s="124"/>
      <c r="U441" s="134"/>
    </row>
    <row r="442" spans="1:21" ht="15.75" x14ac:dyDescent="0.25">
      <c r="A442" s="101"/>
      <c r="B442" s="101"/>
      <c r="E442" s="159"/>
      <c r="G442" s="30"/>
      <c r="H442" s="30"/>
      <c r="I442" s="30"/>
      <c r="M442" s="53"/>
      <c r="N442" s="53"/>
      <c r="O442" s="53"/>
      <c r="P442" s="53"/>
      <c r="Q442" s="53"/>
      <c r="S442" s="124"/>
      <c r="U442" s="134"/>
    </row>
    <row r="443" spans="1:21" x14ac:dyDescent="0.2">
      <c r="A443" s="170">
        <v>350.2</v>
      </c>
      <c r="B443" s="49"/>
      <c r="C443" t="s">
        <v>120</v>
      </c>
      <c r="E443" s="159" t="s">
        <v>293</v>
      </c>
      <c r="G443" s="51" t="s">
        <v>7</v>
      </c>
      <c r="H443" s="30"/>
      <c r="I443" s="52">
        <v>0</v>
      </c>
      <c r="K443" s="21">
        <v>66073.039999999994</v>
      </c>
      <c r="M443" s="26">
        <v>30538.18</v>
      </c>
      <c r="N443" s="26"/>
      <c r="O443" s="26">
        <v>35535</v>
      </c>
      <c r="P443" s="26"/>
      <c r="Q443" s="26">
        <v>798</v>
      </c>
      <c r="S443" s="61">
        <v>1.21</v>
      </c>
      <c r="U443" s="62">
        <v>44.5</v>
      </c>
    </row>
    <row r="444" spans="1:21" x14ac:dyDescent="0.2">
      <c r="A444" s="170"/>
      <c r="B444" s="49"/>
      <c r="C444" t="s">
        <v>59</v>
      </c>
      <c r="E444" s="159"/>
      <c r="G444" s="51"/>
      <c r="H444" s="30"/>
      <c r="I444" s="52"/>
      <c r="K444" s="21"/>
      <c r="M444" s="26"/>
      <c r="N444" s="26"/>
      <c r="O444" s="26"/>
      <c r="P444" s="26"/>
      <c r="Q444" s="26"/>
      <c r="S444" s="61"/>
      <c r="U444" s="62"/>
    </row>
    <row r="445" spans="1:21" x14ac:dyDescent="0.2">
      <c r="A445" s="170"/>
      <c r="B445" s="49"/>
      <c r="C445" t="s">
        <v>95</v>
      </c>
      <c r="E445" s="159"/>
      <c r="G445" s="51"/>
      <c r="H445" s="30"/>
      <c r="I445" s="52"/>
      <c r="K445" s="21"/>
      <c r="M445" s="26"/>
      <c r="N445" s="26"/>
      <c r="O445" s="26"/>
      <c r="P445" s="26"/>
      <c r="Q445" s="26"/>
      <c r="S445" s="61"/>
      <c r="U445" s="62"/>
    </row>
    <row r="446" spans="1:21" x14ac:dyDescent="0.2">
      <c r="A446" s="170">
        <v>351.1</v>
      </c>
      <c r="B446" s="49"/>
      <c r="C446" t="s">
        <v>121</v>
      </c>
      <c r="E446" s="159" t="s">
        <v>293</v>
      </c>
      <c r="G446" s="51" t="s">
        <v>33</v>
      </c>
      <c r="H446" s="30"/>
      <c r="I446" s="52">
        <v>-5</v>
      </c>
      <c r="K446" s="21">
        <v>1934672.05</v>
      </c>
      <c r="M446" s="26">
        <v>617855.96</v>
      </c>
      <c r="N446" s="26"/>
      <c r="O446" s="26">
        <v>1413550</v>
      </c>
      <c r="P446" s="26"/>
      <c r="Q446" s="26">
        <v>31045</v>
      </c>
      <c r="S446" s="61">
        <v>1.6</v>
      </c>
      <c r="U446" s="62">
        <v>45.5</v>
      </c>
    </row>
    <row r="447" spans="1:21" x14ac:dyDescent="0.2">
      <c r="A447" s="170">
        <v>351.2</v>
      </c>
      <c r="B447" s="49"/>
      <c r="C447" t="s">
        <v>122</v>
      </c>
      <c r="E447" s="159" t="s">
        <v>293</v>
      </c>
      <c r="G447" s="51" t="s">
        <v>33</v>
      </c>
      <c r="H447" s="30"/>
      <c r="I447" s="52">
        <v>-5</v>
      </c>
      <c r="K447" s="21">
        <v>275254.53000000003</v>
      </c>
      <c r="M447" s="26">
        <v>211228.56</v>
      </c>
      <c r="N447" s="26"/>
      <c r="O447" s="26">
        <v>77789</v>
      </c>
      <c r="P447" s="26"/>
      <c r="Q447" s="26">
        <v>3234</v>
      </c>
      <c r="S447" s="61">
        <v>1.17</v>
      </c>
      <c r="U447" s="62">
        <v>24.1</v>
      </c>
    </row>
    <row r="448" spans="1:21" x14ac:dyDescent="0.2">
      <c r="A448" s="170">
        <v>351.3</v>
      </c>
      <c r="B448" s="49"/>
      <c r="C448" t="s">
        <v>158</v>
      </c>
      <c r="E448" s="159" t="s">
        <v>293</v>
      </c>
      <c r="G448" s="51" t="s">
        <v>33</v>
      </c>
      <c r="H448" s="30"/>
      <c r="I448" s="52">
        <v>-5</v>
      </c>
      <c r="K448" s="21">
        <v>52850.07</v>
      </c>
      <c r="M448" s="26">
        <v>41396.44</v>
      </c>
      <c r="N448" s="26"/>
      <c r="O448" s="26">
        <v>14096</v>
      </c>
      <c r="P448" s="26"/>
      <c r="Q448" s="26">
        <v>586</v>
      </c>
      <c r="S448" s="61">
        <v>1.1100000000000001</v>
      </c>
      <c r="U448" s="62">
        <v>24.1</v>
      </c>
    </row>
    <row r="449" spans="1:21" x14ac:dyDescent="0.2">
      <c r="A449" s="170">
        <v>351.4</v>
      </c>
      <c r="B449" s="49"/>
      <c r="C449" t="s">
        <v>123</v>
      </c>
      <c r="E449" s="159" t="s">
        <v>293</v>
      </c>
      <c r="G449" s="51" t="s">
        <v>33</v>
      </c>
      <c r="H449" s="30"/>
      <c r="I449" s="52">
        <v>-5</v>
      </c>
      <c r="K449" s="22">
        <v>171892.07</v>
      </c>
      <c r="M449" s="27">
        <v>113487.12</v>
      </c>
      <c r="N449" s="26"/>
      <c r="O449" s="27">
        <v>67000</v>
      </c>
      <c r="P449" s="26"/>
      <c r="Q449" s="27">
        <v>2276</v>
      </c>
      <c r="S449" s="61">
        <v>1.32</v>
      </c>
      <c r="U449" s="62">
        <v>29.4</v>
      </c>
    </row>
    <row r="450" spans="1:21" x14ac:dyDescent="0.2">
      <c r="A450" s="170"/>
      <c r="B450" s="49"/>
      <c r="C450" t="s">
        <v>59</v>
      </c>
      <c r="E450" s="159"/>
      <c r="G450" s="51"/>
      <c r="H450" s="30"/>
      <c r="I450" s="52"/>
      <c r="K450" s="21"/>
      <c r="M450" s="26"/>
      <c r="N450" s="26"/>
      <c r="O450" s="26"/>
      <c r="P450" s="26"/>
      <c r="Q450" s="26"/>
      <c r="S450" s="61"/>
      <c r="U450" s="62"/>
    </row>
    <row r="451" spans="1:21" x14ac:dyDescent="0.2">
      <c r="A451" s="170"/>
      <c r="B451" s="49"/>
      <c r="C451" s="63" t="s">
        <v>360</v>
      </c>
      <c r="E451" s="159"/>
      <c r="G451" s="51"/>
      <c r="H451" s="30"/>
      <c r="I451" s="52"/>
      <c r="K451" s="21">
        <f>SUBTOTAL(9,K446:K450)</f>
        <v>2434668.7199999997</v>
      </c>
      <c r="M451" s="26">
        <f>SUBTOTAL(9,M446:M450)</f>
        <v>983968.08</v>
      </c>
      <c r="N451" s="26"/>
      <c r="O451" s="26">
        <f>SUBTOTAL(9,O446:O450)</f>
        <v>1572435</v>
      </c>
      <c r="P451" s="26"/>
      <c r="Q451" s="26">
        <f>SUBTOTAL(9,Q446:Q450)</f>
        <v>37141</v>
      </c>
      <c r="S451" s="61">
        <f>ROUND(Q451/K451*100,2)</f>
        <v>1.53</v>
      </c>
      <c r="U451" s="62"/>
    </row>
    <row r="452" spans="1:21" x14ac:dyDescent="0.2">
      <c r="A452" s="170"/>
      <c r="B452" s="49"/>
      <c r="C452" t="s">
        <v>59</v>
      </c>
      <c r="E452" s="159"/>
      <c r="G452" s="51"/>
      <c r="H452" s="30"/>
      <c r="I452" s="52"/>
      <c r="K452" s="21"/>
      <c r="M452" s="26"/>
      <c r="N452" s="26"/>
      <c r="O452" s="26"/>
      <c r="P452" s="26"/>
      <c r="Q452" s="26"/>
      <c r="S452" s="61"/>
      <c r="U452" s="62"/>
    </row>
    <row r="453" spans="1:21" x14ac:dyDescent="0.2">
      <c r="A453" s="170"/>
      <c r="B453" s="49"/>
      <c r="C453" t="s">
        <v>124</v>
      </c>
      <c r="E453" s="159"/>
      <c r="G453" s="51"/>
      <c r="H453" s="30"/>
      <c r="I453" s="52"/>
      <c r="K453" s="21"/>
      <c r="M453" s="26"/>
      <c r="N453" s="26"/>
      <c r="O453" s="26"/>
      <c r="P453" s="26"/>
      <c r="Q453" s="26"/>
      <c r="S453" s="61"/>
      <c r="U453" s="62"/>
    </row>
    <row r="454" spans="1:21" x14ac:dyDescent="0.2">
      <c r="A454" s="170">
        <v>352</v>
      </c>
      <c r="B454" s="49"/>
      <c r="C454" t="s">
        <v>125</v>
      </c>
      <c r="E454" s="159"/>
      <c r="G454" s="51" t="s">
        <v>6</v>
      </c>
      <c r="H454" s="30"/>
      <c r="I454" s="52">
        <v>0</v>
      </c>
      <c r="K454" s="21">
        <v>17514187.789999999</v>
      </c>
      <c r="M454" s="26">
        <v>6392533.8300000001</v>
      </c>
      <c r="N454" s="26"/>
      <c r="O454" s="26">
        <v>11121654</v>
      </c>
      <c r="P454" s="26"/>
      <c r="Q454" s="26">
        <v>257465</v>
      </c>
      <c r="S454" s="61">
        <v>1.47</v>
      </c>
      <c r="U454" s="62">
        <v>43.2</v>
      </c>
    </row>
    <row r="455" spans="1:21" x14ac:dyDescent="0.2">
      <c r="A455" s="170">
        <v>352.2</v>
      </c>
      <c r="B455" s="49"/>
      <c r="C455" t="s">
        <v>126</v>
      </c>
      <c r="E455" s="159"/>
      <c r="G455" s="51" t="s">
        <v>22</v>
      </c>
      <c r="H455" s="30"/>
      <c r="I455" s="52">
        <v>0</v>
      </c>
      <c r="K455" s="21">
        <v>203330.47</v>
      </c>
      <c r="M455" s="26">
        <v>100040.01</v>
      </c>
      <c r="N455" s="26"/>
      <c r="O455" s="26">
        <v>103290</v>
      </c>
      <c r="P455" s="26"/>
      <c r="Q455" s="26">
        <v>3858</v>
      </c>
      <c r="S455" s="61">
        <v>1.9</v>
      </c>
      <c r="U455" s="62">
        <v>26.8</v>
      </c>
    </row>
    <row r="456" spans="1:21" x14ac:dyDescent="0.2">
      <c r="A456" s="170">
        <v>352.3</v>
      </c>
      <c r="B456" s="49"/>
      <c r="C456" t="s">
        <v>127</v>
      </c>
      <c r="E456" s="159"/>
      <c r="G456" s="51" t="s">
        <v>22</v>
      </c>
      <c r="H456" s="30"/>
      <c r="I456" s="52">
        <v>0</v>
      </c>
      <c r="K456" s="22">
        <v>5359690.41</v>
      </c>
      <c r="M456" s="27">
        <v>3880450.44</v>
      </c>
      <c r="N456" s="26"/>
      <c r="O456" s="27">
        <v>1479240</v>
      </c>
      <c r="P456" s="26"/>
      <c r="Q456" s="27">
        <v>45788</v>
      </c>
      <c r="S456" s="61">
        <v>0.85</v>
      </c>
      <c r="U456" s="62">
        <v>32.299999999999997</v>
      </c>
    </row>
    <row r="457" spans="1:21" x14ac:dyDescent="0.2">
      <c r="A457" s="170"/>
      <c r="B457" s="49"/>
      <c r="C457" t="s">
        <v>59</v>
      </c>
      <c r="E457" s="159"/>
      <c r="G457" s="51"/>
      <c r="H457" s="30"/>
      <c r="I457" s="52"/>
      <c r="K457" s="21"/>
      <c r="M457" s="26"/>
      <c r="N457" s="26"/>
      <c r="O457" s="26"/>
      <c r="P457" s="26"/>
      <c r="Q457" s="26"/>
      <c r="S457" s="61"/>
      <c r="U457" s="62"/>
    </row>
    <row r="458" spans="1:21" x14ac:dyDescent="0.2">
      <c r="A458" s="170"/>
      <c r="B458" s="49"/>
      <c r="C458" s="63" t="s">
        <v>361</v>
      </c>
      <c r="E458" s="159"/>
      <c r="G458" s="51"/>
      <c r="H458" s="30"/>
      <c r="I458" s="52"/>
      <c r="K458" s="21">
        <f>SUBTOTAL(9,K454:K457)</f>
        <v>23077208.669999998</v>
      </c>
      <c r="M458" s="26">
        <f>SUBTOTAL(9,M454:M457)</f>
        <v>10373024.279999999</v>
      </c>
      <c r="N458" s="26"/>
      <c r="O458" s="26">
        <f>SUBTOTAL(9,O454:O457)</f>
        <v>12704184</v>
      </c>
      <c r="P458" s="26"/>
      <c r="Q458" s="26">
        <f>SUBTOTAL(9,Q454:Q457)</f>
        <v>307111</v>
      </c>
      <c r="S458" s="61">
        <f>ROUND(Q458/K458*100,2)</f>
        <v>1.33</v>
      </c>
      <c r="U458" s="62"/>
    </row>
    <row r="459" spans="1:21" x14ac:dyDescent="0.2">
      <c r="A459" s="170"/>
      <c r="B459" s="49"/>
      <c r="C459" t="s">
        <v>59</v>
      </c>
      <c r="E459" s="159"/>
      <c r="G459" s="51"/>
      <c r="H459" s="30"/>
      <c r="I459" s="52"/>
      <c r="K459" s="21"/>
      <c r="M459" s="26"/>
      <c r="N459" s="26"/>
      <c r="O459" s="26"/>
      <c r="P459" s="26"/>
      <c r="Q459" s="26"/>
      <c r="S459" s="61"/>
      <c r="U459" s="62"/>
    </row>
    <row r="460" spans="1:21" x14ac:dyDescent="0.2">
      <c r="A460" s="170">
        <v>353</v>
      </c>
      <c r="B460" s="49"/>
      <c r="C460" t="s">
        <v>128</v>
      </c>
      <c r="E460" s="159"/>
      <c r="G460" s="51" t="s">
        <v>7</v>
      </c>
      <c r="H460" s="30"/>
      <c r="I460" s="52">
        <v>0</v>
      </c>
      <c r="K460" s="21">
        <v>2059776.77</v>
      </c>
      <c r="M460" s="26">
        <v>658349.02</v>
      </c>
      <c r="N460" s="26"/>
      <c r="O460" s="26">
        <v>1401428</v>
      </c>
      <c r="P460" s="26"/>
      <c r="Q460" s="26">
        <v>30912</v>
      </c>
      <c r="S460" s="61">
        <v>1.5</v>
      </c>
      <c r="U460" s="62">
        <v>45.3</v>
      </c>
    </row>
    <row r="461" spans="1:21" x14ac:dyDescent="0.2">
      <c r="A461" s="170">
        <v>354</v>
      </c>
      <c r="B461" s="49"/>
      <c r="C461" t="s">
        <v>129</v>
      </c>
      <c r="E461" s="159"/>
      <c r="G461" s="51" t="s">
        <v>36</v>
      </c>
      <c r="H461" s="30"/>
      <c r="I461" s="52">
        <v>0</v>
      </c>
      <c r="K461" s="21">
        <v>14950425.57</v>
      </c>
      <c r="M461" s="26">
        <v>4095121.58</v>
      </c>
      <c r="N461" s="26"/>
      <c r="O461" s="26">
        <v>10855304</v>
      </c>
      <c r="P461" s="26"/>
      <c r="Q461" s="26">
        <v>265347</v>
      </c>
      <c r="S461" s="61">
        <v>1.77</v>
      </c>
      <c r="U461" s="62">
        <v>40.9</v>
      </c>
    </row>
    <row r="462" spans="1:21" x14ac:dyDescent="0.2">
      <c r="A462" s="170">
        <v>355</v>
      </c>
      <c r="B462" s="49"/>
      <c r="C462" t="s">
        <v>159</v>
      </c>
      <c r="E462" s="159"/>
      <c r="G462" s="51" t="s">
        <v>23</v>
      </c>
      <c r="H462" s="30"/>
      <c r="I462" s="52">
        <v>0</v>
      </c>
      <c r="K462" s="21">
        <v>1559281.17</v>
      </c>
      <c r="M462" s="26">
        <v>900020.39</v>
      </c>
      <c r="N462" s="26"/>
      <c r="O462" s="26">
        <v>659261</v>
      </c>
      <c r="P462" s="26"/>
      <c r="Q462" s="26">
        <v>19345</v>
      </c>
      <c r="S462" s="61">
        <v>1.24</v>
      </c>
      <c r="U462" s="62">
        <v>34.1</v>
      </c>
    </row>
    <row r="463" spans="1:21" x14ac:dyDescent="0.2">
      <c r="A463" s="170">
        <v>356</v>
      </c>
      <c r="B463" s="49"/>
      <c r="C463" t="s">
        <v>130</v>
      </c>
      <c r="E463" s="159"/>
      <c r="G463" s="51" t="s">
        <v>216</v>
      </c>
      <c r="H463" s="30"/>
      <c r="I463" s="52">
        <v>0</v>
      </c>
      <c r="K463" s="21">
        <v>545142.76</v>
      </c>
      <c r="M463" s="26">
        <v>404807.03</v>
      </c>
      <c r="N463" s="26"/>
      <c r="O463" s="26">
        <v>140336</v>
      </c>
      <c r="P463" s="26"/>
      <c r="Q463" s="26">
        <v>8593</v>
      </c>
      <c r="S463" s="61">
        <v>1.58</v>
      </c>
      <c r="U463" s="62">
        <v>16.3</v>
      </c>
    </row>
    <row r="464" spans="1:21" x14ac:dyDescent="0.2">
      <c r="A464" s="170">
        <v>357</v>
      </c>
      <c r="B464" s="49"/>
      <c r="C464" t="s">
        <v>131</v>
      </c>
      <c r="E464" s="159"/>
      <c r="G464" s="51" t="s">
        <v>294</v>
      </c>
      <c r="H464" s="30"/>
      <c r="I464" s="52">
        <v>0</v>
      </c>
      <c r="K464" s="22">
        <v>2572899.06</v>
      </c>
      <c r="M464" s="27">
        <v>1040300.13</v>
      </c>
      <c r="N464" s="26"/>
      <c r="O464" s="27">
        <v>1532599</v>
      </c>
      <c r="P464" s="26"/>
      <c r="Q464" s="27">
        <v>44316</v>
      </c>
      <c r="S464" s="61">
        <v>1.72</v>
      </c>
      <c r="U464" s="62">
        <v>34.6</v>
      </c>
    </row>
    <row r="465" spans="1:21" x14ac:dyDescent="0.2">
      <c r="A465" s="49"/>
      <c r="B465" s="49"/>
      <c r="E465" s="159"/>
      <c r="G465" s="51"/>
      <c r="H465" s="30"/>
      <c r="I465" s="52"/>
      <c r="K465" s="21"/>
      <c r="M465" s="26"/>
      <c r="N465" s="26"/>
      <c r="O465" s="26"/>
      <c r="P465" s="26"/>
      <c r="Q465" s="26"/>
      <c r="S465" s="61"/>
      <c r="U465" s="62"/>
    </row>
    <row r="466" spans="1:21" ht="15.75" x14ac:dyDescent="0.25">
      <c r="A466" s="98" t="s">
        <v>145</v>
      </c>
      <c r="B466" s="34"/>
      <c r="E466" s="159"/>
      <c r="G466" s="51"/>
      <c r="H466" s="30"/>
      <c r="I466" s="52"/>
      <c r="K466" s="151">
        <f>SUBTOTAL(9,K443:K465)</f>
        <v>47265475.759999998</v>
      </c>
      <c r="L466" s="98"/>
      <c r="M466" s="100">
        <f>SUBTOTAL(9,M443:M465)</f>
        <v>18486128.689999998</v>
      </c>
      <c r="N466" s="100"/>
      <c r="O466" s="100">
        <f>SUBTOTAL(9,O443:O465)</f>
        <v>28901082</v>
      </c>
      <c r="P466" s="100"/>
      <c r="Q466" s="100">
        <f>SUBTOTAL(9,Q443:Q465)</f>
        <v>713563</v>
      </c>
      <c r="R466" s="98"/>
      <c r="S466" s="128">
        <f>ROUND(Q466/K466*100,2)</f>
        <v>1.51</v>
      </c>
      <c r="U466" s="62"/>
    </row>
    <row r="467" spans="1:21" x14ac:dyDescent="0.2">
      <c r="A467" s="49"/>
      <c r="B467" s="49"/>
      <c r="C467" s="13"/>
      <c r="E467" s="159"/>
      <c r="G467" s="51"/>
      <c r="H467" s="30"/>
      <c r="I467" s="52"/>
      <c r="K467" s="21"/>
      <c r="M467" s="26"/>
      <c r="N467" s="26"/>
      <c r="O467" s="26"/>
      <c r="P467" s="26"/>
      <c r="Q467" s="26"/>
      <c r="S467" s="61"/>
      <c r="U467" s="62"/>
    </row>
    <row r="468" spans="1:21" ht="15.75" x14ac:dyDescent="0.25">
      <c r="A468" s="92" t="s">
        <v>109</v>
      </c>
      <c r="B468" s="92"/>
      <c r="E468" s="159"/>
      <c r="G468" s="51"/>
      <c r="H468" s="30"/>
      <c r="I468" s="52"/>
      <c r="K468" s="21"/>
      <c r="M468" s="26"/>
      <c r="N468" s="26"/>
      <c r="O468" s="26"/>
      <c r="P468" s="26"/>
      <c r="Q468" s="26"/>
      <c r="S468" s="61"/>
      <c r="U468" s="62"/>
    </row>
    <row r="469" spans="1:21" ht="15.75" x14ac:dyDescent="0.25">
      <c r="A469" s="92"/>
      <c r="B469" s="92"/>
      <c r="E469" s="159"/>
      <c r="G469" s="51"/>
      <c r="H469" s="30"/>
      <c r="I469" s="52"/>
      <c r="K469" s="21"/>
      <c r="M469" s="26"/>
      <c r="N469" s="26"/>
      <c r="O469" s="26"/>
      <c r="P469" s="26"/>
      <c r="Q469" s="26"/>
      <c r="S469" s="61"/>
      <c r="U469" s="62"/>
    </row>
    <row r="470" spans="1:21" ht="15.75" x14ac:dyDescent="0.25">
      <c r="A470" s="170">
        <v>374.4</v>
      </c>
      <c r="B470" s="92"/>
      <c r="C470" s="80" t="s">
        <v>99</v>
      </c>
      <c r="E470" s="159"/>
      <c r="G470" s="51" t="s">
        <v>6</v>
      </c>
      <c r="H470" s="30"/>
      <c r="I470" s="52">
        <v>0</v>
      </c>
      <c r="K470" s="21">
        <v>668024.18999999994</v>
      </c>
      <c r="M470" s="26">
        <v>55211</v>
      </c>
      <c r="N470" s="26"/>
      <c r="O470" s="26">
        <v>612813</v>
      </c>
      <c r="P470" s="26"/>
      <c r="Q470" s="26">
        <v>11343</v>
      </c>
      <c r="S470" s="61">
        <v>1.7</v>
      </c>
      <c r="U470" s="62">
        <v>54</v>
      </c>
    </row>
    <row r="471" spans="1:21" x14ac:dyDescent="0.2">
      <c r="A471" s="170">
        <v>375</v>
      </c>
      <c r="B471" s="49"/>
      <c r="C471" s="46" t="s">
        <v>95</v>
      </c>
      <c r="E471" s="159"/>
      <c r="G471" s="51" t="s">
        <v>294</v>
      </c>
      <c r="H471" s="30"/>
      <c r="I471" s="52">
        <v>0</v>
      </c>
      <c r="K471" s="21">
        <v>1575588.81</v>
      </c>
      <c r="M471" s="26">
        <v>291323.75</v>
      </c>
      <c r="N471" s="26"/>
      <c r="O471" s="26">
        <v>1284265</v>
      </c>
      <c r="P471" s="26"/>
      <c r="Q471" s="26">
        <v>37193</v>
      </c>
      <c r="S471" s="61">
        <v>2.36</v>
      </c>
      <c r="U471" s="62">
        <v>34.5</v>
      </c>
    </row>
    <row r="472" spans="1:21" x14ac:dyDescent="0.2">
      <c r="A472" s="170">
        <v>376</v>
      </c>
      <c r="B472" s="49"/>
      <c r="C472" s="46" t="s">
        <v>132</v>
      </c>
      <c r="E472" s="159"/>
      <c r="G472" s="51" t="s">
        <v>5</v>
      </c>
      <c r="H472" s="30"/>
      <c r="I472" s="52">
        <v>-20</v>
      </c>
      <c r="K472" s="21">
        <v>437133268.14999998</v>
      </c>
      <c r="M472" s="26">
        <v>130648845.67</v>
      </c>
      <c r="N472" s="26"/>
      <c r="O472" s="26">
        <v>393911076</v>
      </c>
      <c r="P472" s="26"/>
      <c r="Q472" s="26">
        <v>9190399</v>
      </c>
      <c r="S472" s="61">
        <v>2.1</v>
      </c>
      <c r="U472" s="62">
        <v>42.9</v>
      </c>
    </row>
    <row r="473" spans="1:21" x14ac:dyDescent="0.2">
      <c r="A473" s="170">
        <v>378</v>
      </c>
      <c r="B473" s="49"/>
      <c r="C473" s="46" t="s">
        <v>181</v>
      </c>
      <c r="E473" s="159"/>
      <c r="G473" s="51" t="s">
        <v>295</v>
      </c>
      <c r="H473" s="30"/>
      <c r="I473" s="52">
        <v>-15</v>
      </c>
      <c r="K473" s="21">
        <v>7132736.2300000004</v>
      </c>
      <c r="M473" s="26">
        <v>2326348.9</v>
      </c>
      <c r="N473" s="26"/>
      <c r="O473" s="26">
        <v>5876298</v>
      </c>
      <c r="P473" s="26"/>
      <c r="Q473" s="26">
        <v>287503</v>
      </c>
      <c r="S473" s="61">
        <v>4.03</v>
      </c>
      <c r="U473" s="62">
        <v>20.399999999999999</v>
      </c>
    </row>
    <row r="474" spans="1:21" x14ac:dyDescent="0.2">
      <c r="A474" s="170">
        <v>379</v>
      </c>
      <c r="B474" s="49"/>
      <c r="C474" s="46" t="s">
        <v>227</v>
      </c>
      <c r="E474" s="159"/>
      <c r="G474" s="51" t="s">
        <v>296</v>
      </c>
      <c r="H474" s="30"/>
      <c r="I474" s="52">
        <v>-15</v>
      </c>
      <c r="K474" s="21">
        <v>6602678.3399999999</v>
      </c>
      <c r="M474" s="26">
        <v>2162723.0499999998</v>
      </c>
      <c r="N474" s="26"/>
      <c r="O474" s="26">
        <v>5430357</v>
      </c>
      <c r="P474" s="26"/>
      <c r="Q474" s="26">
        <v>208581</v>
      </c>
      <c r="S474" s="61">
        <v>3.16</v>
      </c>
      <c r="U474" s="62">
        <v>26</v>
      </c>
    </row>
    <row r="475" spans="1:21" x14ac:dyDescent="0.2">
      <c r="A475" s="170">
        <v>380</v>
      </c>
      <c r="B475" s="49"/>
      <c r="C475" s="46" t="s">
        <v>102</v>
      </c>
      <c r="E475" s="159"/>
      <c r="G475" s="51" t="s">
        <v>297</v>
      </c>
      <c r="H475" s="30"/>
      <c r="I475" s="52">
        <v>-25</v>
      </c>
      <c r="K475" s="21">
        <v>321283115.49000001</v>
      </c>
      <c r="M475" s="26">
        <v>111465915.94</v>
      </c>
      <c r="N475" s="26"/>
      <c r="O475" s="26">
        <v>290137978</v>
      </c>
      <c r="P475" s="26"/>
      <c r="Q475" s="26">
        <v>7115867</v>
      </c>
      <c r="S475" s="61">
        <v>2.21</v>
      </c>
      <c r="U475" s="62">
        <v>40.799999999999997</v>
      </c>
    </row>
    <row r="476" spans="1:21" x14ac:dyDescent="0.2">
      <c r="A476" s="170"/>
      <c r="B476" s="49"/>
      <c r="C476" s="46"/>
      <c r="E476" s="159"/>
      <c r="G476" s="51"/>
      <c r="H476" s="30"/>
      <c r="I476" s="52"/>
      <c r="K476" s="21"/>
      <c r="M476" s="26"/>
      <c r="N476" s="26"/>
      <c r="O476" s="26"/>
      <c r="P476" s="26"/>
      <c r="Q476" s="26"/>
      <c r="S476" s="61"/>
      <c r="U476" s="62"/>
    </row>
    <row r="477" spans="1:21" x14ac:dyDescent="0.2">
      <c r="A477" s="170">
        <v>381</v>
      </c>
      <c r="B477" s="49"/>
      <c r="C477" s="63" t="s">
        <v>103</v>
      </c>
      <c r="E477" s="159"/>
      <c r="G477" s="51"/>
      <c r="H477" s="30"/>
      <c r="I477" s="52"/>
      <c r="K477" s="21"/>
      <c r="M477" s="26"/>
      <c r="N477" s="26"/>
      <c r="O477" s="26"/>
      <c r="P477" s="26"/>
      <c r="Q477" s="26"/>
      <c r="S477" s="61"/>
      <c r="U477" s="62"/>
    </row>
    <row r="478" spans="1:21" x14ac:dyDescent="0.2">
      <c r="A478" s="170"/>
      <c r="B478" s="49"/>
      <c r="C478" s="63" t="s">
        <v>196</v>
      </c>
      <c r="E478" s="159"/>
      <c r="G478" s="51" t="s">
        <v>218</v>
      </c>
      <c r="H478" s="30"/>
      <c r="I478" s="52">
        <v>-3</v>
      </c>
      <c r="K478" s="21">
        <v>31937722.140000001</v>
      </c>
      <c r="M478" s="26">
        <v>10715075.24</v>
      </c>
      <c r="N478" s="26"/>
      <c r="O478" s="26">
        <v>22180779</v>
      </c>
      <c r="P478" s="26"/>
      <c r="Q478" s="26">
        <v>881397</v>
      </c>
      <c r="S478" s="61">
        <v>2.76</v>
      </c>
      <c r="U478" s="62">
        <v>25.2</v>
      </c>
    </row>
    <row r="479" spans="1:21" x14ac:dyDescent="0.2">
      <c r="A479" s="170"/>
      <c r="B479" s="49"/>
      <c r="C479" s="63" t="s">
        <v>197</v>
      </c>
      <c r="E479" s="159"/>
      <c r="G479" s="51" t="s">
        <v>218</v>
      </c>
      <c r="H479" s="30"/>
      <c r="I479" s="52">
        <v>-3</v>
      </c>
      <c r="K479" s="31">
        <v>52741984.869999997</v>
      </c>
      <c r="L479" s="36"/>
      <c r="M479" s="32">
        <v>10165030.199999999</v>
      </c>
      <c r="N479" s="32"/>
      <c r="O479" s="32">
        <v>44159214</v>
      </c>
      <c r="P479" s="32"/>
      <c r="Q479" s="32">
        <v>1636498</v>
      </c>
      <c r="S479" s="61">
        <v>3.1</v>
      </c>
      <c r="U479" s="62">
        <v>27</v>
      </c>
    </row>
    <row r="480" spans="1:21" x14ac:dyDescent="0.2">
      <c r="A480" s="170"/>
      <c r="B480" s="49"/>
      <c r="C480" s="63" t="s">
        <v>277</v>
      </c>
      <c r="E480" s="159"/>
      <c r="G480" s="51" t="s">
        <v>214</v>
      </c>
      <c r="H480" s="30"/>
      <c r="I480" s="52">
        <v>-3</v>
      </c>
      <c r="K480" s="22">
        <v>26583363.260000002</v>
      </c>
      <c r="M480" s="27">
        <v>3768632.69</v>
      </c>
      <c r="N480" s="26"/>
      <c r="O480" s="27">
        <v>23612231</v>
      </c>
      <c r="P480" s="26"/>
      <c r="Q480" s="27">
        <v>1986240</v>
      </c>
      <c r="S480" s="61">
        <v>7.47</v>
      </c>
      <c r="U480" s="62">
        <v>11.9</v>
      </c>
    </row>
    <row r="481" spans="1:21" x14ac:dyDescent="0.2">
      <c r="A481" s="170"/>
      <c r="B481" s="49"/>
      <c r="C481" s="63"/>
      <c r="E481" s="159"/>
      <c r="G481" s="51"/>
      <c r="H481" s="30"/>
      <c r="I481" s="52"/>
      <c r="K481" s="21"/>
      <c r="M481" s="26"/>
      <c r="N481" s="26"/>
      <c r="O481" s="26"/>
      <c r="P481" s="26"/>
      <c r="Q481" s="26"/>
      <c r="S481" s="61"/>
      <c r="U481" s="62"/>
    </row>
    <row r="482" spans="1:21" x14ac:dyDescent="0.2">
      <c r="A482" s="170"/>
      <c r="B482" s="49"/>
      <c r="C482" s="63" t="s">
        <v>362</v>
      </c>
      <c r="E482" s="159"/>
      <c r="G482" s="51"/>
      <c r="H482" s="30"/>
      <c r="I482" s="52"/>
      <c r="K482" s="21">
        <f>SUBTOTAL(9,K478:K481)</f>
        <v>111263070.27</v>
      </c>
      <c r="M482" s="26">
        <f>SUBTOTAL(9,M478:M481)</f>
        <v>24648738.129999999</v>
      </c>
      <c r="N482" s="26"/>
      <c r="O482" s="26">
        <f>SUBTOTAL(9,O478:O481)</f>
        <v>89952224</v>
      </c>
      <c r="P482" s="26"/>
      <c r="Q482" s="26">
        <f>SUBTOTAL(9,Q478:Q481)</f>
        <v>4504135</v>
      </c>
      <c r="S482" s="61">
        <f>ROUND(Q482/K482*100,2)</f>
        <v>4.05</v>
      </c>
      <c r="U482" s="62"/>
    </row>
    <row r="483" spans="1:21" x14ac:dyDescent="0.2">
      <c r="A483" s="170"/>
      <c r="B483" s="49"/>
      <c r="C483" s="46"/>
      <c r="E483" s="159"/>
      <c r="G483" s="51"/>
      <c r="H483" s="30"/>
      <c r="I483" s="52"/>
      <c r="K483" s="21"/>
      <c r="M483" s="26"/>
      <c r="N483" s="26"/>
      <c r="O483" s="26"/>
      <c r="P483" s="26"/>
      <c r="Q483" s="26"/>
      <c r="S483" s="61"/>
      <c r="U483" s="62"/>
    </row>
    <row r="484" spans="1:21" x14ac:dyDescent="0.2">
      <c r="A484" s="170">
        <v>385</v>
      </c>
      <c r="B484" s="49"/>
      <c r="C484" s="46" t="s">
        <v>161</v>
      </c>
      <c r="E484" s="159"/>
      <c r="G484" s="51" t="s">
        <v>298</v>
      </c>
      <c r="H484" s="30"/>
      <c r="I484" s="52">
        <v>-15</v>
      </c>
      <c r="K484" s="22">
        <v>4095769.59</v>
      </c>
      <c r="M484" s="27">
        <v>1637451.62</v>
      </c>
      <c r="N484" s="26"/>
      <c r="O484" s="27">
        <v>3072683</v>
      </c>
      <c r="P484" s="26"/>
      <c r="Q484" s="27">
        <v>59548</v>
      </c>
      <c r="S484" s="61">
        <v>1.45</v>
      </c>
      <c r="U484" s="62">
        <v>51.6</v>
      </c>
    </row>
    <row r="485" spans="1:21" x14ac:dyDescent="0.2">
      <c r="A485" s="49"/>
      <c r="B485" s="49"/>
      <c r="C485" s="46"/>
      <c r="E485" s="159"/>
      <c r="G485" s="51"/>
      <c r="H485" s="30"/>
      <c r="I485" s="52"/>
      <c r="K485" s="21"/>
      <c r="M485" s="26"/>
      <c r="N485" s="26"/>
      <c r="O485" s="26"/>
      <c r="P485" s="26"/>
      <c r="Q485" s="26"/>
      <c r="S485" s="61"/>
      <c r="U485" s="62"/>
    </row>
    <row r="486" spans="1:21" ht="15.75" x14ac:dyDescent="0.25">
      <c r="A486" s="92" t="s">
        <v>110</v>
      </c>
      <c r="B486" s="92"/>
      <c r="E486" s="159"/>
      <c r="G486" s="51"/>
      <c r="H486" s="30"/>
      <c r="I486" s="52"/>
      <c r="K486" s="151">
        <f>SUBTOTAL(9,K470:K485)</f>
        <v>889754251.07000005</v>
      </c>
      <c r="L486" s="98"/>
      <c r="M486" s="100">
        <f>SUBTOTAL(9,M470:M485)</f>
        <v>273236558.06</v>
      </c>
      <c r="N486" s="100"/>
      <c r="O486" s="100">
        <f>SUBTOTAL(9,O470:O485)</f>
        <v>790277694</v>
      </c>
      <c r="P486" s="100"/>
      <c r="Q486" s="100">
        <f>SUBTOTAL(9,Q470:Q485)</f>
        <v>21414569</v>
      </c>
      <c r="R486" s="98"/>
      <c r="S486" s="128">
        <f>ROUND(Q486/K486*100,2)</f>
        <v>2.41</v>
      </c>
      <c r="U486" s="62"/>
    </row>
    <row r="487" spans="1:21" x14ac:dyDescent="0.2">
      <c r="A487" s="49"/>
      <c r="B487" s="49"/>
      <c r="E487" s="159"/>
      <c r="G487" s="51"/>
      <c r="H487" s="30"/>
      <c r="I487" s="52"/>
      <c r="K487" s="21"/>
      <c r="M487" s="26"/>
      <c r="N487" s="26"/>
      <c r="O487" s="26"/>
      <c r="P487" s="26"/>
      <c r="Q487" s="26"/>
      <c r="S487" s="61"/>
      <c r="U487" s="62"/>
    </row>
    <row r="488" spans="1:21" ht="15.75" x14ac:dyDescent="0.25">
      <c r="A488" s="92" t="s">
        <v>111</v>
      </c>
      <c r="B488" s="92"/>
      <c r="E488" s="159"/>
      <c r="G488" s="51"/>
      <c r="H488" s="30"/>
      <c r="I488" s="52"/>
      <c r="K488" s="21"/>
      <c r="M488" s="26"/>
      <c r="N488" s="26"/>
      <c r="O488" s="26"/>
      <c r="P488" s="26"/>
      <c r="Q488" s="26"/>
      <c r="S488" s="61"/>
      <c r="U488" s="62"/>
    </row>
    <row r="489" spans="1:21" ht="15.75" x14ac:dyDescent="0.25">
      <c r="A489" s="92"/>
      <c r="B489" s="92"/>
      <c r="E489" s="159"/>
      <c r="G489" s="51"/>
      <c r="H489" s="30"/>
      <c r="I489" s="52"/>
      <c r="K489" s="21"/>
      <c r="M489" s="26"/>
      <c r="N489" s="26"/>
      <c r="O489" s="26"/>
      <c r="P489" s="26"/>
      <c r="Q489" s="26"/>
      <c r="S489" s="61"/>
      <c r="U489" s="62"/>
    </row>
    <row r="490" spans="1:21" x14ac:dyDescent="0.2">
      <c r="A490" s="170">
        <v>389.42</v>
      </c>
      <c r="B490" s="49"/>
      <c r="C490" s="160" t="s">
        <v>76</v>
      </c>
      <c r="E490" s="159"/>
      <c r="G490" s="51" t="s">
        <v>16</v>
      </c>
      <c r="H490" s="30"/>
      <c r="I490" s="52">
        <v>0</v>
      </c>
      <c r="K490" s="21">
        <v>2368.16</v>
      </c>
      <c r="M490" s="26">
        <v>152.84</v>
      </c>
      <c r="N490" s="26"/>
      <c r="O490" s="26">
        <v>2215</v>
      </c>
      <c r="P490" s="26"/>
      <c r="Q490" s="26">
        <v>48</v>
      </c>
      <c r="S490" s="61">
        <v>2.0299999999999998</v>
      </c>
      <c r="U490" s="62">
        <v>46.1</v>
      </c>
    </row>
    <row r="491" spans="1:21" x14ac:dyDescent="0.2">
      <c r="A491" s="170">
        <v>390.1</v>
      </c>
      <c r="B491" s="49"/>
      <c r="C491" t="s">
        <v>112</v>
      </c>
      <c r="E491" s="159"/>
      <c r="G491" s="51" t="s">
        <v>219</v>
      </c>
      <c r="H491" s="30"/>
      <c r="I491" s="52">
        <v>-5</v>
      </c>
      <c r="K491" s="21">
        <v>25396990.629999999</v>
      </c>
      <c r="M491" s="26">
        <v>3026959.41</v>
      </c>
      <c r="N491" s="26"/>
      <c r="O491" s="26">
        <v>23639881</v>
      </c>
      <c r="P491" s="26"/>
      <c r="Q491" s="26">
        <v>899941</v>
      </c>
      <c r="S491" s="61">
        <v>3.54</v>
      </c>
      <c r="U491" s="62">
        <v>26.3</v>
      </c>
    </row>
    <row r="492" spans="1:21" x14ac:dyDescent="0.2">
      <c r="A492" s="170">
        <v>391.1</v>
      </c>
      <c r="B492" s="49"/>
      <c r="C492" t="s">
        <v>204</v>
      </c>
      <c r="E492" s="159"/>
      <c r="G492" s="51" t="s">
        <v>9</v>
      </c>
      <c r="H492" s="30"/>
      <c r="I492" s="52">
        <v>0</v>
      </c>
      <c r="K492" s="21">
        <v>143319.84</v>
      </c>
      <c r="M492" s="26">
        <v>68080</v>
      </c>
      <c r="N492" s="26"/>
      <c r="O492" s="26">
        <v>75240</v>
      </c>
      <c r="P492" s="26"/>
      <c r="Q492" s="26">
        <v>28668</v>
      </c>
      <c r="S492" s="61">
        <v>20</v>
      </c>
      <c r="U492" s="62">
        <v>2.6</v>
      </c>
    </row>
    <row r="493" spans="1:21" x14ac:dyDescent="0.2">
      <c r="A493" s="170"/>
      <c r="B493" s="49"/>
      <c r="E493" s="159"/>
      <c r="G493" s="51"/>
      <c r="H493" s="30"/>
      <c r="I493" s="52"/>
      <c r="K493" s="21"/>
      <c r="M493" s="26"/>
      <c r="N493" s="26"/>
      <c r="O493" s="26"/>
      <c r="P493" s="26"/>
      <c r="Q493" s="26"/>
      <c r="S493" s="61"/>
      <c r="U493" s="62"/>
    </row>
    <row r="494" spans="1:21" x14ac:dyDescent="0.2">
      <c r="A494" s="170"/>
      <c r="B494" s="49"/>
      <c r="C494" t="s">
        <v>162</v>
      </c>
      <c r="E494" s="159"/>
      <c r="G494" s="51"/>
      <c r="H494" s="30"/>
      <c r="I494" s="52"/>
      <c r="K494" s="21"/>
      <c r="M494" s="26"/>
      <c r="N494" s="26"/>
      <c r="O494" s="26"/>
      <c r="P494" s="26"/>
      <c r="Q494" s="26"/>
      <c r="S494" s="61"/>
      <c r="U494" s="62"/>
    </row>
    <row r="495" spans="1:21" x14ac:dyDescent="0.2">
      <c r="A495" s="170">
        <v>392.2</v>
      </c>
      <c r="B495" s="49"/>
      <c r="C495" t="s">
        <v>163</v>
      </c>
      <c r="E495" s="159"/>
      <c r="G495" s="51" t="s">
        <v>284</v>
      </c>
      <c r="H495" s="30"/>
      <c r="I495" s="52">
        <v>10</v>
      </c>
      <c r="K495" s="21">
        <v>6096666.6699999999</v>
      </c>
      <c r="M495" s="26">
        <v>3906437.92</v>
      </c>
      <c r="N495" s="26"/>
      <c r="O495" s="26">
        <v>1580562</v>
      </c>
      <c r="P495" s="26"/>
      <c r="Q495" s="26">
        <v>141994</v>
      </c>
      <c r="S495" s="61">
        <v>2.33</v>
      </c>
      <c r="U495" s="62">
        <v>11.1</v>
      </c>
    </row>
    <row r="496" spans="1:21" x14ac:dyDescent="0.2">
      <c r="A496" s="170">
        <v>392.3</v>
      </c>
      <c r="B496" s="49"/>
      <c r="C496" t="s">
        <v>164</v>
      </c>
      <c r="E496" s="159"/>
      <c r="G496" s="51" t="s">
        <v>285</v>
      </c>
      <c r="H496" s="30"/>
      <c r="I496" s="52">
        <v>10</v>
      </c>
      <c r="K496" s="21">
        <v>4873010.2699999996</v>
      </c>
      <c r="M496" s="26">
        <v>3042040.14</v>
      </c>
      <c r="N496" s="26"/>
      <c r="O496" s="26">
        <v>1343669</v>
      </c>
      <c r="P496" s="26"/>
      <c r="Q496" s="26">
        <v>99522</v>
      </c>
      <c r="S496" s="61">
        <v>2.04</v>
      </c>
      <c r="U496" s="62">
        <v>13.5</v>
      </c>
    </row>
    <row r="497" spans="1:21" x14ac:dyDescent="0.2">
      <c r="A497" s="170">
        <v>392.4</v>
      </c>
      <c r="B497" s="49"/>
      <c r="C497" t="s">
        <v>165</v>
      </c>
      <c r="E497" s="159"/>
      <c r="G497" s="51" t="s">
        <v>286</v>
      </c>
      <c r="H497" s="30"/>
      <c r="I497" s="52">
        <v>10</v>
      </c>
      <c r="K497" s="21">
        <v>3098038.4</v>
      </c>
      <c r="M497" s="26">
        <v>1477241.16</v>
      </c>
      <c r="N497" s="26"/>
      <c r="O497" s="26">
        <v>1310993</v>
      </c>
      <c r="P497" s="26"/>
      <c r="Q497" s="26">
        <v>86722</v>
      </c>
      <c r="S497" s="61">
        <v>2.8</v>
      </c>
      <c r="U497" s="62">
        <v>15.1</v>
      </c>
    </row>
    <row r="498" spans="1:21" x14ac:dyDescent="0.2">
      <c r="A498" s="170">
        <v>392.5</v>
      </c>
      <c r="B498" s="49"/>
      <c r="C498" t="s">
        <v>166</v>
      </c>
      <c r="E498" s="159"/>
      <c r="G498" s="51" t="s">
        <v>287</v>
      </c>
      <c r="H498" s="30"/>
      <c r="I498" s="52">
        <v>10</v>
      </c>
      <c r="K498" s="22">
        <v>1680103.22</v>
      </c>
      <c r="M498" s="27">
        <v>764833.34</v>
      </c>
      <c r="N498" s="26"/>
      <c r="O498" s="27">
        <v>747260</v>
      </c>
      <c r="P498" s="26"/>
      <c r="Q498" s="27">
        <v>68600</v>
      </c>
      <c r="S498" s="61">
        <v>4.08</v>
      </c>
      <c r="U498" s="62">
        <v>10.9</v>
      </c>
    </row>
    <row r="499" spans="1:21" x14ac:dyDescent="0.2">
      <c r="A499" s="170"/>
      <c r="B499" s="49"/>
      <c r="E499" s="159"/>
      <c r="G499" s="51"/>
      <c r="H499" s="30"/>
      <c r="I499" s="52"/>
      <c r="K499" s="21"/>
      <c r="M499" s="26"/>
      <c r="N499" s="26"/>
      <c r="O499" s="26"/>
      <c r="P499" s="26"/>
      <c r="Q499" s="26"/>
      <c r="S499" s="61"/>
      <c r="U499" s="62"/>
    </row>
    <row r="500" spans="1:21" x14ac:dyDescent="0.2">
      <c r="A500" s="170"/>
      <c r="B500" s="49"/>
      <c r="C500" s="63" t="s">
        <v>363</v>
      </c>
      <c r="E500" s="159"/>
      <c r="G500" s="51"/>
      <c r="H500" s="30"/>
      <c r="I500" s="52"/>
      <c r="K500" s="21">
        <f>SUBTOTAL(9,K495:K499)</f>
        <v>15747818.560000001</v>
      </c>
      <c r="M500" s="26">
        <f>SUBTOTAL(9,M495:M499)</f>
        <v>9190552.5600000005</v>
      </c>
      <c r="N500" s="26"/>
      <c r="O500" s="26">
        <f>SUBTOTAL(9,O495:O499)</f>
        <v>4982484</v>
      </c>
      <c r="P500" s="26"/>
      <c r="Q500" s="26">
        <f>SUBTOTAL(9,Q495:Q499)</f>
        <v>396838</v>
      </c>
      <c r="S500" s="61">
        <f>ROUND(Q500/K500*100,2)</f>
        <v>2.52</v>
      </c>
      <c r="U500" s="62"/>
    </row>
    <row r="501" spans="1:21" x14ac:dyDescent="0.2">
      <c r="A501" s="170"/>
      <c r="B501" s="49"/>
      <c r="E501" s="159"/>
      <c r="G501" s="51"/>
      <c r="H501" s="30"/>
      <c r="I501" s="52"/>
      <c r="K501" s="21"/>
      <c r="M501" s="26"/>
      <c r="N501" s="26"/>
      <c r="O501" s="26"/>
      <c r="P501" s="26"/>
      <c r="Q501" s="26"/>
      <c r="S501" s="61"/>
      <c r="U501" s="62"/>
    </row>
    <row r="502" spans="1:21" x14ac:dyDescent="0.2">
      <c r="A502" s="170">
        <v>393</v>
      </c>
      <c r="B502" s="49"/>
      <c r="C502" s="46" t="s">
        <v>115</v>
      </c>
      <c r="E502" s="159"/>
      <c r="G502" s="51" t="s">
        <v>10</v>
      </c>
      <c r="H502" s="30"/>
      <c r="I502" s="52">
        <v>0</v>
      </c>
      <c r="K502" s="21">
        <v>222353.15</v>
      </c>
      <c r="M502" s="26">
        <v>43386.2</v>
      </c>
      <c r="N502" s="26"/>
      <c r="O502" s="26">
        <v>178967</v>
      </c>
      <c r="P502" s="26"/>
      <c r="Q502" s="26">
        <v>8895</v>
      </c>
      <c r="S502" s="61">
        <v>4</v>
      </c>
      <c r="U502" s="62">
        <v>20.100000000000001</v>
      </c>
    </row>
    <row r="503" spans="1:21" x14ac:dyDescent="0.2">
      <c r="A503" s="170">
        <v>394</v>
      </c>
      <c r="B503" s="49"/>
      <c r="C503" s="46" t="s">
        <v>146</v>
      </c>
      <c r="E503" s="159"/>
      <c r="G503" s="51" t="s">
        <v>11</v>
      </c>
      <c r="H503" s="30"/>
      <c r="I503" s="52">
        <v>0</v>
      </c>
      <c r="K503" s="21">
        <v>3414564.99</v>
      </c>
      <c r="M503" s="26">
        <v>1408340.35</v>
      </c>
      <c r="N503" s="26"/>
      <c r="O503" s="26">
        <v>2006225</v>
      </c>
      <c r="P503" s="26"/>
      <c r="Q503" s="26">
        <v>170613</v>
      </c>
      <c r="S503" s="61">
        <v>5</v>
      </c>
      <c r="U503" s="62">
        <v>11.8</v>
      </c>
    </row>
    <row r="504" spans="1:21" x14ac:dyDescent="0.2">
      <c r="A504" s="170">
        <v>395</v>
      </c>
      <c r="B504" s="49"/>
      <c r="C504" s="46" t="s">
        <v>116</v>
      </c>
      <c r="E504" s="159"/>
      <c r="G504" s="51" t="s">
        <v>12</v>
      </c>
      <c r="H504" s="30"/>
      <c r="I504" s="52">
        <v>0</v>
      </c>
      <c r="K504" s="21">
        <v>160329.45000000001</v>
      </c>
      <c r="M504" s="26">
        <v>60440.639999999999</v>
      </c>
      <c r="N504" s="26"/>
      <c r="O504" s="26">
        <v>99889</v>
      </c>
      <c r="P504" s="26"/>
      <c r="Q504" s="26">
        <v>10690</v>
      </c>
      <c r="S504" s="61">
        <v>6.67</v>
      </c>
      <c r="U504" s="62">
        <v>9.3000000000000007</v>
      </c>
    </row>
    <row r="505" spans="1:21" x14ac:dyDescent="0.2">
      <c r="A505" s="170">
        <v>395.12</v>
      </c>
      <c r="B505" s="49"/>
      <c r="C505" s="173" t="s">
        <v>288</v>
      </c>
      <c r="E505" s="159"/>
      <c r="G505" s="51" t="s">
        <v>12</v>
      </c>
      <c r="H505" s="30"/>
      <c r="I505" s="52">
        <v>0</v>
      </c>
      <c r="K505" s="21">
        <v>40840.58</v>
      </c>
      <c r="M505" s="26">
        <v>9509.51</v>
      </c>
      <c r="N505" s="26"/>
      <c r="O505" s="26">
        <v>31331</v>
      </c>
      <c r="P505" s="26"/>
      <c r="Q505" s="26">
        <v>2724</v>
      </c>
      <c r="S505" s="61">
        <v>6.67</v>
      </c>
      <c r="U505" s="62">
        <v>11.5</v>
      </c>
    </row>
    <row r="506" spans="1:21" x14ac:dyDescent="0.2">
      <c r="A506" s="170"/>
      <c r="B506" s="49"/>
      <c r="C506" s="46"/>
      <c r="E506" s="159"/>
      <c r="G506" s="51"/>
      <c r="H506" s="30"/>
      <c r="I506" s="52"/>
      <c r="K506" s="21"/>
      <c r="M506" s="26"/>
      <c r="N506" s="26"/>
      <c r="O506" s="26"/>
      <c r="P506" s="26"/>
      <c r="Q506" s="26"/>
      <c r="S506" s="61"/>
      <c r="U506" s="62"/>
    </row>
    <row r="507" spans="1:21" x14ac:dyDescent="0.2">
      <c r="A507" s="170"/>
      <c r="B507" s="49"/>
      <c r="C507" s="46" t="s">
        <v>117</v>
      </c>
      <c r="E507" s="159"/>
      <c r="G507" s="51"/>
      <c r="H507" s="30"/>
      <c r="I507" s="52"/>
      <c r="K507" s="21"/>
      <c r="M507" s="26"/>
      <c r="N507" s="26"/>
      <c r="O507" s="26"/>
      <c r="P507" s="26"/>
      <c r="Q507" s="26"/>
      <c r="S507" s="61"/>
      <c r="U507" s="62"/>
    </row>
    <row r="508" spans="1:21" x14ac:dyDescent="0.2">
      <c r="A508" s="170">
        <v>396.4</v>
      </c>
      <c r="B508" s="49"/>
      <c r="C508" s="46" t="s">
        <v>165</v>
      </c>
      <c r="E508" s="159"/>
      <c r="G508" s="51" t="s">
        <v>289</v>
      </c>
      <c r="H508" s="30"/>
      <c r="I508" s="52">
        <v>0</v>
      </c>
      <c r="K508" s="21">
        <v>2250127.7799999998</v>
      </c>
      <c r="M508" s="26">
        <v>2078212.58</v>
      </c>
      <c r="N508" s="26"/>
      <c r="O508" s="26">
        <v>171915</v>
      </c>
      <c r="P508" s="26"/>
      <c r="Q508" s="26">
        <v>11584</v>
      </c>
      <c r="S508" s="61">
        <v>0.51</v>
      </c>
      <c r="U508" s="62">
        <v>14.8</v>
      </c>
    </row>
    <row r="509" spans="1:21" x14ac:dyDescent="0.2">
      <c r="A509" s="170">
        <v>396.5</v>
      </c>
      <c r="B509" s="49"/>
      <c r="C509" s="46" t="s">
        <v>166</v>
      </c>
      <c r="E509" s="159"/>
      <c r="G509" s="51" t="s">
        <v>290</v>
      </c>
      <c r="H509" s="30"/>
      <c r="I509" s="52">
        <v>0</v>
      </c>
      <c r="K509" s="22">
        <v>1979057.51</v>
      </c>
      <c r="M509" s="27">
        <v>1321526.6599999999</v>
      </c>
      <c r="N509" s="26"/>
      <c r="O509" s="27">
        <v>657531</v>
      </c>
      <c r="P509" s="26"/>
      <c r="Q509" s="27">
        <v>57753</v>
      </c>
      <c r="S509" s="61">
        <v>2.92</v>
      </c>
      <c r="U509" s="62">
        <v>11.4</v>
      </c>
    </row>
    <row r="510" spans="1:21" x14ac:dyDescent="0.2">
      <c r="A510" s="170"/>
      <c r="B510" s="49"/>
      <c r="C510" s="46"/>
      <c r="E510" s="159"/>
      <c r="G510" s="51"/>
      <c r="H510" s="30"/>
      <c r="I510" s="52"/>
      <c r="K510" s="21"/>
      <c r="M510" s="26"/>
      <c r="N510" s="26"/>
      <c r="O510" s="26"/>
      <c r="P510" s="26"/>
      <c r="Q510" s="26"/>
      <c r="S510" s="61"/>
      <c r="U510" s="62"/>
    </row>
    <row r="511" spans="1:21" x14ac:dyDescent="0.2">
      <c r="A511" s="170"/>
      <c r="B511" s="49"/>
      <c r="C511" s="63" t="s">
        <v>364</v>
      </c>
      <c r="E511" s="159"/>
      <c r="G511" s="51"/>
      <c r="H511" s="30"/>
      <c r="I511" s="52"/>
      <c r="K511" s="21">
        <f>SUBTOTAL(9,K508:K510)</f>
        <v>4229185.29</v>
      </c>
      <c r="M511" s="26">
        <f>SUBTOTAL(9,M508:M510)</f>
        <v>3399739.24</v>
      </c>
      <c r="N511" s="26"/>
      <c r="O511" s="26">
        <f>SUBTOTAL(9,O508:O510)</f>
        <v>829446</v>
      </c>
      <c r="P511" s="26"/>
      <c r="Q511" s="26">
        <f>SUBTOTAL(9,Q508:Q510)</f>
        <v>69337</v>
      </c>
      <c r="S511" s="61">
        <f>ROUND(Q511/K511*100,2)</f>
        <v>1.64</v>
      </c>
      <c r="U511" s="62"/>
    </row>
    <row r="512" spans="1:21" x14ac:dyDescent="0.2">
      <c r="A512" s="170"/>
      <c r="B512" s="49"/>
      <c r="C512" s="46"/>
      <c r="E512" s="159"/>
      <c r="G512" s="51"/>
      <c r="H512" s="30"/>
      <c r="I512" s="52"/>
      <c r="K512" s="21"/>
      <c r="M512" s="26"/>
      <c r="N512" s="26"/>
      <c r="O512" s="26"/>
      <c r="P512" s="26"/>
      <c r="Q512" s="26"/>
      <c r="S512" s="61"/>
      <c r="U512" s="62"/>
    </row>
    <row r="513" spans="1:21" x14ac:dyDescent="0.2">
      <c r="A513" s="170">
        <v>397</v>
      </c>
      <c r="B513" s="49"/>
      <c r="C513" s="173" t="s">
        <v>118</v>
      </c>
      <c r="E513" s="159"/>
      <c r="G513" s="51"/>
      <c r="H513" s="30"/>
      <c r="I513" s="52"/>
      <c r="K513" s="21"/>
      <c r="M513" s="26"/>
      <c r="N513" s="26"/>
      <c r="O513" s="26"/>
      <c r="P513" s="26"/>
      <c r="Q513" s="26"/>
      <c r="S513" s="61"/>
      <c r="U513" s="62"/>
    </row>
    <row r="514" spans="1:21" x14ac:dyDescent="0.2">
      <c r="A514" s="170"/>
      <c r="B514" s="49"/>
      <c r="C514" s="49" t="s">
        <v>308</v>
      </c>
      <c r="E514" s="159"/>
      <c r="G514" s="163" t="s">
        <v>307</v>
      </c>
      <c r="H514" s="180"/>
      <c r="I514" s="181"/>
      <c r="K514" s="21">
        <v>29.12</v>
      </c>
      <c r="M514" s="26">
        <v>29</v>
      </c>
      <c r="N514" s="26"/>
      <c r="O514" s="26">
        <v>0</v>
      </c>
      <c r="P514" s="26"/>
      <c r="Q514" s="26">
        <v>0</v>
      </c>
      <c r="S514" s="61">
        <v>0</v>
      </c>
      <c r="U514" s="62">
        <v>0</v>
      </c>
    </row>
    <row r="515" spans="1:21" x14ac:dyDescent="0.2">
      <c r="A515" s="170"/>
      <c r="B515" s="49"/>
      <c r="C515" s="49" t="s">
        <v>309</v>
      </c>
      <c r="E515" s="159"/>
      <c r="G515" s="51" t="s">
        <v>12</v>
      </c>
      <c r="H515" s="30"/>
      <c r="I515" s="52">
        <v>0</v>
      </c>
      <c r="K515" s="22">
        <v>884115.45</v>
      </c>
      <c r="M515" s="27">
        <v>400850</v>
      </c>
      <c r="N515" s="26"/>
      <c r="O515" s="27">
        <v>483265</v>
      </c>
      <c r="P515" s="26"/>
      <c r="Q515" s="27">
        <v>59001</v>
      </c>
      <c r="S515" s="61">
        <v>6.67</v>
      </c>
      <c r="U515" s="62">
        <v>8.1999999999999993</v>
      </c>
    </row>
    <row r="516" spans="1:21" x14ac:dyDescent="0.2">
      <c r="A516" s="170"/>
      <c r="B516" s="49"/>
      <c r="C516" s="173"/>
      <c r="E516" s="159"/>
      <c r="G516" s="51"/>
      <c r="H516" s="30"/>
      <c r="I516" s="52"/>
      <c r="K516" s="21"/>
      <c r="M516" s="26"/>
      <c r="N516" s="26"/>
      <c r="O516" s="26"/>
      <c r="P516" s="26"/>
      <c r="Q516" s="26"/>
      <c r="S516" s="61"/>
      <c r="U516" s="62"/>
    </row>
    <row r="517" spans="1:21" x14ac:dyDescent="0.2">
      <c r="A517" s="170"/>
      <c r="B517" s="49"/>
      <c r="C517" s="138" t="s">
        <v>365</v>
      </c>
      <c r="E517" s="159"/>
      <c r="G517" s="51"/>
      <c r="H517" s="30"/>
      <c r="I517" s="52"/>
      <c r="K517" s="182">
        <f>SUBTOTAL(9,K514:K516)</f>
        <v>884144.57</v>
      </c>
      <c r="L517" s="160"/>
      <c r="M517" s="95">
        <f>SUBTOTAL(9,M514:M516)</f>
        <v>400879</v>
      </c>
      <c r="N517" s="95"/>
      <c r="O517" s="95">
        <f>SUBTOTAL(9,O514:O516)</f>
        <v>483265</v>
      </c>
      <c r="P517" s="95"/>
      <c r="Q517" s="95">
        <f>SUBTOTAL(9,Q514:Q516)</f>
        <v>59001</v>
      </c>
      <c r="R517" s="160"/>
      <c r="S517" s="129">
        <f>ROUND(Q517/K517*100,2)</f>
        <v>6.67</v>
      </c>
      <c r="T517" s="160"/>
      <c r="U517" s="62"/>
    </row>
    <row r="518" spans="1:21" x14ac:dyDescent="0.2">
      <c r="A518" s="170"/>
      <c r="B518" s="49"/>
      <c r="C518" s="173"/>
      <c r="E518" s="159"/>
      <c r="G518" s="51"/>
      <c r="H518" s="30"/>
      <c r="I518" s="52"/>
      <c r="K518" s="21"/>
      <c r="M518" s="26"/>
      <c r="N518" s="26"/>
      <c r="O518" s="26"/>
      <c r="P518" s="26"/>
      <c r="Q518" s="26"/>
      <c r="S518" s="61"/>
      <c r="U518" s="62"/>
    </row>
    <row r="519" spans="1:21" x14ac:dyDescent="0.2">
      <c r="A519" s="170">
        <v>397.12</v>
      </c>
      <c r="B519" s="49"/>
      <c r="C519" s="173" t="s">
        <v>299</v>
      </c>
      <c r="E519" s="159"/>
      <c r="G519" s="51" t="s">
        <v>12</v>
      </c>
      <c r="H519" s="30"/>
      <c r="I519" s="52">
        <v>0</v>
      </c>
      <c r="K519" s="21">
        <v>19942.47</v>
      </c>
      <c r="M519" s="26">
        <v>4649.46</v>
      </c>
      <c r="N519" s="26"/>
      <c r="O519" s="26">
        <v>15293</v>
      </c>
      <c r="P519" s="26"/>
      <c r="Q519" s="26">
        <v>1330</v>
      </c>
      <c r="S519" s="61">
        <v>6.67</v>
      </c>
      <c r="U519" s="62">
        <v>11.5</v>
      </c>
    </row>
    <row r="520" spans="1:21" x14ac:dyDescent="0.2">
      <c r="A520" s="49"/>
      <c r="B520" s="49"/>
      <c r="E520" s="159"/>
      <c r="G520" s="51"/>
      <c r="H520" s="30"/>
      <c r="I520" s="52"/>
      <c r="K520" s="23"/>
      <c r="M520" s="28"/>
      <c r="N520" s="26"/>
      <c r="O520" s="28"/>
      <c r="P520" s="26"/>
      <c r="Q520" s="28"/>
      <c r="S520" s="61"/>
      <c r="U520" s="62"/>
    </row>
    <row r="521" spans="1:21" ht="15.75" x14ac:dyDescent="0.25">
      <c r="A521" s="92" t="s">
        <v>119</v>
      </c>
      <c r="B521" s="33"/>
      <c r="E521" s="159"/>
      <c r="G521" s="51"/>
      <c r="H521" s="30"/>
      <c r="I521" s="52"/>
      <c r="K521" s="149">
        <f>SUBTOTAL(9,K490:K520)</f>
        <v>50261857.68999999</v>
      </c>
      <c r="L521" s="98"/>
      <c r="M521" s="150">
        <f>SUBTOTAL(9,M490:M520)</f>
        <v>17612689.210000001</v>
      </c>
      <c r="N521" s="100"/>
      <c r="O521" s="150">
        <f>SUBTOTAL(9,O490:O520)</f>
        <v>32344236</v>
      </c>
      <c r="P521" s="100"/>
      <c r="Q521" s="150">
        <f>SUBTOTAL(9,Q490:Q520)</f>
        <v>1648085</v>
      </c>
      <c r="R521" s="98"/>
      <c r="S521" s="128">
        <f>ROUND(Q521/K521*100,2)</f>
        <v>3.28</v>
      </c>
      <c r="U521" s="62"/>
    </row>
    <row r="522" spans="1:21" x14ac:dyDescent="0.2">
      <c r="A522" s="49" t="s">
        <v>59</v>
      </c>
      <c r="B522" s="49"/>
      <c r="E522" s="159"/>
      <c r="G522" s="51"/>
      <c r="H522" s="30"/>
      <c r="I522" s="52"/>
      <c r="K522" s="23"/>
      <c r="M522" s="28"/>
      <c r="N522" s="26"/>
      <c r="O522" s="28"/>
      <c r="P522" s="26"/>
      <c r="Q522" s="28"/>
      <c r="S522" s="61"/>
      <c r="U522" s="62"/>
    </row>
    <row r="523" spans="1:21" ht="15.75" x14ac:dyDescent="0.25">
      <c r="A523" s="96" t="s">
        <v>31</v>
      </c>
      <c r="B523" s="96"/>
      <c r="C523" s="46"/>
      <c r="E523" s="159"/>
      <c r="G523" s="51"/>
      <c r="H523" s="30"/>
      <c r="I523" s="52"/>
      <c r="K523" s="102">
        <f>SUBTOTAL(9,K443:K522)</f>
        <v>987281584.5200001</v>
      </c>
      <c r="L523" s="103"/>
      <c r="M523" s="104">
        <f>SUBTOTAL(9,M443:M522)</f>
        <v>309335375.95999998</v>
      </c>
      <c r="N523" s="104"/>
      <c r="O523" s="104">
        <f>SUBTOTAL(9,O443:O522)</f>
        <v>851523012</v>
      </c>
      <c r="P523" s="104"/>
      <c r="Q523" s="104">
        <f>SUBTOTAL(9,Q443:Q522)</f>
        <v>23776217</v>
      </c>
      <c r="R523" s="98"/>
      <c r="S523" s="128">
        <f>ROUND(Q523/K523*100,2)</f>
        <v>2.41</v>
      </c>
      <c r="U523" s="62"/>
    </row>
    <row r="524" spans="1:21" ht="15.75" x14ac:dyDescent="0.25">
      <c r="A524" s="96"/>
      <c r="B524" s="96"/>
      <c r="C524" s="46"/>
      <c r="E524" s="159"/>
      <c r="G524" s="51"/>
      <c r="H524" s="30"/>
      <c r="I524" s="52"/>
      <c r="K524" s="31"/>
      <c r="M524" s="32"/>
      <c r="N524" s="26"/>
      <c r="O524" s="32"/>
      <c r="P524" s="26"/>
      <c r="Q524" s="32"/>
      <c r="S524" s="61"/>
      <c r="U524" s="62"/>
    </row>
    <row r="525" spans="1:21" ht="15.75" x14ac:dyDescent="0.25">
      <c r="A525" s="93" t="s">
        <v>28</v>
      </c>
      <c r="B525" s="93"/>
      <c r="C525" s="63"/>
      <c r="D525" s="14"/>
      <c r="E525" s="159"/>
      <c r="F525" s="14"/>
      <c r="G525" s="47"/>
      <c r="H525" s="18"/>
      <c r="I525" s="48"/>
      <c r="J525" s="14"/>
      <c r="K525" s="38"/>
      <c r="L525" s="14"/>
      <c r="M525" s="40"/>
      <c r="N525" s="24"/>
      <c r="O525" s="40"/>
      <c r="P525" s="24"/>
      <c r="Q525" s="40"/>
      <c r="S525" s="61"/>
      <c r="U525" s="62"/>
    </row>
    <row r="526" spans="1:21" x14ac:dyDescent="0.2">
      <c r="A526" s="64" t="s">
        <v>59</v>
      </c>
      <c r="B526" s="64"/>
      <c r="C526" s="63"/>
      <c r="D526" s="14"/>
      <c r="E526" s="159"/>
      <c r="F526" s="14"/>
      <c r="G526" s="47"/>
      <c r="H526" s="18"/>
      <c r="I526" s="48"/>
      <c r="J526" s="14"/>
      <c r="K526" s="105"/>
      <c r="L526" s="14"/>
      <c r="M526" s="106"/>
      <c r="N526" s="107"/>
      <c r="O526" s="106"/>
      <c r="P526" s="107"/>
      <c r="Q526" s="106"/>
      <c r="S526" s="129"/>
      <c r="U526" s="135"/>
    </row>
    <row r="527" spans="1:21" s="36" customFormat="1" x14ac:dyDescent="0.2">
      <c r="A527" s="199">
        <v>391.1</v>
      </c>
      <c r="B527" s="174"/>
      <c r="C527" s="175" t="s">
        <v>204</v>
      </c>
      <c r="E527" s="176"/>
      <c r="G527" s="83" t="s">
        <v>9</v>
      </c>
      <c r="H527" s="84"/>
      <c r="I527" s="85">
        <v>0</v>
      </c>
      <c r="K527" s="31">
        <v>333341.25</v>
      </c>
      <c r="M527" s="32">
        <v>195625</v>
      </c>
      <c r="N527" s="32"/>
      <c r="O527" s="32">
        <v>137716</v>
      </c>
      <c r="P527" s="32"/>
      <c r="Q527" s="32">
        <v>66655</v>
      </c>
      <c r="S527" s="146">
        <v>20</v>
      </c>
      <c r="T527" s="84"/>
      <c r="U527" s="177">
        <v>2.1</v>
      </c>
    </row>
    <row r="528" spans="1:21" s="36" customFormat="1" x14ac:dyDescent="0.2">
      <c r="A528" s="199"/>
      <c r="B528" s="174"/>
      <c r="C528" s="175"/>
      <c r="E528" s="176"/>
      <c r="G528" s="83"/>
      <c r="H528" s="84"/>
      <c r="I528" s="85"/>
      <c r="K528" s="31"/>
      <c r="M528" s="32"/>
      <c r="N528" s="32"/>
      <c r="O528" s="32"/>
      <c r="P528" s="32"/>
      <c r="Q528" s="32"/>
      <c r="S528" s="146"/>
      <c r="T528" s="84"/>
      <c r="U528" s="177"/>
    </row>
    <row r="529" spans="1:21" s="36" customFormat="1" x14ac:dyDescent="0.2">
      <c r="A529" s="170"/>
      <c r="B529" s="49"/>
      <c r="C529" s="160" t="s">
        <v>162</v>
      </c>
      <c r="E529" s="176"/>
      <c r="G529" s="83"/>
      <c r="H529" s="84"/>
      <c r="I529" s="85"/>
      <c r="K529" s="31"/>
      <c r="M529" s="32"/>
      <c r="N529" s="32"/>
      <c r="O529" s="32"/>
      <c r="P529" s="32"/>
      <c r="Q529" s="32"/>
      <c r="S529" s="146"/>
      <c r="T529" s="84"/>
      <c r="U529" s="177"/>
    </row>
    <row r="530" spans="1:21" s="36" customFormat="1" x14ac:dyDescent="0.2">
      <c r="A530" s="170">
        <v>392.2</v>
      </c>
      <c r="B530" s="49"/>
      <c r="C530" s="160" t="s">
        <v>163</v>
      </c>
      <c r="E530" s="176"/>
      <c r="G530" s="83" t="s">
        <v>284</v>
      </c>
      <c r="H530" s="84"/>
      <c r="I530" s="85">
        <v>10</v>
      </c>
      <c r="K530" s="31">
        <v>50237.38</v>
      </c>
      <c r="M530" s="32">
        <v>5686.53</v>
      </c>
      <c r="N530" s="32"/>
      <c r="O530" s="32">
        <v>39527</v>
      </c>
      <c r="P530" s="32"/>
      <c r="Q530" s="32">
        <v>3160</v>
      </c>
      <c r="S530" s="146">
        <v>6.29</v>
      </c>
      <c r="T530" s="84"/>
      <c r="U530" s="177">
        <v>12.5</v>
      </c>
    </row>
    <row r="531" spans="1:21" s="36" customFormat="1" x14ac:dyDescent="0.2">
      <c r="A531" s="170">
        <v>392.5</v>
      </c>
      <c r="B531" s="49"/>
      <c r="C531" s="160" t="s">
        <v>166</v>
      </c>
      <c r="E531" s="176"/>
      <c r="G531" s="83" t="s">
        <v>287</v>
      </c>
      <c r="H531" s="84"/>
      <c r="I531" s="85">
        <v>10</v>
      </c>
      <c r="K531" s="22">
        <v>46950.2</v>
      </c>
      <c r="M531" s="27">
        <v>6893.38</v>
      </c>
      <c r="N531" s="32"/>
      <c r="O531" s="27">
        <v>35362</v>
      </c>
      <c r="P531" s="32"/>
      <c r="Q531" s="27">
        <v>2798</v>
      </c>
      <c r="S531" s="146">
        <v>5.96</v>
      </c>
      <c r="T531" s="84"/>
      <c r="U531" s="177">
        <v>12.6</v>
      </c>
    </row>
    <row r="532" spans="1:21" s="36" customFormat="1" x14ac:dyDescent="0.2">
      <c r="A532" s="170"/>
      <c r="B532" s="49"/>
      <c r="C532" s="173"/>
      <c r="E532" s="176"/>
      <c r="G532" s="83"/>
      <c r="H532" s="84"/>
      <c r="I532" s="85"/>
      <c r="K532" s="31"/>
      <c r="M532" s="32"/>
      <c r="N532" s="32"/>
      <c r="O532" s="32"/>
      <c r="P532" s="32"/>
      <c r="Q532" s="32"/>
      <c r="S532" s="146"/>
      <c r="T532" s="84"/>
      <c r="U532" s="177"/>
    </row>
    <row r="533" spans="1:21" s="36" customFormat="1" x14ac:dyDescent="0.2">
      <c r="A533" s="170"/>
      <c r="B533" s="49"/>
      <c r="C533" s="138" t="s">
        <v>356</v>
      </c>
      <c r="E533" s="176"/>
      <c r="G533" s="83"/>
      <c r="H533" s="84"/>
      <c r="I533" s="85"/>
      <c r="K533" s="21">
        <f>SUBTOTAL(9,K530:K532)</f>
        <v>97187.579999999987</v>
      </c>
      <c r="L533" s="160"/>
      <c r="M533" s="26">
        <f>SUBTOTAL(9,M530:M532)</f>
        <v>12579.91</v>
      </c>
      <c r="N533" s="26"/>
      <c r="O533" s="26">
        <f>SUBTOTAL(9,O530:O532)</f>
        <v>74889</v>
      </c>
      <c r="P533" s="26"/>
      <c r="Q533" s="26">
        <f>SUBTOTAL(9,Q530:Q532)</f>
        <v>5958</v>
      </c>
      <c r="R533" s="160"/>
      <c r="S533" s="61">
        <f>ROUND(Q533/K533*100,2)</f>
        <v>6.13</v>
      </c>
      <c r="T533" s="84"/>
      <c r="U533" s="177"/>
    </row>
    <row r="534" spans="1:21" s="36" customFormat="1" x14ac:dyDescent="0.2">
      <c r="A534" s="199"/>
      <c r="B534" s="174"/>
      <c r="C534" s="175"/>
      <c r="E534" s="176"/>
      <c r="G534" s="83"/>
      <c r="H534" s="84"/>
      <c r="I534" s="85"/>
      <c r="K534" s="31"/>
      <c r="M534" s="32"/>
      <c r="N534" s="32"/>
      <c r="O534" s="32"/>
      <c r="P534" s="32"/>
      <c r="Q534" s="32"/>
      <c r="S534" s="146"/>
      <c r="T534" s="84"/>
      <c r="U534" s="177"/>
    </row>
    <row r="535" spans="1:21" x14ac:dyDescent="0.2">
      <c r="A535" s="168">
        <v>394</v>
      </c>
      <c r="B535" s="64"/>
      <c r="C535" s="63" t="s">
        <v>146</v>
      </c>
      <c r="D535" s="14"/>
      <c r="E535" s="159"/>
      <c r="F535" s="14"/>
      <c r="G535" s="47" t="s">
        <v>11</v>
      </c>
      <c r="H535" s="18"/>
      <c r="I535" s="56">
        <v>0</v>
      </c>
      <c r="J535" s="14"/>
      <c r="K535" s="19">
        <v>5671193.25</v>
      </c>
      <c r="L535" s="14"/>
      <c r="M535" s="24">
        <v>1743687</v>
      </c>
      <c r="N535" s="24"/>
      <c r="O535" s="24">
        <v>3927506</v>
      </c>
      <c r="P535" s="24"/>
      <c r="Q535" s="24">
        <v>283456</v>
      </c>
      <c r="S535" s="61">
        <v>5</v>
      </c>
      <c r="U535" s="62">
        <v>13.9</v>
      </c>
    </row>
    <row r="536" spans="1:21" x14ac:dyDescent="0.2">
      <c r="A536" s="168">
        <v>395</v>
      </c>
      <c r="B536" s="64"/>
      <c r="C536" s="63" t="s">
        <v>116</v>
      </c>
      <c r="D536" s="14"/>
      <c r="E536" s="159"/>
      <c r="F536" s="14"/>
      <c r="G536" s="47" t="s">
        <v>12</v>
      </c>
      <c r="H536" s="18"/>
      <c r="I536" s="56">
        <v>0</v>
      </c>
      <c r="J536" s="14"/>
      <c r="K536" s="19">
        <v>233215.6</v>
      </c>
      <c r="L536" s="14"/>
      <c r="M536" s="24">
        <v>106892</v>
      </c>
      <c r="N536" s="24"/>
      <c r="O536" s="24">
        <v>126324</v>
      </c>
      <c r="P536" s="24"/>
      <c r="Q536" s="24">
        <v>15546</v>
      </c>
      <c r="S536" s="61">
        <v>6.67</v>
      </c>
      <c r="U536" s="62">
        <v>8.1</v>
      </c>
    </row>
    <row r="537" spans="1:21" x14ac:dyDescent="0.2">
      <c r="A537" s="168">
        <v>397</v>
      </c>
      <c r="B537" s="64"/>
      <c r="C537" s="66" t="s">
        <v>118</v>
      </c>
      <c r="D537" s="14"/>
      <c r="E537" s="159"/>
      <c r="F537" s="14"/>
      <c r="G537" s="47" t="s">
        <v>12</v>
      </c>
      <c r="H537" s="18"/>
      <c r="I537" s="56">
        <v>0</v>
      </c>
      <c r="J537" s="14"/>
      <c r="K537" s="20">
        <v>282919.84999999998</v>
      </c>
      <c r="L537" s="39"/>
      <c r="M537" s="25">
        <v>123150</v>
      </c>
      <c r="N537" s="40"/>
      <c r="O537" s="25">
        <v>159770</v>
      </c>
      <c r="P537" s="40"/>
      <c r="Q537" s="25">
        <v>18869</v>
      </c>
      <c r="R537" s="36"/>
      <c r="S537" s="146">
        <v>6.67</v>
      </c>
      <c r="U537" s="62">
        <v>8.5</v>
      </c>
    </row>
    <row r="538" spans="1:21" x14ac:dyDescent="0.2">
      <c r="A538" s="64" t="s">
        <v>59</v>
      </c>
      <c r="B538" s="64"/>
      <c r="C538" s="63"/>
      <c r="D538" s="14"/>
      <c r="E538" s="159"/>
      <c r="F538" s="14"/>
      <c r="G538" s="47"/>
      <c r="H538" s="18"/>
      <c r="I538" s="48"/>
      <c r="J538" s="14"/>
      <c r="K538" s="105"/>
      <c r="L538" s="14"/>
      <c r="M538" s="106"/>
      <c r="N538" s="107"/>
      <c r="O538" s="106"/>
      <c r="P538" s="107"/>
      <c r="Q538" s="106"/>
      <c r="S538" s="129"/>
      <c r="U538" s="135"/>
    </row>
    <row r="539" spans="1:21" ht="15.75" x14ac:dyDescent="0.25">
      <c r="A539" s="93" t="s">
        <v>30</v>
      </c>
      <c r="B539" s="64"/>
      <c r="C539" s="63"/>
      <c r="D539" s="14"/>
      <c r="E539" s="159"/>
      <c r="F539" s="14"/>
      <c r="G539" s="47"/>
      <c r="H539" s="18"/>
      <c r="I539" s="48"/>
      <c r="J539" s="14"/>
      <c r="K539" s="102">
        <f>SUBTOTAL(9,K527:K538)</f>
        <v>6617857.5299999993</v>
      </c>
      <c r="L539" s="109"/>
      <c r="M539" s="104">
        <f>SUBTOTAL(9,M527:M538)</f>
        <v>2181933.91</v>
      </c>
      <c r="N539" s="110"/>
      <c r="O539" s="104">
        <f>SUBTOTAL(9,O527:O538)</f>
        <v>4426205</v>
      </c>
      <c r="P539" s="110"/>
      <c r="Q539" s="104">
        <f>SUBTOTAL(9,Q527:Q538)</f>
        <v>390484</v>
      </c>
      <c r="R539" s="98"/>
      <c r="S539" s="128">
        <f>ROUND(Q539/K539*100,2)</f>
        <v>5.9</v>
      </c>
      <c r="U539" s="135"/>
    </row>
    <row r="540" spans="1:21" x14ac:dyDescent="0.2">
      <c r="A540" s="49"/>
      <c r="B540" s="49"/>
      <c r="C540" s="46"/>
      <c r="E540" s="159"/>
      <c r="G540" s="51"/>
      <c r="H540" s="30"/>
      <c r="I540" s="52"/>
      <c r="K540" s="111"/>
      <c r="M540" s="112"/>
      <c r="N540" s="95"/>
      <c r="O540" s="112"/>
      <c r="P540" s="95"/>
      <c r="Q540" s="112"/>
      <c r="S540" s="129"/>
      <c r="U540" s="135"/>
    </row>
    <row r="541" spans="1:21" ht="15.75" x14ac:dyDescent="0.25">
      <c r="A541" s="93" t="s">
        <v>193</v>
      </c>
      <c r="B541" s="64"/>
      <c r="C541" s="63"/>
      <c r="D541" s="14"/>
      <c r="E541" s="159"/>
      <c r="F541" s="14"/>
      <c r="G541" s="47"/>
      <c r="H541" s="18"/>
      <c r="I541" s="48"/>
      <c r="J541" s="14"/>
      <c r="K541" s="105"/>
      <c r="L541" s="14"/>
      <c r="M541" s="106"/>
      <c r="N541" s="107"/>
      <c r="O541" s="106"/>
      <c r="P541" s="107"/>
      <c r="Q541" s="106"/>
      <c r="R541" s="14"/>
      <c r="S541" s="129"/>
      <c r="U541" s="135"/>
    </row>
    <row r="542" spans="1:21" x14ac:dyDescent="0.2">
      <c r="A542" s="64" t="s">
        <v>59</v>
      </c>
      <c r="B542" s="64"/>
      <c r="C542" s="63"/>
      <c r="D542" s="14"/>
      <c r="E542" s="159"/>
      <c r="F542" s="14"/>
      <c r="G542" s="47"/>
      <c r="H542" s="18"/>
      <c r="I542" s="48"/>
      <c r="J542" s="14"/>
      <c r="K542" s="105"/>
      <c r="L542" s="14"/>
      <c r="M542" s="106"/>
      <c r="N542" s="107"/>
      <c r="O542" s="106"/>
      <c r="P542" s="107"/>
      <c r="Q542" s="106"/>
      <c r="R542" s="14"/>
      <c r="S542" s="129"/>
      <c r="U542" s="135"/>
    </row>
    <row r="543" spans="1:21" ht="15.75" x14ac:dyDescent="0.25">
      <c r="A543" s="101" t="s">
        <v>144</v>
      </c>
      <c r="B543" s="101"/>
      <c r="E543" s="159"/>
      <c r="G543" s="30"/>
      <c r="H543" s="30"/>
      <c r="I543" s="30"/>
      <c r="M543" s="53"/>
      <c r="N543" s="53"/>
      <c r="O543" s="53"/>
      <c r="P543" s="53"/>
      <c r="Q543" s="53"/>
      <c r="S543" s="124"/>
      <c r="U543" s="134"/>
    </row>
    <row r="544" spans="1:21" ht="15.75" x14ac:dyDescent="0.25">
      <c r="A544" s="101"/>
      <c r="B544" s="101"/>
      <c r="E544" s="159"/>
      <c r="G544" s="30"/>
      <c r="H544" s="30"/>
      <c r="I544" s="30"/>
      <c r="M544" s="53"/>
      <c r="N544" s="53"/>
      <c r="O544" s="53"/>
      <c r="P544" s="53"/>
      <c r="Q544" s="53"/>
      <c r="S544" s="124"/>
      <c r="U544" s="134"/>
    </row>
    <row r="545" spans="1:21" ht="15.75" x14ac:dyDescent="0.25">
      <c r="A545" s="170">
        <v>350.2</v>
      </c>
      <c r="B545" s="178"/>
      <c r="C545" s="160" t="s">
        <v>120</v>
      </c>
      <c r="E545" s="159"/>
      <c r="G545" s="30" t="s">
        <v>7</v>
      </c>
      <c r="H545" s="30"/>
      <c r="I545" s="30">
        <v>0</v>
      </c>
      <c r="K545">
        <v>668.75</v>
      </c>
      <c r="M545" s="53">
        <v>23.97</v>
      </c>
      <c r="N545" s="53"/>
      <c r="O545" s="53">
        <v>645</v>
      </c>
      <c r="P545" s="53"/>
      <c r="Q545" s="53">
        <v>12</v>
      </c>
      <c r="S545" s="124">
        <v>1.79</v>
      </c>
      <c r="U545" s="134">
        <v>53.8</v>
      </c>
    </row>
    <row r="546" spans="1:21" ht="15.75" x14ac:dyDescent="0.25">
      <c r="A546" s="200"/>
      <c r="B546" s="101"/>
      <c r="E546" s="159"/>
      <c r="G546" s="30"/>
      <c r="H546" s="30"/>
      <c r="I546" s="30"/>
      <c r="M546" s="53"/>
      <c r="N546" s="53"/>
      <c r="O546" s="53"/>
      <c r="P546" s="53"/>
      <c r="Q546" s="53"/>
      <c r="S546" s="124"/>
      <c r="U546" s="134"/>
    </row>
    <row r="547" spans="1:21" x14ac:dyDescent="0.2">
      <c r="A547" s="170"/>
      <c r="B547" s="49"/>
      <c r="C547" t="s">
        <v>95</v>
      </c>
      <c r="E547" s="159"/>
      <c r="G547" s="51"/>
      <c r="H547" s="30"/>
      <c r="I547" s="52"/>
      <c r="K547" s="21"/>
      <c r="M547" s="26"/>
      <c r="N547" s="26"/>
      <c r="O547" s="26"/>
      <c r="P547" s="26"/>
      <c r="Q547" s="26"/>
      <c r="S547" s="61"/>
      <c r="U547" s="62"/>
    </row>
    <row r="548" spans="1:21" x14ac:dyDescent="0.2">
      <c r="A548" s="170">
        <v>351.1</v>
      </c>
      <c r="B548" s="49"/>
      <c r="C548" s="160" t="s">
        <v>121</v>
      </c>
      <c r="E548" s="159"/>
      <c r="G548" s="51" t="s">
        <v>33</v>
      </c>
      <c r="H548" s="30"/>
      <c r="I548" s="52">
        <v>-5</v>
      </c>
      <c r="K548" s="21">
        <v>24172.36</v>
      </c>
      <c r="M548" s="26">
        <v>739.75</v>
      </c>
      <c r="N548" s="26"/>
      <c r="O548" s="26">
        <v>24641</v>
      </c>
      <c r="P548" s="26"/>
      <c r="Q548" s="26">
        <v>534</v>
      </c>
      <c r="S548" s="61">
        <v>2.21</v>
      </c>
      <c r="U548" s="62">
        <v>46.1</v>
      </c>
    </row>
    <row r="549" spans="1:21" x14ac:dyDescent="0.2">
      <c r="A549" s="170">
        <v>351.2</v>
      </c>
      <c r="B549" s="49"/>
      <c r="C549" t="s">
        <v>122</v>
      </c>
      <c r="E549" s="159"/>
      <c r="G549" s="47" t="s">
        <v>33</v>
      </c>
      <c r="H549" s="18"/>
      <c r="I549" s="56">
        <v>-5</v>
      </c>
      <c r="J549" s="14"/>
      <c r="K549" s="19">
        <v>264.37</v>
      </c>
      <c r="L549" s="14"/>
      <c r="M549" s="24">
        <v>59.63</v>
      </c>
      <c r="N549" s="24"/>
      <c r="O549" s="24">
        <v>218</v>
      </c>
      <c r="P549" s="24"/>
      <c r="Q549" s="24">
        <v>5</v>
      </c>
      <c r="S549" s="61">
        <v>1.89</v>
      </c>
      <c r="U549" s="62">
        <v>43.6</v>
      </c>
    </row>
    <row r="550" spans="1:21" x14ac:dyDescent="0.2">
      <c r="A550" s="170">
        <v>351.4</v>
      </c>
      <c r="B550" s="49"/>
      <c r="C550" t="s">
        <v>123</v>
      </c>
      <c r="E550" s="159"/>
      <c r="G550" s="51" t="s">
        <v>33</v>
      </c>
      <c r="H550" s="30"/>
      <c r="I550" s="52">
        <v>-5</v>
      </c>
      <c r="K550" s="22">
        <v>109010.23</v>
      </c>
      <c r="M550" s="27">
        <v>14174.46</v>
      </c>
      <c r="N550" s="26"/>
      <c r="O550" s="27">
        <v>100286</v>
      </c>
      <c r="P550" s="26"/>
      <c r="Q550" s="27">
        <v>1892</v>
      </c>
      <c r="S550" s="61">
        <v>1.74</v>
      </c>
      <c r="U550" s="62">
        <v>53</v>
      </c>
    </row>
    <row r="551" spans="1:21" x14ac:dyDescent="0.2">
      <c r="A551" s="170"/>
      <c r="B551" s="49"/>
      <c r="C551" t="s">
        <v>59</v>
      </c>
      <c r="E551" s="159"/>
      <c r="G551" s="51"/>
      <c r="H551" s="30"/>
      <c r="I551" s="52"/>
      <c r="K551" s="21"/>
      <c r="M551" s="26"/>
      <c r="N551" s="26"/>
      <c r="O551" s="26"/>
      <c r="P551" s="26"/>
      <c r="Q551" s="26"/>
      <c r="S551" s="61"/>
      <c r="U551" s="62"/>
    </row>
    <row r="552" spans="1:21" x14ac:dyDescent="0.2">
      <c r="A552" s="170"/>
      <c r="B552" s="49"/>
      <c r="C552" s="63" t="s">
        <v>360</v>
      </c>
      <c r="E552" s="159"/>
      <c r="G552" s="51"/>
      <c r="H552" s="30"/>
      <c r="I552" s="52"/>
      <c r="K552" s="21">
        <f>SUBTOTAL(9,K548:K551)</f>
        <v>133446.96</v>
      </c>
      <c r="M552" s="26">
        <f>SUBTOTAL(9,M548:M551)</f>
        <v>14973.839999999998</v>
      </c>
      <c r="N552" s="26"/>
      <c r="O552" s="26">
        <f>SUBTOTAL(9,O548:O551)</f>
        <v>125145</v>
      </c>
      <c r="P552" s="26"/>
      <c r="Q552" s="26">
        <f>SUBTOTAL(9,Q548:Q551)</f>
        <v>2431</v>
      </c>
      <c r="S552" s="61">
        <f>ROUND(Q552/K552*100,2)</f>
        <v>1.82</v>
      </c>
      <c r="U552" s="62"/>
    </row>
    <row r="553" spans="1:21" x14ac:dyDescent="0.2">
      <c r="A553" s="170"/>
      <c r="B553" s="49"/>
      <c r="C553" s="14" t="s">
        <v>59</v>
      </c>
      <c r="E553" s="159"/>
      <c r="G553" s="51"/>
      <c r="H553" s="30"/>
      <c r="I553" s="52"/>
      <c r="K553" s="21"/>
      <c r="M553" s="26"/>
      <c r="N553" s="26"/>
      <c r="O553" s="26"/>
      <c r="P553" s="26"/>
      <c r="Q553" s="26"/>
      <c r="S553" s="61"/>
      <c r="U553" s="62"/>
    </row>
    <row r="554" spans="1:21" x14ac:dyDescent="0.2">
      <c r="A554" s="170"/>
      <c r="B554" s="49"/>
      <c r="C554" s="14" t="s">
        <v>124</v>
      </c>
      <c r="E554" s="159"/>
      <c r="G554" s="51"/>
      <c r="H554" s="30"/>
      <c r="I554" s="52"/>
      <c r="K554" s="21"/>
      <c r="M554" s="26"/>
      <c r="N554" s="26"/>
      <c r="O554" s="26"/>
      <c r="P554" s="26"/>
      <c r="Q554" s="26"/>
      <c r="S554" s="61"/>
      <c r="U554" s="62"/>
    </row>
    <row r="555" spans="1:21" x14ac:dyDescent="0.2">
      <c r="A555" s="170">
        <v>352</v>
      </c>
      <c r="B555" s="49"/>
      <c r="C555" s="14" t="s">
        <v>125</v>
      </c>
      <c r="E555" s="159"/>
      <c r="G555" s="51" t="s">
        <v>6</v>
      </c>
      <c r="H555" s="30"/>
      <c r="I555" s="52">
        <v>0</v>
      </c>
      <c r="K555" s="21">
        <v>1429957.69</v>
      </c>
      <c r="M555" s="26">
        <v>225365</v>
      </c>
      <c r="N555" s="26"/>
      <c r="O555" s="26">
        <v>1204593</v>
      </c>
      <c r="P555" s="26"/>
      <c r="Q555" s="26">
        <v>24801</v>
      </c>
      <c r="S555" s="61">
        <v>1.73</v>
      </c>
      <c r="U555" s="62">
        <v>48.6</v>
      </c>
    </row>
    <row r="556" spans="1:21" x14ac:dyDescent="0.2">
      <c r="A556" s="170">
        <v>352.2</v>
      </c>
      <c r="B556" s="49"/>
      <c r="C556" s="14" t="s">
        <v>126</v>
      </c>
      <c r="E556" s="159"/>
      <c r="G556" s="78" t="s">
        <v>22</v>
      </c>
      <c r="H556" s="30"/>
      <c r="I556" s="52">
        <v>0</v>
      </c>
      <c r="K556" s="21">
        <v>1464161.54</v>
      </c>
      <c r="M556" s="26">
        <v>289163.55</v>
      </c>
      <c r="N556" s="26"/>
      <c r="O556" s="26">
        <v>1174998</v>
      </c>
      <c r="P556" s="26"/>
      <c r="Q556" s="26">
        <v>29786</v>
      </c>
      <c r="S556" s="61">
        <v>2.0299999999999998</v>
      </c>
      <c r="U556" s="62">
        <v>39.4</v>
      </c>
    </row>
    <row r="557" spans="1:21" x14ac:dyDescent="0.2">
      <c r="A557" s="170">
        <v>352.3</v>
      </c>
      <c r="B557" s="49"/>
      <c r="C557" s="14" t="s">
        <v>127</v>
      </c>
      <c r="E557" s="159"/>
      <c r="G557" s="51" t="s">
        <v>22</v>
      </c>
      <c r="H557" s="30"/>
      <c r="I557" s="52">
        <v>0</v>
      </c>
      <c r="K557" s="22">
        <v>450620.15</v>
      </c>
      <c r="M557" s="27">
        <v>119552.69</v>
      </c>
      <c r="N557" s="26"/>
      <c r="O557" s="27">
        <v>331067</v>
      </c>
      <c r="P557" s="26"/>
      <c r="Q557" s="27">
        <v>8806</v>
      </c>
      <c r="S557" s="61">
        <v>1.95</v>
      </c>
      <c r="U557" s="62">
        <v>37.6</v>
      </c>
    </row>
    <row r="558" spans="1:21" x14ac:dyDescent="0.2">
      <c r="A558" s="170"/>
      <c r="B558" s="49"/>
      <c r="C558" s="14" t="s">
        <v>59</v>
      </c>
      <c r="E558" s="159"/>
      <c r="G558" s="51"/>
      <c r="H558" s="30"/>
      <c r="I558" s="52"/>
      <c r="K558" s="21"/>
      <c r="M558" s="26"/>
      <c r="N558" s="26"/>
      <c r="O558" s="26"/>
      <c r="P558" s="26"/>
      <c r="Q558" s="26"/>
      <c r="S558" s="61"/>
      <c r="U558" s="62"/>
    </row>
    <row r="559" spans="1:21" x14ac:dyDescent="0.2">
      <c r="A559" s="170"/>
      <c r="B559" s="49"/>
      <c r="C559" s="63" t="s">
        <v>361</v>
      </c>
      <c r="E559" s="159"/>
      <c r="G559" s="51"/>
      <c r="H559" s="30"/>
      <c r="I559" s="52"/>
      <c r="K559" s="21">
        <f>SUBTOTAL(9,K555:K558)</f>
        <v>3344739.38</v>
      </c>
      <c r="M559" s="26">
        <f>SUBTOTAL(9,M555:M558)</f>
        <v>634081.24</v>
      </c>
      <c r="N559" s="26"/>
      <c r="O559" s="26">
        <f>SUBTOTAL(9,O555:O558)</f>
        <v>2710658</v>
      </c>
      <c r="P559" s="26"/>
      <c r="Q559" s="26">
        <f>SUBTOTAL(9,Q555:Q558)</f>
        <v>63393</v>
      </c>
      <c r="S559" s="61">
        <f>ROUND(Q559/K559*100,2)</f>
        <v>1.9</v>
      </c>
      <c r="U559" s="62"/>
    </row>
    <row r="560" spans="1:21" x14ac:dyDescent="0.2">
      <c r="A560" s="170"/>
      <c r="B560" s="49"/>
      <c r="C560" t="s">
        <v>59</v>
      </c>
      <c r="E560" s="159"/>
      <c r="G560" s="51"/>
      <c r="H560" s="30"/>
      <c r="I560" s="52"/>
      <c r="K560" s="21"/>
      <c r="M560" s="26"/>
      <c r="N560" s="26"/>
      <c r="O560" s="26"/>
      <c r="P560" s="26"/>
      <c r="Q560" s="26"/>
      <c r="S560" s="61"/>
      <c r="U560" s="62"/>
    </row>
    <row r="561" spans="1:21" x14ac:dyDescent="0.2">
      <c r="A561" s="170">
        <v>353</v>
      </c>
      <c r="B561" s="49"/>
      <c r="C561" t="s">
        <v>128</v>
      </c>
      <c r="E561" s="159"/>
      <c r="G561" s="51" t="s">
        <v>7</v>
      </c>
      <c r="H561" s="30"/>
      <c r="I561" s="52">
        <v>0</v>
      </c>
      <c r="K561" s="21">
        <v>170744.95999999999</v>
      </c>
      <c r="M561" s="26">
        <v>20079.59</v>
      </c>
      <c r="N561" s="26"/>
      <c r="O561" s="26">
        <v>150665</v>
      </c>
      <c r="P561" s="26"/>
      <c r="Q561" s="26">
        <v>2787</v>
      </c>
      <c r="S561" s="61">
        <v>1.63</v>
      </c>
      <c r="U561" s="62">
        <v>54.1</v>
      </c>
    </row>
    <row r="562" spans="1:21" x14ac:dyDescent="0.2">
      <c r="A562" s="170">
        <v>354</v>
      </c>
      <c r="B562" s="49"/>
      <c r="C562" t="s">
        <v>129</v>
      </c>
      <c r="E562" s="159"/>
      <c r="G562" s="78" t="s">
        <v>36</v>
      </c>
      <c r="H562" s="30"/>
      <c r="I562" s="52">
        <v>0</v>
      </c>
      <c r="K562" s="21">
        <v>3235659.23</v>
      </c>
      <c r="M562" s="26">
        <v>737035.63</v>
      </c>
      <c r="N562" s="26"/>
      <c r="O562" s="26">
        <v>2498624</v>
      </c>
      <c r="P562" s="26"/>
      <c r="Q562" s="26">
        <v>59068</v>
      </c>
      <c r="S562" s="61">
        <v>1.83</v>
      </c>
      <c r="U562" s="62">
        <v>42.3</v>
      </c>
    </row>
    <row r="563" spans="1:21" x14ac:dyDescent="0.2">
      <c r="A563" s="170">
        <v>355</v>
      </c>
      <c r="B563" s="49"/>
      <c r="C563" t="s">
        <v>159</v>
      </c>
      <c r="E563" s="159"/>
      <c r="G563" s="78" t="s">
        <v>23</v>
      </c>
      <c r="H563" s="30"/>
      <c r="I563" s="52">
        <v>0</v>
      </c>
      <c r="K563" s="21">
        <v>151373.35</v>
      </c>
      <c r="M563" s="26">
        <v>95213.45</v>
      </c>
      <c r="N563" s="26"/>
      <c r="O563" s="26">
        <v>56160</v>
      </c>
      <c r="P563" s="26"/>
      <c r="Q563" s="26">
        <v>1643</v>
      </c>
      <c r="S563" s="61">
        <v>1.0900000000000001</v>
      </c>
      <c r="U563" s="62">
        <v>34.200000000000003</v>
      </c>
    </row>
    <row r="564" spans="1:21" x14ac:dyDescent="0.2">
      <c r="A564" s="170">
        <v>356</v>
      </c>
      <c r="B564" s="49"/>
      <c r="C564" s="160" t="s">
        <v>130</v>
      </c>
      <c r="E564" s="159"/>
      <c r="G564" s="78" t="s">
        <v>216</v>
      </c>
      <c r="H564" s="30"/>
      <c r="I564" s="52">
        <v>0</v>
      </c>
      <c r="K564" s="21">
        <v>15105.7</v>
      </c>
      <c r="M564" s="26">
        <v>543.24</v>
      </c>
      <c r="N564" s="26"/>
      <c r="O564" s="26">
        <v>14562</v>
      </c>
      <c r="P564" s="26"/>
      <c r="Q564" s="26">
        <v>569</v>
      </c>
      <c r="S564" s="61">
        <v>3.77</v>
      </c>
      <c r="U564" s="62">
        <v>25.6</v>
      </c>
    </row>
    <row r="565" spans="1:21" x14ac:dyDescent="0.2">
      <c r="A565" s="170">
        <v>357</v>
      </c>
      <c r="B565" s="49"/>
      <c r="C565" t="s">
        <v>131</v>
      </c>
      <c r="E565" s="159"/>
      <c r="G565" s="78" t="s">
        <v>294</v>
      </c>
      <c r="H565" s="30"/>
      <c r="I565" s="52">
        <v>0</v>
      </c>
      <c r="K565" s="22">
        <v>128959.6</v>
      </c>
      <c r="M565" s="27">
        <v>15367.68</v>
      </c>
      <c r="N565" s="26"/>
      <c r="O565" s="27">
        <v>113592</v>
      </c>
      <c r="P565" s="26"/>
      <c r="Q565" s="27">
        <v>2696</v>
      </c>
      <c r="S565" s="61">
        <v>2.09</v>
      </c>
      <c r="U565" s="62">
        <v>42.1</v>
      </c>
    </row>
    <row r="566" spans="1:21" x14ac:dyDescent="0.2">
      <c r="A566" s="49"/>
      <c r="B566" s="49"/>
      <c r="E566" s="159"/>
      <c r="G566" s="51"/>
      <c r="H566" s="30"/>
      <c r="I566" s="52"/>
      <c r="K566" s="21"/>
      <c r="M566" s="26"/>
      <c r="N566" s="26"/>
      <c r="O566" s="26"/>
      <c r="P566" s="26"/>
      <c r="Q566" s="26"/>
      <c r="S566" s="61"/>
      <c r="U566" s="62"/>
    </row>
    <row r="567" spans="1:21" ht="15.75" x14ac:dyDescent="0.25">
      <c r="A567" s="98" t="s">
        <v>145</v>
      </c>
      <c r="B567" s="34"/>
      <c r="E567" s="159"/>
      <c r="G567" s="51"/>
      <c r="H567" s="30"/>
      <c r="I567" s="52"/>
      <c r="K567" s="151">
        <f>SUBTOTAL(9,K545:K566)</f>
        <v>7180697.9299999988</v>
      </c>
      <c r="L567" s="98"/>
      <c r="M567" s="100">
        <f>SUBTOTAL(9,M545:M566)</f>
        <v>1517318.64</v>
      </c>
      <c r="N567" s="100"/>
      <c r="O567" s="100">
        <f>SUBTOTAL(9,O545:O566)</f>
        <v>5670051</v>
      </c>
      <c r="P567" s="100"/>
      <c r="Q567" s="100">
        <f>SUBTOTAL(9,Q545:Q566)</f>
        <v>132599</v>
      </c>
      <c r="R567" s="98"/>
      <c r="S567" s="128">
        <f>ROUND(Q567/K567*100,2)</f>
        <v>1.85</v>
      </c>
      <c r="U567" s="62"/>
    </row>
    <row r="568" spans="1:21" x14ac:dyDescent="0.2">
      <c r="A568" s="49" t="s">
        <v>59</v>
      </c>
      <c r="B568" s="49"/>
      <c r="C568" s="13"/>
      <c r="E568" s="159"/>
      <c r="G568" s="51"/>
      <c r="H568" s="30"/>
      <c r="I568" s="52"/>
      <c r="K568" s="21"/>
      <c r="M568" s="26"/>
      <c r="N568" s="26"/>
      <c r="O568" s="26"/>
      <c r="P568" s="26"/>
      <c r="Q568" s="26"/>
      <c r="S568" s="61"/>
      <c r="U568" s="62"/>
    </row>
    <row r="569" spans="1:21" ht="15.75" x14ac:dyDescent="0.25">
      <c r="A569" s="108" t="s">
        <v>109</v>
      </c>
      <c r="B569" s="108"/>
      <c r="C569" s="14"/>
      <c r="D569" s="14"/>
      <c r="E569" s="159"/>
      <c r="F569" s="14"/>
      <c r="G569" s="47"/>
      <c r="H569" s="18"/>
      <c r="I569" s="48"/>
      <c r="J569" s="14"/>
      <c r="K569" s="19"/>
      <c r="L569" s="14"/>
      <c r="M569" s="24"/>
      <c r="N569" s="24"/>
      <c r="O569" s="24"/>
      <c r="P569" s="24"/>
      <c r="Q569" s="24"/>
      <c r="R569" s="14"/>
      <c r="S569" s="61"/>
      <c r="U569" s="62"/>
    </row>
    <row r="570" spans="1:21" ht="15.75" x14ac:dyDescent="0.25">
      <c r="A570" s="108"/>
      <c r="B570" s="108"/>
      <c r="C570" s="14"/>
      <c r="D570" s="14"/>
      <c r="E570" s="159"/>
      <c r="F570" s="14"/>
      <c r="G570" s="47"/>
      <c r="H570" s="18"/>
      <c r="I570" s="48"/>
      <c r="J570" s="14"/>
      <c r="K570" s="19"/>
      <c r="L570" s="14"/>
      <c r="M570" s="24"/>
      <c r="N570" s="24"/>
      <c r="O570" s="24"/>
      <c r="P570" s="24"/>
      <c r="Q570" s="24"/>
      <c r="R570" s="14"/>
      <c r="S570" s="61"/>
      <c r="U570" s="62"/>
    </row>
    <row r="571" spans="1:21" ht="15.75" x14ac:dyDescent="0.25">
      <c r="A571" s="170">
        <v>374.4</v>
      </c>
      <c r="B571" s="92"/>
      <c r="C571" s="80" t="s">
        <v>99</v>
      </c>
      <c r="E571" s="159"/>
      <c r="G571" s="78" t="s">
        <v>6</v>
      </c>
      <c r="H571" s="30"/>
      <c r="I571" s="52">
        <v>0</v>
      </c>
      <c r="K571" s="21">
        <v>609830.41</v>
      </c>
      <c r="M571" s="26">
        <v>74602.759999999995</v>
      </c>
      <c r="N571" s="26"/>
      <c r="O571" s="26">
        <v>535228</v>
      </c>
      <c r="P571" s="26"/>
      <c r="Q571" s="26">
        <v>10174</v>
      </c>
      <c r="S571" s="61">
        <v>1.67</v>
      </c>
      <c r="U571" s="62">
        <v>52.6</v>
      </c>
    </row>
    <row r="572" spans="1:21" x14ac:dyDescent="0.2">
      <c r="A572" s="168">
        <v>375</v>
      </c>
      <c r="B572" s="64"/>
      <c r="C572" s="63" t="s">
        <v>95</v>
      </c>
      <c r="D572" s="14"/>
      <c r="E572" s="159"/>
      <c r="F572" s="14"/>
      <c r="G572" s="47" t="s">
        <v>294</v>
      </c>
      <c r="H572" s="18"/>
      <c r="I572" s="48">
        <v>0</v>
      </c>
      <c r="J572" s="14"/>
      <c r="K572" s="72">
        <v>671976.3</v>
      </c>
      <c r="L572" s="69"/>
      <c r="M572" s="71">
        <v>97332.38</v>
      </c>
      <c r="N572" s="71"/>
      <c r="O572" s="71">
        <v>574644</v>
      </c>
      <c r="P572" s="71"/>
      <c r="Q572" s="71">
        <v>17232</v>
      </c>
      <c r="R572" s="14"/>
      <c r="S572" s="61">
        <v>2.56</v>
      </c>
      <c r="U572" s="62">
        <v>33.299999999999997</v>
      </c>
    </row>
    <row r="573" spans="1:21" x14ac:dyDescent="0.2">
      <c r="A573" s="168">
        <v>376</v>
      </c>
      <c r="B573" s="64"/>
      <c r="C573" s="63" t="s">
        <v>132</v>
      </c>
      <c r="D573" s="14"/>
      <c r="E573" s="159"/>
      <c r="F573" s="14"/>
      <c r="G573" s="79" t="s">
        <v>5</v>
      </c>
      <c r="H573" s="18"/>
      <c r="I573" s="48">
        <v>-20</v>
      </c>
      <c r="J573" s="14"/>
      <c r="K573" s="72">
        <v>269917387.93000001</v>
      </c>
      <c r="L573" s="69"/>
      <c r="M573" s="71">
        <v>78205576.620000005</v>
      </c>
      <c r="N573" s="71"/>
      <c r="O573" s="71">
        <v>245695289</v>
      </c>
      <c r="P573" s="71"/>
      <c r="Q573" s="71">
        <v>5693794</v>
      </c>
      <c r="R573" s="14"/>
      <c r="S573" s="61">
        <v>2.11</v>
      </c>
      <c r="U573" s="62">
        <v>43.2</v>
      </c>
    </row>
    <row r="574" spans="1:21" x14ac:dyDescent="0.2">
      <c r="A574" s="168">
        <v>378</v>
      </c>
      <c r="B574" s="64"/>
      <c r="C574" s="63" t="s">
        <v>181</v>
      </c>
      <c r="D574" s="14"/>
      <c r="E574" s="159"/>
      <c r="F574" s="14"/>
      <c r="G574" s="79" t="s">
        <v>295</v>
      </c>
      <c r="H574" s="18"/>
      <c r="I574" s="48">
        <v>-15</v>
      </c>
      <c r="J574" s="14"/>
      <c r="K574" s="72">
        <v>6117036.8499999996</v>
      </c>
      <c r="L574" s="69"/>
      <c r="M574" s="71">
        <v>1525042.89</v>
      </c>
      <c r="N574" s="71"/>
      <c r="O574" s="71">
        <v>5509549</v>
      </c>
      <c r="P574" s="71"/>
      <c r="Q574" s="71">
        <v>245758</v>
      </c>
      <c r="R574" s="14"/>
      <c r="S574" s="61">
        <v>4.0199999999999996</v>
      </c>
      <c r="U574" s="62">
        <v>22.4</v>
      </c>
    </row>
    <row r="575" spans="1:21" x14ac:dyDescent="0.2">
      <c r="A575" s="168">
        <v>379</v>
      </c>
      <c r="B575" s="64"/>
      <c r="C575" s="63" t="s">
        <v>227</v>
      </c>
      <c r="D575" s="14"/>
      <c r="E575" s="159"/>
      <c r="F575" s="14"/>
      <c r="G575" s="79" t="s">
        <v>296</v>
      </c>
      <c r="H575" s="18"/>
      <c r="I575" s="48">
        <v>-15</v>
      </c>
      <c r="J575" s="14"/>
      <c r="K575" s="72">
        <v>3349996.01</v>
      </c>
      <c r="L575" s="69"/>
      <c r="M575" s="71">
        <v>608441.65</v>
      </c>
      <c r="N575" s="71"/>
      <c r="O575" s="71">
        <v>3244054</v>
      </c>
      <c r="P575" s="71"/>
      <c r="Q575" s="71">
        <v>107754</v>
      </c>
      <c r="R575" s="14"/>
      <c r="S575" s="61">
        <v>3.22</v>
      </c>
      <c r="U575" s="62">
        <v>30.1</v>
      </c>
    </row>
    <row r="576" spans="1:21" x14ac:dyDescent="0.2">
      <c r="A576" s="168">
        <v>380</v>
      </c>
      <c r="B576" s="64"/>
      <c r="C576" s="63" t="s">
        <v>102</v>
      </c>
      <c r="D576" s="14"/>
      <c r="E576" s="159"/>
      <c r="F576" s="14"/>
      <c r="G576" s="79" t="s">
        <v>297</v>
      </c>
      <c r="H576" s="18"/>
      <c r="I576" s="48">
        <v>-25</v>
      </c>
      <c r="J576" s="14"/>
      <c r="K576" s="72">
        <v>130250005.03</v>
      </c>
      <c r="L576" s="69"/>
      <c r="M576" s="71">
        <v>47528303.950000003</v>
      </c>
      <c r="N576" s="71"/>
      <c r="O576" s="71">
        <v>115284202</v>
      </c>
      <c r="P576" s="71"/>
      <c r="Q576" s="71">
        <v>2796194</v>
      </c>
      <c r="R576" s="14"/>
      <c r="S576" s="61">
        <v>2.15</v>
      </c>
      <c r="U576" s="62">
        <v>41.2</v>
      </c>
    </row>
    <row r="577" spans="1:21" x14ac:dyDescent="0.2">
      <c r="A577" s="168">
        <v>381</v>
      </c>
      <c r="B577" s="64"/>
      <c r="C577" s="63" t="s">
        <v>103</v>
      </c>
      <c r="D577" s="14"/>
      <c r="E577" s="159"/>
      <c r="F577" s="14"/>
      <c r="G577" s="79" t="s">
        <v>218</v>
      </c>
      <c r="H577" s="18"/>
      <c r="I577" s="56">
        <v>-3</v>
      </c>
      <c r="J577" s="14"/>
      <c r="K577" s="72">
        <v>55834070.649999999</v>
      </c>
      <c r="L577" s="69"/>
      <c r="M577" s="71">
        <v>9053001.8000000007</v>
      </c>
      <c r="N577" s="71"/>
      <c r="O577" s="71">
        <v>48456091</v>
      </c>
      <c r="P577" s="71"/>
      <c r="Q577" s="71">
        <v>1864518</v>
      </c>
      <c r="R577" s="14"/>
      <c r="S577" s="61">
        <v>3.34</v>
      </c>
      <c r="U577" s="62">
        <v>26</v>
      </c>
    </row>
    <row r="578" spans="1:21" x14ac:dyDescent="0.2">
      <c r="A578" s="168">
        <v>385</v>
      </c>
      <c r="B578" s="64"/>
      <c r="C578" s="63" t="s">
        <v>161</v>
      </c>
      <c r="D578" s="14"/>
      <c r="E578" s="159"/>
      <c r="F578" s="14"/>
      <c r="G578" s="79" t="s">
        <v>298</v>
      </c>
      <c r="H578" s="18"/>
      <c r="I578" s="48">
        <v>-15</v>
      </c>
      <c r="J578" s="14"/>
      <c r="K578" s="72">
        <v>2476547.94</v>
      </c>
      <c r="L578" s="69"/>
      <c r="M578" s="71">
        <v>871753.34</v>
      </c>
      <c r="N578" s="71"/>
      <c r="O578" s="71">
        <v>1976277</v>
      </c>
      <c r="P578" s="71"/>
      <c r="Q578" s="71">
        <v>35678</v>
      </c>
      <c r="R578" s="14"/>
      <c r="S578" s="61">
        <v>1.44</v>
      </c>
      <c r="U578" s="62">
        <v>55.4</v>
      </c>
    </row>
    <row r="579" spans="1:21" x14ac:dyDescent="0.2">
      <c r="A579" s="168">
        <v>387</v>
      </c>
      <c r="B579" s="64"/>
      <c r="C579" s="63" t="s">
        <v>131</v>
      </c>
      <c r="D579" s="14"/>
      <c r="E579" s="159"/>
      <c r="F579" s="14"/>
      <c r="G579" s="79" t="s">
        <v>220</v>
      </c>
      <c r="H579" s="18"/>
      <c r="I579" s="48">
        <v>0</v>
      </c>
      <c r="J579" s="14"/>
      <c r="K579" s="68">
        <v>539.29</v>
      </c>
      <c r="L579" s="69"/>
      <c r="M579" s="70">
        <v>539.29</v>
      </c>
      <c r="N579" s="71"/>
      <c r="O579" s="70">
        <v>0</v>
      </c>
      <c r="P579" s="71"/>
      <c r="Q579" s="70">
        <v>0</v>
      </c>
      <c r="R579" s="14"/>
      <c r="S579" s="61">
        <v>0</v>
      </c>
      <c r="U579" s="62">
        <v>0</v>
      </c>
    </row>
    <row r="580" spans="1:21" x14ac:dyDescent="0.2">
      <c r="A580" s="64"/>
      <c r="B580" s="64"/>
      <c r="C580" s="63"/>
      <c r="D580" s="14"/>
      <c r="E580" s="159"/>
      <c r="F580" s="14"/>
      <c r="G580" s="47"/>
      <c r="H580" s="18"/>
      <c r="I580" s="48"/>
      <c r="J580" s="14"/>
      <c r="K580" s="19"/>
      <c r="L580" s="14"/>
      <c r="M580" s="24"/>
      <c r="N580" s="24"/>
      <c r="O580" s="24"/>
      <c r="P580" s="24"/>
      <c r="Q580" s="24"/>
      <c r="R580" s="14"/>
      <c r="S580" s="61"/>
      <c r="U580" s="62"/>
    </row>
    <row r="581" spans="1:21" ht="15.75" x14ac:dyDescent="0.25">
      <c r="A581" s="108" t="s">
        <v>110</v>
      </c>
      <c r="B581" s="67"/>
      <c r="C581" s="14"/>
      <c r="D581" s="14"/>
      <c r="E581" s="159"/>
      <c r="F581" s="14"/>
      <c r="G581" s="47"/>
      <c r="H581" s="18"/>
      <c r="I581" s="48"/>
      <c r="J581" s="14"/>
      <c r="K581" s="147">
        <f>SUBTOTAL(9,K571:K580)</f>
        <v>469227390.40999997</v>
      </c>
      <c r="L581" s="109"/>
      <c r="M581" s="110">
        <f>SUBTOTAL(9,M571:M580)</f>
        <v>137964594.68000001</v>
      </c>
      <c r="N581" s="110"/>
      <c r="O581" s="110">
        <f>SUBTOTAL(9,O571:O580)</f>
        <v>421275334</v>
      </c>
      <c r="P581" s="110"/>
      <c r="Q581" s="110">
        <f>SUBTOTAL(9,Q571:Q580)</f>
        <v>10771102</v>
      </c>
      <c r="R581" s="109"/>
      <c r="S581" s="128">
        <f>ROUND(Q581/K581*100,2)</f>
        <v>2.2999999999999998</v>
      </c>
      <c r="U581" s="62"/>
    </row>
    <row r="582" spans="1:21" x14ac:dyDescent="0.2">
      <c r="A582" s="64" t="s">
        <v>59</v>
      </c>
      <c r="B582" s="64"/>
      <c r="C582" s="14"/>
      <c r="D582" s="14"/>
      <c r="E582" s="159"/>
      <c r="F582" s="14"/>
      <c r="G582" s="47"/>
      <c r="H582" s="18"/>
      <c r="I582" s="48"/>
      <c r="J582" s="14"/>
      <c r="K582" s="19"/>
      <c r="L582" s="14"/>
      <c r="M582" s="24"/>
      <c r="N582" s="24"/>
      <c r="O582" s="24"/>
      <c r="P582" s="24"/>
      <c r="Q582" s="24"/>
      <c r="R582" s="14"/>
      <c r="S582" s="61"/>
      <c r="U582" s="62"/>
    </row>
    <row r="583" spans="1:21" ht="15.75" x14ac:dyDescent="0.25">
      <c r="A583" s="108" t="s">
        <v>111</v>
      </c>
      <c r="B583" s="108"/>
      <c r="C583" s="14"/>
      <c r="D583" s="14"/>
      <c r="E583" s="159"/>
      <c r="F583" s="14"/>
      <c r="G583" s="47"/>
      <c r="H583" s="18"/>
      <c r="I583" s="48"/>
      <c r="J583" s="14"/>
      <c r="K583" s="19"/>
      <c r="L583" s="14"/>
      <c r="M583" s="24"/>
      <c r="N583" s="24"/>
      <c r="O583" s="24"/>
      <c r="P583" s="24"/>
      <c r="Q583" s="24"/>
      <c r="R583" s="14"/>
      <c r="S583" s="61"/>
      <c r="U583" s="62"/>
    </row>
    <row r="584" spans="1:21" ht="15.75" x14ac:dyDescent="0.25">
      <c r="A584" s="108"/>
      <c r="B584" s="108"/>
      <c r="C584" s="14"/>
      <c r="D584" s="14"/>
      <c r="E584" s="159"/>
      <c r="F584" s="14"/>
      <c r="G584" s="47"/>
      <c r="H584" s="18"/>
      <c r="I584" s="48"/>
      <c r="J584" s="14"/>
      <c r="K584" s="19"/>
      <c r="L584" s="14"/>
      <c r="M584" s="24"/>
      <c r="N584" s="24"/>
      <c r="O584" s="24"/>
      <c r="P584" s="24"/>
      <c r="Q584" s="24"/>
      <c r="R584" s="14"/>
      <c r="S584" s="61"/>
      <c r="U584" s="62"/>
    </row>
    <row r="585" spans="1:21" x14ac:dyDescent="0.2">
      <c r="A585" s="168">
        <v>390.1</v>
      </c>
      <c r="B585" s="64"/>
      <c r="C585" s="14" t="s">
        <v>112</v>
      </c>
      <c r="D585" s="14"/>
      <c r="E585" s="159"/>
      <c r="F585" s="14"/>
      <c r="G585" s="79" t="s">
        <v>219</v>
      </c>
      <c r="H585" s="18"/>
      <c r="I585" s="48">
        <v>-5</v>
      </c>
      <c r="J585" s="14"/>
      <c r="K585" s="72">
        <v>4111073.85</v>
      </c>
      <c r="L585" s="69"/>
      <c r="M585" s="71">
        <v>1937601.24</v>
      </c>
      <c r="N585" s="71"/>
      <c r="O585" s="71">
        <v>2379026</v>
      </c>
      <c r="P585" s="71"/>
      <c r="Q585" s="71">
        <v>138479</v>
      </c>
      <c r="R585" s="14"/>
      <c r="S585" s="61">
        <v>3.37</v>
      </c>
      <c r="U585" s="62">
        <v>17.2</v>
      </c>
    </row>
    <row r="586" spans="1:21" x14ac:dyDescent="0.2">
      <c r="A586" s="170">
        <v>391.1</v>
      </c>
      <c r="B586" s="49"/>
      <c r="C586" s="173" t="s">
        <v>204</v>
      </c>
      <c r="D586" s="14"/>
      <c r="E586" s="159"/>
      <c r="F586" s="14"/>
      <c r="G586" s="79" t="s">
        <v>9</v>
      </c>
      <c r="H586" s="18"/>
      <c r="I586" s="48">
        <v>0</v>
      </c>
      <c r="J586" s="14"/>
      <c r="K586" s="72">
        <v>12222.51</v>
      </c>
      <c r="L586" s="69"/>
      <c r="M586" s="71">
        <v>6111</v>
      </c>
      <c r="N586" s="71"/>
      <c r="O586" s="71">
        <v>6112</v>
      </c>
      <c r="P586" s="71"/>
      <c r="Q586" s="71">
        <v>2445</v>
      </c>
      <c r="R586" s="14"/>
      <c r="S586" s="61">
        <v>20</v>
      </c>
      <c r="U586" s="62">
        <v>2.5</v>
      </c>
    </row>
    <row r="587" spans="1:21" x14ac:dyDescent="0.2">
      <c r="A587" s="168"/>
      <c r="B587" s="64"/>
      <c r="C587" s="14"/>
      <c r="D587" s="14"/>
      <c r="E587" s="159"/>
      <c r="F587" s="14"/>
      <c r="G587" s="79"/>
      <c r="H587" s="18"/>
      <c r="I587" s="48"/>
      <c r="J587" s="14"/>
      <c r="K587" s="72"/>
      <c r="L587" s="69"/>
      <c r="M587" s="71"/>
      <c r="N587" s="71"/>
      <c r="O587" s="71"/>
      <c r="P587" s="71"/>
      <c r="Q587" s="71"/>
      <c r="R587" s="14"/>
      <c r="S587" s="61"/>
      <c r="U587" s="62"/>
    </row>
    <row r="588" spans="1:21" x14ac:dyDescent="0.2">
      <c r="A588" s="168"/>
      <c r="B588" s="64"/>
      <c r="C588" s="14" t="s">
        <v>162</v>
      </c>
      <c r="D588" s="14"/>
      <c r="E588" s="159"/>
      <c r="F588" s="14"/>
      <c r="G588" s="79"/>
      <c r="H588" s="18"/>
      <c r="I588" s="48"/>
      <c r="J588" s="14"/>
      <c r="K588" s="72"/>
      <c r="L588" s="69"/>
      <c r="M588" s="71"/>
      <c r="N588" s="71"/>
      <c r="O588" s="71"/>
      <c r="P588" s="71"/>
      <c r="Q588" s="71"/>
      <c r="R588" s="14"/>
      <c r="S588" s="61"/>
      <c r="U588" s="62"/>
    </row>
    <row r="589" spans="1:21" x14ac:dyDescent="0.2">
      <c r="A589" s="168">
        <v>392.2</v>
      </c>
      <c r="B589" s="64"/>
      <c r="C589" t="s">
        <v>163</v>
      </c>
      <c r="D589" s="14"/>
      <c r="E589" s="159"/>
      <c r="F589" s="14"/>
      <c r="G589" s="47" t="s">
        <v>284</v>
      </c>
      <c r="H589" s="18"/>
      <c r="I589" s="56">
        <v>10</v>
      </c>
      <c r="J589" s="14"/>
      <c r="K589" s="19">
        <v>3285771.2</v>
      </c>
      <c r="L589" s="14"/>
      <c r="M589" s="24">
        <v>1271000.47</v>
      </c>
      <c r="N589" s="24"/>
      <c r="O589" s="24">
        <v>1686194</v>
      </c>
      <c r="P589" s="24"/>
      <c r="Q589" s="24">
        <v>180854</v>
      </c>
      <c r="R589" s="14"/>
      <c r="S589" s="61">
        <v>5.5</v>
      </c>
      <c r="U589" s="62">
        <v>9.3000000000000007</v>
      </c>
    </row>
    <row r="590" spans="1:21" x14ac:dyDescent="0.2">
      <c r="A590" s="168">
        <v>392.3</v>
      </c>
      <c r="B590" s="64"/>
      <c r="C590" t="s">
        <v>164</v>
      </c>
      <c r="D590" s="14"/>
      <c r="E590" s="159"/>
      <c r="F590" s="14"/>
      <c r="G590" s="47" t="s">
        <v>285</v>
      </c>
      <c r="H590" s="18"/>
      <c r="I590" s="56">
        <v>10</v>
      </c>
      <c r="J590" s="14"/>
      <c r="K590" s="19">
        <v>1181335.73</v>
      </c>
      <c r="L590" s="14"/>
      <c r="M590" s="24">
        <v>642543.57999999996</v>
      </c>
      <c r="N590" s="24"/>
      <c r="O590" s="24">
        <v>420659</v>
      </c>
      <c r="P590" s="24"/>
      <c r="Q590" s="24">
        <v>34201</v>
      </c>
      <c r="R590" s="14"/>
      <c r="S590" s="61">
        <v>2.9</v>
      </c>
      <c r="U590" s="62">
        <v>12.3</v>
      </c>
    </row>
    <row r="591" spans="1:21" x14ac:dyDescent="0.2">
      <c r="A591" s="168">
        <v>392.5</v>
      </c>
      <c r="B591" s="64"/>
      <c r="C591" t="s">
        <v>167</v>
      </c>
      <c r="D591" s="14"/>
      <c r="E591" s="159"/>
      <c r="F591" s="14"/>
      <c r="G591" s="47" t="s">
        <v>287</v>
      </c>
      <c r="H591" s="18"/>
      <c r="I591" s="56">
        <v>10</v>
      </c>
      <c r="J591" s="14"/>
      <c r="K591" s="20">
        <v>230653</v>
      </c>
      <c r="L591" s="14"/>
      <c r="M591" s="25">
        <v>41739.160000000003</v>
      </c>
      <c r="N591" s="24"/>
      <c r="O591" s="25">
        <v>165849</v>
      </c>
      <c r="P591" s="24"/>
      <c r="Q591" s="25">
        <v>13500</v>
      </c>
      <c r="R591" s="14"/>
      <c r="S591" s="61">
        <v>5.85</v>
      </c>
      <c r="U591" s="62">
        <v>12.3</v>
      </c>
    </row>
    <row r="592" spans="1:21" x14ac:dyDescent="0.2">
      <c r="A592" s="168"/>
      <c r="B592" s="64"/>
      <c r="D592" s="14"/>
      <c r="E592" s="159"/>
      <c r="F592" s="14"/>
      <c r="G592" s="47"/>
      <c r="H592" s="18"/>
      <c r="I592" s="56"/>
      <c r="J592" s="14"/>
      <c r="K592" s="19"/>
      <c r="L592" s="14"/>
      <c r="M592" s="24"/>
      <c r="N592" s="24"/>
      <c r="O592" s="24"/>
      <c r="P592" s="24"/>
      <c r="Q592" s="24"/>
      <c r="R592" s="14"/>
      <c r="S592" s="61"/>
      <c r="U592" s="62"/>
    </row>
    <row r="593" spans="1:21" x14ac:dyDescent="0.2">
      <c r="A593" s="168"/>
      <c r="B593" s="64"/>
      <c r="C593" s="63" t="s">
        <v>363</v>
      </c>
      <c r="D593" s="14"/>
      <c r="E593" s="159"/>
      <c r="F593" s="14"/>
      <c r="G593" s="47"/>
      <c r="H593" s="18"/>
      <c r="I593" s="56"/>
      <c r="J593" s="14"/>
      <c r="K593" s="19">
        <f>SUBTOTAL(9,K589:K592)</f>
        <v>4697759.93</v>
      </c>
      <c r="L593" s="14"/>
      <c r="M593" s="24">
        <f>SUBTOTAL(9,M589:M592)</f>
        <v>1955283.2099999997</v>
      </c>
      <c r="N593" s="24"/>
      <c r="O593" s="24">
        <f>SUBTOTAL(9,O589:O592)</f>
        <v>2272702</v>
      </c>
      <c r="P593" s="24"/>
      <c r="Q593" s="24">
        <f>SUBTOTAL(9,Q589:Q592)</f>
        <v>228555</v>
      </c>
      <c r="R593" s="14"/>
      <c r="S593" s="61">
        <f>ROUND(Q593/K593*100,2)</f>
        <v>4.87</v>
      </c>
      <c r="U593" s="62"/>
    </row>
    <row r="594" spans="1:21" x14ac:dyDescent="0.2">
      <c r="A594" s="168"/>
      <c r="B594" s="64"/>
      <c r="D594" s="14"/>
      <c r="E594" s="159"/>
      <c r="F594" s="14"/>
      <c r="G594" s="47"/>
      <c r="H594" s="18"/>
      <c r="I594" s="56"/>
      <c r="J594" s="14"/>
      <c r="K594" s="19"/>
      <c r="L594" s="14"/>
      <c r="M594" s="24"/>
      <c r="N594" s="24"/>
      <c r="O594" s="24"/>
      <c r="P594" s="24"/>
      <c r="Q594" s="24"/>
      <c r="R594" s="14"/>
      <c r="S594" s="61"/>
      <c r="U594" s="62"/>
    </row>
    <row r="595" spans="1:21" x14ac:dyDescent="0.2">
      <c r="A595" s="168">
        <v>393</v>
      </c>
      <c r="B595" s="64"/>
      <c r="C595" s="63" t="s">
        <v>115</v>
      </c>
      <c r="D595" s="14"/>
      <c r="E595" s="159"/>
      <c r="F595" s="14"/>
      <c r="G595" s="47" t="s">
        <v>10</v>
      </c>
      <c r="H595" s="18"/>
      <c r="I595" s="56">
        <v>0</v>
      </c>
      <c r="J595" s="14"/>
      <c r="K595" s="72">
        <v>20791.82</v>
      </c>
      <c r="L595" s="69"/>
      <c r="M595" s="71">
        <v>17010.09</v>
      </c>
      <c r="N595" s="71"/>
      <c r="O595" s="71">
        <v>3782</v>
      </c>
      <c r="P595" s="71"/>
      <c r="Q595" s="71">
        <v>831</v>
      </c>
      <c r="R595" s="14"/>
      <c r="S595" s="61">
        <v>4</v>
      </c>
      <c r="U595" s="62">
        <v>4.5999999999999996</v>
      </c>
    </row>
    <row r="596" spans="1:21" x14ac:dyDescent="0.2">
      <c r="A596" s="168">
        <v>394</v>
      </c>
      <c r="B596" s="64"/>
      <c r="C596" s="63" t="s">
        <v>146</v>
      </c>
      <c r="D596" s="14"/>
      <c r="E596" s="159"/>
      <c r="F596" s="14"/>
      <c r="G596" s="47" t="s">
        <v>11</v>
      </c>
      <c r="H596" s="18"/>
      <c r="I596" s="56">
        <v>0</v>
      </c>
      <c r="J596" s="14"/>
      <c r="K596" s="72">
        <v>962772.04</v>
      </c>
      <c r="L596" s="69"/>
      <c r="M596" s="71">
        <v>512505</v>
      </c>
      <c r="N596" s="71"/>
      <c r="O596" s="71">
        <v>450267</v>
      </c>
      <c r="P596" s="71"/>
      <c r="Q596" s="71">
        <v>48105</v>
      </c>
      <c r="R596" s="14"/>
      <c r="S596" s="61">
        <v>5</v>
      </c>
      <c r="U596" s="62">
        <v>9.4</v>
      </c>
    </row>
    <row r="597" spans="1:21" x14ac:dyDescent="0.2">
      <c r="A597" s="168">
        <v>395</v>
      </c>
      <c r="B597" s="64"/>
      <c r="C597" s="63" t="s">
        <v>116</v>
      </c>
      <c r="D597" s="14"/>
      <c r="E597" s="159"/>
      <c r="F597" s="14"/>
      <c r="G597" s="47" t="s">
        <v>12</v>
      </c>
      <c r="H597" s="18"/>
      <c r="I597" s="56">
        <v>0</v>
      </c>
      <c r="J597" s="14"/>
      <c r="K597" s="72">
        <v>18586.310000000001</v>
      </c>
      <c r="L597" s="69"/>
      <c r="M597" s="71">
        <v>3103.74</v>
      </c>
      <c r="N597" s="71"/>
      <c r="O597" s="71">
        <v>15483</v>
      </c>
      <c r="P597" s="71"/>
      <c r="Q597" s="71">
        <v>1239</v>
      </c>
      <c r="R597" s="14"/>
      <c r="S597" s="61">
        <v>6.67</v>
      </c>
      <c r="U597" s="62">
        <v>12.5</v>
      </c>
    </row>
    <row r="598" spans="1:21" x14ac:dyDescent="0.2">
      <c r="A598" s="168">
        <v>396.5</v>
      </c>
      <c r="B598" s="64"/>
      <c r="C598" s="63" t="s">
        <v>168</v>
      </c>
      <c r="D598" s="14"/>
      <c r="E598" s="159"/>
      <c r="F598" s="14"/>
      <c r="G598" s="47" t="s">
        <v>290</v>
      </c>
      <c r="H598" s="18"/>
      <c r="I598" s="56">
        <v>0</v>
      </c>
      <c r="J598" s="14"/>
      <c r="K598" s="72">
        <v>43833.95</v>
      </c>
      <c r="L598" s="69"/>
      <c r="M598" s="71">
        <v>44377.52</v>
      </c>
      <c r="N598" s="71"/>
      <c r="O598" s="71">
        <v>-544</v>
      </c>
      <c r="P598" s="71"/>
      <c r="Q598" s="71">
        <v>0</v>
      </c>
      <c r="R598" s="14"/>
      <c r="S598" s="61">
        <v>0</v>
      </c>
      <c r="U598" s="62">
        <v>0</v>
      </c>
    </row>
    <row r="599" spans="1:21" x14ac:dyDescent="0.2">
      <c r="A599" s="168">
        <v>397</v>
      </c>
      <c r="B599" s="64"/>
      <c r="C599" s="66" t="s">
        <v>118</v>
      </c>
      <c r="D599" s="14"/>
      <c r="E599" s="159"/>
      <c r="F599" s="14"/>
      <c r="G599" s="47" t="s">
        <v>12</v>
      </c>
      <c r="H599" s="18"/>
      <c r="I599" s="56">
        <v>0</v>
      </c>
      <c r="J599" s="14"/>
      <c r="K599" s="72">
        <v>766396.89</v>
      </c>
      <c r="L599" s="69"/>
      <c r="M599" s="71">
        <v>417995</v>
      </c>
      <c r="N599" s="71"/>
      <c r="O599" s="71">
        <v>348402</v>
      </c>
      <c r="P599" s="71"/>
      <c r="Q599" s="71">
        <v>51090</v>
      </c>
      <c r="R599" s="14"/>
      <c r="S599" s="61">
        <v>6.67</v>
      </c>
      <c r="U599" s="62">
        <v>6.8</v>
      </c>
    </row>
    <row r="600" spans="1:21" x14ac:dyDescent="0.2">
      <c r="A600" s="168"/>
      <c r="B600" s="64"/>
      <c r="C600" s="66"/>
      <c r="D600" s="14"/>
      <c r="E600" s="159"/>
      <c r="F600" s="14"/>
      <c r="G600" s="47"/>
      <c r="H600" s="18"/>
      <c r="I600" s="56"/>
      <c r="J600" s="14"/>
      <c r="K600" s="72"/>
      <c r="L600" s="69"/>
      <c r="M600" s="71"/>
      <c r="N600" s="71"/>
      <c r="O600" s="71"/>
      <c r="P600" s="71"/>
      <c r="Q600" s="71"/>
      <c r="R600" s="14"/>
      <c r="S600" s="61"/>
      <c r="U600" s="62"/>
    </row>
    <row r="601" spans="1:21" s="36" customFormat="1" x14ac:dyDescent="0.2">
      <c r="A601" s="201">
        <v>398</v>
      </c>
      <c r="B601" s="94"/>
      <c r="C601" s="183" t="s">
        <v>64</v>
      </c>
      <c r="D601" s="39"/>
      <c r="E601" s="176"/>
      <c r="F601" s="39"/>
      <c r="G601" s="184"/>
      <c r="H601" s="45"/>
      <c r="I601" s="185"/>
      <c r="J601" s="39"/>
      <c r="K601" s="75"/>
      <c r="L601" s="76"/>
      <c r="M601" s="77"/>
      <c r="N601" s="77"/>
      <c r="O601" s="77"/>
      <c r="P601" s="77"/>
      <c r="Q601" s="77"/>
      <c r="R601" s="39"/>
      <c r="S601" s="146"/>
      <c r="T601" s="84"/>
      <c r="U601" s="177"/>
    </row>
    <row r="602" spans="1:21" s="36" customFormat="1" x14ac:dyDescent="0.2">
      <c r="A602" s="94"/>
      <c r="B602" s="94"/>
      <c r="C602" s="49" t="s">
        <v>308</v>
      </c>
      <c r="D602" s="39"/>
      <c r="E602" s="176"/>
      <c r="F602" s="39"/>
      <c r="G602" s="163" t="s">
        <v>307</v>
      </c>
      <c r="H602" s="180"/>
      <c r="I602" s="186"/>
      <c r="J602" s="39"/>
      <c r="K602" s="75">
        <v>2367.16</v>
      </c>
      <c r="L602" s="76"/>
      <c r="M602" s="77">
        <v>2367</v>
      </c>
      <c r="N602" s="77"/>
      <c r="O602" s="77">
        <v>0</v>
      </c>
      <c r="P602" s="77"/>
      <c r="Q602" s="77">
        <v>0</v>
      </c>
      <c r="R602" s="39"/>
      <c r="S602" s="146">
        <v>0</v>
      </c>
      <c r="T602" s="84"/>
      <c r="U602" s="177">
        <v>0</v>
      </c>
    </row>
    <row r="603" spans="1:21" s="36" customFormat="1" x14ac:dyDescent="0.2">
      <c r="A603" s="94"/>
      <c r="B603" s="94"/>
      <c r="C603" s="49" t="s">
        <v>309</v>
      </c>
      <c r="D603" s="39"/>
      <c r="E603" s="176"/>
      <c r="F603" s="39"/>
      <c r="G603" s="184" t="s">
        <v>13</v>
      </c>
      <c r="H603" s="45"/>
      <c r="I603" s="185">
        <v>0</v>
      </c>
      <c r="J603" s="39"/>
      <c r="K603" s="68">
        <v>6732.6</v>
      </c>
      <c r="L603" s="76"/>
      <c r="M603" s="70">
        <v>338</v>
      </c>
      <c r="N603" s="77"/>
      <c r="O603" s="70">
        <v>6395</v>
      </c>
      <c r="P603" s="77"/>
      <c r="Q603" s="70">
        <v>673</v>
      </c>
      <c r="R603" s="39"/>
      <c r="S603" s="146">
        <v>10</v>
      </c>
      <c r="T603" s="84"/>
      <c r="U603" s="177">
        <v>9.5</v>
      </c>
    </row>
    <row r="604" spans="1:21" s="36" customFormat="1" x14ac:dyDescent="0.2">
      <c r="A604" s="94"/>
      <c r="B604" s="94"/>
      <c r="C604" s="9"/>
      <c r="D604" s="39"/>
      <c r="E604" s="176"/>
      <c r="F604" s="39"/>
      <c r="G604" s="184"/>
      <c r="H604" s="45"/>
      <c r="I604" s="185"/>
      <c r="J604" s="39"/>
      <c r="K604" s="75"/>
      <c r="L604" s="76"/>
      <c r="M604" s="77"/>
      <c r="N604" s="77"/>
      <c r="O604" s="77"/>
      <c r="P604" s="77"/>
      <c r="Q604" s="77"/>
      <c r="R604" s="39"/>
      <c r="S604" s="146"/>
      <c r="T604" s="84"/>
      <c r="U604" s="177"/>
    </row>
    <row r="605" spans="1:21" s="36" customFormat="1" x14ac:dyDescent="0.2">
      <c r="A605" s="94"/>
      <c r="B605" s="94"/>
      <c r="C605" s="138" t="s">
        <v>366</v>
      </c>
      <c r="D605" s="39"/>
      <c r="E605" s="176"/>
      <c r="F605" s="39"/>
      <c r="G605" s="184"/>
      <c r="H605" s="45"/>
      <c r="I605" s="185"/>
      <c r="J605" s="39"/>
      <c r="K605" s="187">
        <f>SUBTOTAL(9,K602:K604)</f>
        <v>9099.76</v>
      </c>
      <c r="L605" s="59"/>
      <c r="M605" s="188">
        <f>SUBTOTAL(9,M602:M604)</f>
        <v>2705</v>
      </c>
      <c r="N605" s="60"/>
      <c r="O605" s="188">
        <f>SUBTOTAL(9,O602:O604)</f>
        <v>6395</v>
      </c>
      <c r="P605" s="60"/>
      <c r="Q605" s="188">
        <f>SUBTOTAL(9,Q602:Q604)</f>
        <v>673</v>
      </c>
      <c r="R605" s="160"/>
      <c r="S605" s="129">
        <f>ROUND(Q605/K605*100,2)</f>
        <v>7.4</v>
      </c>
      <c r="T605" s="84"/>
      <c r="U605" s="177"/>
    </row>
    <row r="606" spans="1:21" x14ac:dyDescent="0.2">
      <c r="A606" s="64"/>
      <c r="B606" s="64"/>
      <c r="C606" s="66"/>
      <c r="D606" s="14"/>
      <c r="E606" s="159"/>
      <c r="F606" s="14"/>
      <c r="G606" s="47"/>
      <c r="H606" s="18"/>
      <c r="I606" s="56"/>
      <c r="J606" s="14"/>
      <c r="K606" s="19"/>
      <c r="L606" s="14"/>
      <c r="M606" s="24"/>
      <c r="N606" s="24"/>
      <c r="O606" s="24"/>
      <c r="P606" s="24"/>
      <c r="Q606" s="24"/>
      <c r="R606" s="14"/>
      <c r="S606" s="61"/>
      <c r="U606" s="62"/>
    </row>
    <row r="607" spans="1:21" ht="15.75" x14ac:dyDescent="0.25">
      <c r="A607" s="108" t="s">
        <v>119</v>
      </c>
      <c r="B607" s="67"/>
      <c r="C607" s="14"/>
      <c r="D607" s="14"/>
      <c r="E607" s="159"/>
      <c r="F607" s="14"/>
      <c r="G607" s="47"/>
      <c r="H607" s="18"/>
      <c r="I607" s="48"/>
      <c r="J607" s="14"/>
      <c r="K607" s="153">
        <f>SUBTOTAL(9,K585:K606)</f>
        <v>10642537.060000002</v>
      </c>
      <c r="L607" s="109"/>
      <c r="M607" s="140">
        <f>SUBTOTAL(9,M585:M606)</f>
        <v>4896691.8</v>
      </c>
      <c r="N607" s="110"/>
      <c r="O607" s="140">
        <f>SUBTOTAL(9,O585:O606)</f>
        <v>5481625</v>
      </c>
      <c r="P607" s="110"/>
      <c r="Q607" s="140">
        <f>SUBTOTAL(9,Q585:Q606)</f>
        <v>471417</v>
      </c>
      <c r="R607" s="109"/>
      <c r="S607" s="128">
        <f>ROUND(Q607/K607*100,2)</f>
        <v>4.43</v>
      </c>
      <c r="U607" s="62"/>
    </row>
    <row r="608" spans="1:21" x14ac:dyDescent="0.2">
      <c r="A608" s="64" t="s">
        <v>59</v>
      </c>
      <c r="B608" s="64"/>
      <c r="C608" s="14"/>
      <c r="D608" s="14"/>
      <c r="E608" s="159"/>
      <c r="F608" s="14"/>
      <c r="G608" s="47"/>
      <c r="H608" s="18"/>
      <c r="I608" s="48"/>
      <c r="J608" s="14"/>
      <c r="K608" s="73"/>
      <c r="L608" s="14"/>
      <c r="M608" s="74"/>
      <c r="N608" s="24"/>
      <c r="O608" s="74"/>
      <c r="P608" s="24"/>
      <c r="Q608" s="74"/>
      <c r="R608" s="14"/>
      <c r="S608" s="61"/>
      <c r="U608" s="62"/>
    </row>
    <row r="609" spans="1:23" ht="15.75" x14ac:dyDescent="0.25">
      <c r="A609" s="93" t="s">
        <v>192</v>
      </c>
      <c r="B609" s="93"/>
      <c r="C609" s="63"/>
      <c r="D609" s="14"/>
      <c r="E609" s="159"/>
      <c r="F609" s="14"/>
      <c r="G609" s="47"/>
      <c r="H609" s="18"/>
      <c r="I609" s="48"/>
      <c r="J609" s="14"/>
      <c r="K609" s="119">
        <f>SUBTOTAL(9,K545:K608)</f>
        <v>487050625.4000001</v>
      </c>
      <c r="L609" s="103"/>
      <c r="M609" s="120">
        <f>SUBTOTAL(9,M545:M608)</f>
        <v>144378605.12000006</v>
      </c>
      <c r="N609" s="104"/>
      <c r="O609" s="120">
        <f>SUBTOTAL(9,O545:O608)</f>
        <v>432427010</v>
      </c>
      <c r="P609" s="104"/>
      <c r="Q609" s="120">
        <f>SUBTOTAL(9,Q545:Q608)</f>
        <v>11375118</v>
      </c>
      <c r="R609" s="103"/>
      <c r="S609" s="130">
        <f>ROUND(Q609/K609*100,2)</f>
        <v>2.34</v>
      </c>
      <c r="U609" s="62"/>
    </row>
    <row r="610" spans="1:23" x14ac:dyDescent="0.2">
      <c r="A610" s="49" t="s">
        <v>59</v>
      </c>
      <c r="B610" s="49"/>
      <c r="C610" s="46"/>
      <c r="E610" s="159"/>
      <c r="G610" s="51"/>
      <c r="H610" s="30"/>
      <c r="I610" s="52"/>
      <c r="K610" s="111"/>
      <c r="L610" s="36"/>
      <c r="M610" s="112"/>
      <c r="N610" s="112"/>
      <c r="O610" s="112"/>
      <c r="P610" s="112"/>
      <c r="Q610" s="112"/>
      <c r="R610" s="36"/>
      <c r="S610" s="131"/>
      <c r="U610" s="135"/>
    </row>
    <row r="611" spans="1:23" s="98" customFormat="1" ht="16.5" thickBot="1" x14ac:dyDescent="0.3">
      <c r="A611" s="93" t="s">
        <v>29</v>
      </c>
      <c r="B611" s="93"/>
      <c r="C611" s="108"/>
      <c r="E611" s="159"/>
      <c r="G611" s="5"/>
      <c r="H611" s="113"/>
      <c r="I611" s="114"/>
      <c r="K611" s="97">
        <f>SUBTOTAL(9,K443:K610)</f>
        <v>1480950067.4500003</v>
      </c>
      <c r="M611" s="99">
        <f>SUBTOTAL(9,M443:M610)</f>
        <v>455895914.98999989</v>
      </c>
      <c r="N611" s="100"/>
      <c r="O611" s="99">
        <f>SUBTOTAL(9,O443:O610)</f>
        <v>1288376227</v>
      </c>
      <c r="P611" s="100"/>
      <c r="Q611" s="99">
        <f>SUBTOTAL(9,Q443:Q610)</f>
        <v>35541819</v>
      </c>
      <c r="S611" s="128">
        <f>ROUND(Q611/K611*100,2)</f>
        <v>2.4</v>
      </c>
      <c r="T611" s="113"/>
      <c r="U611" s="136"/>
      <c r="W611"/>
    </row>
    <row r="612" spans="1:23" ht="15.75" thickTop="1" x14ac:dyDescent="0.2">
      <c r="A612" s="49"/>
      <c r="B612" s="49"/>
      <c r="C612" s="46"/>
      <c r="E612" s="159"/>
      <c r="G612" s="51"/>
      <c r="H612" s="30"/>
      <c r="I612" s="52"/>
      <c r="K612" s="111"/>
      <c r="M612" s="112"/>
      <c r="N612" s="95"/>
      <c r="O612" s="112"/>
      <c r="P612" s="95"/>
      <c r="Q612" s="112"/>
      <c r="S612" s="129"/>
      <c r="U612" s="135"/>
    </row>
    <row r="613" spans="1:23" ht="15.75" x14ac:dyDescent="0.25">
      <c r="A613" s="93" t="s">
        <v>20</v>
      </c>
      <c r="B613" s="93"/>
      <c r="C613" s="108"/>
      <c r="D613" s="98"/>
      <c r="E613" s="159"/>
      <c r="F613" s="98"/>
      <c r="G613" s="5"/>
      <c r="H613" s="113"/>
      <c r="I613" s="114"/>
      <c r="J613" s="98"/>
      <c r="K613" s="115"/>
      <c r="L613" s="98"/>
      <c r="M613" s="116"/>
      <c r="N613" s="100"/>
      <c r="O613" s="116"/>
      <c r="P613" s="100"/>
      <c r="Q613" s="116"/>
      <c r="R613" s="98"/>
      <c r="S613" s="128"/>
      <c r="T613" s="113"/>
      <c r="U613" s="136"/>
    </row>
    <row r="614" spans="1:23" x14ac:dyDescent="0.2">
      <c r="A614" s="49"/>
      <c r="B614" s="49"/>
      <c r="C614" s="46"/>
      <c r="E614" s="159"/>
      <c r="G614" s="51"/>
      <c r="H614" s="30"/>
      <c r="I614" s="52"/>
      <c r="K614" s="31"/>
      <c r="M614" s="32"/>
      <c r="N614" s="26"/>
      <c r="O614" s="32"/>
      <c r="P614" s="26"/>
      <c r="Q614" s="32"/>
      <c r="S614" s="61"/>
      <c r="U614" s="62"/>
    </row>
    <row r="615" spans="1:23" x14ac:dyDescent="0.2">
      <c r="A615" s="49"/>
      <c r="B615" s="49"/>
      <c r="C615" s="46" t="s">
        <v>134</v>
      </c>
      <c r="E615" s="159"/>
      <c r="G615" s="51"/>
      <c r="H615" s="30"/>
      <c r="I615" s="52"/>
      <c r="K615" s="31"/>
      <c r="M615" s="32"/>
      <c r="N615" s="26"/>
      <c r="O615" s="32"/>
      <c r="P615" s="26"/>
      <c r="Q615" s="32"/>
      <c r="S615" s="61"/>
      <c r="U615" s="62"/>
    </row>
    <row r="616" spans="1:23" x14ac:dyDescent="0.2">
      <c r="A616" s="168">
        <v>389.3</v>
      </c>
      <c r="B616" s="64"/>
      <c r="C616" s="14" t="s">
        <v>135</v>
      </c>
      <c r="E616" s="159"/>
      <c r="G616" s="51" t="s">
        <v>7</v>
      </c>
      <c r="H616" s="30"/>
      <c r="I616" s="52">
        <v>0</v>
      </c>
      <c r="K616" s="31">
        <v>3623332</v>
      </c>
      <c r="M616" s="32">
        <v>269422.81</v>
      </c>
      <c r="N616" s="26"/>
      <c r="O616" s="32">
        <v>3353909</v>
      </c>
      <c r="P616" s="26"/>
      <c r="Q616" s="32">
        <v>60342</v>
      </c>
      <c r="S616" s="61">
        <v>1.67</v>
      </c>
      <c r="U616" s="62">
        <v>55.6</v>
      </c>
    </row>
    <row r="617" spans="1:23" x14ac:dyDescent="0.2">
      <c r="A617" s="202">
        <v>389.4</v>
      </c>
      <c r="B617" s="117"/>
      <c r="C617" s="14" t="s">
        <v>136</v>
      </c>
      <c r="E617" s="159"/>
      <c r="G617" s="51" t="s">
        <v>7</v>
      </c>
      <c r="H617" s="30"/>
      <c r="I617" s="52">
        <v>0</v>
      </c>
      <c r="K617" s="22">
        <v>139115.16</v>
      </c>
      <c r="M617" s="27">
        <v>38187.620000000003</v>
      </c>
      <c r="N617" s="26"/>
      <c r="O617" s="27">
        <v>100928</v>
      </c>
      <c r="P617" s="26"/>
      <c r="Q617" s="27">
        <v>1752</v>
      </c>
      <c r="S617" s="61">
        <v>1.26</v>
      </c>
      <c r="U617" s="62">
        <v>57.6</v>
      </c>
    </row>
    <row r="618" spans="1:23" x14ac:dyDescent="0.2">
      <c r="A618" s="170"/>
      <c r="B618" s="49"/>
      <c r="C618" s="46" t="s">
        <v>59</v>
      </c>
      <c r="E618" s="159"/>
      <c r="G618" s="51"/>
      <c r="H618" s="30"/>
      <c r="I618" s="52"/>
      <c r="K618" s="31"/>
      <c r="M618" s="32"/>
      <c r="N618" s="26"/>
      <c r="O618" s="32"/>
      <c r="P618" s="26"/>
      <c r="Q618" s="32"/>
      <c r="S618" s="61"/>
      <c r="U618" s="62"/>
    </row>
    <row r="619" spans="1:23" x14ac:dyDescent="0.2">
      <c r="A619" s="170"/>
      <c r="B619" s="49"/>
      <c r="C619" s="63" t="s">
        <v>367</v>
      </c>
      <c r="E619" s="159"/>
      <c r="G619" s="51"/>
      <c r="H619" s="30"/>
      <c r="I619" s="52"/>
      <c r="K619" s="31">
        <f>SUBTOTAL(9,K616:K618)</f>
        <v>3762447.16</v>
      </c>
      <c r="M619" s="32">
        <f>SUBTOTAL(9,M616:M618)</f>
        <v>307610.43</v>
      </c>
      <c r="N619" s="26"/>
      <c r="O619" s="32">
        <f>SUBTOTAL(9,O616:O618)</f>
        <v>3454837</v>
      </c>
      <c r="P619" s="26"/>
      <c r="Q619" s="32">
        <f>SUBTOTAL(9,Q616:Q618)</f>
        <v>62094</v>
      </c>
      <c r="S619" s="61">
        <f>ROUND(Q619/K619*100,2)</f>
        <v>1.65</v>
      </c>
      <c r="U619" s="62"/>
    </row>
    <row r="620" spans="1:23" x14ac:dyDescent="0.2">
      <c r="A620" s="170"/>
      <c r="B620" s="49"/>
      <c r="C620" s="46" t="s">
        <v>59</v>
      </c>
      <c r="E620" s="159"/>
      <c r="G620" s="51"/>
      <c r="H620" s="30"/>
      <c r="I620" s="52"/>
      <c r="K620" s="31"/>
      <c r="M620" s="32"/>
      <c r="N620" s="26"/>
      <c r="O620" s="32"/>
      <c r="P620" s="26"/>
      <c r="Q620" s="32"/>
      <c r="S620" s="61"/>
      <c r="U620" s="62"/>
    </row>
    <row r="621" spans="1:23" x14ac:dyDescent="0.2">
      <c r="A621" s="170">
        <v>390.1</v>
      </c>
      <c r="B621" s="49"/>
      <c r="C621" s="46" t="s">
        <v>112</v>
      </c>
      <c r="E621" s="159"/>
      <c r="G621" s="51" t="s">
        <v>217</v>
      </c>
      <c r="H621" s="30"/>
      <c r="I621" s="52">
        <v>-10</v>
      </c>
      <c r="K621" s="31">
        <v>159324485.81</v>
      </c>
      <c r="M621" s="32">
        <v>14881362.93</v>
      </c>
      <c r="N621" s="26"/>
      <c r="O621" s="32">
        <v>160375571</v>
      </c>
      <c r="P621" s="26"/>
      <c r="Q621" s="32">
        <v>3907317</v>
      </c>
      <c r="S621" s="61">
        <v>2.4500000000000002</v>
      </c>
      <c r="U621" s="62">
        <v>41</v>
      </c>
    </row>
    <row r="622" spans="1:23" x14ac:dyDescent="0.2">
      <c r="A622" s="170"/>
      <c r="B622" s="49"/>
      <c r="C622" s="46" t="s">
        <v>59</v>
      </c>
      <c r="E622" s="159"/>
      <c r="G622" s="51"/>
      <c r="H622" s="30"/>
      <c r="I622" s="52"/>
      <c r="K622" s="31"/>
      <c r="M622" s="32"/>
      <c r="N622" s="26"/>
      <c r="O622" s="32"/>
      <c r="P622" s="26"/>
      <c r="Q622" s="32"/>
      <c r="S622" s="61"/>
      <c r="U622" s="62"/>
    </row>
    <row r="623" spans="1:23" x14ac:dyDescent="0.2">
      <c r="A623" s="170"/>
      <c r="B623" s="49"/>
      <c r="C623" s="46" t="s">
        <v>113</v>
      </c>
      <c r="E623" s="159"/>
      <c r="G623" s="51"/>
      <c r="H623" s="30"/>
      <c r="I623" s="52"/>
      <c r="K623" s="31"/>
      <c r="M623" s="32"/>
      <c r="N623" s="26"/>
      <c r="O623" s="32"/>
      <c r="P623" s="26"/>
      <c r="Q623" s="32"/>
      <c r="S623" s="61"/>
      <c r="U623" s="62"/>
    </row>
    <row r="624" spans="1:23" x14ac:dyDescent="0.2">
      <c r="A624" s="170">
        <v>391</v>
      </c>
      <c r="B624" s="49"/>
      <c r="C624" s="46" t="s">
        <v>133</v>
      </c>
      <c r="E624" s="159"/>
      <c r="G624" s="51" t="s">
        <v>12</v>
      </c>
      <c r="H624" s="30"/>
      <c r="I624" s="52">
        <v>0</v>
      </c>
      <c r="K624" s="31">
        <v>18575154.039999999</v>
      </c>
      <c r="M624" s="32">
        <v>8200040.7800000003</v>
      </c>
      <c r="N624" s="26"/>
      <c r="O624" s="32">
        <v>10375113</v>
      </c>
      <c r="P624" s="26"/>
      <c r="Q624" s="32">
        <v>1238375</v>
      </c>
      <c r="S624" s="61">
        <v>6.67</v>
      </c>
      <c r="U624" s="62">
        <v>8.4</v>
      </c>
    </row>
    <row r="625" spans="1:21" x14ac:dyDescent="0.2">
      <c r="A625" s="170"/>
      <c r="B625" s="49"/>
      <c r="C625" s="46"/>
      <c r="E625" s="159"/>
      <c r="G625" s="51"/>
      <c r="H625" s="30"/>
      <c r="I625" s="52"/>
      <c r="K625" s="31"/>
      <c r="M625" s="32"/>
      <c r="N625" s="26"/>
      <c r="O625" s="32"/>
      <c r="P625" s="26"/>
      <c r="Q625" s="32"/>
      <c r="S625" s="61"/>
      <c r="U625" s="62"/>
    </row>
    <row r="626" spans="1:21" x14ac:dyDescent="0.2">
      <c r="A626" s="170">
        <v>391.1</v>
      </c>
      <c r="B626" s="49"/>
      <c r="C626" s="46" t="s">
        <v>114</v>
      </c>
      <c r="E626" s="159"/>
      <c r="G626" s="51"/>
      <c r="H626" s="30"/>
      <c r="I626" s="52"/>
      <c r="K626" s="31"/>
      <c r="M626" s="32"/>
      <c r="N626" s="26"/>
      <c r="O626" s="32"/>
      <c r="P626" s="26"/>
      <c r="Q626" s="32"/>
      <c r="S626" s="61"/>
      <c r="U626" s="62"/>
    </row>
    <row r="627" spans="1:21" x14ac:dyDescent="0.2">
      <c r="A627" s="170"/>
      <c r="B627" s="49"/>
      <c r="C627" s="49" t="s">
        <v>308</v>
      </c>
      <c r="E627" s="159"/>
      <c r="G627" s="163" t="s">
        <v>307</v>
      </c>
      <c r="H627" s="180"/>
      <c r="I627" s="181"/>
      <c r="K627" s="31">
        <v>491370.77</v>
      </c>
      <c r="M627" s="32">
        <v>491371</v>
      </c>
      <c r="N627" s="26"/>
      <c r="O627" s="32">
        <v>0</v>
      </c>
      <c r="P627" s="26"/>
      <c r="Q627" s="32">
        <v>0</v>
      </c>
      <c r="S627" s="61">
        <v>0</v>
      </c>
      <c r="U627" s="62">
        <v>0</v>
      </c>
    </row>
    <row r="628" spans="1:21" x14ac:dyDescent="0.2">
      <c r="A628" s="170"/>
      <c r="B628" s="49"/>
      <c r="C628" s="49" t="s">
        <v>309</v>
      </c>
      <c r="E628" s="159"/>
      <c r="G628" s="51" t="s">
        <v>9</v>
      </c>
      <c r="H628" s="30"/>
      <c r="I628" s="52">
        <v>0</v>
      </c>
      <c r="K628" s="22">
        <v>60938463.229999997</v>
      </c>
      <c r="M628" s="27">
        <v>31980000</v>
      </c>
      <c r="N628" s="26"/>
      <c r="O628" s="27">
        <v>28958463</v>
      </c>
      <c r="P628" s="26"/>
      <c r="Q628" s="27">
        <v>12188335</v>
      </c>
      <c r="S628" s="61">
        <v>20</v>
      </c>
      <c r="U628" s="62">
        <v>2.4</v>
      </c>
    </row>
    <row r="629" spans="1:21" x14ac:dyDescent="0.2">
      <c r="A629" s="170"/>
      <c r="B629" s="49"/>
      <c r="C629" s="173"/>
      <c r="E629" s="159"/>
      <c r="G629" s="51"/>
      <c r="H629" s="30"/>
      <c r="I629" s="52"/>
      <c r="K629" s="31"/>
      <c r="M629" s="32"/>
      <c r="N629" s="26"/>
      <c r="O629" s="32"/>
      <c r="P629" s="26"/>
      <c r="Q629" s="32"/>
      <c r="S629" s="61"/>
      <c r="U629" s="62"/>
    </row>
    <row r="630" spans="1:21" x14ac:dyDescent="0.2">
      <c r="A630" s="170"/>
      <c r="B630" s="49"/>
      <c r="C630" s="138" t="s">
        <v>368</v>
      </c>
      <c r="E630" s="159"/>
      <c r="G630" s="51"/>
      <c r="H630" s="30"/>
      <c r="I630" s="52"/>
      <c r="K630" s="182">
        <f>SUBTOTAL(9,K627:K629)</f>
        <v>61429834</v>
      </c>
      <c r="L630" s="160"/>
      <c r="M630" s="95">
        <f>SUBTOTAL(9,M627:M629)</f>
        <v>32471371</v>
      </c>
      <c r="N630" s="95"/>
      <c r="O630" s="95">
        <f>SUBTOTAL(9,O627:O629)</f>
        <v>28958463</v>
      </c>
      <c r="P630" s="95"/>
      <c r="Q630" s="95">
        <f>SUBTOTAL(9,Q627:Q629)</f>
        <v>12188335</v>
      </c>
      <c r="R630" s="160"/>
      <c r="S630" s="129">
        <f>ROUND(Q630/K630*100,2)</f>
        <v>19.84</v>
      </c>
      <c r="U630" s="62"/>
    </row>
    <row r="631" spans="1:21" x14ac:dyDescent="0.2">
      <c r="A631" s="170"/>
      <c r="B631" s="49"/>
      <c r="C631" s="46"/>
      <c r="E631" s="159"/>
      <c r="G631" s="51"/>
      <c r="H631" s="30"/>
      <c r="I631" s="52"/>
      <c r="K631" s="31"/>
      <c r="M631" s="32"/>
      <c r="N631" s="26"/>
      <c r="O631" s="32"/>
      <c r="P631" s="26"/>
      <c r="Q631" s="32"/>
      <c r="S631" s="61"/>
      <c r="U631" s="62"/>
    </row>
    <row r="632" spans="1:21" x14ac:dyDescent="0.2">
      <c r="A632" s="170">
        <v>391.12</v>
      </c>
      <c r="B632" s="49"/>
      <c r="C632" s="46" t="s">
        <v>310</v>
      </c>
      <c r="E632" s="159"/>
      <c r="G632" s="51" t="s">
        <v>9</v>
      </c>
      <c r="H632" s="30"/>
      <c r="I632" s="52">
        <v>0</v>
      </c>
      <c r="K632" s="111">
        <v>4963598.74</v>
      </c>
      <c r="L632" s="36"/>
      <c r="M632" s="112">
        <v>3366842</v>
      </c>
      <c r="N632" s="112"/>
      <c r="O632" s="112">
        <v>1596757</v>
      </c>
      <c r="P632" s="112"/>
      <c r="Q632" s="112">
        <v>992720</v>
      </c>
      <c r="S632" s="61">
        <v>20</v>
      </c>
      <c r="U632" s="62">
        <v>1.6</v>
      </c>
    </row>
    <row r="633" spans="1:21" x14ac:dyDescent="0.2">
      <c r="A633" s="170">
        <v>391.13</v>
      </c>
      <c r="B633" s="49"/>
      <c r="C633" s="46" t="s">
        <v>317</v>
      </c>
      <c r="E633" s="159" t="s">
        <v>293</v>
      </c>
      <c r="G633" s="51" t="s">
        <v>9</v>
      </c>
      <c r="H633" s="30"/>
      <c r="I633" s="52">
        <v>0</v>
      </c>
      <c r="K633" s="125">
        <v>2637348.63</v>
      </c>
      <c r="L633" s="36"/>
      <c r="M633" s="126">
        <v>2110000</v>
      </c>
      <c r="N633" s="112"/>
      <c r="O633" s="126">
        <v>527349</v>
      </c>
      <c r="P633" s="112"/>
      <c r="Q633" s="126">
        <v>527349</v>
      </c>
      <c r="S633" s="61">
        <v>20</v>
      </c>
      <c r="U633" s="62">
        <v>1</v>
      </c>
    </row>
    <row r="634" spans="1:21" x14ac:dyDescent="0.2">
      <c r="A634" s="170"/>
      <c r="B634" s="49"/>
      <c r="C634" s="46" t="s">
        <v>59</v>
      </c>
      <c r="E634" s="159"/>
      <c r="G634" s="51"/>
      <c r="H634" s="30"/>
      <c r="I634" s="52"/>
      <c r="K634" s="31"/>
      <c r="M634" s="32"/>
      <c r="N634" s="26"/>
      <c r="O634" s="32"/>
      <c r="P634" s="26"/>
      <c r="Q634" s="32"/>
      <c r="S634" s="61"/>
      <c r="U634" s="62"/>
    </row>
    <row r="635" spans="1:21" x14ac:dyDescent="0.2">
      <c r="A635" s="170"/>
      <c r="B635" s="49"/>
      <c r="C635" s="63" t="s">
        <v>355</v>
      </c>
      <c r="E635" s="159"/>
      <c r="G635" s="51"/>
      <c r="H635" s="30"/>
      <c r="I635" s="52"/>
      <c r="K635" s="31">
        <f>SUBTOTAL(9,K624:K634)</f>
        <v>87605935.409999982</v>
      </c>
      <c r="M635" s="32">
        <f>SUBTOTAL(9,M624:M634)</f>
        <v>46148253.780000001</v>
      </c>
      <c r="N635" s="26"/>
      <c r="O635" s="32">
        <f>SUBTOTAL(9,O624:O634)</f>
        <v>41457682</v>
      </c>
      <c r="P635" s="26"/>
      <c r="Q635" s="32">
        <f>SUBTOTAL(9,Q624:Q634)</f>
        <v>14946779</v>
      </c>
      <c r="S635" s="61">
        <f>ROUND(Q635/K635*100,2)</f>
        <v>17.059999999999999</v>
      </c>
      <c r="U635" s="62"/>
    </row>
    <row r="636" spans="1:21" x14ac:dyDescent="0.2">
      <c r="A636" s="170"/>
      <c r="B636" s="49"/>
      <c r="C636" s="46" t="s">
        <v>59</v>
      </c>
      <c r="E636" s="159"/>
      <c r="G636" s="51"/>
      <c r="H636" s="30"/>
      <c r="I636" s="52"/>
      <c r="K636" s="31"/>
      <c r="M636" s="32"/>
      <c r="N636" s="26"/>
      <c r="O636" s="32"/>
      <c r="P636" s="26"/>
      <c r="Q636" s="32"/>
      <c r="S636" s="61"/>
      <c r="U636" s="62"/>
    </row>
    <row r="637" spans="1:21" x14ac:dyDescent="0.2">
      <c r="A637" s="170"/>
      <c r="B637" s="49"/>
      <c r="C637" s="46" t="s">
        <v>162</v>
      </c>
      <c r="E637" s="159"/>
      <c r="G637" s="51"/>
      <c r="H637" s="30"/>
      <c r="I637" s="52"/>
      <c r="K637" s="31"/>
      <c r="M637" s="32"/>
      <c r="N637" s="26"/>
      <c r="O637" s="32"/>
      <c r="P637" s="26"/>
      <c r="Q637" s="32"/>
      <c r="S637" s="61"/>
      <c r="U637" s="62"/>
    </row>
    <row r="638" spans="1:21" x14ac:dyDescent="0.2">
      <c r="A638" s="170">
        <v>392.1</v>
      </c>
      <c r="B638" s="49"/>
      <c r="C638" s="46" t="s">
        <v>169</v>
      </c>
      <c r="E638" s="159"/>
      <c r="G638" s="47" t="s">
        <v>300</v>
      </c>
      <c r="H638" s="18"/>
      <c r="I638" s="48">
        <v>10</v>
      </c>
      <c r="K638" s="31">
        <v>84739.91</v>
      </c>
      <c r="M638" s="32">
        <v>124956.71</v>
      </c>
      <c r="N638" s="26"/>
      <c r="O638" s="32">
        <v>-48691</v>
      </c>
      <c r="P638" s="26"/>
      <c r="Q638" s="32">
        <v>0</v>
      </c>
      <c r="S638" s="61">
        <v>0</v>
      </c>
      <c r="U638" s="62">
        <v>0</v>
      </c>
    </row>
    <row r="639" spans="1:21" x14ac:dyDescent="0.2">
      <c r="A639" s="170">
        <v>392.2</v>
      </c>
      <c r="B639" s="49"/>
      <c r="C639" s="46" t="s">
        <v>163</v>
      </c>
      <c r="E639" s="159"/>
      <c r="G639" s="47" t="s">
        <v>284</v>
      </c>
      <c r="H639" s="18"/>
      <c r="I639" s="48">
        <v>10</v>
      </c>
      <c r="K639" s="31">
        <v>4591051.25</v>
      </c>
      <c r="M639" s="32">
        <v>3174966.11</v>
      </c>
      <c r="N639" s="26"/>
      <c r="O639" s="32">
        <v>956980</v>
      </c>
      <c r="P639" s="26"/>
      <c r="Q639" s="32">
        <v>85627</v>
      </c>
      <c r="S639" s="61">
        <v>1.87</v>
      </c>
      <c r="U639" s="62">
        <v>11.2</v>
      </c>
    </row>
    <row r="640" spans="1:21" x14ac:dyDescent="0.2">
      <c r="A640" s="170">
        <v>392.3</v>
      </c>
      <c r="B640" s="49"/>
      <c r="C640" s="46" t="s">
        <v>164</v>
      </c>
      <c r="E640" s="159"/>
      <c r="G640" s="47" t="s">
        <v>285</v>
      </c>
      <c r="H640" s="18"/>
      <c r="I640" s="48">
        <v>10</v>
      </c>
      <c r="K640" s="31">
        <v>1580580.4</v>
      </c>
      <c r="M640" s="32">
        <v>1068461.45</v>
      </c>
      <c r="N640" s="26"/>
      <c r="O640" s="32">
        <v>354061</v>
      </c>
      <c r="P640" s="26"/>
      <c r="Q640" s="32">
        <v>25537</v>
      </c>
      <c r="S640" s="61">
        <v>1.62</v>
      </c>
      <c r="U640" s="62">
        <v>13.9</v>
      </c>
    </row>
    <row r="641" spans="1:21" x14ac:dyDescent="0.2">
      <c r="A641" s="170">
        <v>392.4</v>
      </c>
      <c r="B641" s="49"/>
      <c r="C641" s="46" t="s">
        <v>165</v>
      </c>
      <c r="E641" s="159"/>
      <c r="G641" s="47" t="s">
        <v>286</v>
      </c>
      <c r="H641" s="18"/>
      <c r="I641" s="48">
        <v>10</v>
      </c>
      <c r="K641" s="31">
        <v>426366.29</v>
      </c>
      <c r="M641" s="32">
        <v>25177.32</v>
      </c>
      <c r="N641" s="26"/>
      <c r="O641" s="32">
        <v>358552</v>
      </c>
      <c r="P641" s="26"/>
      <c r="Q641" s="32">
        <v>25584</v>
      </c>
      <c r="S641" s="61">
        <v>6</v>
      </c>
      <c r="U641" s="62">
        <v>14</v>
      </c>
    </row>
    <row r="642" spans="1:21" s="36" customFormat="1" x14ac:dyDescent="0.2">
      <c r="A642" s="199">
        <v>392.5</v>
      </c>
      <c r="B642" s="174"/>
      <c r="C642" s="175" t="s">
        <v>166</v>
      </c>
      <c r="E642" s="176"/>
      <c r="G642" s="87" t="s">
        <v>287</v>
      </c>
      <c r="H642" s="45"/>
      <c r="I642" s="50">
        <v>10</v>
      </c>
      <c r="K642" s="31">
        <v>1115851.05</v>
      </c>
      <c r="M642" s="32">
        <v>679047.29</v>
      </c>
      <c r="N642" s="32"/>
      <c r="O642" s="32">
        <v>325219</v>
      </c>
      <c r="P642" s="32"/>
      <c r="Q642" s="32">
        <v>25415</v>
      </c>
      <c r="S642" s="146">
        <v>2.2799999999999998</v>
      </c>
      <c r="T642" s="84"/>
      <c r="U642" s="177">
        <v>12.8</v>
      </c>
    </row>
    <row r="643" spans="1:21" s="36" customFormat="1" x14ac:dyDescent="0.2">
      <c r="A643" s="170">
        <v>392.6</v>
      </c>
      <c r="B643" s="49"/>
      <c r="C643" s="49" t="s">
        <v>302</v>
      </c>
      <c r="E643" s="176"/>
      <c r="G643" s="87" t="s">
        <v>301</v>
      </c>
      <c r="H643" s="45"/>
      <c r="I643" s="50">
        <v>30</v>
      </c>
      <c r="K643" s="22">
        <v>6566805.8099999996</v>
      </c>
      <c r="M643" s="27">
        <v>3824369.94</v>
      </c>
      <c r="N643" s="32"/>
      <c r="O643" s="27">
        <v>772394</v>
      </c>
      <c r="P643" s="32"/>
      <c r="Q643" s="27">
        <v>89088</v>
      </c>
      <c r="S643" s="146">
        <v>1.36</v>
      </c>
      <c r="T643" s="84"/>
      <c r="U643" s="177">
        <v>8.6999999999999993</v>
      </c>
    </row>
    <row r="644" spans="1:21" x14ac:dyDescent="0.2">
      <c r="A644" s="170"/>
      <c r="B644" s="49"/>
      <c r="C644" s="63"/>
      <c r="E644" s="159"/>
      <c r="G644" s="47"/>
      <c r="H644" s="18"/>
      <c r="I644" s="48"/>
      <c r="K644" s="31"/>
      <c r="M644" s="32"/>
      <c r="N644" s="26"/>
      <c r="O644" s="32"/>
      <c r="P644" s="26"/>
      <c r="Q644" s="32"/>
      <c r="S644" s="61"/>
      <c r="U644" s="62"/>
    </row>
    <row r="645" spans="1:21" x14ac:dyDescent="0.2">
      <c r="A645" s="170"/>
      <c r="B645" s="49"/>
      <c r="C645" s="63" t="s">
        <v>356</v>
      </c>
      <c r="E645" s="159"/>
      <c r="G645" s="47"/>
      <c r="H645" s="18"/>
      <c r="I645" s="48"/>
      <c r="K645" s="31">
        <f>SUBTOTAL(9,K638:K644)</f>
        <v>14365394.710000001</v>
      </c>
      <c r="M645" s="32">
        <f>SUBTOTAL(9,M638:M644)</f>
        <v>8896978.8200000003</v>
      </c>
      <c r="N645" s="26"/>
      <c r="O645" s="32">
        <f>SUBTOTAL(9,O638:O644)</f>
        <v>2718515</v>
      </c>
      <c r="P645" s="26"/>
      <c r="Q645" s="32">
        <f>SUBTOTAL(9,Q638:Q644)</f>
        <v>251251</v>
      </c>
      <c r="S645" s="61">
        <f>ROUND(Q645/K645*100,2)</f>
        <v>1.75</v>
      </c>
      <c r="U645" s="62"/>
    </row>
    <row r="646" spans="1:21" x14ac:dyDescent="0.2">
      <c r="A646" s="170"/>
      <c r="B646" s="49"/>
      <c r="C646" s="46"/>
      <c r="E646" s="159"/>
      <c r="G646" s="47"/>
      <c r="H646" s="18"/>
      <c r="I646" s="48"/>
      <c r="K646" s="31"/>
      <c r="M646" s="32"/>
      <c r="N646" s="26"/>
      <c r="O646" s="32"/>
      <c r="P646" s="26"/>
      <c r="Q646" s="32"/>
      <c r="S646" s="61"/>
      <c r="U646" s="62"/>
    </row>
    <row r="647" spans="1:21" x14ac:dyDescent="0.2">
      <c r="A647" s="170">
        <v>393</v>
      </c>
      <c r="B647" s="49"/>
      <c r="C647" s="46" t="s">
        <v>115</v>
      </c>
      <c r="E647" s="159"/>
      <c r="G647" s="47" t="s">
        <v>10</v>
      </c>
      <c r="H647" s="18"/>
      <c r="I647" s="48">
        <v>0</v>
      </c>
      <c r="K647" s="31">
        <v>5342387.5</v>
      </c>
      <c r="M647" s="32">
        <v>1472195.99</v>
      </c>
      <c r="N647" s="26"/>
      <c r="O647" s="32">
        <v>3870192</v>
      </c>
      <c r="P647" s="26"/>
      <c r="Q647" s="32">
        <v>213648</v>
      </c>
      <c r="S647" s="61">
        <v>4</v>
      </c>
      <c r="U647" s="62">
        <v>18.100000000000001</v>
      </c>
    </row>
    <row r="648" spans="1:21" x14ac:dyDescent="0.2">
      <c r="A648" s="170">
        <v>394</v>
      </c>
      <c r="B648" s="49"/>
      <c r="C648" s="46" t="s">
        <v>146</v>
      </c>
      <c r="E648" s="159"/>
      <c r="G648" s="47" t="s">
        <v>11</v>
      </c>
      <c r="H648" s="18"/>
      <c r="I648" s="48">
        <v>0</v>
      </c>
      <c r="K648" s="31">
        <v>16889163.440000001</v>
      </c>
      <c r="M648" s="32">
        <v>6491746.5800000001</v>
      </c>
      <c r="N648" s="26"/>
      <c r="O648" s="32">
        <v>10397417</v>
      </c>
      <c r="P648" s="26"/>
      <c r="Q648" s="32">
        <v>844203</v>
      </c>
      <c r="S648" s="61">
        <v>5</v>
      </c>
      <c r="U648" s="62">
        <v>12.3</v>
      </c>
    </row>
    <row r="649" spans="1:21" x14ac:dyDescent="0.2">
      <c r="A649" s="170">
        <v>395</v>
      </c>
      <c r="B649" s="49"/>
      <c r="C649" s="46" t="s">
        <v>116</v>
      </c>
      <c r="E649" s="159"/>
      <c r="G649" s="47" t="s">
        <v>12</v>
      </c>
      <c r="H649" s="18"/>
      <c r="I649" s="48">
        <v>0</v>
      </c>
      <c r="K649" s="31">
        <v>1507790.94</v>
      </c>
      <c r="M649" s="32">
        <v>489589.34</v>
      </c>
      <c r="N649" s="26"/>
      <c r="O649" s="32">
        <v>1018202</v>
      </c>
      <c r="P649" s="26"/>
      <c r="Q649" s="32">
        <v>100503</v>
      </c>
      <c r="S649" s="61">
        <v>6.67</v>
      </c>
      <c r="U649" s="62">
        <v>10.1</v>
      </c>
    </row>
    <row r="650" spans="1:21" x14ac:dyDescent="0.2">
      <c r="A650" s="170"/>
      <c r="B650" s="49"/>
      <c r="C650" s="46"/>
      <c r="E650" s="159"/>
      <c r="G650" s="47"/>
      <c r="H650" s="18"/>
      <c r="I650" s="48"/>
      <c r="K650" s="31"/>
      <c r="M650" s="32"/>
      <c r="N650" s="26"/>
      <c r="O650" s="32"/>
      <c r="P650" s="26"/>
      <c r="Q650" s="32"/>
      <c r="S650" s="61"/>
      <c r="U650" s="62"/>
    </row>
    <row r="651" spans="1:21" x14ac:dyDescent="0.2">
      <c r="A651" s="170"/>
      <c r="B651" s="49"/>
      <c r="C651" s="46" t="s">
        <v>117</v>
      </c>
      <c r="E651" s="159"/>
      <c r="G651" s="47"/>
      <c r="H651" s="18"/>
      <c r="I651" s="48"/>
      <c r="K651" s="31"/>
      <c r="M651" s="32"/>
      <c r="N651" s="26"/>
      <c r="O651" s="32"/>
      <c r="P651" s="26"/>
      <c r="Q651" s="32"/>
      <c r="S651" s="61"/>
      <c r="U651" s="62"/>
    </row>
    <row r="652" spans="1:21" x14ac:dyDescent="0.2">
      <c r="A652" s="170">
        <v>396.3</v>
      </c>
      <c r="B652" s="49"/>
      <c r="C652" s="46" t="s">
        <v>164</v>
      </c>
      <c r="E652" s="159"/>
      <c r="G652" s="47" t="s">
        <v>287</v>
      </c>
      <c r="H652" s="18"/>
      <c r="I652" s="48">
        <v>0</v>
      </c>
      <c r="K652" s="31">
        <v>59501.89</v>
      </c>
      <c r="M652" s="32">
        <v>59501.89</v>
      </c>
      <c r="N652" s="26"/>
      <c r="O652" s="32">
        <v>0</v>
      </c>
      <c r="P652" s="26"/>
      <c r="Q652" s="32">
        <v>0</v>
      </c>
      <c r="S652" s="61">
        <v>0</v>
      </c>
      <c r="U652" s="62">
        <v>0</v>
      </c>
    </row>
    <row r="653" spans="1:21" x14ac:dyDescent="0.2">
      <c r="A653" s="170">
        <v>396.5</v>
      </c>
      <c r="B653" s="49"/>
      <c r="C653" s="46" t="s">
        <v>166</v>
      </c>
      <c r="E653" s="159"/>
      <c r="G653" s="47" t="s">
        <v>290</v>
      </c>
      <c r="H653" s="18"/>
      <c r="I653" s="48">
        <v>0</v>
      </c>
      <c r="K653" s="22">
        <v>1930686.55</v>
      </c>
      <c r="M653" s="27">
        <v>1371844.97</v>
      </c>
      <c r="N653" s="26"/>
      <c r="O653" s="27">
        <v>558842</v>
      </c>
      <c r="P653" s="26"/>
      <c r="Q653" s="27">
        <v>62577</v>
      </c>
      <c r="S653" s="61">
        <v>3.24</v>
      </c>
      <c r="U653" s="62">
        <v>8.9</v>
      </c>
    </row>
    <row r="654" spans="1:21" x14ac:dyDescent="0.2">
      <c r="A654" s="170"/>
      <c r="B654" s="49"/>
      <c r="C654" s="46"/>
      <c r="E654" s="159"/>
      <c r="G654" s="47"/>
      <c r="H654" s="18"/>
      <c r="I654" s="48"/>
      <c r="K654" s="31"/>
      <c r="M654" s="32"/>
      <c r="N654" s="26"/>
      <c r="O654" s="32"/>
      <c r="P654" s="26"/>
      <c r="Q654" s="32"/>
      <c r="S654" s="61"/>
      <c r="U654" s="62"/>
    </row>
    <row r="655" spans="1:21" x14ac:dyDescent="0.2">
      <c r="A655" s="170"/>
      <c r="B655" s="49"/>
      <c r="C655" s="63" t="s">
        <v>358</v>
      </c>
      <c r="E655" s="159"/>
      <c r="G655" s="47"/>
      <c r="H655" s="18"/>
      <c r="I655" s="48"/>
      <c r="K655" s="31">
        <f>SUBTOTAL(9,K652:K654)</f>
        <v>1990188.44</v>
      </c>
      <c r="M655" s="32">
        <f>SUBTOTAL(9,M652:M654)</f>
        <v>1431346.8599999999</v>
      </c>
      <c r="N655" s="26"/>
      <c r="O655" s="32">
        <f>SUBTOTAL(9,O652:O654)</f>
        <v>558842</v>
      </c>
      <c r="P655" s="26"/>
      <c r="Q655" s="32">
        <f>SUBTOTAL(9,Q652:Q654)</f>
        <v>62577</v>
      </c>
      <c r="S655" s="61">
        <f>ROUND(Q655/K655*100,2)</f>
        <v>3.14</v>
      </c>
      <c r="U655" s="62"/>
    </row>
    <row r="656" spans="1:21" x14ac:dyDescent="0.2">
      <c r="A656" s="170"/>
      <c r="B656" s="49"/>
      <c r="C656" s="46" t="s">
        <v>59</v>
      </c>
      <c r="E656" s="159"/>
      <c r="G656" s="51"/>
      <c r="H656" s="30"/>
      <c r="I656" s="52"/>
      <c r="K656" s="31"/>
      <c r="M656" s="32"/>
      <c r="N656" s="26"/>
      <c r="O656" s="32"/>
      <c r="P656" s="26"/>
      <c r="Q656" s="32"/>
      <c r="S656" s="61"/>
      <c r="U656" s="62"/>
    </row>
    <row r="657" spans="1:21" x14ac:dyDescent="0.2">
      <c r="A657" s="170"/>
      <c r="B657" s="49"/>
      <c r="C657" s="46" t="s">
        <v>118</v>
      </c>
      <c r="E657" s="159"/>
      <c r="G657" s="51"/>
      <c r="H657" s="30"/>
      <c r="I657" s="52"/>
      <c r="K657" s="31"/>
      <c r="M657" s="32"/>
      <c r="N657" s="26"/>
      <c r="O657" s="32"/>
      <c r="P657" s="26"/>
      <c r="Q657" s="32"/>
      <c r="S657" s="61"/>
      <c r="U657" s="62"/>
    </row>
    <row r="658" spans="1:21" x14ac:dyDescent="0.2">
      <c r="A658" s="170">
        <v>397</v>
      </c>
      <c r="B658" s="49"/>
      <c r="C658" s="46" t="s">
        <v>137</v>
      </c>
      <c r="E658" s="159"/>
      <c r="G658" s="51" t="s">
        <v>12</v>
      </c>
      <c r="H658" s="30"/>
      <c r="I658" s="52">
        <v>0</v>
      </c>
      <c r="K658" s="38">
        <v>93404872.209999993</v>
      </c>
      <c r="M658" s="32">
        <v>31936150.390000001</v>
      </c>
      <c r="N658" s="26"/>
      <c r="O658" s="32">
        <v>61468722</v>
      </c>
      <c r="P658" s="26"/>
      <c r="Q658" s="32">
        <v>6228381</v>
      </c>
      <c r="S658" s="61">
        <v>6.67</v>
      </c>
      <c r="U658" s="62">
        <v>9.9</v>
      </c>
    </row>
    <row r="659" spans="1:21" x14ac:dyDescent="0.2">
      <c r="A659" s="170">
        <v>397.12</v>
      </c>
      <c r="B659" s="49"/>
      <c r="C659" s="173" t="s">
        <v>303</v>
      </c>
      <c r="E659" s="159"/>
      <c r="G659" s="51" t="s">
        <v>12</v>
      </c>
      <c r="H659" s="30"/>
      <c r="I659" s="52">
        <v>0</v>
      </c>
      <c r="K659" s="38">
        <v>7530512.0999999996</v>
      </c>
      <c r="M659" s="32">
        <v>1631234.31</v>
      </c>
      <c r="N659" s="26"/>
      <c r="O659" s="32">
        <v>5899278</v>
      </c>
      <c r="P659" s="26"/>
      <c r="Q659" s="32">
        <v>502392</v>
      </c>
      <c r="S659" s="61">
        <v>6.67</v>
      </c>
      <c r="U659" s="62">
        <v>11.7</v>
      </c>
    </row>
    <row r="660" spans="1:21" x14ac:dyDescent="0.2">
      <c r="A660" s="170">
        <v>397.2</v>
      </c>
      <c r="B660" s="49"/>
      <c r="C660" s="46" t="s">
        <v>138</v>
      </c>
      <c r="E660" s="159"/>
      <c r="G660" s="51" t="s">
        <v>13</v>
      </c>
      <c r="H660" s="30"/>
      <c r="I660" s="52">
        <v>0</v>
      </c>
      <c r="K660" s="20">
        <v>3516923.1</v>
      </c>
      <c r="M660" s="27">
        <v>2199420.94</v>
      </c>
      <c r="N660" s="26"/>
      <c r="O660" s="27">
        <v>1317502</v>
      </c>
      <c r="P660" s="26"/>
      <c r="Q660" s="27">
        <v>351560</v>
      </c>
      <c r="S660" s="61">
        <v>10</v>
      </c>
      <c r="U660" s="62">
        <v>3.7</v>
      </c>
    </row>
    <row r="661" spans="1:21" x14ac:dyDescent="0.2">
      <c r="A661" s="170"/>
      <c r="B661" s="49"/>
      <c r="C661" s="46" t="s">
        <v>59</v>
      </c>
      <c r="E661" s="159"/>
      <c r="G661" s="51"/>
      <c r="H661" s="30"/>
      <c r="I661" s="52"/>
      <c r="K661" s="31"/>
      <c r="M661" s="32"/>
      <c r="N661" s="26"/>
      <c r="O661" s="32"/>
      <c r="P661" s="26"/>
      <c r="Q661" s="32"/>
      <c r="S661" s="61"/>
      <c r="U661" s="62"/>
    </row>
    <row r="662" spans="1:21" x14ac:dyDescent="0.2">
      <c r="A662" s="170"/>
      <c r="B662" s="49"/>
      <c r="C662" s="63" t="s">
        <v>369</v>
      </c>
      <c r="E662" s="159"/>
      <c r="G662" s="51"/>
      <c r="H662" s="30"/>
      <c r="I662" s="52"/>
      <c r="K662" s="31">
        <f>SUBTOTAL(9,K658:K661)</f>
        <v>104452307.40999998</v>
      </c>
      <c r="M662" s="32">
        <f>SUBTOTAL(9,M658:M661)</f>
        <v>35766805.640000001</v>
      </c>
      <c r="N662" s="26"/>
      <c r="O662" s="32">
        <f>SUBTOTAL(9,O658:O661)</f>
        <v>68685502</v>
      </c>
      <c r="P662" s="26"/>
      <c r="Q662" s="32">
        <f>SUBTOTAL(9,Q658:Q661)</f>
        <v>7082333</v>
      </c>
      <c r="S662" s="61">
        <f>ROUND(Q662/K662*100,2)</f>
        <v>6.78</v>
      </c>
      <c r="U662" s="62"/>
    </row>
    <row r="663" spans="1:21" x14ac:dyDescent="0.2">
      <c r="A663" s="170"/>
      <c r="B663" s="49"/>
      <c r="C663" s="46" t="s">
        <v>59</v>
      </c>
      <c r="E663" s="159"/>
      <c r="G663" s="51"/>
      <c r="H663" s="30"/>
      <c r="I663" s="52"/>
      <c r="K663" s="31"/>
      <c r="M663" s="32"/>
      <c r="N663" s="26"/>
      <c r="O663" s="32"/>
      <c r="P663" s="26"/>
      <c r="Q663" s="32"/>
      <c r="S663" s="61"/>
      <c r="U663" s="62"/>
    </row>
    <row r="664" spans="1:21" x14ac:dyDescent="0.2">
      <c r="A664" s="170">
        <v>398</v>
      </c>
      <c r="B664" s="49"/>
      <c r="C664" s="46" t="s">
        <v>64</v>
      </c>
      <c r="E664" s="159"/>
      <c r="G664" s="51" t="s">
        <v>13</v>
      </c>
      <c r="H664" s="30"/>
      <c r="I664" s="52">
        <v>0</v>
      </c>
      <c r="K664" s="20">
        <v>707381.78</v>
      </c>
      <c r="M664" s="27">
        <v>402250</v>
      </c>
      <c r="N664" s="26"/>
      <c r="O664" s="27">
        <v>305132</v>
      </c>
      <c r="P664" s="26"/>
      <c r="Q664" s="27">
        <v>70744</v>
      </c>
      <c r="S664" s="61">
        <v>10</v>
      </c>
      <c r="U664" s="62">
        <v>4.3</v>
      </c>
    </row>
    <row r="665" spans="1:21" x14ac:dyDescent="0.2">
      <c r="A665" s="49"/>
      <c r="B665" s="49"/>
      <c r="C665" s="46"/>
      <c r="E665" s="159"/>
      <c r="G665" s="51"/>
      <c r="H665" s="30"/>
      <c r="I665" s="52"/>
      <c r="K665" s="31"/>
      <c r="M665" s="32"/>
      <c r="N665" s="26"/>
      <c r="O665" s="32"/>
      <c r="P665" s="26"/>
      <c r="Q665" s="32"/>
      <c r="S665" s="61"/>
      <c r="U665" s="62"/>
    </row>
    <row r="666" spans="1:21" ht="16.5" thickBot="1" x14ac:dyDescent="0.3">
      <c r="A666" s="93" t="s">
        <v>32</v>
      </c>
      <c r="B666" s="41"/>
      <c r="C666" s="63"/>
      <c r="D666" s="14"/>
      <c r="E666" s="159"/>
      <c r="F666" s="14"/>
      <c r="G666" s="51"/>
      <c r="H666" s="30"/>
      <c r="I666" s="52"/>
      <c r="K666" s="97">
        <f>SUBTOTAL(9,K616:K665)</f>
        <v>395947482.60000002</v>
      </c>
      <c r="L666" s="154"/>
      <c r="M666" s="99">
        <f>SUBTOTAL(9,M616:M665)</f>
        <v>116288140.37</v>
      </c>
      <c r="N666" s="116"/>
      <c r="O666" s="99">
        <f>SUBTOTAL(9,O616:O665)</f>
        <v>292841892</v>
      </c>
      <c r="P666" s="116"/>
      <c r="Q666" s="99">
        <f>SUBTOTAL(9,Q616:Q665)</f>
        <v>27541449</v>
      </c>
      <c r="R666" s="98"/>
      <c r="S666" s="128">
        <f>ROUND(Q666/K666*100,2)</f>
        <v>6.96</v>
      </c>
      <c r="T666" s="113"/>
      <c r="U666" s="62"/>
    </row>
    <row r="667" spans="1:21" ht="16.5" thickTop="1" x14ac:dyDescent="0.25">
      <c r="A667" s="93"/>
      <c r="B667" s="41"/>
      <c r="C667" s="63"/>
      <c r="D667" s="14"/>
      <c r="E667" s="159"/>
      <c r="F667" s="14"/>
      <c r="G667" s="51"/>
      <c r="H667" s="30"/>
      <c r="I667" s="52"/>
      <c r="K667" s="115"/>
      <c r="L667" s="98"/>
      <c r="M667" s="116"/>
      <c r="N667" s="100"/>
      <c r="O667" s="116"/>
      <c r="P667" s="100"/>
      <c r="Q667" s="116"/>
      <c r="R667" s="98"/>
      <c r="S667" s="128"/>
      <c r="T667" s="113"/>
      <c r="U667" s="62"/>
    </row>
    <row r="668" spans="1:21" ht="15.75" x14ac:dyDescent="0.25">
      <c r="A668" s="145" t="s">
        <v>237</v>
      </c>
      <c r="B668" s="63"/>
      <c r="C668" s="144"/>
      <c r="D668" s="63"/>
      <c r="E668" s="159"/>
      <c r="F668" s="63"/>
      <c r="G668" s="47"/>
      <c r="H668" s="47"/>
      <c r="I668" s="48"/>
      <c r="J668" s="63"/>
      <c r="K668" s="139"/>
      <c r="L668" s="108"/>
      <c r="M668" s="140"/>
      <c r="N668" s="141"/>
      <c r="O668" s="140"/>
      <c r="P668" s="141"/>
      <c r="Q668" s="140"/>
      <c r="R668" s="108"/>
      <c r="S668" s="128"/>
      <c r="T668" s="113"/>
      <c r="U668" s="62"/>
    </row>
    <row r="669" spans="1:21" ht="15.75" x14ac:dyDescent="0.25">
      <c r="A669" s="138"/>
      <c r="B669" s="63"/>
      <c r="C669" s="142"/>
      <c r="D669" s="63"/>
      <c r="E669" s="159"/>
      <c r="F669" s="63"/>
      <c r="G669" s="47"/>
      <c r="H669" s="47"/>
      <c r="I669" s="48"/>
      <c r="J669" s="63"/>
      <c r="K669" s="139"/>
      <c r="L669" s="108"/>
      <c r="M669" s="140"/>
      <c r="N669" s="141"/>
      <c r="O669" s="140"/>
      <c r="P669" s="141"/>
      <c r="Q669" s="140"/>
      <c r="R669" s="108"/>
      <c r="S669" s="128"/>
      <c r="T669" s="113"/>
      <c r="U669" s="62"/>
    </row>
    <row r="670" spans="1:21" ht="15.75" x14ac:dyDescent="0.25">
      <c r="A670" s="170">
        <v>391</v>
      </c>
      <c r="B670" s="173"/>
      <c r="C670" s="189" t="s">
        <v>113</v>
      </c>
      <c r="D670" s="63"/>
      <c r="E670" s="159"/>
      <c r="F670" s="63"/>
      <c r="G670" s="47"/>
      <c r="H670" s="47"/>
      <c r="I670" s="48"/>
      <c r="J670" s="63"/>
      <c r="K670" s="143"/>
      <c r="L670" s="63"/>
      <c r="M670" s="95">
        <v>-120</v>
      </c>
      <c r="N670" s="190"/>
      <c r="O670" s="100"/>
      <c r="P670" s="190"/>
      <c r="Q670" s="95">
        <f t="shared" ref="Q670:Q680" si="0">ROUND((M670/-5),0)</f>
        <v>24</v>
      </c>
      <c r="R670" s="51" t="s">
        <v>198</v>
      </c>
      <c r="S670" s="128"/>
      <c r="T670" s="113"/>
      <c r="U670" s="62"/>
    </row>
    <row r="671" spans="1:21" ht="15.75" x14ac:dyDescent="0.25">
      <c r="A671" s="170">
        <v>391.1</v>
      </c>
      <c r="B671" s="173"/>
      <c r="C671" s="189" t="s">
        <v>204</v>
      </c>
      <c r="D671" s="63"/>
      <c r="E671" s="159"/>
      <c r="F671" s="63"/>
      <c r="G671" s="47"/>
      <c r="H671" s="47"/>
      <c r="I671" s="48"/>
      <c r="J671" s="63"/>
      <c r="K671" s="143"/>
      <c r="L671" s="63"/>
      <c r="M671" s="95">
        <v>222255</v>
      </c>
      <c r="N671" s="191"/>
      <c r="O671" s="100"/>
      <c r="P671" s="191"/>
      <c r="Q671" s="95">
        <f t="shared" si="0"/>
        <v>-44451</v>
      </c>
      <c r="R671" s="51" t="s">
        <v>198</v>
      </c>
      <c r="S671" s="128"/>
      <c r="T671" s="113"/>
      <c r="U671" s="62"/>
    </row>
    <row r="672" spans="1:21" ht="15.75" x14ac:dyDescent="0.25">
      <c r="A672" s="170">
        <v>391.12</v>
      </c>
      <c r="B672" s="173"/>
      <c r="C672" s="189" t="s">
        <v>204</v>
      </c>
      <c r="D672" s="63"/>
      <c r="E672" s="159"/>
      <c r="F672" s="63"/>
      <c r="G672" s="47"/>
      <c r="H672" s="47"/>
      <c r="I672" s="48"/>
      <c r="J672" s="63"/>
      <c r="K672" s="143"/>
      <c r="L672" s="63"/>
      <c r="M672" s="95">
        <v>-54649</v>
      </c>
      <c r="N672" s="191"/>
      <c r="O672" s="100"/>
      <c r="P672" s="191"/>
      <c r="Q672" s="95">
        <f t="shared" si="0"/>
        <v>10930</v>
      </c>
      <c r="R672" s="51" t="s">
        <v>198</v>
      </c>
      <c r="S672" s="128"/>
      <c r="T672" s="113"/>
      <c r="U672" s="62"/>
    </row>
    <row r="673" spans="1:21" ht="15.75" x14ac:dyDescent="0.25">
      <c r="A673" s="170">
        <v>393</v>
      </c>
      <c r="B673" s="173"/>
      <c r="C673" s="49" t="s">
        <v>199</v>
      </c>
      <c r="D673" s="63"/>
      <c r="E673" s="159"/>
      <c r="F673" s="63"/>
      <c r="G673" s="47"/>
      <c r="H673" s="47"/>
      <c r="I673" s="48"/>
      <c r="J673" s="63"/>
      <c r="K673" s="143"/>
      <c r="L673" s="63"/>
      <c r="M673" s="95">
        <v>-33298</v>
      </c>
      <c r="N673" s="191"/>
      <c r="O673" s="100"/>
      <c r="P673" s="191"/>
      <c r="Q673" s="95">
        <f t="shared" si="0"/>
        <v>6660</v>
      </c>
      <c r="R673" s="51" t="s">
        <v>198</v>
      </c>
      <c r="S673" s="128"/>
      <c r="T673" s="113"/>
      <c r="U673" s="62"/>
    </row>
    <row r="674" spans="1:21" ht="15.75" x14ac:dyDescent="0.25">
      <c r="A674" s="170">
        <v>394</v>
      </c>
      <c r="B674" s="173"/>
      <c r="C674" s="49" t="s">
        <v>200</v>
      </c>
      <c r="D674" s="63"/>
      <c r="E674" s="159"/>
      <c r="F674" s="63"/>
      <c r="G674" s="47"/>
      <c r="H674" s="47"/>
      <c r="I674" s="48"/>
      <c r="J674" s="63"/>
      <c r="K674" s="143"/>
      <c r="L674" s="63"/>
      <c r="M674" s="95">
        <v>-117000</v>
      </c>
      <c r="N674" s="191"/>
      <c r="O674" s="100"/>
      <c r="P674" s="191"/>
      <c r="Q674" s="95">
        <f t="shared" si="0"/>
        <v>23400</v>
      </c>
      <c r="R674" s="51" t="s">
        <v>198</v>
      </c>
      <c r="S674" s="128"/>
      <c r="T674" s="113"/>
      <c r="U674" s="62"/>
    </row>
    <row r="675" spans="1:21" ht="15.75" x14ac:dyDescent="0.25">
      <c r="A675" s="170">
        <v>395</v>
      </c>
      <c r="B675" s="173"/>
      <c r="C675" s="49" t="s">
        <v>201</v>
      </c>
      <c r="D675" s="63"/>
      <c r="E675" s="159"/>
      <c r="F675" s="63"/>
      <c r="G675" s="47"/>
      <c r="H675" s="47"/>
      <c r="I675" s="48"/>
      <c r="J675" s="63"/>
      <c r="K675" s="143"/>
      <c r="L675" s="63"/>
      <c r="M675" s="95">
        <v>286400</v>
      </c>
      <c r="N675" s="191"/>
      <c r="O675" s="100"/>
      <c r="P675" s="191"/>
      <c r="Q675" s="95">
        <f t="shared" si="0"/>
        <v>-57280</v>
      </c>
      <c r="R675" s="51" t="s">
        <v>198</v>
      </c>
      <c r="S675" s="128"/>
      <c r="T675" s="113"/>
      <c r="U675" s="62"/>
    </row>
    <row r="676" spans="1:21" ht="15.75" x14ac:dyDescent="0.25">
      <c r="A676" s="170">
        <v>395.12</v>
      </c>
      <c r="B676" s="173"/>
      <c r="C676" s="49" t="s">
        <v>288</v>
      </c>
      <c r="D676" s="63"/>
      <c r="E676" s="159"/>
      <c r="F676" s="63"/>
      <c r="G676" s="47"/>
      <c r="H676" s="47"/>
      <c r="I676" s="48"/>
      <c r="J676" s="63"/>
      <c r="K676" s="143"/>
      <c r="L676" s="63"/>
      <c r="M676" s="95">
        <v>40100</v>
      </c>
      <c r="N676" s="191"/>
      <c r="O676" s="100"/>
      <c r="P676" s="191"/>
      <c r="Q676" s="95">
        <f t="shared" si="0"/>
        <v>-8020</v>
      </c>
      <c r="R676" s="51" t="s">
        <v>198</v>
      </c>
      <c r="S676" s="128"/>
      <c r="T676" s="113"/>
      <c r="U676" s="62"/>
    </row>
    <row r="677" spans="1:21" ht="15.75" x14ac:dyDescent="0.25">
      <c r="A677" s="170">
        <v>397</v>
      </c>
      <c r="B677" s="173"/>
      <c r="C677" s="189" t="s">
        <v>118</v>
      </c>
      <c r="D677" s="63"/>
      <c r="E677" s="159"/>
      <c r="F677" s="63"/>
      <c r="G677" s="47"/>
      <c r="H677" s="47"/>
      <c r="I677" s="48"/>
      <c r="J677" s="63"/>
      <c r="K677" s="143"/>
      <c r="L677" s="63"/>
      <c r="M677" s="95">
        <v>-1610000</v>
      </c>
      <c r="N677" s="191"/>
      <c r="O677" s="100"/>
      <c r="P677" s="191"/>
      <c r="Q677" s="95">
        <f t="shared" si="0"/>
        <v>322000</v>
      </c>
      <c r="R677" s="51" t="s">
        <v>198</v>
      </c>
      <c r="S677" s="128"/>
      <c r="T677" s="113"/>
      <c r="U677" s="62"/>
    </row>
    <row r="678" spans="1:21" ht="15.75" x14ac:dyDescent="0.25">
      <c r="A678" s="170">
        <v>397.5</v>
      </c>
      <c r="B678" s="173"/>
      <c r="C678" s="189" t="s">
        <v>312</v>
      </c>
      <c r="D678" s="63"/>
      <c r="E678" s="159"/>
      <c r="F678" s="63"/>
      <c r="G678" s="47"/>
      <c r="H678" s="47"/>
      <c r="I678" s="48"/>
      <c r="J678" s="63"/>
      <c r="K678" s="143"/>
      <c r="L678" s="63"/>
      <c r="M678" s="95">
        <v>-284000</v>
      </c>
      <c r="N678" s="191"/>
      <c r="O678" s="100"/>
      <c r="P678" s="191"/>
      <c r="Q678" s="95">
        <f t="shared" si="0"/>
        <v>56800</v>
      </c>
      <c r="R678" s="51" t="s">
        <v>198</v>
      </c>
      <c r="S678" s="128"/>
      <c r="T678" s="113"/>
      <c r="U678" s="62"/>
    </row>
    <row r="679" spans="1:21" ht="15.75" x14ac:dyDescent="0.25">
      <c r="A679" s="170">
        <v>397.6</v>
      </c>
      <c r="B679" s="173"/>
      <c r="C679" s="189" t="s">
        <v>313</v>
      </c>
      <c r="D679" s="63"/>
      <c r="E679" s="159"/>
      <c r="F679" s="63"/>
      <c r="G679" s="47"/>
      <c r="H679" s="47"/>
      <c r="I679" s="48"/>
      <c r="J679" s="63"/>
      <c r="K679" s="143"/>
      <c r="L679" s="63"/>
      <c r="M679" s="95">
        <v>-8452</v>
      </c>
      <c r="N679" s="191"/>
      <c r="O679" s="100"/>
      <c r="P679" s="191"/>
      <c r="Q679" s="95">
        <f t="shared" si="0"/>
        <v>1690</v>
      </c>
      <c r="R679" s="51" t="s">
        <v>198</v>
      </c>
      <c r="S679" s="128"/>
      <c r="T679" s="113"/>
      <c r="U679" s="62"/>
    </row>
    <row r="680" spans="1:21" ht="15.75" x14ac:dyDescent="0.25">
      <c r="A680" s="170">
        <v>398</v>
      </c>
      <c r="B680" s="173"/>
      <c r="C680" s="173" t="s">
        <v>202</v>
      </c>
      <c r="D680" s="63"/>
      <c r="E680" s="159"/>
      <c r="F680" s="63"/>
      <c r="G680" s="47"/>
      <c r="H680" s="47"/>
      <c r="I680" s="48"/>
      <c r="J680" s="63"/>
      <c r="K680" s="143"/>
      <c r="L680" s="63"/>
      <c r="M680" s="126">
        <v>4865</v>
      </c>
      <c r="N680" s="191"/>
      <c r="O680" s="100"/>
      <c r="P680" s="191"/>
      <c r="Q680" s="126">
        <f t="shared" si="0"/>
        <v>-973</v>
      </c>
      <c r="R680" s="51" t="s">
        <v>198</v>
      </c>
      <c r="S680" s="128"/>
      <c r="T680" s="113"/>
      <c r="U680" s="62"/>
    </row>
    <row r="681" spans="1:21" ht="15.75" x14ac:dyDescent="0.25">
      <c r="A681" s="138"/>
      <c r="B681" s="63"/>
      <c r="C681" s="142"/>
      <c r="D681" s="63"/>
      <c r="E681" s="159"/>
      <c r="F681" s="63"/>
      <c r="G681" s="47"/>
      <c r="H681" s="47"/>
      <c r="I681" s="48"/>
      <c r="J681" s="63"/>
      <c r="K681" s="139"/>
      <c r="L681" s="108"/>
      <c r="M681" s="140"/>
      <c r="N681" s="141"/>
      <c r="O681" s="140"/>
      <c r="P681" s="141"/>
      <c r="Q681" s="140"/>
      <c r="R681" s="108"/>
      <c r="S681" s="128"/>
      <c r="T681" s="113"/>
      <c r="U681" s="62"/>
    </row>
    <row r="682" spans="1:21" ht="15.75" x14ac:dyDescent="0.25">
      <c r="A682" s="142" t="s">
        <v>238</v>
      </c>
      <c r="B682" s="63"/>
      <c r="D682" s="63"/>
      <c r="E682" s="159"/>
      <c r="F682" s="63"/>
      <c r="G682" s="47"/>
      <c r="H682" s="47"/>
      <c r="I682" s="48"/>
      <c r="J682" s="63"/>
      <c r="K682" s="139"/>
      <c r="L682" s="108"/>
      <c r="M682" s="140">
        <f>SUBTOTAL(9,M670:M681)</f>
        <v>-1553899</v>
      </c>
      <c r="N682" s="141"/>
      <c r="O682" s="140"/>
      <c r="P682" s="141"/>
      <c r="Q682" s="140">
        <f>SUBTOTAL(9,Q670:Q681)</f>
        <v>310780</v>
      </c>
      <c r="R682" s="108"/>
      <c r="S682" s="128"/>
      <c r="T682" s="113"/>
      <c r="U682" s="62"/>
    </row>
    <row r="683" spans="1:21" ht="15.75" x14ac:dyDescent="0.25">
      <c r="A683" s="142"/>
      <c r="B683" s="63"/>
      <c r="D683" s="63"/>
      <c r="E683" s="159"/>
      <c r="F683" s="63"/>
      <c r="G683" s="47"/>
      <c r="H683" s="47"/>
      <c r="I683" s="48"/>
      <c r="J683" s="63"/>
      <c r="K683" s="139"/>
      <c r="L683" s="108"/>
      <c r="M683" s="140"/>
      <c r="N683" s="141"/>
      <c r="O683" s="140"/>
      <c r="P683" s="141"/>
      <c r="Q683" s="140"/>
      <c r="R683" s="108"/>
      <c r="S683" s="128"/>
      <c r="T683" s="113"/>
      <c r="U683" s="62"/>
    </row>
    <row r="684" spans="1:21" ht="15.75" x14ac:dyDescent="0.25">
      <c r="A684" s="145" t="s">
        <v>239</v>
      </c>
      <c r="B684" s="63"/>
      <c r="C684" s="144"/>
      <c r="D684" s="63"/>
      <c r="E684" s="159"/>
      <c r="F684" s="63"/>
      <c r="G684" s="47"/>
      <c r="H684" s="47"/>
      <c r="I684" s="48"/>
      <c r="J684" s="63"/>
      <c r="K684" s="139"/>
      <c r="L684" s="108"/>
      <c r="M684" s="140"/>
      <c r="N684" s="141"/>
      <c r="O684" s="140"/>
      <c r="P684" s="141"/>
      <c r="Q684" s="140"/>
      <c r="R684" s="108"/>
      <c r="S684" s="128"/>
      <c r="T684" s="113"/>
      <c r="U684" s="62"/>
    </row>
    <row r="685" spans="1:21" ht="15.75" x14ac:dyDescent="0.25">
      <c r="A685" s="138"/>
      <c r="B685" s="63"/>
      <c r="C685" s="142"/>
      <c r="D685" s="63"/>
      <c r="E685" s="159"/>
      <c r="F685" s="63"/>
      <c r="G685" s="47"/>
      <c r="H685" s="47"/>
      <c r="I685" s="48"/>
      <c r="J685" s="63"/>
      <c r="K685" s="139"/>
      <c r="L685" s="108"/>
      <c r="M685" s="140"/>
      <c r="N685" s="141"/>
      <c r="O685" s="140"/>
      <c r="P685" s="141"/>
      <c r="Q685" s="140"/>
      <c r="R685" s="108"/>
      <c r="S685" s="128"/>
      <c r="T685" s="113"/>
      <c r="U685" s="62"/>
    </row>
    <row r="686" spans="1:21" ht="15.75" x14ac:dyDescent="0.25">
      <c r="A686" s="170">
        <v>391.1</v>
      </c>
      <c r="B686" s="173"/>
      <c r="C686" s="189" t="s">
        <v>204</v>
      </c>
      <c r="D686" s="173"/>
      <c r="E686" s="51"/>
      <c r="F686" s="173"/>
      <c r="G686" s="51"/>
      <c r="H686" s="51"/>
      <c r="I686" s="52"/>
      <c r="J686" s="173"/>
      <c r="K686" s="192"/>
      <c r="L686" s="173"/>
      <c r="M686" s="95">
        <v>161492</v>
      </c>
      <c r="N686" s="191"/>
      <c r="O686" s="95"/>
      <c r="P686" s="191"/>
      <c r="Q686" s="95">
        <f t="shared" ref="Q686:Q692" si="1">ROUND((M686/-5),0)</f>
        <v>-32298</v>
      </c>
      <c r="R686" s="51" t="s">
        <v>198</v>
      </c>
      <c r="S686" s="128"/>
      <c r="T686" s="113"/>
      <c r="U686" s="62"/>
    </row>
    <row r="687" spans="1:21" ht="15.75" x14ac:dyDescent="0.25">
      <c r="A687" s="170">
        <v>393</v>
      </c>
      <c r="B687" s="173"/>
      <c r="C687" s="49" t="s">
        <v>199</v>
      </c>
      <c r="D687" s="173"/>
      <c r="E687" s="51"/>
      <c r="F687" s="173"/>
      <c r="G687" s="51"/>
      <c r="H687" s="51"/>
      <c r="I687" s="52"/>
      <c r="J687" s="173"/>
      <c r="K687" s="192"/>
      <c r="L687" s="173"/>
      <c r="M687" s="95">
        <v>-3250</v>
      </c>
      <c r="N687" s="191"/>
      <c r="O687" s="95"/>
      <c r="P687" s="191"/>
      <c r="Q687" s="95">
        <f t="shared" si="1"/>
        <v>650</v>
      </c>
      <c r="R687" s="51" t="s">
        <v>198</v>
      </c>
      <c r="S687" s="128"/>
      <c r="T687" s="113"/>
      <c r="U687" s="62"/>
    </row>
    <row r="688" spans="1:21" ht="15.75" x14ac:dyDescent="0.25">
      <c r="A688" s="170">
        <v>394</v>
      </c>
      <c r="B688" s="173"/>
      <c r="C688" s="49" t="s">
        <v>200</v>
      </c>
      <c r="D688" s="173"/>
      <c r="E688" s="51"/>
      <c r="F688" s="173"/>
      <c r="G688" s="51"/>
      <c r="H688" s="51"/>
      <c r="I688" s="52"/>
      <c r="J688" s="173"/>
      <c r="K688" s="192"/>
      <c r="L688" s="173"/>
      <c r="M688" s="95">
        <v>-67400</v>
      </c>
      <c r="N688" s="191"/>
      <c r="O688" s="95"/>
      <c r="P688" s="191"/>
      <c r="Q688" s="95">
        <f t="shared" si="1"/>
        <v>13480</v>
      </c>
      <c r="R688" s="51" t="s">
        <v>198</v>
      </c>
      <c r="S688" s="128"/>
      <c r="T688" s="113"/>
      <c r="U688" s="62"/>
    </row>
    <row r="689" spans="1:21" ht="15.75" x14ac:dyDescent="0.25">
      <c r="A689" s="170">
        <v>395</v>
      </c>
      <c r="B689" s="173"/>
      <c r="C689" s="49" t="s">
        <v>201</v>
      </c>
      <c r="D689" s="173"/>
      <c r="E689" s="51"/>
      <c r="F689" s="173"/>
      <c r="G689" s="51"/>
      <c r="H689" s="51"/>
      <c r="I689" s="52"/>
      <c r="J689" s="173"/>
      <c r="K689" s="192"/>
      <c r="L689" s="173"/>
      <c r="M689" s="95">
        <v>19568</v>
      </c>
      <c r="N689" s="191"/>
      <c r="O689" s="95"/>
      <c r="P689" s="191"/>
      <c r="Q689" s="95">
        <f t="shared" si="1"/>
        <v>-3914</v>
      </c>
      <c r="R689" s="51" t="s">
        <v>198</v>
      </c>
      <c r="S689" s="128"/>
      <c r="T689" s="113"/>
      <c r="U689" s="62"/>
    </row>
    <row r="690" spans="1:21" ht="15.75" x14ac:dyDescent="0.25">
      <c r="A690" s="170">
        <v>395.12</v>
      </c>
      <c r="B690" s="173"/>
      <c r="C690" s="49" t="s">
        <v>288</v>
      </c>
      <c r="D690" s="173"/>
      <c r="E690" s="51"/>
      <c r="F690" s="173"/>
      <c r="G690" s="51"/>
      <c r="H690" s="51"/>
      <c r="I690" s="52"/>
      <c r="J690" s="173"/>
      <c r="K690" s="192"/>
      <c r="L690" s="173"/>
      <c r="M690" s="95">
        <v>-320</v>
      </c>
      <c r="N690" s="191"/>
      <c r="O690" s="95"/>
      <c r="P690" s="191"/>
      <c r="Q690" s="95">
        <f t="shared" si="1"/>
        <v>64</v>
      </c>
      <c r="R690" s="51" t="s">
        <v>198</v>
      </c>
      <c r="S690" s="128"/>
      <c r="T690" s="113"/>
      <c r="U690" s="62"/>
    </row>
    <row r="691" spans="1:21" ht="15.75" x14ac:dyDescent="0.25">
      <c r="A691" s="170">
        <v>397</v>
      </c>
      <c r="B691" s="173"/>
      <c r="C691" s="189" t="s">
        <v>118</v>
      </c>
      <c r="D691" s="173"/>
      <c r="E691" s="51"/>
      <c r="F691" s="173"/>
      <c r="G691" s="51"/>
      <c r="H691" s="51"/>
      <c r="I691" s="52"/>
      <c r="J691" s="173"/>
      <c r="K691" s="192"/>
      <c r="L691" s="173"/>
      <c r="M691" s="95">
        <v>-98015</v>
      </c>
      <c r="N691" s="191"/>
      <c r="O691" s="95"/>
      <c r="P691" s="191"/>
      <c r="Q691" s="95">
        <f t="shared" si="1"/>
        <v>19603</v>
      </c>
      <c r="R691" s="51" t="s">
        <v>198</v>
      </c>
      <c r="S691" s="128"/>
      <c r="T691" s="113"/>
      <c r="U691" s="62"/>
    </row>
    <row r="692" spans="1:21" ht="15.75" x14ac:dyDescent="0.25">
      <c r="A692" s="170">
        <v>397.12</v>
      </c>
      <c r="B692" s="173"/>
      <c r="C692" s="189" t="s">
        <v>299</v>
      </c>
      <c r="D692" s="173"/>
      <c r="E692" s="51"/>
      <c r="F692" s="173"/>
      <c r="G692" s="51"/>
      <c r="H692" s="51"/>
      <c r="I692" s="52"/>
      <c r="J692" s="173"/>
      <c r="K692" s="192"/>
      <c r="L692" s="173"/>
      <c r="M692" s="126">
        <v>-730</v>
      </c>
      <c r="N692" s="191"/>
      <c r="O692" s="95"/>
      <c r="P692" s="191"/>
      <c r="Q692" s="126">
        <f t="shared" si="1"/>
        <v>146</v>
      </c>
      <c r="R692" s="51" t="s">
        <v>198</v>
      </c>
      <c r="S692" s="128"/>
      <c r="T692" s="113"/>
      <c r="U692" s="62"/>
    </row>
    <row r="693" spans="1:21" ht="15.75" x14ac:dyDescent="0.25">
      <c r="A693" s="138"/>
      <c r="B693" s="63"/>
      <c r="C693" s="142"/>
      <c r="D693" s="63"/>
      <c r="E693" s="159"/>
      <c r="F693" s="63"/>
      <c r="G693" s="47"/>
      <c r="H693" s="47"/>
      <c r="I693" s="48"/>
      <c r="J693" s="63"/>
      <c r="K693" s="139"/>
      <c r="L693" s="108"/>
      <c r="M693" s="140"/>
      <c r="N693" s="141"/>
      <c r="O693" s="140"/>
      <c r="P693" s="141"/>
      <c r="Q693" s="140"/>
      <c r="R693" s="108"/>
      <c r="S693" s="128"/>
      <c r="T693" s="113"/>
      <c r="U693" s="62"/>
    </row>
    <row r="694" spans="1:21" ht="15.75" x14ac:dyDescent="0.25">
      <c r="A694" s="142" t="s">
        <v>240</v>
      </c>
      <c r="B694" s="63"/>
      <c r="D694" s="63"/>
      <c r="E694" s="159"/>
      <c r="F694" s="63"/>
      <c r="G694" s="47"/>
      <c r="H694" s="47"/>
      <c r="I694" s="48"/>
      <c r="J694" s="63"/>
      <c r="K694" s="139"/>
      <c r="L694" s="108"/>
      <c r="M694" s="140">
        <f>SUBTOTAL(9,M686:M693)</f>
        <v>11345</v>
      </c>
      <c r="N694" s="141"/>
      <c r="O694" s="140"/>
      <c r="P694" s="141"/>
      <c r="Q694" s="140">
        <f>SUBTOTAL(9,Q686:Q693)</f>
        <v>-2269</v>
      </c>
      <c r="R694" s="108"/>
      <c r="S694" s="128"/>
      <c r="T694" s="113"/>
      <c r="U694" s="62"/>
    </row>
    <row r="695" spans="1:21" ht="15.75" x14ac:dyDescent="0.25">
      <c r="A695" s="142"/>
      <c r="B695" s="63"/>
      <c r="D695" s="63"/>
      <c r="E695" s="159"/>
      <c r="F695" s="63"/>
      <c r="G695" s="47"/>
      <c r="H695" s="47"/>
      <c r="I695" s="48"/>
      <c r="J695" s="63"/>
      <c r="K695" s="139"/>
      <c r="L695" s="108"/>
      <c r="M695" s="140"/>
      <c r="N695" s="141"/>
      <c r="O695" s="140"/>
      <c r="P695" s="141"/>
      <c r="Q695" s="140"/>
      <c r="R695" s="108"/>
      <c r="S695" s="128"/>
      <c r="T695" s="113"/>
      <c r="U695" s="62"/>
    </row>
    <row r="696" spans="1:21" ht="15.75" x14ac:dyDescent="0.25">
      <c r="A696" s="145" t="s">
        <v>241</v>
      </c>
      <c r="B696" s="63"/>
      <c r="C696" s="144"/>
      <c r="D696" s="63"/>
      <c r="E696" s="159"/>
      <c r="F696" s="63"/>
      <c r="G696" s="47"/>
      <c r="H696" s="47"/>
      <c r="I696" s="48"/>
      <c r="J696" s="63"/>
      <c r="K696" s="139"/>
      <c r="L696" s="108"/>
      <c r="M696" s="140"/>
      <c r="N696" s="141"/>
      <c r="O696" s="140"/>
      <c r="P696" s="141"/>
      <c r="Q696" s="140"/>
      <c r="R696" s="108"/>
      <c r="S696" s="128"/>
      <c r="T696" s="113"/>
      <c r="U696" s="62"/>
    </row>
    <row r="697" spans="1:21" ht="15.75" x14ac:dyDescent="0.25">
      <c r="A697" s="138"/>
      <c r="B697" s="63"/>
      <c r="C697" s="142"/>
      <c r="D697" s="63"/>
      <c r="E697" s="159"/>
      <c r="F697" s="63"/>
      <c r="G697" s="47"/>
      <c r="H697" s="47"/>
      <c r="I697" s="48"/>
      <c r="J697" s="63"/>
      <c r="K697" s="139"/>
      <c r="L697" s="108"/>
      <c r="M697" s="140"/>
      <c r="N697" s="141"/>
      <c r="O697" s="140"/>
      <c r="P697" s="141"/>
      <c r="Q697" s="140"/>
      <c r="R697" s="108"/>
      <c r="S697" s="128"/>
      <c r="T697" s="113"/>
      <c r="U697" s="62"/>
    </row>
    <row r="698" spans="1:21" ht="15.75" x14ac:dyDescent="0.25">
      <c r="A698" s="170">
        <v>391.1</v>
      </c>
      <c r="B698" s="173"/>
      <c r="C698" s="189" t="s">
        <v>204</v>
      </c>
      <c r="D698" s="173"/>
      <c r="E698" s="51"/>
      <c r="F698" s="173"/>
      <c r="G698" s="51"/>
      <c r="H698" s="51"/>
      <c r="I698" s="52"/>
      <c r="J698" s="173"/>
      <c r="K698" s="192"/>
      <c r="L698" s="173"/>
      <c r="M698" s="95">
        <v>-23872</v>
      </c>
      <c r="N698" s="191"/>
      <c r="O698" s="95"/>
      <c r="P698" s="191"/>
      <c r="Q698" s="95">
        <f>ROUND((M698/-5),0)</f>
        <v>4774</v>
      </c>
      <c r="R698" s="51" t="s">
        <v>198</v>
      </c>
      <c r="S698" s="128"/>
      <c r="T698" s="113"/>
      <c r="U698" s="62"/>
    </row>
    <row r="699" spans="1:21" ht="15.75" x14ac:dyDescent="0.25">
      <c r="A699" s="170">
        <v>394</v>
      </c>
      <c r="B699" s="173"/>
      <c r="C699" s="49" t="s">
        <v>200</v>
      </c>
      <c r="D699" s="173"/>
      <c r="E699" s="51"/>
      <c r="F699" s="173"/>
      <c r="G699" s="51"/>
      <c r="H699" s="51"/>
      <c r="I699" s="52"/>
      <c r="J699" s="173"/>
      <c r="K699" s="192"/>
      <c r="L699" s="173"/>
      <c r="M699" s="95">
        <v>163400</v>
      </c>
      <c r="N699" s="191"/>
      <c r="O699" s="95"/>
      <c r="P699" s="191"/>
      <c r="Q699" s="95">
        <f>ROUND((M699/-5),0)</f>
        <v>-32680</v>
      </c>
      <c r="R699" s="51" t="s">
        <v>198</v>
      </c>
      <c r="S699" s="128"/>
      <c r="T699" s="113"/>
      <c r="U699" s="62"/>
    </row>
    <row r="700" spans="1:21" ht="15.75" x14ac:dyDescent="0.25">
      <c r="A700" s="170">
        <v>395</v>
      </c>
      <c r="B700" s="173"/>
      <c r="C700" s="49" t="s">
        <v>201</v>
      </c>
      <c r="D700" s="173"/>
      <c r="E700" s="51"/>
      <c r="F700" s="173"/>
      <c r="G700" s="51"/>
      <c r="H700" s="51"/>
      <c r="I700" s="52"/>
      <c r="J700" s="173"/>
      <c r="K700" s="192"/>
      <c r="L700" s="173"/>
      <c r="M700" s="95">
        <v>1450</v>
      </c>
      <c r="N700" s="191"/>
      <c r="O700" s="95"/>
      <c r="P700" s="191"/>
      <c r="Q700" s="95">
        <f>ROUND((M700/-5),0)</f>
        <v>-290</v>
      </c>
      <c r="R700" s="51" t="s">
        <v>198</v>
      </c>
      <c r="S700" s="128"/>
      <c r="T700" s="113"/>
      <c r="U700" s="62"/>
    </row>
    <row r="701" spans="1:21" ht="15.75" x14ac:dyDescent="0.25">
      <c r="A701" s="170">
        <v>397</v>
      </c>
      <c r="B701" s="173"/>
      <c r="C701" s="189" t="s">
        <v>118</v>
      </c>
      <c r="D701" s="173"/>
      <c r="E701" s="51"/>
      <c r="F701" s="173"/>
      <c r="G701" s="51"/>
      <c r="H701" s="51"/>
      <c r="I701" s="52"/>
      <c r="J701" s="173"/>
      <c r="K701" s="192"/>
      <c r="L701" s="173"/>
      <c r="M701" s="126">
        <v>-22870</v>
      </c>
      <c r="N701" s="191"/>
      <c r="O701" s="95"/>
      <c r="P701" s="191"/>
      <c r="Q701" s="126">
        <f>ROUND((M701/-5),0)</f>
        <v>4574</v>
      </c>
      <c r="R701" s="51" t="s">
        <v>198</v>
      </c>
      <c r="S701" s="128"/>
      <c r="T701" s="113"/>
      <c r="U701" s="62"/>
    </row>
    <row r="702" spans="1:21" ht="15.75" x14ac:dyDescent="0.25">
      <c r="A702" s="138"/>
      <c r="B702" s="63"/>
      <c r="C702" s="142"/>
      <c r="D702" s="63"/>
      <c r="E702" s="159"/>
      <c r="F702" s="63"/>
      <c r="G702" s="47"/>
      <c r="H702" s="47"/>
      <c r="I702" s="48"/>
      <c r="J702" s="63"/>
      <c r="K702" s="139"/>
      <c r="L702" s="108"/>
      <c r="M702" s="140"/>
      <c r="N702" s="141"/>
      <c r="O702" s="140"/>
      <c r="P702" s="141"/>
      <c r="Q702" s="140"/>
      <c r="R702" s="108"/>
      <c r="S702" s="128"/>
      <c r="T702" s="113"/>
      <c r="U702" s="62"/>
    </row>
    <row r="703" spans="1:21" ht="15.75" x14ac:dyDescent="0.25">
      <c r="A703" s="142" t="s">
        <v>242</v>
      </c>
      <c r="B703" s="63"/>
      <c r="D703" s="63"/>
      <c r="E703" s="159"/>
      <c r="F703" s="63"/>
      <c r="G703" s="47"/>
      <c r="H703" s="47"/>
      <c r="I703" s="48"/>
      <c r="J703" s="63"/>
      <c r="K703" s="139"/>
      <c r="L703" s="108"/>
      <c r="M703" s="140">
        <f>SUBTOTAL(9,M698:M702)</f>
        <v>118108</v>
      </c>
      <c r="N703" s="141"/>
      <c r="O703" s="140"/>
      <c r="P703" s="141"/>
      <c r="Q703" s="140">
        <f>SUBTOTAL(9,Q698:Q702)</f>
        <v>-23622</v>
      </c>
      <c r="R703" s="108"/>
      <c r="S703" s="128"/>
      <c r="T703" s="113"/>
      <c r="U703" s="62"/>
    </row>
    <row r="704" spans="1:21" ht="15.75" x14ac:dyDescent="0.25">
      <c r="A704" s="142"/>
      <c r="B704" s="63"/>
      <c r="D704" s="63"/>
      <c r="E704" s="159"/>
      <c r="F704" s="63"/>
      <c r="G704" s="47"/>
      <c r="H704" s="47"/>
      <c r="I704" s="48"/>
      <c r="J704" s="63"/>
      <c r="K704" s="139"/>
      <c r="L704" s="108"/>
      <c r="M704" s="140"/>
      <c r="N704" s="141"/>
      <c r="O704" s="140"/>
      <c r="P704" s="141"/>
      <c r="Q704" s="140"/>
      <c r="R704" s="108"/>
      <c r="S704" s="128"/>
      <c r="T704" s="113"/>
      <c r="U704" s="62"/>
    </row>
    <row r="705" spans="1:21" ht="15.75" x14ac:dyDescent="0.25">
      <c r="A705" s="145" t="s">
        <v>243</v>
      </c>
      <c r="B705" s="63"/>
      <c r="C705" s="144"/>
      <c r="D705" s="63"/>
      <c r="E705" s="159"/>
      <c r="F705" s="63"/>
      <c r="G705" s="47"/>
      <c r="H705" s="47"/>
      <c r="I705" s="48"/>
      <c r="J705" s="63"/>
      <c r="K705" s="139"/>
      <c r="L705" s="108"/>
      <c r="M705" s="140"/>
      <c r="N705" s="141"/>
      <c r="O705" s="140"/>
      <c r="P705" s="141"/>
      <c r="Q705" s="140"/>
      <c r="R705" s="108"/>
      <c r="S705" s="128"/>
      <c r="T705" s="113"/>
      <c r="U705" s="62"/>
    </row>
    <row r="706" spans="1:21" ht="15.75" x14ac:dyDescent="0.25">
      <c r="A706" s="138"/>
      <c r="B706" s="63"/>
      <c r="C706" s="142"/>
      <c r="D706" s="63"/>
      <c r="E706" s="159"/>
      <c r="F706" s="63"/>
      <c r="G706" s="47"/>
      <c r="H706" s="47"/>
      <c r="I706" s="48"/>
      <c r="J706" s="63"/>
      <c r="K706" s="139"/>
      <c r="L706" s="108"/>
      <c r="M706" s="140"/>
      <c r="N706" s="141"/>
      <c r="O706" s="140"/>
      <c r="P706" s="141"/>
      <c r="Q706" s="140"/>
      <c r="R706" s="108"/>
      <c r="S706" s="128"/>
      <c r="T706" s="113"/>
      <c r="U706" s="62"/>
    </row>
    <row r="707" spans="1:21" ht="15.75" x14ac:dyDescent="0.25">
      <c r="A707" s="170">
        <v>391.1</v>
      </c>
      <c r="B707" s="173"/>
      <c r="C707" s="189" t="s">
        <v>204</v>
      </c>
      <c r="D707" s="173"/>
      <c r="E707" s="51"/>
      <c r="F707" s="173"/>
      <c r="G707" s="51"/>
      <c r="H707" s="51"/>
      <c r="I707" s="52"/>
      <c r="J707" s="173"/>
      <c r="K707" s="192"/>
      <c r="L707" s="173"/>
      <c r="M707" s="95">
        <v>-39</v>
      </c>
      <c r="N707" s="191"/>
      <c r="O707" s="95"/>
      <c r="P707" s="191"/>
      <c r="Q707" s="95">
        <f t="shared" ref="Q707:Q712" si="2">ROUND((M707/-5),0)</f>
        <v>8</v>
      </c>
      <c r="R707" s="51" t="s">
        <v>198</v>
      </c>
      <c r="S707" s="128"/>
      <c r="T707" s="113"/>
      <c r="U707" s="62"/>
    </row>
    <row r="708" spans="1:21" ht="15.75" x14ac:dyDescent="0.25">
      <c r="A708" s="170">
        <v>393</v>
      </c>
      <c r="B708" s="173"/>
      <c r="C708" s="49" t="s">
        <v>199</v>
      </c>
      <c r="D708" s="173"/>
      <c r="E708" s="51"/>
      <c r="F708" s="173"/>
      <c r="G708" s="51"/>
      <c r="H708" s="51"/>
      <c r="I708" s="52"/>
      <c r="J708" s="173"/>
      <c r="K708" s="192"/>
      <c r="L708" s="173"/>
      <c r="M708" s="95">
        <v>-2540</v>
      </c>
      <c r="N708" s="191"/>
      <c r="O708" s="95"/>
      <c r="P708" s="191"/>
      <c r="Q708" s="95">
        <f t="shared" si="2"/>
        <v>508</v>
      </c>
      <c r="R708" s="51" t="s">
        <v>198</v>
      </c>
      <c r="S708" s="128"/>
      <c r="T708" s="113"/>
      <c r="U708" s="62"/>
    </row>
    <row r="709" spans="1:21" ht="15.75" x14ac:dyDescent="0.25">
      <c r="A709" s="170">
        <v>394</v>
      </c>
      <c r="B709" s="173"/>
      <c r="C709" s="49" t="s">
        <v>200</v>
      </c>
      <c r="D709" s="173"/>
      <c r="E709" s="51"/>
      <c r="F709" s="173"/>
      <c r="G709" s="51"/>
      <c r="H709" s="51"/>
      <c r="I709" s="52"/>
      <c r="J709" s="173"/>
      <c r="K709" s="192"/>
      <c r="L709" s="173"/>
      <c r="M709" s="95">
        <v>136761</v>
      </c>
      <c r="N709" s="191"/>
      <c r="O709" s="95"/>
      <c r="P709" s="191"/>
      <c r="Q709" s="95">
        <f t="shared" si="2"/>
        <v>-27352</v>
      </c>
      <c r="R709" s="51" t="s">
        <v>198</v>
      </c>
      <c r="S709" s="128"/>
      <c r="T709" s="113"/>
      <c r="U709" s="62"/>
    </row>
    <row r="710" spans="1:21" ht="15.75" x14ac:dyDescent="0.25">
      <c r="A710" s="170">
        <v>395</v>
      </c>
      <c r="B710" s="173"/>
      <c r="C710" s="49" t="s">
        <v>201</v>
      </c>
      <c r="D710" s="173"/>
      <c r="E710" s="51"/>
      <c r="F710" s="173"/>
      <c r="G710" s="51"/>
      <c r="H710" s="51"/>
      <c r="I710" s="52"/>
      <c r="J710" s="173"/>
      <c r="K710" s="192"/>
      <c r="L710" s="173"/>
      <c r="M710" s="95">
        <v>-39</v>
      </c>
      <c r="N710" s="191"/>
      <c r="O710" s="95"/>
      <c r="P710" s="191"/>
      <c r="Q710" s="95">
        <f t="shared" si="2"/>
        <v>8</v>
      </c>
      <c r="R710" s="51" t="s">
        <v>198</v>
      </c>
      <c r="S710" s="128"/>
      <c r="T710" s="113"/>
      <c r="U710" s="62"/>
    </row>
    <row r="711" spans="1:21" ht="15.75" x14ac:dyDescent="0.25">
      <c r="A711" s="170">
        <v>397</v>
      </c>
      <c r="B711" s="173"/>
      <c r="C711" s="189" t="s">
        <v>118</v>
      </c>
      <c r="D711" s="173"/>
      <c r="E711" s="51"/>
      <c r="F711" s="173"/>
      <c r="G711" s="51"/>
      <c r="H711" s="51"/>
      <c r="I711" s="52"/>
      <c r="J711" s="173"/>
      <c r="K711" s="192"/>
      <c r="L711" s="173"/>
      <c r="M711" s="95">
        <v>274597</v>
      </c>
      <c r="N711" s="191"/>
      <c r="O711" s="95"/>
      <c r="P711" s="191"/>
      <c r="Q711" s="95">
        <f t="shared" si="2"/>
        <v>-54919</v>
      </c>
      <c r="R711" s="51" t="s">
        <v>198</v>
      </c>
      <c r="S711" s="128"/>
      <c r="T711" s="113"/>
      <c r="U711" s="62"/>
    </row>
    <row r="712" spans="1:21" ht="15.75" x14ac:dyDescent="0.25">
      <c r="A712" s="170">
        <v>398</v>
      </c>
      <c r="B712" s="173"/>
      <c r="C712" s="189" t="s">
        <v>64</v>
      </c>
      <c r="D712" s="173"/>
      <c r="E712" s="51"/>
      <c r="F712" s="173"/>
      <c r="G712" s="51"/>
      <c r="H712" s="51"/>
      <c r="I712" s="52"/>
      <c r="J712" s="173"/>
      <c r="K712" s="192"/>
      <c r="L712" s="173"/>
      <c r="M712" s="126">
        <v>-825</v>
      </c>
      <c r="N712" s="191"/>
      <c r="O712" s="95"/>
      <c r="P712" s="191"/>
      <c r="Q712" s="126">
        <f t="shared" si="2"/>
        <v>165</v>
      </c>
      <c r="R712" s="51" t="s">
        <v>198</v>
      </c>
      <c r="S712" s="128"/>
      <c r="T712" s="113"/>
      <c r="U712" s="62"/>
    </row>
    <row r="713" spans="1:21" ht="15.75" x14ac:dyDescent="0.25">
      <c r="A713" s="138"/>
      <c r="B713" s="63"/>
      <c r="C713" s="142"/>
      <c r="D713" s="63"/>
      <c r="E713" s="159"/>
      <c r="F713" s="63"/>
      <c r="G713" s="47"/>
      <c r="H713" s="47"/>
      <c r="I713" s="48"/>
      <c r="J713" s="63"/>
      <c r="K713" s="139"/>
      <c r="L713" s="108"/>
      <c r="M713" s="140"/>
      <c r="N713" s="141"/>
      <c r="O713" s="140"/>
      <c r="P713" s="141"/>
      <c r="Q713" s="140"/>
      <c r="R713" s="108"/>
      <c r="S713" s="128"/>
      <c r="T713" s="113"/>
      <c r="U713" s="62"/>
    </row>
    <row r="714" spans="1:21" ht="15.75" x14ac:dyDescent="0.25">
      <c r="A714" s="142" t="s">
        <v>244</v>
      </c>
      <c r="B714" s="63"/>
      <c r="D714" s="63"/>
      <c r="E714" s="159"/>
      <c r="F714" s="63"/>
      <c r="G714" s="47"/>
      <c r="H714" s="47"/>
      <c r="I714" s="48"/>
      <c r="J714" s="63"/>
      <c r="K714" s="139"/>
      <c r="L714" s="108"/>
      <c r="M714" s="140">
        <f>SUBTOTAL(9,M707:M713)</f>
        <v>407915</v>
      </c>
      <c r="N714" s="141"/>
      <c r="O714" s="140"/>
      <c r="P714" s="141"/>
      <c r="Q714" s="140">
        <f>SUBTOTAL(9,Q707:Q713)</f>
        <v>-81582</v>
      </c>
      <c r="R714" s="108"/>
      <c r="S714" s="128"/>
      <c r="T714" s="113"/>
      <c r="U714" s="62"/>
    </row>
    <row r="715" spans="1:21" ht="15.75" x14ac:dyDescent="0.25">
      <c r="A715" s="142"/>
      <c r="B715" s="63"/>
      <c r="D715" s="63"/>
      <c r="E715" s="159"/>
      <c r="F715" s="63"/>
      <c r="G715" s="47"/>
      <c r="H715" s="47"/>
      <c r="I715" s="48"/>
      <c r="J715" s="63"/>
      <c r="K715" s="139"/>
      <c r="L715" s="108"/>
      <c r="M715" s="140"/>
      <c r="N715" s="141"/>
      <c r="O715" s="140"/>
      <c r="P715" s="141"/>
      <c r="Q715" s="140"/>
      <c r="R715" s="108"/>
      <c r="S715" s="128"/>
      <c r="T715" s="113"/>
      <c r="U715" s="62"/>
    </row>
    <row r="716" spans="1:21" ht="15.75" x14ac:dyDescent="0.25">
      <c r="A716" s="145" t="s">
        <v>245</v>
      </c>
      <c r="B716" s="63"/>
      <c r="C716" s="144"/>
      <c r="D716" s="63"/>
      <c r="E716" s="159"/>
      <c r="F716" s="63"/>
      <c r="G716" s="47"/>
      <c r="H716" s="47"/>
      <c r="I716" s="48"/>
      <c r="J716" s="63"/>
      <c r="K716" s="139"/>
      <c r="L716" s="108"/>
      <c r="M716" s="140"/>
      <c r="N716" s="141"/>
      <c r="O716" s="140"/>
      <c r="P716" s="141"/>
      <c r="Q716" s="140"/>
      <c r="R716" s="108"/>
      <c r="S716" s="128"/>
      <c r="T716" s="113"/>
      <c r="U716" s="62"/>
    </row>
    <row r="717" spans="1:21" ht="15.75" x14ac:dyDescent="0.25">
      <c r="A717" s="138"/>
      <c r="B717" s="63"/>
      <c r="C717" s="142"/>
      <c r="D717" s="63"/>
      <c r="E717" s="159"/>
      <c r="F717" s="63"/>
      <c r="G717" s="47"/>
      <c r="H717" s="47"/>
      <c r="I717" s="48"/>
      <c r="J717" s="63"/>
      <c r="K717" s="139"/>
      <c r="L717" s="108"/>
      <c r="M717" s="140"/>
      <c r="N717" s="141"/>
      <c r="O717" s="140"/>
      <c r="P717" s="141"/>
      <c r="Q717" s="140"/>
      <c r="R717" s="108"/>
      <c r="S717" s="128"/>
      <c r="T717" s="113"/>
      <c r="U717" s="62"/>
    </row>
    <row r="718" spans="1:21" ht="15.75" x14ac:dyDescent="0.25">
      <c r="A718" s="170">
        <v>391</v>
      </c>
      <c r="B718" s="173"/>
      <c r="C718" s="189" t="s">
        <v>203</v>
      </c>
      <c r="D718" s="173"/>
      <c r="E718" s="51"/>
      <c r="F718" s="173"/>
      <c r="G718" s="51"/>
      <c r="H718" s="51"/>
      <c r="I718" s="52"/>
      <c r="J718" s="173"/>
      <c r="K718" s="192"/>
      <c r="L718" s="173"/>
      <c r="M718" s="95">
        <v>4290000</v>
      </c>
      <c r="N718" s="191"/>
      <c r="O718" s="95"/>
      <c r="P718" s="191"/>
      <c r="Q718" s="95">
        <f t="shared" ref="Q718:Q728" si="3">ROUND((M718/-5),0)</f>
        <v>-858000</v>
      </c>
      <c r="R718" s="51" t="s">
        <v>198</v>
      </c>
      <c r="S718" s="128"/>
      <c r="T718" s="113"/>
      <c r="U718" s="62"/>
    </row>
    <row r="719" spans="1:21" ht="15.75" x14ac:dyDescent="0.25">
      <c r="A719" s="170">
        <v>391.1</v>
      </c>
      <c r="B719" s="173"/>
      <c r="C719" s="189" t="s">
        <v>204</v>
      </c>
      <c r="D719" s="173"/>
      <c r="E719" s="51"/>
      <c r="F719" s="173"/>
      <c r="G719" s="51"/>
      <c r="H719" s="51"/>
      <c r="I719" s="52"/>
      <c r="J719" s="173"/>
      <c r="K719" s="192"/>
      <c r="L719" s="173"/>
      <c r="M719" s="95">
        <v>9461027</v>
      </c>
      <c r="N719" s="191"/>
      <c r="O719" s="95"/>
      <c r="P719" s="191"/>
      <c r="Q719" s="95">
        <f t="shared" si="3"/>
        <v>-1892205</v>
      </c>
      <c r="R719" s="51" t="s">
        <v>198</v>
      </c>
      <c r="S719" s="128"/>
      <c r="T719" s="113"/>
      <c r="U719" s="62"/>
    </row>
    <row r="720" spans="1:21" ht="15.75" x14ac:dyDescent="0.25">
      <c r="A720" s="170">
        <v>391.12</v>
      </c>
      <c r="B720" s="173"/>
      <c r="C720" s="189" t="s">
        <v>314</v>
      </c>
      <c r="D720" s="173"/>
      <c r="E720" s="51"/>
      <c r="F720" s="173"/>
      <c r="G720" s="51"/>
      <c r="H720" s="51"/>
      <c r="I720" s="52"/>
      <c r="J720" s="173"/>
      <c r="K720" s="192"/>
      <c r="L720" s="173"/>
      <c r="M720" s="95">
        <v>-249166</v>
      </c>
      <c r="N720" s="191"/>
      <c r="O720" s="95"/>
      <c r="P720" s="191"/>
      <c r="Q720" s="95">
        <f t="shared" si="3"/>
        <v>49833</v>
      </c>
      <c r="R720" s="51" t="s">
        <v>198</v>
      </c>
      <c r="S720" s="128"/>
      <c r="T720" s="113"/>
      <c r="U720" s="62"/>
    </row>
    <row r="721" spans="1:23" ht="15.75" x14ac:dyDescent="0.25">
      <c r="A721" s="170">
        <v>391.13</v>
      </c>
      <c r="B721" s="173"/>
      <c r="C721" s="189" t="s">
        <v>318</v>
      </c>
      <c r="D721" s="173"/>
      <c r="E721" s="51"/>
      <c r="F721" s="173"/>
      <c r="G721" s="51"/>
      <c r="H721" s="51"/>
      <c r="I721" s="52"/>
      <c r="J721" s="173"/>
      <c r="K721" s="192"/>
      <c r="L721" s="173"/>
      <c r="M721" s="95">
        <v>346129</v>
      </c>
      <c r="N721" s="191"/>
      <c r="O721" s="95"/>
      <c r="P721" s="191"/>
      <c r="Q721" s="95">
        <f t="shared" si="3"/>
        <v>-69226</v>
      </c>
      <c r="R721" s="51" t="s">
        <v>198</v>
      </c>
      <c r="S721" s="128"/>
      <c r="T721" s="113"/>
      <c r="U721" s="62"/>
    </row>
    <row r="722" spans="1:23" ht="15.75" x14ac:dyDescent="0.25">
      <c r="A722" s="170">
        <v>393</v>
      </c>
      <c r="B722" s="173"/>
      <c r="C722" s="49" t="s">
        <v>199</v>
      </c>
      <c r="D722" s="173"/>
      <c r="E722" s="51"/>
      <c r="F722" s="173"/>
      <c r="G722" s="51"/>
      <c r="H722" s="51"/>
      <c r="I722" s="52"/>
      <c r="J722" s="173"/>
      <c r="K722" s="192"/>
      <c r="L722" s="173"/>
      <c r="M722" s="95">
        <v>134000</v>
      </c>
      <c r="N722" s="191"/>
      <c r="O722" s="95"/>
      <c r="P722" s="191"/>
      <c r="Q722" s="95">
        <f t="shared" si="3"/>
        <v>-26800</v>
      </c>
      <c r="R722" s="51" t="s">
        <v>198</v>
      </c>
      <c r="S722" s="128"/>
      <c r="T722" s="113"/>
      <c r="U722" s="62"/>
    </row>
    <row r="723" spans="1:23" ht="15.75" x14ac:dyDescent="0.25">
      <c r="A723" s="170">
        <v>394</v>
      </c>
      <c r="B723" s="173"/>
      <c r="C723" s="49" t="s">
        <v>200</v>
      </c>
      <c r="D723" s="173"/>
      <c r="E723" s="51"/>
      <c r="F723" s="173"/>
      <c r="G723" s="51"/>
      <c r="H723" s="51"/>
      <c r="I723" s="52"/>
      <c r="J723" s="173"/>
      <c r="K723" s="192"/>
      <c r="L723" s="173"/>
      <c r="M723" s="95">
        <v>137000</v>
      </c>
      <c r="N723" s="191"/>
      <c r="O723" s="95"/>
      <c r="P723" s="191"/>
      <c r="Q723" s="95">
        <f t="shared" si="3"/>
        <v>-27400</v>
      </c>
      <c r="R723" s="51" t="s">
        <v>198</v>
      </c>
      <c r="S723" s="128"/>
      <c r="T723" s="113"/>
      <c r="U723" s="62"/>
    </row>
    <row r="724" spans="1:23" ht="15.75" x14ac:dyDescent="0.25">
      <c r="A724" s="170">
        <v>395</v>
      </c>
      <c r="B724" s="173"/>
      <c r="C724" s="49" t="s">
        <v>201</v>
      </c>
      <c r="D724" s="173"/>
      <c r="E724" s="51"/>
      <c r="F724" s="173"/>
      <c r="G724" s="51"/>
      <c r="H724" s="51"/>
      <c r="I724" s="52"/>
      <c r="J724" s="173"/>
      <c r="K724" s="192"/>
      <c r="L724" s="173"/>
      <c r="M724" s="95">
        <v>236500</v>
      </c>
      <c r="N724" s="191"/>
      <c r="O724" s="95"/>
      <c r="P724" s="191"/>
      <c r="Q724" s="95">
        <f t="shared" si="3"/>
        <v>-47300</v>
      </c>
      <c r="R724" s="51" t="s">
        <v>198</v>
      </c>
      <c r="S724" s="128"/>
      <c r="T724" s="113"/>
      <c r="U724" s="62"/>
    </row>
    <row r="725" spans="1:23" ht="15.75" x14ac:dyDescent="0.25">
      <c r="A725" s="170">
        <v>397</v>
      </c>
      <c r="B725" s="173"/>
      <c r="C725" s="189" t="s">
        <v>118</v>
      </c>
      <c r="D725" s="173"/>
      <c r="E725" s="51"/>
      <c r="F725" s="173"/>
      <c r="G725" s="51"/>
      <c r="H725" s="51"/>
      <c r="I725" s="52"/>
      <c r="J725" s="173"/>
      <c r="K725" s="192"/>
      <c r="L725" s="173"/>
      <c r="M725" s="95">
        <v>-8500000</v>
      </c>
      <c r="N725" s="191"/>
      <c r="O725" s="95"/>
      <c r="P725" s="191"/>
      <c r="Q725" s="95">
        <f t="shared" si="3"/>
        <v>1700000</v>
      </c>
      <c r="R725" s="51" t="s">
        <v>198</v>
      </c>
      <c r="S725" s="128"/>
      <c r="T725" s="113"/>
      <c r="U725" s="62"/>
    </row>
    <row r="726" spans="1:23" ht="15.75" x14ac:dyDescent="0.25">
      <c r="A726" s="170">
        <v>397.12</v>
      </c>
      <c r="B726" s="173"/>
      <c r="C726" s="189" t="s">
        <v>299</v>
      </c>
      <c r="D726" s="173"/>
      <c r="E726" s="51"/>
      <c r="F726" s="173"/>
      <c r="G726" s="51"/>
      <c r="H726" s="51"/>
      <c r="I726" s="52"/>
      <c r="J726" s="173"/>
      <c r="K726" s="192"/>
      <c r="L726" s="173"/>
      <c r="M726" s="95">
        <v>-438789</v>
      </c>
      <c r="N726" s="191"/>
      <c r="O726" s="95"/>
      <c r="P726" s="191"/>
      <c r="Q726" s="95">
        <f t="shared" si="3"/>
        <v>87758</v>
      </c>
      <c r="R726" s="51" t="s">
        <v>198</v>
      </c>
      <c r="S726" s="128"/>
      <c r="T726" s="113"/>
      <c r="U726" s="62"/>
    </row>
    <row r="727" spans="1:23" ht="15.75" x14ac:dyDescent="0.25">
      <c r="A727" s="170">
        <v>397.2</v>
      </c>
      <c r="B727" s="173"/>
      <c r="C727" s="189" t="s">
        <v>205</v>
      </c>
      <c r="D727" s="173"/>
      <c r="E727" s="51"/>
      <c r="F727" s="173"/>
      <c r="G727" s="51"/>
      <c r="H727" s="51"/>
      <c r="I727" s="52"/>
      <c r="J727" s="173"/>
      <c r="K727" s="192"/>
      <c r="L727" s="173"/>
      <c r="M727" s="95">
        <v>1511650</v>
      </c>
      <c r="N727" s="191"/>
      <c r="O727" s="95"/>
      <c r="P727" s="191"/>
      <c r="Q727" s="95">
        <f t="shared" si="3"/>
        <v>-302330</v>
      </c>
      <c r="R727" s="51" t="s">
        <v>198</v>
      </c>
      <c r="S727" s="128"/>
      <c r="T727" s="113"/>
      <c r="U727" s="62"/>
    </row>
    <row r="728" spans="1:23" ht="15.75" x14ac:dyDescent="0.25">
      <c r="A728" s="170">
        <v>398</v>
      </c>
      <c r="B728" s="173"/>
      <c r="C728" s="189" t="s">
        <v>64</v>
      </c>
      <c r="D728" s="173"/>
      <c r="E728" s="51"/>
      <c r="F728" s="173"/>
      <c r="G728" s="51"/>
      <c r="H728" s="51"/>
      <c r="I728" s="52"/>
      <c r="J728" s="173"/>
      <c r="K728" s="192"/>
      <c r="L728" s="173"/>
      <c r="M728" s="126">
        <v>301442</v>
      </c>
      <c r="N728" s="191"/>
      <c r="O728" s="95"/>
      <c r="P728" s="191"/>
      <c r="Q728" s="126">
        <f t="shared" si="3"/>
        <v>-60288</v>
      </c>
      <c r="R728" s="51" t="s">
        <v>198</v>
      </c>
      <c r="S728" s="128"/>
      <c r="T728" s="113"/>
      <c r="U728" s="62"/>
    </row>
    <row r="729" spans="1:23" ht="15.75" x14ac:dyDescent="0.25">
      <c r="A729" s="138"/>
      <c r="B729" s="63"/>
      <c r="C729" s="142"/>
      <c r="D729" s="63"/>
      <c r="E729" s="159"/>
      <c r="F729" s="63"/>
      <c r="G729" s="47"/>
      <c r="H729" s="47"/>
      <c r="I729" s="48"/>
      <c r="J729" s="63"/>
      <c r="K729" s="139"/>
      <c r="L729" s="108"/>
      <c r="M729" s="140"/>
      <c r="N729" s="141"/>
      <c r="O729" s="140"/>
      <c r="P729" s="141"/>
      <c r="Q729" s="140"/>
      <c r="R729" s="108"/>
      <c r="S729" s="128"/>
      <c r="T729" s="113"/>
      <c r="U729" s="62"/>
    </row>
    <row r="730" spans="1:23" ht="15.75" x14ac:dyDescent="0.25">
      <c r="A730" s="142" t="s">
        <v>246</v>
      </c>
      <c r="B730" s="63"/>
      <c r="D730" s="63"/>
      <c r="E730" s="159"/>
      <c r="F730" s="63"/>
      <c r="G730" s="47"/>
      <c r="H730" s="47"/>
      <c r="I730" s="48"/>
      <c r="J730" s="63"/>
      <c r="K730" s="139"/>
      <c r="L730" s="108"/>
      <c r="M730" s="152">
        <f>SUBTOTAL(9,M718:M729)</f>
        <v>7229793</v>
      </c>
      <c r="N730" s="141"/>
      <c r="O730" s="140"/>
      <c r="P730" s="141"/>
      <c r="Q730" s="152">
        <f>SUBTOTAL(9,Q718:Q729)</f>
        <v>-1445958</v>
      </c>
      <c r="R730" s="108"/>
      <c r="S730" s="128"/>
      <c r="T730" s="113"/>
      <c r="U730" s="62"/>
    </row>
    <row r="731" spans="1:23" ht="15.75" x14ac:dyDescent="0.25">
      <c r="A731" s="93"/>
      <c r="B731" s="41"/>
      <c r="C731" s="63"/>
      <c r="D731" s="14"/>
      <c r="E731" s="159"/>
      <c r="F731" s="14"/>
      <c r="G731" s="51"/>
      <c r="H731" s="30"/>
      <c r="I731" s="52"/>
      <c r="K731" s="115"/>
      <c r="L731" s="98"/>
      <c r="M731" s="116"/>
      <c r="N731" s="100"/>
      <c r="O731" s="116"/>
      <c r="P731" s="100"/>
      <c r="Q731" s="116"/>
      <c r="R731" s="98"/>
      <c r="S731" s="128"/>
      <c r="T731" s="113"/>
      <c r="U731" s="62"/>
    </row>
    <row r="732" spans="1:23" ht="16.5" thickBot="1" x14ac:dyDescent="0.3">
      <c r="A732" s="93" t="s">
        <v>228</v>
      </c>
      <c r="B732" s="41"/>
      <c r="C732" s="63"/>
      <c r="D732" s="14"/>
      <c r="E732" s="159"/>
      <c r="F732" s="14"/>
      <c r="G732" s="51"/>
      <c r="H732" s="30"/>
      <c r="I732" s="52"/>
      <c r="K732" s="97">
        <f>SUBTOTAL(9,K16:K731)</f>
        <v>6541255908.0699997</v>
      </c>
      <c r="L732" s="98"/>
      <c r="M732" s="99">
        <f>SUBTOTAL(9,M16:M731)</f>
        <v>2297891257.7600002</v>
      </c>
      <c r="N732" s="100"/>
      <c r="O732" s="99">
        <f>SUBTOTAL(9,O16:O731)</f>
        <v>5556247428</v>
      </c>
      <c r="P732" s="100"/>
      <c r="Q732" s="99">
        <f>SUBTOTAL(9,Q16:Q731)</f>
        <v>189794456</v>
      </c>
      <c r="R732" s="98"/>
      <c r="S732" s="128">
        <f>ROUND(Q732/K732*100,2)</f>
        <v>2.9</v>
      </c>
      <c r="T732" s="113"/>
      <c r="U732" s="62"/>
    </row>
    <row r="733" spans="1:23" ht="16.5" thickTop="1" x14ac:dyDescent="0.25">
      <c r="A733" s="49"/>
      <c r="B733" s="96"/>
      <c r="C733" s="46"/>
      <c r="G733" s="51"/>
      <c r="H733" s="30"/>
      <c r="I733" s="52"/>
      <c r="K733" s="31"/>
      <c r="M733" s="32"/>
      <c r="N733" s="26"/>
      <c r="O733" s="32"/>
      <c r="P733" s="26"/>
      <c r="Q733" s="32"/>
      <c r="S733" s="61"/>
      <c r="U733" s="62"/>
    </row>
    <row r="734" spans="1:23" s="14" customFormat="1" ht="15.75" x14ac:dyDescent="0.25">
      <c r="A734" s="108" t="s">
        <v>170</v>
      </c>
      <c r="B734" s="108"/>
      <c r="C734" s="63"/>
      <c r="G734" s="47"/>
      <c r="H734" s="18"/>
      <c r="I734" s="48"/>
      <c r="K734" s="38"/>
      <c r="M734" s="40"/>
      <c r="N734" s="24"/>
      <c r="O734" s="40"/>
      <c r="P734" s="24"/>
      <c r="Q734" s="40"/>
      <c r="S734" s="37"/>
      <c r="T734" s="18"/>
      <c r="U734" s="29"/>
    </row>
    <row r="735" spans="1:23" s="14" customFormat="1" ht="15.75" x14ac:dyDescent="0.25">
      <c r="A735" s="108"/>
      <c r="B735" s="108"/>
      <c r="C735" s="63"/>
      <c r="G735" s="47"/>
      <c r="H735" s="18"/>
      <c r="I735" s="48"/>
      <c r="K735" s="38"/>
      <c r="M735" s="40"/>
      <c r="N735" s="24"/>
      <c r="O735" s="40"/>
      <c r="P735" s="24"/>
      <c r="Q735" s="40"/>
      <c r="S735" s="37"/>
      <c r="T735" s="18"/>
      <c r="U735" s="29"/>
    </row>
    <row r="736" spans="1:23" s="14" customFormat="1" x14ac:dyDescent="0.2">
      <c r="A736" s="170">
        <v>302</v>
      </c>
      <c r="B736" s="173"/>
      <c r="C736" s="173" t="s">
        <v>160</v>
      </c>
      <c r="G736" s="47"/>
      <c r="H736" s="18"/>
      <c r="I736" s="48"/>
      <c r="K736" s="38">
        <v>46749053.979999997</v>
      </c>
      <c r="M736" s="40">
        <v>15137411.08</v>
      </c>
      <c r="N736" s="24"/>
      <c r="O736" s="40"/>
      <c r="P736" s="24"/>
      <c r="Q736" s="40"/>
      <c r="S736" s="37"/>
      <c r="T736" s="18"/>
      <c r="U736" s="29"/>
      <c r="W736"/>
    </row>
    <row r="737" spans="1:23" s="14" customFormat="1" x14ac:dyDescent="0.2">
      <c r="A737" s="168">
        <v>303</v>
      </c>
      <c r="B737" s="138"/>
      <c r="C737" s="138" t="s">
        <v>142</v>
      </c>
      <c r="G737" s="47"/>
      <c r="H737" s="18"/>
      <c r="I737" s="48"/>
      <c r="K737" s="38">
        <v>7494383.9199999999</v>
      </c>
      <c r="M737" s="40">
        <v>2004315.07</v>
      </c>
      <c r="N737" s="24"/>
      <c r="O737" s="40"/>
      <c r="P737" s="24"/>
      <c r="Q737" s="40"/>
      <c r="S737" s="37"/>
      <c r="T737" s="18"/>
      <c r="U737" s="29"/>
    </row>
    <row r="738" spans="1:23" s="14" customFormat="1" x14ac:dyDescent="0.2">
      <c r="A738" s="170">
        <v>303.10000000000002</v>
      </c>
      <c r="B738" s="49"/>
      <c r="C738" s="173" t="s">
        <v>371</v>
      </c>
      <c r="G738" s="47"/>
      <c r="H738" s="18"/>
      <c r="I738" s="48"/>
      <c r="K738" s="38">
        <v>26547593.960000001</v>
      </c>
      <c r="L738" s="39"/>
      <c r="M738" s="40">
        <v>12553034.049999999</v>
      </c>
      <c r="N738" s="24"/>
      <c r="O738" s="40"/>
      <c r="P738" s="24"/>
      <c r="Q738" s="40"/>
      <c r="S738" s="37"/>
      <c r="T738" s="18"/>
      <c r="U738" s="29"/>
      <c r="W738"/>
    </row>
    <row r="739" spans="1:23" s="14" customFormat="1" x14ac:dyDescent="0.2">
      <c r="A739" s="170">
        <v>303.13</v>
      </c>
      <c r="B739" s="49"/>
      <c r="C739" s="173" t="s">
        <v>372</v>
      </c>
      <c r="G739" s="47"/>
      <c r="H739" s="18"/>
      <c r="I739" s="48"/>
      <c r="K739" s="38">
        <v>1768920.12</v>
      </c>
      <c r="M739" s="40">
        <v>189114.94</v>
      </c>
      <c r="N739" s="24"/>
      <c r="O739" s="40"/>
      <c r="P739" s="24"/>
      <c r="Q739" s="40"/>
      <c r="S739" s="37"/>
      <c r="T739" s="18"/>
      <c r="U739" s="29"/>
      <c r="W739"/>
    </row>
    <row r="740" spans="1:23" s="14" customFormat="1" x14ac:dyDescent="0.2">
      <c r="A740" s="168">
        <v>303.35000000000002</v>
      </c>
      <c r="B740" s="64"/>
      <c r="C740" s="138" t="s">
        <v>304</v>
      </c>
      <c r="G740" s="47"/>
      <c r="H740" s="18"/>
      <c r="I740" s="48"/>
      <c r="K740" s="38">
        <v>4470355.82</v>
      </c>
      <c r="M740" s="40">
        <v>642364.93000000005</v>
      </c>
      <c r="N740" s="24"/>
      <c r="O740" s="40"/>
      <c r="P740" s="24"/>
      <c r="Q740" s="40"/>
      <c r="S740" s="37"/>
      <c r="T740" s="18"/>
      <c r="U740" s="29"/>
    </row>
    <row r="741" spans="1:23" s="14" customFormat="1" x14ac:dyDescent="0.2">
      <c r="A741" s="170">
        <v>310.2</v>
      </c>
      <c r="B741" s="49"/>
      <c r="C741" s="160" t="s">
        <v>139</v>
      </c>
      <c r="G741" s="47"/>
      <c r="H741" s="18"/>
      <c r="I741" s="48"/>
      <c r="K741" s="38">
        <v>3430297.19</v>
      </c>
      <c r="M741" s="40"/>
      <c r="N741" s="24"/>
      <c r="O741" s="40"/>
      <c r="P741" s="24"/>
      <c r="Q741" s="40"/>
      <c r="S741" s="37"/>
      <c r="T741" s="18"/>
      <c r="U741" s="29"/>
      <c r="W741"/>
    </row>
    <row r="742" spans="1:23" s="14" customFormat="1" x14ac:dyDescent="0.2">
      <c r="A742" s="170">
        <v>317</v>
      </c>
      <c r="B742" s="49"/>
      <c r="C742" s="160" t="s">
        <v>305</v>
      </c>
      <c r="G742" s="47"/>
      <c r="H742" s="18"/>
      <c r="I742" s="48"/>
      <c r="K742" s="38">
        <v>15536252.1</v>
      </c>
      <c r="M742" s="40">
        <v>2787805.65</v>
      </c>
      <c r="N742" s="24"/>
      <c r="O742" s="40"/>
      <c r="P742" s="24"/>
      <c r="Q742" s="40"/>
      <c r="S742" s="37"/>
      <c r="T742" s="18"/>
      <c r="U742" s="29"/>
      <c r="W742"/>
    </row>
    <row r="743" spans="1:23" s="14" customFormat="1" x14ac:dyDescent="0.2">
      <c r="A743" s="170">
        <v>330.2</v>
      </c>
      <c r="B743" s="49"/>
      <c r="C743" s="173" t="s">
        <v>139</v>
      </c>
      <c r="G743" s="47"/>
      <c r="H743" s="18"/>
      <c r="I743" s="48"/>
      <c r="K743" s="38">
        <v>6980599.5599999996</v>
      </c>
      <c r="M743" s="40"/>
      <c r="N743" s="24"/>
      <c r="O743" s="40"/>
      <c r="P743" s="24"/>
      <c r="Q743" s="40"/>
      <c r="S743" s="37"/>
      <c r="T743" s="18"/>
      <c r="U743" s="29"/>
      <c r="W743"/>
    </row>
    <row r="744" spans="1:23" s="14" customFormat="1" x14ac:dyDescent="0.2">
      <c r="A744" s="170">
        <v>330.21</v>
      </c>
      <c r="B744" s="49"/>
      <c r="C744" s="173" t="s">
        <v>140</v>
      </c>
      <c r="G744" s="47"/>
      <c r="H744" s="18"/>
      <c r="I744" s="48"/>
      <c r="K744" s="38">
        <v>5989376.79</v>
      </c>
      <c r="M744" s="40"/>
      <c r="N744" s="24"/>
      <c r="O744" s="40"/>
      <c r="P744" s="24"/>
      <c r="Q744" s="40"/>
      <c r="S744" s="37"/>
      <c r="T744" s="18"/>
      <c r="U744" s="29"/>
      <c r="W744"/>
    </row>
    <row r="745" spans="1:23" s="14" customFormat="1" x14ac:dyDescent="0.2">
      <c r="A745" s="170">
        <v>330.22</v>
      </c>
      <c r="B745" s="49"/>
      <c r="C745" s="173" t="s">
        <v>139</v>
      </c>
      <c r="G745" s="47"/>
      <c r="H745" s="18"/>
      <c r="I745" s="48"/>
      <c r="K745" s="38">
        <v>1328873.6399999999</v>
      </c>
      <c r="M745" s="40">
        <v>-79239.95</v>
      </c>
      <c r="N745" s="24"/>
      <c r="O745" s="40"/>
      <c r="P745" s="24"/>
      <c r="Q745" s="40"/>
      <c r="S745" s="37"/>
      <c r="T745" s="18"/>
      <c r="U745" s="29"/>
      <c r="W745"/>
    </row>
    <row r="746" spans="1:23" s="14" customFormat="1" x14ac:dyDescent="0.2">
      <c r="A746" s="170">
        <v>330.25</v>
      </c>
      <c r="B746" s="49"/>
      <c r="C746" s="173" t="s">
        <v>141</v>
      </c>
      <c r="G746" s="47"/>
      <c r="H746" s="18"/>
      <c r="I746" s="48"/>
      <c r="K746" s="38">
        <v>4113031.49</v>
      </c>
      <c r="M746" s="40"/>
      <c r="N746" s="24"/>
      <c r="O746" s="40"/>
      <c r="P746" s="24"/>
      <c r="Q746" s="40"/>
      <c r="S746" s="37"/>
      <c r="T746" s="18"/>
      <c r="U746" s="29"/>
      <c r="W746"/>
    </row>
    <row r="747" spans="1:23" s="14" customFormat="1" x14ac:dyDescent="0.2">
      <c r="A747" s="170">
        <v>330.45</v>
      </c>
      <c r="B747" s="49"/>
      <c r="C747" s="173" t="s">
        <v>139</v>
      </c>
      <c r="G747" s="47"/>
      <c r="H747" s="18"/>
      <c r="I747" s="48"/>
      <c r="K747" s="38">
        <v>175981.22</v>
      </c>
      <c r="M747" s="40"/>
      <c r="N747" s="24"/>
      <c r="O747" s="40"/>
      <c r="P747" s="24"/>
      <c r="Q747" s="40"/>
      <c r="S747" s="37"/>
      <c r="T747" s="18"/>
      <c r="U747" s="29"/>
      <c r="W747"/>
    </row>
    <row r="748" spans="1:23" s="14" customFormat="1" x14ac:dyDescent="0.2">
      <c r="A748" s="170">
        <v>340.2</v>
      </c>
      <c r="B748" s="49"/>
      <c r="C748" s="173" t="s">
        <v>139</v>
      </c>
      <c r="G748" s="47"/>
      <c r="H748" s="18"/>
      <c r="I748" s="48"/>
      <c r="K748" s="38">
        <v>905167.67</v>
      </c>
      <c r="M748" s="40"/>
      <c r="N748" s="24"/>
      <c r="O748" s="40"/>
      <c r="P748" s="24"/>
      <c r="Q748" s="40"/>
      <c r="S748" s="37"/>
      <c r="T748" s="18"/>
      <c r="U748" s="29"/>
      <c r="W748"/>
    </row>
    <row r="749" spans="1:23" s="14" customFormat="1" x14ac:dyDescent="0.2">
      <c r="A749" s="170">
        <v>347</v>
      </c>
      <c r="B749" s="49"/>
      <c r="C749" s="173" t="s">
        <v>305</v>
      </c>
      <c r="G749" s="47"/>
      <c r="H749" s="18"/>
      <c r="I749" s="48"/>
      <c r="K749" s="38">
        <v>351681.62</v>
      </c>
      <c r="M749" s="40">
        <v>104105.96</v>
      </c>
      <c r="N749" s="24"/>
      <c r="O749" s="40"/>
      <c r="P749" s="24"/>
      <c r="Q749" s="40"/>
      <c r="S749" s="37"/>
      <c r="T749" s="18"/>
      <c r="U749" s="29"/>
      <c r="W749"/>
    </row>
    <row r="750" spans="1:23" s="14" customFormat="1" x14ac:dyDescent="0.2">
      <c r="A750" s="170">
        <v>350.2</v>
      </c>
      <c r="B750" s="49"/>
      <c r="C750" s="160" t="s">
        <v>120</v>
      </c>
      <c r="G750" s="47"/>
      <c r="H750" s="18"/>
      <c r="I750" s="48"/>
      <c r="K750" s="19">
        <v>7208600.5899999999</v>
      </c>
      <c r="M750" s="37"/>
      <c r="N750" s="24"/>
      <c r="O750" s="24"/>
      <c r="P750" s="24"/>
      <c r="Q750" s="24"/>
      <c r="S750" s="37"/>
      <c r="T750" s="18"/>
      <c r="U750" s="29"/>
      <c r="W750"/>
    </row>
    <row r="751" spans="1:23" s="14" customFormat="1" x14ac:dyDescent="0.2">
      <c r="A751" s="170">
        <v>360.11</v>
      </c>
      <c r="B751" s="49"/>
      <c r="C751" s="160" t="s">
        <v>306</v>
      </c>
      <c r="G751" s="47"/>
      <c r="H751" s="18"/>
      <c r="I751" s="48"/>
      <c r="K751" s="19">
        <v>9544433.5599999987</v>
      </c>
      <c r="M751" s="37"/>
      <c r="N751" s="24"/>
      <c r="O751" s="24"/>
      <c r="P751" s="24"/>
      <c r="Q751" s="24"/>
      <c r="S751" s="37"/>
      <c r="T751" s="18"/>
      <c r="U751" s="29"/>
      <c r="W751"/>
    </row>
    <row r="752" spans="1:23" s="14" customFormat="1" x14ac:dyDescent="0.2">
      <c r="A752" s="170">
        <v>360.2</v>
      </c>
      <c r="B752" s="49"/>
      <c r="C752" s="173" t="s">
        <v>139</v>
      </c>
      <c r="G752" s="47"/>
      <c r="H752" s="18"/>
      <c r="I752" s="48"/>
      <c r="K752" s="38">
        <v>8945301.2100000009</v>
      </c>
      <c r="M752" s="40"/>
      <c r="N752" s="24"/>
      <c r="O752" s="40"/>
      <c r="P752" s="24"/>
      <c r="Q752" s="40"/>
      <c r="S752" s="37"/>
      <c r="T752" s="18"/>
      <c r="U752" s="29"/>
      <c r="W752"/>
    </row>
    <row r="753" spans="1:23" s="14" customFormat="1" x14ac:dyDescent="0.2">
      <c r="A753" s="170">
        <v>360.5</v>
      </c>
      <c r="B753" s="49"/>
      <c r="C753" s="173" t="s">
        <v>99</v>
      </c>
      <c r="G753" s="47"/>
      <c r="H753" s="18"/>
      <c r="I753" s="48"/>
      <c r="K753" s="38">
        <v>367850</v>
      </c>
      <c r="M753" s="40"/>
      <c r="N753" s="24"/>
      <c r="O753" s="40"/>
      <c r="P753" s="24"/>
      <c r="Q753" s="40"/>
      <c r="S753" s="37"/>
      <c r="T753" s="18"/>
      <c r="U753" s="29"/>
      <c r="W753"/>
    </row>
    <row r="754" spans="1:23" s="14" customFormat="1" x14ac:dyDescent="0.2">
      <c r="A754" s="170">
        <v>370.3</v>
      </c>
      <c r="B754" s="49"/>
      <c r="C754" s="173" t="s">
        <v>319</v>
      </c>
      <c r="D754" s="160"/>
      <c r="E754" s="51"/>
      <c r="F754" s="160"/>
      <c r="G754" s="51"/>
      <c r="H754" s="193"/>
      <c r="I754" s="52"/>
      <c r="J754" s="160"/>
      <c r="K754" s="21"/>
      <c r="L754" s="160"/>
      <c r="M754" s="26">
        <v>-20369298</v>
      </c>
      <c r="N754" s="24"/>
      <c r="O754" s="40"/>
      <c r="P754" s="24"/>
      <c r="Q754" s="40"/>
      <c r="S754" s="37"/>
      <c r="T754" s="18"/>
      <c r="U754" s="29"/>
      <c r="W754"/>
    </row>
    <row r="755" spans="1:23" s="14" customFormat="1" x14ac:dyDescent="0.2">
      <c r="A755" s="170">
        <v>389.2</v>
      </c>
      <c r="B755" s="49"/>
      <c r="C755" s="173" t="s">
        <v>139</v>
      </c>
      <c r="G755" s="47"/>
      <c r="H755" s="18"/>
      <c r="I755" s="48"/>
      <c r="K755" s="38">
        <v>885665.10000000009</v>
      </c>
      <c r="M755" s="40"/>
      <c r="N755" s="24"/>
      <c r="O755" s="40"/>
      <c r="P755" s="24"/>
      <c r="Q755" s="40"/>
      <c r="S755" s="37"/>
      <c r="T755" s="18"/>
      <c r="U755" s="29"/>
      <c r="W755"/>
    </row>
    <row r="756" spans="1:23" s="14" customFormat="1" x14ac:dyDescent="0.2">
      <c r="A756" s="170">
        <v>390.2</v>
      </c>
      <c r="B756" s="49"/>
      <c r="C756" s="160" t="s">
        <v>143</v>
      </c>
      <c r="G756" s="47"/>
      <c r="H756" s="18"/>
      <c r="I756" s="48"/>
      <c r="K756" s="20">
        <v>2359388.7000000002</v>
      </c>
      <c r="M756" s="25">
        <v>747562.53</v>
      </c>
      <c r="N756" s="24"/>
      <c r="O756" s="40"/>
      <c r="P756" s="24"/>
      <c r="Q756" s="40"/>
      <c r="S756" s="37"/>
      <c r="T756" s="18"/>
      <c r="U756" s="29"/>
      <c r="W756"/>
    </row>
    <row r="757" spans="1:23" s="14" customFormat="1" ht="15.75" x14ac:dyDescent="0.25">
      <c r="A757" s="93"/>
      <c r="B757" s="93"/>
      <c r="C757" s="63"/>
      <c r="G757" s="47"/>
      <c r="H757" s="18"/>
      <c r="I757" s="48"/>
      <c r="K757" s="38"/>
      <c r="M757" s="40"/>
      <c r="N757" s="24"/>
      <c r="O757" s="40"/>
      <c r="P757" s="24"/>
      <c r="Q757" s="40"/>
      <c r="S757" s="37"/>
      <c r="T757" s="18"/>
      <c r="U757" s="29"/>
    </row>
    <row r="758" spans="1:23" s="14" customFormat="1" ht="15.75" x14ac:dyDescent="0.25">
      <c r="A758" s="93" t="s">
        <v>171</v>
      </c>
      <c r="B758" s="41"/>
      <c r="C758" s="63"/>
      <c r="G758" s="47"/>
      <c r="H758" s="18"/>
      <c r="I758" s="48"/>
      <c r="K758" s="102">
        <f>SUBTOTAL(9,K736:K757)</f>
        <v>155152808.24000001</v>
      </c>
      <c r="M758" s="104">
        <f>SUBTOTAL(9,M736:M757)</f>
        <v>13717176.259999996</v>
      </c>
      <c r="N758" s="24"/>
      <c r="O758" s="40"/>
      <c r="P758" s="24"/>
      <c r="Q758" s="40"/>
      <c r="S758" s="37"/>
      <c r="T758" s="18"/>
      <c r="U758" s="29"/>
      <c r="W758"/>
    </row>
    <row r="759" spans="1:23" s="14" customFormat="1" x14ac:dyDescent="0.2">
      <c r="A759" s="41"/>
      <c r="B759" s="41"/>
      <c r="C759" s="63"/>
      <c r="G759" s="47"/>
      <c r="H759" s="18"/>
      <c r="I759" s="48"/>
      <c r="K759" s="38"/>
      <c r="M759" s="40"/>
      <c r="N759" s="24"/>
      <c r="O759" s="40"/>
      <c r="P759" s="24"/>
      <c r="Q759" s="40"/>
      <c r="S759" s="37"/>
      <c r="T759" s="18"/>
      <c r="U759" s="29"/>
    </row>
    <row r="760" spans="1:23" s="14" customFormat="1" ht="15.75" x14ac:dyDescent="0.25">
      <c r="A760" s="108" t="s">
        <v>172</v>
      </c>
      <c r="B760" s="108"/>
      <c r="G760" s="47"/>
      <c r="H760" s="18"/>
      <c r="I760" s="48"/>
      <c r="K760" s="19"/>
      <c r="M760" s="24"/>
      <c r="N760" s="24"/>
      <c r="O760" s="40"/>
      <c r="P760" s="24"/>
      <c r="Q760" s="40"/>
      <c r="S760" s="37"/>
      <c r="T760" s="18"/>
      <c r="U760" s="29"/>
    </row>
    <row r="761" spans="1:23" s="14" customFormat="1" x14ac:dyDescent="0.2">
      <c r="A761" s="42"/>
      <c r="B761" s="42"/>
      <c r="G761" s="47"/>
      <c r="H761" s="18"/>
      <c r="I761" s="48"/>
      <c r="K761" s="19"/>
      <c r="M761" s="24"/>
      <c r="N761" s="24"/>
      <c r="O761" s="40"/>
      <c r="P761" s="24"/>
      <c r="Q761" s="40"/>
      <c r="S761" s="37"/>
      <c r="T761" s="18"/>
      <c r="U761" s="29"/>
    </row>
    <row r="762" spans="1:23" s="14" customFormat="1" x14ac:dyDescent="0.2">
      <c r="A762" s="168">
        <v>303</v>
      </c>
      <c r="B762" s="63"/>
      <c r="C762" s="63" t="s">
        <v>142</v>
      </c>
      <c r="G762" s="47"/>
      <c r="H762" s="18"/>
      <c r="I762" s="48"/>
      <c r="K762" s="19">
        <v>1794111.29</v>
      </c>
      <c r="M762" s="24">
        <v>436893.99999999994</v>
      </c>
      <c r="N762" s="24"/>
      <c r="O762" s="40"/>
      <c r="P762" s="24"/>
      <c r="Q762" s="40"/>
      <c r="S762" s="37"/>
      <c r="T762" s="18"/>
      <c r="U762" s="29"/>
      <c r="W762"/>
    </row>
    <row r="763" spans="1:23" s="14" customFormat="1" x14ac:dyDescent="0.2">
      <c r="A763" s="168">
        <v>350.1</v>
      </c>
      <c r="B763" s="63"/>
      <c r="C763" s="63" t="s">
        <v>139</v>
      </c>
      <c r="G763" s="47"/>
      <c r="H763" s="18"/>
      <c r="I763" s="48"/>
      <c r="K763" s="19">
        <v>413240.4</v>
      </c>
      <c r="M763" s="24"/>
      <c r="N763" s="24"/>
      <c r="O763" s="40"/>
      <c r="P763" s="24"/>
      <c r="Q763" s="40"/>
      <c r="S763" s="37"/>
      <c r="T763" s="18"/>
      <c r="U763" s="29"/>
      <c r="W763"/>
    </row>
    <row r="764" spans="1:23" s="14" customFormat="1" x14ac:dyDescent="0.2">
      <c r="A764" s="168">
        <v>374.2</v>
      </c>
      <c r="B764" s="63"/>
      <c r="C764" s="63" t="s">
        <v>139</v>
      </c>
      <c r="G764" s="47"/>
      <c r="H764" s="18"/>
      <c r="I764" s="48"/>
      <c r="K764" s="19">
        <v>88594.700000000012</v>
      </c>
      <c r="M764" s="24"/>
      <c r="N764" s="24"/>
      <c r="O764" s="40"/>
      <c r="P764" s="24"/>
      <c r="Q764" s="40"/>
      <c r="S764" s="37"/>
      <c r="T764" s="18"/>
      <c r="U764" s="29"/>
      <c r="W764"/>
    </row>
    <row r="765" spans="1:23" s="14" customFormat="1" x14ac:dyDescent="0.2">
      <c r="A765" s="170">
        <v>381</v>
      </c>
      <c r="B765" s="173"/>
      <c r="C765" s="173" t="s">
        <v>320</v>
      </c>
      <c r="D765" s="160"/>
      <c r="E765" s="51"/>
      <c r="F765" s="160"/>
      <c r="G765" s="51"/>
      <c r="H765" s="193"/>
      <c r="I765" s="52"/>
      <c r="J765" s="160"/>
      <c r="K765" s="21"/>
      <c r="L765" s="160"/>
      <c r="M765" s="26">
        <v>-4107087</v>
      </c>
      <c r="N765" s="24"/>
      <c r="O765" s="40"/>
      <c r="P765" s="24"/>
      <c r="Q765" s="40"/>
      <c r="S765" s="37"/>
      <c r="T765" s="18"/>
      <c r="U765" s="29"/>
      <c r="W765"/>
    </row>
    <row r="766" spans="1:23" s="14" customFormat="1" x14ac:dyDescent="0.2">
      <c r="A766" s="168">
        <v>389.2</v>
      </c>
      <c r="B766" s="63"/>
      <c r="C766" s="63" t="s">
        <v>139</v>
      </c>
      <c r="G766" s="47"/>
      <c r="H766" s="18"/>
      <c r="I766" s="48"/>
      <c r="K766" s="19">
        <v>3071016.65</v>
      </c>
      <c r="M766" s="25"/>
      <c r="N766" s="24"/>
      <c r="O766" s="40"/>
      <c r="P766" s="24"/>
      <c r="Q766" s="40"/>
      <c r="S766" s="37"/>
      <c r="T766" s="18"/>
      <c r="U766" s="29"/>
      <c r="W766"/>
    </row>
    <row r="767" spans="1:23" s="14" customFormat="1" x14ac:dyDescent="0.2">
      <c r="A767" s="42"/>
      <c r="B767" s="42"/>
      <c r="C767" s="14" t="s">
        <v>59</v>
      </c>
      <c r="G767" s="47"/>
      <c r="H767" s="18"/>
      <c r="I767" s="48"/>
      <c r="K767" s="73"/>
      <c r="M767" s="24"/>
      <c r="N767" s="24"/>
      <c r="O767" s="40"/>
      <c r="P767" s="24"/>
      <c r="Q767" s="40"/>
      <c r="S767" s="37"/>
      <c r="T767" s="18"/>
      <c r="U767" s="29"/>
      <c r="W767"/>
    </row>
    <row r="768" spans="1:23" s="14" customFormat="1" ht="15.75" x14ac:dyDescent="0.25">
      <c r="A768" s="156" t="s">
        <v>173</v>
      </c>
      <c r="B768" s="43"/>
      <c r="C768" s="63"/>
      <c r="G768" s="47"/>
      <c r="H768" s="18"/>
      <c r="I768" s="48"/>
      <c r="K768" s="147">
        <f>SUBTOTAL(9,K762:K767)</f>
        <v>5366963.04</v>
      </c>
      <c r="M768" s="140">
        <f>SUBTOTAL(9,M762:M767)</f>
        <v>-3670193</v>
      </c>
      <c r="N768" s="24"/>
      <c r="O768" s="40"/>
      <c r="P768" s="24"/>
      <c r="Q768" s="40"/>
      <c r="S768" s="37"/>
      <c r="T768" s="18"/>
      <c r="U768" s="29"/>
      <c r="W768"/>
    </row>
    <row r="769" spans="1:23" s="14" customFormat="1" ht="15.75" customHeight="1" x14ac:dyDescent="0.2">
      <c r="A769" s="64"/>
      <c r="B769" s="64"/>
      <c r="C769" s="63" t="s">
        <v>59</v>
      </c>
      <c r="G769" s="47"/>
      <c r="H769" s="18"/>
      <c r="I769" s="48"/>
      <c r="K769" s="105"/>
      <c r="M769" s="106"/>
      <c r="N769" s="107"/>
      <c r="O769" s="106"/>
      <c r="P769" s="107"/>
      <c r="Q769" s="106"/>
      <c r="S769" s="132"/>
      <c r="T769" s="18"/>
      <c r="U769" s="137"/>
      <c r="W769"/>
    </row>
    <row r="770" spans="1:23" s="14" customFormat="1" ht="15.75" customHeight="1" x14ac:dyDescent="0.25">
      <c r="A770" s="108" t="s">
        <v>174</v>
      </c>
      <c r="B770" s="64"/>
      <c r="C770" s="63"/>
      <c r="G770" s="47"/>
      <c r="H770" s="18"/>
      <c r="I770" s="48"/>
      <c r="K770" s="105"/>
      <c r="M770" s="106"/>
      <c r="N770" s="107"/>
      <c r="O770" s="106"/>
      <c r="P770" s="107"/>
      <c r="Q770" s="106"/>
      <c r="S770" s="132"/>
      <c r="T770" s="18"/>
      <c r="U770" s="137"/>
      <c r="W770"/>
    </row>
    <row r="771" spans="1:23" s="14" customFormat="1" ht="15.75" customHeight="1" x14ac:dyDescent="0.2">
      <c r="A771" s="64"/>
      <c r="B771" s="64"/>
      <c r="C771" s="63" t="s">
        <v>59</v>
      </c>
      <c r="G771" s="47"/>
      <c r="H771" s="18"/>
      <c r="I771" s="48"/>
      <c r="K771" s="105"/>
      <c r="M771" s="106"/>
      <c r="N771" s="107"/>
      <c r="O771" s="106"/>
      <c r="P771" s="107"/>
      <c r="Q771" s="106"/>
      <c r="S771" s="132"/>
      <c r="T771" s="18"/>
      <c r="U771" s="137"/>
      <c r="W771"/>
    </row>
    <row r="772" spans="1:23" s="14" customFormat="1" x14ac:dyDescent="0.2">
      <c r="A772" s="168">
        <v>303.10000000000002</v>
      </c>
      <c r="B772" s="63"/>
      <c r="C772" s="63" t="s">
        <v>371</v>
      </c>
      <c r="G772" s="47"/>
      <c r="H772" s="18"/>
      <c r="I772" s="48"/>
      <c r="K772" s="38">
        <v>450194.49</v>
      </c>
      <c r="M772" s="24">
        <v>177508.99</v>
      </c>
      <c r="N772" s="24"/>
      <c r="O772" s="40"/>
      <c r="P772" s="24"/>
      <c r="Q772" s="40"/>
      <c r="S772" s="37"/>
      <c r="T772" s="18"/>
      <c r="U772" s="29"/>
      <c r="W772"/>
    </row>
    <row r="773" spans="1:23" s="14" customFormat="1" ht="15.75" customHeight="1" x14ac:dyDescent="0.2">
      <c r="A773" s="168">
        <v>350.1</v>
      </c>
      <c r="B773" s="64"/>
      <c r="C773" s="63" t="s">
        <v>139</v>
      </c>
      <c r="G773" s="18"/>
      <c r="H773" s="18"/>
      <c r="I773" s="18"/>
      <c r="K773" s="65">
        <v>899489.94</v>
      </c>
      <c r="M773" s="179"/>
      <c r="N773" s="107"/>
      <c r="O773" s="106"/>
      <c r="P773" s="107"/>
      <c r="Q773" s="106"/>
      <c r="S773" s="132"/>
      <c r="T773" s="18"/>
      <c r="U773" s="137"/>
      <c r="W773"/>
    </row>
    <row r="774" spans="1:23" s="14" customFormat="1" ht="15.75" customHeight="1" x14ac:dyDescent="0.2">
      <c r="A774" s="64"/>
      <c r="B774" s="64"/>
      <c r="C774" s="63" t="s">
        <v>59</v>
      </c>
      <c r="G774" s="47"/>
      <c r="H774" s="18"/>
      <c r="I774" s="48"/>
      <c r="K774" s="105"/>
      <c r="M774" s="106"/>
      <c r="N774" s="107"/>
      <c r="O774" s="106"/>
      <c r="P774" s="107"/>
      <c r="Q774" s="106"/>
      <c r="S774" s="132"/>
      <c r="T774" s="18"/>
      <c r="U774" s="137"/>
      <c r="W774"/>
    </row>
    <row r="775" spans="1:23" s="14" customFormat="1" ht="15.75" customHeight="1" x14ac:dyDescent="0.25">
      <c r="A775" s="156" t="s">
        <v>175</v>
      </c>
      <c r="B775" s="64"/>
      <c r="C775" s="63"/>
      <c r="G775" s="47"/>
      <c r="H775" s="18"/>
      <c r="I775" s="48"/>
      <c r="K775" s="102">
        <f>SUBTOTAL(9,K772:K774)</f>
        <v>1349684.43</v>
      </c>
      <c r="M775" s="104">
        <f>SUBTOTAL(9,M772:M774)</f>
        <v>177508.99</v>
      </c>
      <c r="N775" s="107"/>
      <c r="O775" s="106"/>
      <c r="P775" s="107"/>
      <c r="Q775" s="106"/>
      <c r="S775" s="132"/>
      <c r="T775" s="18"/>
      <c r="U775" s="137"/>
      <c r="W775"/>
    </row>
    <row r="776" spans="1:23" s="14" customFormat="1" ht="15.75" customHeight="1" x14ac:dyDescent="0.2">
      <c r="A776" s="64"/>
      <c r="B776" s="64"/>
      <c r="C776" s="63" t="s">
        <v>59</v>
      </c>
      <c r="G776" s="47"/>
      <c r="H776" s="18"/>
      <c r="I776" s="48"/>
      <c r="K776" s="105"/>
      <c r="M776" s="106"/>
      <c r="N776" s="107"/>
      <c r="O776" s="106"/>
      <c r="P776" s="107"/>
      <c r="Q776" s="106"/>
      <c r="S776" s="132"/>
      <c r="T776" s="18"/>
      <c r="U776" s="137"/>
      <c r="W776"/>
    </row>
    <row r="777" spans="1:23" s="14" customFormat="1" ht="15.75" customHeight="1" x14ac:dyDescent="0.25">
      <c r="A777" s="108" t="s">
        <v>194</v>
      </c>
      <c r="B777" s="64"/>
      <c r="C777" s="63"/>
      <c r="G777" s="47"/>
      <c r="H777" s="18"/>
      <c r="I777" s="48"/>
      <c r="K777" s="105"/>
      <c r="M777" s="106"/>
      <c r="N777" s="107"/>
      <c r="O777" s="106"/>
      <c r="P777" s="107"/>
      <c r="Q777" s="106"/>
      <c r="S777" s="132"/>
      <c r="T777" s="18"/>
      <c r="U777" s="137"/>
      <c r="W777"/>
    </row>
    <row r="778" spans="1:23" s="14" customFormat="1" ht="15.75" customHeight="1" x14ac:dyDescent="0.2">
      <c r="A778" s="64"/>
      <c r="B778" s="64"/>
      <c r="C778" s="63" t="s">
        <v>59</v>
      </c>
      <c r="G778" s="47"/>
      <c r="H778" s="18"/>
      <c r="I778" s="48"/>
      <c r="K778" s="105"/>
      <c r="M778" s="106"/>
      <c r="N778" s="107"/>
      <c r="O778" s="106"/>
      <c r="P778" s="107"/>
      <c r="Q778" s="106"/>
      <c r="S778" s="132"/>
      <c r="T778" s="18"/>
      <c r="U778" s="137"/>
      <c r="W778"/>
    </row>
    <row r="779" spans="1:23" s="14" customFormat="1" x14ac:dyDescent="0.2">
      <c r="A779" s="168">
        <v>303</v>
      </c>
      <c r="B779" s="63"/>
      <c r="C779" s="63" t="s">
        <v>142</v>
      </c>
      <c r="G779" s="47"/>
      <c r="H779" s="18"/>
      <c r="I779" s="48"/>
      <c r="K779" s="19">
        <v>425950.62</v>
      </c>
      <c r="M779" s="24">
        <v>120959.91</v>
      </c>
      <c r="N779" s="24"/>
      <c r="O779" s="24"/>
      <c r="P779" s="24"/>
      <c r="Q779" s="24"/>
      <c r="S779" s="37"/>
      <c r="T779" s="18"/>
      <c r="U779" s="29"/>
      <c r="W779"/>
    </row>
    <row r="780" spans="1:23" s="14" customFormat="1" x14ac:dyDescent="0.2">
      <c r="A780" s="168">
        <v>304</v>
      </c>
      <c r="B780" s="63"/>
      <c r="C780" s="63" t="s">
        <v>139</v>
      </c>
      <c r="G780" s="47"/>
      <c r="H780" s="18"/>
      <c r="I780" s="48"/>
      <c r="K780" s="19">
        <v>59923.87</v>
      </c>
      <c r="M780" s="24"/>
      <c r="N780" s="24"/>
      <c r="O780" s="24"/>
      <c r="P780" s="24"/>
      <c r="Q780" s="24"/>
      <c r="S780" s="37"/>
      <c r="T780" s="18"/>
      <c r="U780" s="29"/>
      <c r="W780"/>
    </row>
    <row r="781" spans="1:23" s="14" customFormat="1" x14ac:dyDescent="0.2">
      <c r="A781" s="168">
        <v>350.1</v>
      </c>
      <c r="B781" s="64"/>
      <c r="C781" s="63" t="s">
        <v>139</v>
      </c>
      <c r="G781" s="18"/>
      <c r="H781" s="18"/>
      <c r="I781" s="18"/>
      <c r="K781" s="75">
        <v>784.49</v>
      </c>
      <c r="L781" s="76"/>
      <c r="M781" s="77"/>
      <c r="N781" s="24"/>
      <c r="O781" s="24"/>
      <c r="P781" s="24"/>
      <c r="Q781" s="24"/>
      <c r="S781" s="37"/>
      <c r="T781" s="18"/>
      <c r="U781" s="29"/>
      <c r="W781"/>
    </row>
    <row r="782" spans="1:23" s="39" customFormat="1" x14ac:dyDescent="0.2">
      <c r="A782" s="168">
        <v>374.2</v>
      </c>
      <c r="B782" s="64"/>
      <c r="C782" s="14" t="s">
        <v>139</v>
      </c>
      <c r="D782" s="14"/>
      <c r="E782" s="14"/>
      <c r="F782" s="14"/>
      <c r="G782" s="47"/>
      <c r="H782" s="18"/>
      <c r="I782" s="48"/>
      <c r="J782" s="14"/>
      <c r="K782" s="75">
        <v>217817.94</v>
      </c>
      <c r="L782" s="76"/>
      <c r="M782" s="77"/>
      <c r="N782" s="40"/>
      <c r="O782" s="40"/>
      <c r="P782" s="40"/>
      <c r="Q782" s="40"/>
      <c r="S782" s="127"/>
      <c r="T782" s="45"/>
      <c r="U782" s="133"/>
      <c r="W782"/>
    </row>
    <row r="783" spans="1:23" s="39" customFormat="1" x14ac:dyDescent="0.2">
      <c r="A783" s="168">
        <v>389.2</v>
      </c>
      <c r="B783" s="64"/>
      <c r="C783" s="14" t="s">
        <v>139</v>
      </c>
      <c r="D783" s="14"/>
      <c r="E783" s="14"/>
      <c r="F783" s="14"/>
      <c r="G783" s="47"/>
      <c r="H783" s="18"/>
      <c r="I783" s="48"/>
      <c r="J783" s="14"/>
      <c r="K783" s="68">
        <v>845516.91</v>
      </c>
      <c r="L783" s="69"/>
      <c r="M783" s="70"/>
      <c r="N783" s="40"/>
      <c r="O783" s="40"/>
      <c r="P783" s="40"/>
      <c r="Q783" s="40"/>
      <c r="S783" s="127"/>
      <c r="T783" s="45"/>
      <c r="U783" s="133"/>
      <c r="W783"/>
    </row>
    <row r="784" spans="1:23" s="14" customFormat="1" ht="15.75" customHeight="1" x14ac:dyDescent="0.2">
      <c r="A784" s="64"/>
      <c r="B784" s="64"/>
      <c r="C784" s="63" t="s">
        <v>59</v>
      </c>
      <c r="G784" s="47"/>
      <c r="H784" s="18"/>
      <c r="I784" s="48"/>
      <c r="K784" s="105"/>
      <c r="M784" s="106"/>
      <c r="N784" s="107"/>
      <c r="O784" s="106"/>
      <c r="P784" s="107"/>
      <c r="Q784" s="106"/>
      <c r="S784" s="132"/>
      <c r="T784" s="18"/>
      <c r="U784" s="137"/>
      <c r="W784"/>
    </row>
    <row r="785" spans="1:23" s="14" customFormat="1" ht="15.75" customHeight="1" x14ac:dyDescent="0.25">
      <c r="A785" s="156" t="s">
        <v>195</v>
      </c>
      <c r="B785" s="64"/>
      <c r="C785" s="63"/>
      <c r="G785" s="47"/>
      <c r="H785" s="18"/>
      <c r="I785" s="48"/>
      <c r="K785" s="102">
        <f>SUBTOTAL(9,K779:K784)</f>
        <v>1549993.83</v>
      </c>
      <c r="M785" s="104">
        <f>SUBTOTAL(9,M779:M784)</f>
        <v>120959.91</v>
      </c>
      <c r="N785" s="107"/>
      <c r="O785" s="106"/>
      <c r="P785" s="107"/>
      <c r="Q785" s="106"/>
      <c r="S785" s="132"/>
      <c r="T785" s="18"/>
      <c r="U785" s="137"/>
      <c r="W785"/>
    </row>
    <row r="786" spans="1:23" s="14" customFormat="1" ht="15.75" customHeight="1" x14ac:dyDescent="0.2">
      <c r="A786" s="64"/>
      <c r="B786" s="64"/>
      <c r="C786" s="63" t="s">
        <v>59</v>
      </c>
      <c r="G786" s="47"/>
      <c r="H786" s="18"/>
      <c r="I786" s="48"/>
      <c r="K786" s="105"/>
      <c r="M786" s="106"/>
      <c r="N786" s="107"/>
      <c r="O786" s="106"/>
      <c r="P786" s="107"/>
      <c r="Q786" s="106"/>
      <c r="S786" s="132"/>
      <c r="T786" s="18"/>
      <c r="U786" s="137"/>
      <c r="W786"/>
    </row>
    <row r="787" spans="1:23" s="14" customFormat="1" ht="15.75" x14ac:dyDescent="0.25">
      <c r="A787" s="108" t="s">
        <v>176</v>
      </c>
      <c r="B787" s="108"/>
      <c r="G787" s="47"/>
      <c r="H787" s="18"/>
      <c r="I787" s="48"/>
      <c r="K787" s="19"/>
      <c r="M787" s="24"/>
      <c r="N787" s="24"/>
      <c r="O787" s="40"/>
      <c r="P787" s="24"/>
      <c r="Q787" s="40"/>
      <c r="S787" s="37"/>
      <c r="T787" s="18"/>
      <c r="U787" s="29"/>
      <c r="W787"/>
    </row>
    <row r="788" spans="1:23" s="14" customFormat="1" ht="15.75" x14ac:dyDescent="0.25">
      <c r="A788" s="108"/>
      <c r="B788" s="108"/>
      <c r="G788" s="47"/>
      <c r="H788" s="18"/>
      <c r="I788" s="48"/>
      <c r="K788" s="19"/>
      <c r="M788" s="24"/>
      <c r="N788" s="24"/>
      <c r="O788" s="40"/>
      <c r="P788" s="24"/>
      <c r="Q788" s="40"/>
      <c r="S788" s="37"/>
      <c r="T788" s="18"/>
      <c r="U788" s="29"/>
      <c r="W788"/>
    </row>
    <row r="789" spans="1:23" s="14" customFormat="1" ht="15.75" x14ac:dyDescent="0.25">
      <c r="A789" s="168">
        <v>303</v>
      </c>
      <c r="B789" s="108"/>
      <c r="C789" s="63" t="s">
        <v>142</v>
      </c>
      <c r="G789" s="47"/>
      <c r="H789" s="18"/>
      <c r="I789" s="48"/>
      <c r="K789" s="19">
        <v>6416550.79</v>
      </c>
      <c r="M789" s="24">
        <v>4759831.83</v>
      </c>
      <c r="N789" s="24"/>
      <c r="O789" s="40"/>
      <c r="P789" s="24"/>
      <c r="Q789" s="40"/>
      <c r="S789" s="37"/>
      <c r="T789" s="18"/>
      <c r="U789" s="29"/>
    </row>
    <row r="790" spans="1:23" s="14" customFormat="1" ht="15.75" x14ac:dyDescent="0.25">
      <c r="A790" s="168">
        <v>303.10000000000002</v>
      </c>
      <c r="B790" s="108"/>
      <c r="C790" s="63" t="s">
        <v>373</v>
      </c>
      <c r="G790" s="47"/>
      <c r="H790" s="18"/>
      <c r="I790" s="48"/>
      <c r="K790" s="204">
        <v>321950.47000000003</v>
      </c>
      <c r="M790" s="206">
        <v>57006.39</v>
      </c>
      <c r="N790" s="24"/>
      <c r="O790" s="40"/>
      <c r="P790" s="24"/>
      <c r="Q790" s="40"/>
      <c r="S790" s="37"/>
      <c r="T790" s="18"/>
      <c r="U790" s="29"/>
    </row>
    <row r="791" spans="1:23" s="14" customFormat="1" ht="15.75" x14ac:dyDescent="0.25">
      <c r="A791" s="168">
        <v>303.10000000000002</v>
      </c>
      <c r="B791" s="108"/>
      <c r="C791" s="63" t="s">
        <v>374</v>
      </c>
      <c r="G791" s="47"/>
      <c r="H791" s="18"/>
      <c r="I791" s="48"/>
      <c r="K791" s="204">
        <v>7429923.5900000008</v>
      </c>
      <c r="M791" s="206">
        <v>576601.06999999995</v>
      </c>
      <c r="N791" s="24"/>
      <c r="O791" s="40"/>
      <c r="P791" s="24"/>
      <c r="Q791" s="40"/>
      <c r="S791" s="37"/>
      <c r="T791" s="18"/>
      <c r="U791" s="29"/>
    </row>
    <row r="792" spans="1:23" s="14" customFormat="1" ht="15.75" x14ac:dyDescent="0.25">
      <c r="A792" s="168">
        <v>303.10000000000002</v>
      </c>
      <c r="B792" s="108"/>
      <c r="C792" s="63" t="s">
        <v>371</v>
      </c>
      <c r="G792" s="47"/>
      <c r="H792" s="18"/>
      <c r="I792" s="48"/>
      <c r="K792" s="205">
        <v>174435158.13999993</v>
      </c>
      <c r="M792" s="207">
        <v>94998733.850000009</v>
      </c>
      <c r="N792" s="24"/>
      <c r="O792" s="40"/>
      <c r="P792" s="24"/>
      <c r="Q792" s="40"/>
      <c r="S792" s="37"/>
      <c r="T792" s="18"/>
      <c r="U792" s="29"/>
    </row>
    <row r="793" spans="1:23" s="14" customFormat="1" ht="15.75" x14ac:dyDescent="0.25">
      <c r="A793" s="168">
        <v>303.11</v>
      </c>
      <c r="B793" s="108"/>
      <c r="C793" s="63" t="s">
        <v>376</v>
      </c>
      <c r="G793" s="47"/>
      <c r="H793" s="18"/>
      <c r="I793" s="48"/>
      <c r="K793" s="205">
        <v>100831203.21999998</v>
      </c>
      <c r="M793" s="207">
        <v>47502940.080000006</v>
      </c>
      <c r="N793" s="24"/>
      <c r="O793" s="40"/>
      <c r="P793" s="24"/>
      <c r="Q793" s="40"/>
      <c r="S793" s="37"/>
      <c r="T793" s="18"/>
      <c r="U793" s="29"/>
    </row>
    <row r="794" spans="1:23" s="14" customFormat="1" ht="15.75" x14ac:dyDescent="0.25">
      <c r="A794" s="168">
        <v>303.12</v>
      </c>
      <c r="B794" s="108"/>
      <c r="C794" s="63" t="s">
        <v>375</v>
      </c>
      <c r="G794" s="47"/>
      <c r="H794" s="18"/>
      <c r="I794" s="48"/>
      <c r="K794" s="205">
        <v>30329509.300000001</v>
      </c>
      <c r="M794" s="207">
        <v>10189358.75</v>
      </c>
      <c r="N794" s="24"/>
      <c r="O794" s="40"/>
      <c r="P794" s="24"/>
      <c r="Q794" s="40"/>
      <c r="S794" s="37"/>
      <c r="T794" s="18"/>
      <c r="U794" s="29"/>
    </row>
    <row r="795" spans="1:23" s="14" customFormat="1" ht="15.75" x14ac:dyDescent="0.25">
      <c r="A795" s="168">
        <v>303.13</v>
      </c>
      <c r="B795" s="108"/>
      <c r="C795" s="63" t="s">
        <v>377</v>
      </c>
      <c r="G795" s="47"/>
      <c r="H795" s="18"/>
      <c r="I795" s="48"/>
      <c r="K795" s="205">
        <v>67095.710000000006</v>
      </c>
      <c r="M795" s="207">
        <v>18582.38</v>
      </c>
      <c r="N795" s="24"/>
      <c r="O795" s="40"/>
      <c r="P795" s="24"/>
      <c r="Q795" s="40"/>
      <c r="S795" s="37"/>
      <c r="T795" s="18"/>
      <c r="U795" s="29"/>
    </row>
    <row r="796" spans="1:23" s="14" customFormat="1" ht="15.75" x14ac:dyDescent="0.25">
      <c r="A796" s="168">
        <v>303.13</v>
      </c>
      <c r="B796" s="108"/>
      <c r="C796" s="63" t="s">
        <v>378</v>
      </c>
      <c r="G796" s="47"/>
      <c r="H796" s="18"/>
      <c r="I796" s="48"/>
      <c r="K796" s="205">
        <v>595584.5</v>
      </c>
      <c r="M796" s="207">
        <v>56687.57</v>
      </c>
      <c r="N796" s="24"/>
      <c r="O796" s="40"/>
      <c r="P796" s="24"/>
      <c r="Q796" s="40"/>
      <c r="S796" s="37"/>
      <c r="T796" s="18"/>
      <c r="U796" s="29"/>
    </row>
    <row r="797" spans="1:23" s="14" customFormat="1" ht="15.75" x14ac:dyDescent="0.25">
      <c r="A797" s="168">
        <v>303.13</v>
      </c>
      <c r="B797" s="108"/>
      <c r="C797" s="63" t="s">
        <v>372</v>
      </c>
      <c r="G797" s="47"/>
      <c r="H797" s="18"/>
      <c r="I797" s="48"/>
      <c r="K797" s="205">
        <v>6554460.9199999999</v>
      </c>
      <c r="M797" s="207">
        <v>496412.93</v>
      </c>
      <c r="N797" s="24"/>
      <c r="O797" s="40"/>
      <c r="P797" s="24"/>
      <c r="Q797" s="40"/>
      <c r="S797" s="37"/>
      <c r="T797" s="18"/>
      <c r="U797" s="29"/>
    </row>
    <row r="798" spans="1:23" s="39" customFormat="1" x14ac:dyDescent="0.2">
      <c r="A798" s="168">
        <v>389.2</v>
      </c>
      <c r="B798" s="64"/>
      <c r="C798" s="63" t="s">
        <v>139</v>
      </c>
      <c r="D798" s="14"/>
      <c r="E798" s="14"/>
      <c r="F798" s="14"/>
      <c r="G798" s="47"/>
      <c r="H798" s="18"/>
      <c r="I798" s="48"/>
      <c r="J798" s="14"/>
      <c r="K798" s="20">
        <v>10148559.809999999</v>
      </c>
      <c r="L798" s="14"/>
      <c r="M798" s="25"/>
      <c r="N798" s="40"/>
      <c r="O798" s="40"/>
      <c r="P798" s="40"/>
      <c r="Q798" s="40"/>
      <c r="S798" s="127"/>
      <c r="T798" s="45"/>
      <c r="U798" s="133"/>
      <c r="W798"/>
    </row>
    <row r="799" spans="1:23" s="14" customFormat="1" x14ac:dyDescent="0.2">
      <c r="A799" s="42"/>
      <c r="B799" s="42"/>
      <c r="G799" s="47"/>
      <c r="H799" s="18"/>
      <c r="I799" s="48"/>
      <c r="K799" s="73"/>
      <c r="M799" s="24"/>
      <c r="N799" s="24"/>
      <c r="O799" s="40"/>
      <c r="P799" s="24"/>
      <c r="Q799" s="40"/>
      <c r="S799" s="37"/>
      <c r="T799" s="18"/>
      <c r="U799" s="29"/>
    </row>
    <row r="800" spans="1:23" s="14" customFormat="1" ht="15.75" x14ac:dyDescent="0.25">
      <c r="A800" s="156" t="s">
        <v>177</v>
      </c>
      <c r="B800" s="43"/>
      <c r="C800" s="63"/>
      <c r="G800" s="47"/>
      <c r="I800" s="48"/>
      <c r="K800" s="119">
        <f>SUBTOTAL(9,K789:K799)</f>
        <v>337129996.44999993</v>
      </c>
      <c r="M800" s="120">
        <f>SUBTOTAL(9,M789:M799)</f>
        <v>158656154.85000002</v>
      </c>
      <c r="N800" s="24"/>
      <c r="O800" s="40"/>
      <c r="P800" s="24"/>
      <c r="Q800" s="40"/>
      <c r="S800" s="37"/>
      <c r="T800" s="18"/>
      <c r="U800" s="29"/>
      <c r="W800"/>
    </row>
    <row r="801" spans="1:21" x14ac:dyDescent="0.2">
      <c r="A801" s="35"/>
      <c r="B801" s="35"/>
      <c r="C801" s="46"/>
      <c r="G801" s="51"/>
      <c r="H801" s="30"/>
      <c r="I801" s="52"/>
      <c r="K801" s="31"/>
      <c r="M801" s="32"/>
      <c r="N801" s="32"/>
      <c r="O801" s="32"/>
      <c r="P801" s="32"/>
      <c r="Q801" s="32"/>
      <c r="S801" s="61"/>
      <c r="U801" s="62"/>
    </row>
    <row r="802" spans="1:21" ht="16.5" thickBot="1" x14ac:dyDescent="0.3">
      <c r="A802" s="96" t="s">
        <v>24</v>
      </c>
      <c r="B802" s="96"/>
      <c r="C802" s="46"/>
      <c r="G802" s="51"/>
      <c r="H802" s="30"/>
      <c r="I802" s="52"/>
      <c r="K802" s="97">
        <f>SUBTOTAL(9,K16:K801)</f>
        <v>7041805354.0599995</v>
      </c>
      <c r="M802" s="99">
        <f>SUBTOTAL(9,M16:M801)</f>
        <v>2466892864.7700005</v>
      </c>
      <c r="N802" s="32"/>
      <c r="O802" s="32"/>
      <c r="P802" s="32"/>
      <c r="Q802" s="32"/>
      <c r="S802" s="61"/>
      <c r="U802" s="62"/>
    </row>
    <row r="803" spans="1:21" ht="15.75" thickTop="1" x14ac:dyDescent="0.2">
      <c r="A803" s="64"/>
      <c r="B803" s="64"/>
      <c r="C803" s="14"/>
      <c r="D803" s="14"/>
      <c r="E803" s="14"/>
      <c r="F803" s="14"/>
      <c r="I803" s="118"/>
      <c r="K803" s="8"/>
      <c r="M803" s="157"/>
      <c r="N803" s="157"/>
      <c r="O803" s="157"/>
      <c r="P803" s="157"/>
      <c r="Q803" s="157"/>
      <c r="S803" s="8"/>
      <c r="U803" s="7"/>
    </row>
    <row r="804" spans="1:21" x14ac:dyDescent="0.2">
      <c r="A804" s="64"/>
      <c r="B804" s="158" t="s">
        <v>8</v>
      </c>
      <c r="C804" s="44" t="s">
        <v>247</v>
      </c>
      <c r="D804" s="14"/>
      <c r="E804" s="14"/>
      <c r="F804" s="14"/>
      <c r="G804" s="14"/>
      <c r="H804" s="14"/>
      <c r="I804" s="15"/>
      <c r="K804" s="8"/>
      <c r="M804" s="6"/>
      <c r="N804" s="6"/>
      <c r="O804" s="6"/>
      <c r="P804" s="6"/>
      <c r="Q804" s="6"/>
      <c r="S804" s="8"/>
      <c r="U804" s="7"/>
    </row>
    <row r="805" spans="1:21" x14ac:dyDescent="0.2">
      <c r="B805" s="121" t="s">
        <v>198</v>
      </c>
      <c r="C805" t="s">
        <v>248</v>
      </c>
      <c r="I805" s="6"/>
    </row>
    <row r="806" spans="1:21" x14ac:dyDescent="0.2">
      <c r="C806" s="121"/>
      <c r="G806" s="122"/>
      <c r="I806" s="123"/>
      <c r="M806" s="122"/>
      <c r="N806" s="122"/>
      <c r="O806" s="122"/>
      <c r="P806" s="122"/>
      <c r="Q806" s="122"/>
    </row>
    <row r="807" spans="1:21" x14ac:dyDescent="0.2">
      <c r="C807" s="195" t="s">
        <v>325</v>
      </c>
      <c r="G807" s="122"/>
      <c r="I807" s="123"/>
      <c r="M807" s="122"/>
      <c r="N807" s="122"/>
      <c r="O807" s="122"/>
      <c r="P807" s="122"/>
      <c r="Q807" s="122"/>
    </row>
    <row r="808" spans="1:21" x14ac:dyDescent="0.2">
      <c r="C808" s="121"/>
      <c r="G808" s="122"/>
      <c r="I808" s="123"/>
      <c r="M808" s="122"/>
      <c r="N808" s="122"/>
      <c r="O808" s="122"/>
      <c r="P808" s="122"/>
      <c r="Q808" s="122"/>
    </row>
    <row r="809" spans="1:21" x14ac:dyDescent="0.2">
      <c r="C809" s="121"/>
      <c r="G809" s="122"/>
      <c r="I809" s="123"/>
      <c r="M809" s="122"/>
      <c r="N809" s="122"/>
      <c r="O809" s="122"/>
      <c r="P809" s="122"/>
      <c r="Q809" s="122"/>
    </row>
    <row r="810" spans="1:21" x14ac:dyDescent="0.2">
      <c r="C810" s="121"/>
      <c r="G810" s="122"/>
      <c r="I810" s="123"/>
      <c r="M810" s="122"/>
      <c r="N810" s="122"/>
      <c r="O810" s="122"/>
      <c r="P810" s="122"/>
      <c r="Q810" s="122"/>
    </row>
    <row r="811" spans="1:21" x14ac:dyDescent="0.2">
      <c r="C811" s="121"/>
      <c r="G811" s="122"/>
      <c r="I811" s="123"/>
      <c r="M811" s="122"/>
      <c r="N811" s="122"/>
      <c r="O811" s="122"/>
      <c r="P811" s="122"/>
      <c r="Q811" s="122"/>
    </row>
    <row r="812" spans="1:21" x14ac:dyDescent="0.2">
      <c r="C812" s="121"/>
      <c r="G812" s="122"/>
      <c r="I812" s="123"/>
      <c r="M812" s="122"/>
      <c r="N812" s="122"/>
      <c r="O812" s="122"/>
      <c r="P812" s="122"/>
      <c r="Q812" s="122"/>
    </row>
    <row r="813" spans="1:21" x14ac:dyDescent="0.2">
      <c r="C813" s="121"/>
      <c r="G813" s="122"/>
      <c r="I813" s="123"/>
      <c r="M813" s="122"/>
      <c r="N813" s="122"/>
      <c r="O813" s="122"/>
      <c r="P813" s="122"/>
      <c r="Q813" s="122"/>
    </row>
    <row r="814" spans="1:21" x14ac:dyDescent="0.2">
      <c r="C814" s="121"/>
      <c r="G814" s="122"/>
      <c r="I814" s="123"/>
      <c r="M814" s="122"/>
      <c r="N814" s="122"/>
      <c r="O814" s="122"/>
      <c r="P814" s="122"/>
      <c r="Q814" s="122"/>
    </row>
    <row r="815" spans="1:21" x14ac:dyDescent="0.2">
      <c r="C815" s="121"/>
      <c r="G815" s="122"/>
      <c r="I815" s="123"/>
      <c r="M815" s="122"/>
      <c r="N815" s="122"/>
      <c r="O815" s="122"/>
      <c r="P815" s="122"/>
      <c r="Q815" s="122"/>
    </row>
    <row r="816" spans="1:21" x14ac:dyDescent="0.2">
      <c r="C816" s="121"/>
      <c r="G816" s="122"/>
      <c r="I816" s="123"/>
      <c r="M816" s="122"/>
      <c r="N816" s="122"/>
      <c r="O816" s="122"/>
      <c r="P816" s="122"/>
      <c r="Q816" s="122"/>
    </row>
    <row r="817" spans="3:17" x14ac:dyDescent="0.2">
      <c r="C817" s="121"/>
      <c r="G817" s="122"/>
      <c r="I817" s="123"/>
      <c r="M817" s="122"/>
      <c r="N817" s="122"/>
      <c r="O817" s="122"/>
      <c r="P817" s="122"/>
      <c r="Q817" s="122"/>
    </row>
    <row r="818" spans="3:17" x14ac:dyDescent="0.2">
      <c r="C818" s="121"/>
      <c r="G818" s="122"/>
      <c r="I818" s="123"/>
      <c r="M818" s="122"/>
      <c r="N818" s="122"/>
      <c r="O818" s="122"/>
      <c r="P818" s="122"/>
      <c r="Q818" s="122"/>
    </row>
    <row r="819" spans="3:17" x14ac:dyDescent="0.2">
      <c r="C819" s="121"/>
      <c r="G819" s="122"/>
      <c r="I819" s="123"/>
      <c r="M819" s="122"/>
      <c r="N819" s="122"/>
      <c r="O819" s="122"/>
      <c r="P819" s="122"/>
      <c r="Q819" s="122"/>
    </row>
    <row r="820" spans="3:17" x14ac:dyDescent="0.2">
      <c r="C820" s="121"/>
      <c r="G820" s="122"/>
      <c r="I820" s="123"/>
      <c r="M820" s="122"/>
      <c r="N820" s="122"/>
      <c r="O820" s="122"/>
      <c r="P820" s="122"/>
      <c r="Q820" s="122"/>
    </row>
    <row r="821" spans="3:17" x14ac:dyDescent="0.2">
      <c r="C821" s="121"/>
      <c r="G821" s="122"/>
      <c r="I821" s="123"/>
      <c r="M821" s="122"/>
      <c r="N821" s="122"/>
      <c r="O821" s="122"/>
      <c r="P821" s="122"/>
      <c r="Q821" s="122"/>
    </row>
    <row r="822" spans="3:17" x14ac:dyDescent="0.2">
      <c r="C822" s="121"/>
      <c r="G822" s="122"/>
      <c r="I822" s="123"/>
      <c r="M822" s="122"/>
      <c r="N822" s="122"/>
      <c r="O822" s="122"/>
      <c r="P822" s="122"/>
      <c r="Q822" s="122"/>
    </row>
    <row r="823" spans="3:17" x14ac:dyDescent="0.2">
      <c r="C823" s="121"/>
      <c r="G823" s="122"/>
      <c r="I823" s="123"/>
      <c r="M823" s="122"/>
      <c r="N823" s="122"/>
      <c r="O823" s="122"/>
      <c r="P823" s="122"/>
      <c r="Q823" s="122"/>
    </row>
    <row r="824" spans="3:17" x14ac:dyDescent="0.2">
      <c r="C824" s="121"/>
      <c r="G824" s="122"/>
      <c r="I824" s="123"/>
      <c r="M824" s="122"/>
      <c r="N824" s="122"/>
      <c r="O824" s="122"/>
      <c r="P824" s="122"/>
      <c r="Q824" s="122"/>
    </row>
    <row r="825" spans="3:17" x14ac:dyDescent="0.2">
      <c r="C825" s="121"/>
      <c r="G825" s="122"/>
      <c r="I825" s="123"/>
      <c r="M825" s="122"/>
      <c r="N825" s="122"/>
      <c r="O825" s="122"/>
      <c r="P825" s="122"/>
      <c r="Q825" s="122"/>
    </row>
    <row r="826" spans="3:17" x14ac:dyDescent="0.2">
      <c r="C826" s="121"/>
      <c r="G826" s="122"/>
      <c r="I826" s="123"/>
      <c r="M826" s="122"/>
      <c r="N826" s="122"/>
      <c r="O826" s="122"/>
      <c r="P826" s="122"/>
      <c r="Q826" s="122"/>
    </row>
    <row r="827" spans="3:17" x14ac:dyDescent="0.2">
      <c r="C827" s="121"/>
      <c r="G827" s="122"/>
      <c r="I827" s="123"/>
      <c r="M827" s="122"/>
      <c r="N827" s="122"/>
      <c r="O827" s="122"/>
      <c r="P827" s="122"/>
      <c r="Q827" s="122"/>
    </row>
    <row r="828" spans="3:17" x14ac:dyDescent="0.2">
      <c r="C828" s="121"/>
      <c r="G828" s="122"/>
      <c r="I828" s="123"/>
      <c r="M828" s="122"/>
      <c r="N828" s="122"/>
      <c r="O828" s="122"/>
      <c r="P828" s="122"/>
      <c r="Q828" s="122"/>
    </row>
    <row r="829" spans="3:17" x14ac:dyDescent="0.2">
      <c r="C829" s="121"/>
      <c r="G829" s="122"/>
      <c r="I829" s="123"/>
      <c r="M829" s="122"/>
      <c r="N829" s="122"/>
      <c r="O829" s="122"/>
      <c r="P829" s="122"/>
      <c r="Q829" s="122"/>
    </row>
    <row r="830" spans="3:17" x14ac:dyDescent="0.2">
      <c r="C830" s="121"/>
      <c r="G830" s="122"/>
      <c r="I830" s="123"/>
      <c r="M830" s="122"/>
      <c r="N830" s="122"/>
      <c r="O830" s="122"/>
      <c r="P830" s="122"/>
      <c r="Q830" s="122"/>
    </row>
    <row r="831" spans="3:17" x14ac:dyDescent="0.2">
      <c r="C831" s="121"/>
      <c r="G831" s="122"/>
      <c r="I831" s="123"/>
      <c r="M831" s="122"/>
      <c r="N831" s="122"/>
      <c r="O831" s="122"/>
      <c r="P831" s="122"/>
      <c r="Q831" s="122"/>
    </row>
    <row r="832" spans="3:17" x14ac:dyDescent="0.2">
      <c r="C832" s="121"/>
      <c r="G832" s="122"/>
      <c r="I832" s="123"/>
      <c r="M832" s="122"/>
      <c r="N832" s="122"/>
      <c r="O832" s="122"/>
      <c r="P832" s="122"/>
      <c r="Q832" s="122"/>
    </row>
    <row r="833" spans="3:17" x14ac:dyDescent="0.2">
      <c r="C833" s="121"/>
      <c r="G833" s="122"/>
      <c r="I833" s="123"/>
      <c r="M833" s="122"/>
      <c r="N833" s="122"/>
      <c r="O833" s="122"/>
      <c r="P833" s="122"/>
      <c r="Q833" s="122"/>
    </row>
    <row r="834" spans="3:17" x14ac:dyDescent="0.2">
      <c r="C834" s="121"/>
      <c r="G834" s="122"/>
      <c r="I834" s="123"/>
      <c r="M834" s="122"/>
      <c r="N834" s="122"/>
      <c r="O834" s="122"/>
      <c r="P834" s="122"/>
      <c r="Q834" s="122"/>
    </row>
    <row r="835" spans="3:17" x14ac:dyDescent="0.2">
      <c r="C835" s="121"/>
      <c r="G835" s="122"/>
      <c r="I835" s="123"/>
      <c r="M835" s="122"/>
      <c r="N835" s="122"/>
      <c r="O835" s="122"/>
      <c r="P835" s="122"/>
      <c r="Q835" s="122"/>
    </row>
    <row r="836" spans="3:17" x14ac:dyDescent="0.2">
      <c r="C836" s="121"/>
      <c r="G836" s="122"/>
      <c r="I836" s="123"/>
      <c r="M836" s="122"/>
      <c r="N836" s="122"/>
      <c r="O836" s="122"/>
      <c r="P836" s="122"/>
      <c r="Q836" s="122"/>
    </row>
    <row r="837" spans="3:17" x14ac:dyDescent="0.2">
      <c r="C837" s="121"/>
      <c r="G837" s="122"/>
      <c r="I837" s="123"/>
      <c r="M837" s="122"/>
      <c r="N837" s="122"/>
      <c r="O837" s="122"/>
      <c r="P837" s="122"/>
      <c r="Q837" s="122"/>
    </row>
    <row r="838" spans="3:17" x14ac:dyDescent="0.2">
      <c r="C838" s="121"/>
      <c r="G838" s="122"/>
      <c r="I838" s="123"/>
      <c r="M838" s="122"/>
      <c r="N838" s="122"/>
      <c r="O838" s="122"/>
      <c r="P838" s="122"/>
      <c r="Q838" s="122"/>
    </row>
    <row r="839" spans="3:17" x14ac:dyDescent="0.2">
      <c r="C839" s="121"/>
      <c r="G839" s="122"/>
      <c r="I839" s="123"/>
      <c r="M839" s="122"/>
      <c r="N839" s="122"/>
      <c r="O839" s="122"/>
      <c r="P839" s="122"/>
      <c r="Q839" s="122"/>
    </row>
    <row r="840" spans="3:17" x14ac:dyDescent="0.2">
      <c r="C840" s="121"/>
      <c r="G840" s="122"/>
      <c r="I840" s="123"/>
      <c r="M840" s="122"/>
      <c r="N840" s="122"/>
      <c r="O840" s="122"/>
      <c r="P840" s="122"/>
      <c r="Q840" s="122"/>
    </row>
    <row r="841" spans="3:17" x14ac:dyDescent="0.2">
      <c r="C841" s="121"/>
      <c r="G841" s="122"/>
      <c r="I841" s="123"/>
      <c r="M841" s="122"/>
      <c r="N841" s="122"/>
      <c r="O841" s="122"/>
      <c r="P841" s="122"/>
      <c r="Q841" s="122"/>
    </row>
    <row r="842" spans="3:17" x14ac:dyDescent="0.2">
      <c r="C842" s="121"/>
      <c r="G842" s="122"/>
      <c r="I842" s="123"/>
      <c r="M842" s="122"/>
      <c r="N842" s="122"/>
      <c r="O842" s="122"/>
      <c r="P842" s="122"/>
      <c r="Q842" s="122"/>
    </row>
    <row r="843" spans="3:17" x14ac:dyDescent="0.2">
      <c r="C843" s="121"/>
      <c r="G843" s="122"/>
      <c r="I843" s="123"/>
      <c r="M843" s="122"/>
      <c r="N843" s="122"/>
      <c r="O843" s="122"/>
      <c r="P843" s="122"/>
      <c r="Q843" s="122"/>
    </row>
    <row r="844" spans="3:17" x14ac:dyDescent="0.2">
      <c r="C844" s="121"/>
      <c r="I844" s="123"/>
      <c r="M844" s="122"/>
      <c r="N844" s="122"/>
      <c r="O844" s="122"/>
      <c r="P844" s="122"/>
      <c r="Q844" s="122"/>
    </row>
    <row r="845" spans="3:17" x14ac:dyDescent="0.2">
      <c r="C845" s="121"/>
      <c r="I845" s="123"/>
      <c r="M845" s="122"/>
      <c r="N845" s="122"/>
      <c r="O845" s="122"/>
      <c r="P845" s="122"/>
      <c r="Q845" s="122"/>
    </row>
    <row r="846" spans="3:17" x14ac:dyDescent="0.2">
      <c r="C846" s="121"/>
      <c r="I846" s="123"/>
      <c r="M846" s="122"/>
      <c r="N846" s="122"/>
      <c r="O846" s="122"/>
      <c r="P846" s="122"/>
      <c r="Q846" s="122"/>
    </row>
    <row r="847" spans="3:17" x14ac:dyDescent="0.2">
      <c r="C847" s="121"/>
      <c r="I847" s="123"/>
      <c r="M847" s="122"/>
      <c r="N847" s="122"/>
      <c r="O847" s="122"/>
      <c r="P847" s="122"/>
      <c r="Q847" s="122"/>
    </row>
    <row r="848" spans="3:17" x14ac:dyDescent="0.2">
      <c r="C848" s="121"/>
      <c r="M848" s="122"/>
      <c r="N848" s="122"/>
      <c r="O848" s="122"/>
      <c r="P848" s="122"/>
      <c r="Q848" s="122"/>
    </row>
    <row r="849" spans="3:17" x14ac:dyDescent="0.2">
      <c r="C849" s="121"/>
      <c r="M849" s="122"/>
      <c r="N849" s="122"/>
      <c r="O849" s="122"/>
      <c r="P849" s="122"/>
      <c r="Q849" s="122"/>
    </row>
    <row r="850" spans="3:17" x14ac:dyDescent="0.2">
      <c r="C850" s="121"/>
      <c r="M850" s="122"/>
      <c r="N850" s="122"/>
      <c r="O850" s="122"/>
      <c r="P850" s="122"/>
      <c r="Q850" s="122"/>
    </row>
    <row r="851" spans="3:17" x14ac:dyDescent="0.2">
      <c r="C851" s="121"/>
      <c r="M851" s="122"/>
      <c r="N851" s="122"/>
      <c r="O851" s="122"/>
      <c r="P851" s="122"/>
      <c r="Q851" s="122"/>
    </row>
    <row r="852" spans="3:17" x14ac:dyDescent="0.2">
      <c r="C852" s="121"/>
      <c r="M852" s="122"/>
      <c r="N852" s="122"/>
      <c r="O852" s="122"/>
      <c r="P852" s="122"/>
      <c r="Q852" s="122"/>
    </row>
    <row r="853" spans="3:17" x14ac:dyDescent="0.2">
      <c r="C853" s="121"/>
      <c r="M853" s="122"/>
      <c r="N853" s="122"/>
      <c r="O853" s="122"/>
      <c r="P853" s="122"/>
      <c r="Q853" s="122"/>
    </row>
    <row r="854" spans="3:17" x14ac:dyDescent="0.2">
      <c r="C854" s="121"/>
      <c r="M854" s="122"/>
      <c r="N854" s="122"/>
      <c r="O854" s="122"/>
      <c r="P854" s="122"/>
      <c r="Q854" s="122"/>
    </row>
    <row r="855" spans="3:17" x14ac:dyDescent="0.2">
      <c r="C855" s="121"/>
      <c r="M855" s="122"/>
      <c r="N855" s="122"/>
      <c r="O855" s="122"/>
      <c r="P855" s="122"/>
      <c r="Q855" s="122"/>
    </row>
    <row r="856" spans="3:17" x14ac:dyDescent="0.2">
      <c r="C856" s="121"/>
      <c r="M856" s="122"/>
      <c r="N856" s="122"/>
      <c r="O856" s="122"/>
      <c r="P856" s="122"/>
      <c r="Q856" s="122"/>
    </row>
    <row r="857" spans="3:17" x14ac:dyDescent="0.2">
      <c r="C857" s="121"/>
      <c r="M857" s="122"/>
      <c r="N857" s="122"/>
      <c r="O857" s="122"/>
      <c r="P857" s="122"/>
      <c r="Q857" s="122"/>
    </row>
    <row r="858" spans="3:17" x14ac:dyDescent="0.2">
      <c r="C858" s="121"/>
      <c r="M858" s="122"/>
      <c r="N858" s="122"/>
      <c r="O858" s="122"/>
      <c r="P858" s="122"/>
      <c r="Q858" s="122"/>
    </row>
    <row r="859" spans="3:17" x14ac:dyDescent="0.2">
      <c r="C859" s="121"/>
      <c r="M859" s="122"/>
      <c r="N859" s="122"/>
      <c r="O859" s="122"/>
      <c r="P859" s="122"/>
      <c r="Q859" s="122"/>
    </row>
    <row r="860" spans="3:17" x14ac:dyDescent="0.2">
      <c r="C860" s="121"/>
      <c r="M860" s="122"/>
      <c r="N860" s="122"/>
      <c r="O860" s="122"/>
      <c r="P860" s="122"/>
      <c r="Q860" s="122"/>
    </row>
    <row r="861" spans="3:17" x14ac:dyDescent="0.2">
      <c r="C861" s="121"/>
      <c r="M861" s="122"/>
      <c r="N861" s="122"/>
      <c r="O861" s="122"/>
      <c r="P861" s="122"/>
      <c r="Q861" s="122"/>
    </row>
    <row r="862" spans="3:17" x14ac:dyDescent="0.2">
      <c r="C862" s="121"/>
      <c r="M862" s="122"/>
      <c r="N862" s="122"/>
      <c r="O862" s="122"/>
      <c r="P862" s="122"/>
      <c r="Q862" s="122"/>
    </row>
    <row r="863" spans="3:17" x14ac:dyDescent="0.2">
      <c r="C863" s="121"/>
      <c r="M863" s="122"/>
      <c r="N863" s="122"/>
      <c r="O863" s="122"/>
      <c r="P863" s="122"/>
      <c r="Q863" s="122"/>
    </row>
    <row r="864" spans="3:17" x14ac:dyDescent="0.2">
      <c r="C864" s="121"/>
      <c r="M864" s="122"/>
      <c r="N864" s="122"/>
      <c r="O864" s="122"/>
      <c r="P864" s="122"/>
      <c r="Q864" s="122"/>
    </row>
    <row r="865" spans="3:17" x14ac:dyDescent="0.2">
      <c r="C865" s="121"/>
      <c r="O865" s="122"/>
      <c r="P865" s="122"/>
      <c r="Q865" s="122"/>
    </row>
    <row r="866" spans="3:17" x14ac:dyDescent="0.2">
      <c r="C866" s="121"/>
      <c r="O866" s="122"/>
      <c r="P866" s="122"/>
      <c r="Q866" s="122"/>
    </row>
    <row r="867" spans="3:17" x14ac:dyDescent="0.2">
      <c r="C867" s="121"/>
      <c r="O867" s="122"/>
      <c r="P867" s="122"/>
      <c r="Q867" s="122"/>
    </row>
    <row r="868" spans="3:17" x14ac:dyDescent="0.2">
      <c r="C868" s="121"/>
      <c r="O868" s="122"/>
      <c r="P868" s="122"/>
      <c r="Q868" s="122"/>
    </row>
    <row r="869" spans="3:17" x14ac:dyDescent="0.2">
      <c r="C869" s="121"/>
      <c r="O869" s="122"/>
      <c r="P869" s="122"/>
      <c r="Q869" s="122"/>
    </row>
    <row r="870" spans="3:17" x14ac:dyDescent="0.2">
      <c r="C870" s="121"/>
      <c r="O870" s="122"/>
      <c r="P870" s="122"/>
      <c r="Q870" s="122"/>
    </row>
    <row r="871" spans="3:17" x14ac:dyDescent="0.2">
      <c r="C871" s="121"/>
      <c r="O871" s="122"/>
      <c r="P871" s="122"/>
      <c r="Q871" s="122"/>
    </row>
    <row r="872" spans="3:17" x14ac:dyDescent="0.2">
      <c r="C872" s="121"/>
      <c r="O872" s="122"/>
      <c r="P872" s="122"/>
      <c r="Q872" s="122"/>
    </row>
    <row r="873" spans="3:17" x14ac:dyDescent="0.2">
      <c r="C873" s="121"/>
      <c r="O873" s="122"/>
      <c r="P873" s="122"/>
      <c r="Q873" s="122"/>
    </row>
    <row r="874" spans="3:17" x14ac:dyDescent="0.2">
      <c r="C874" s="121"/>
      <c r="O874" s="122"/>
      <c r="P874" s="122"/>
      <c r="Q874" s="122"/>
    </row>
    <row r="875" spans="3:17" x14ac:dyDescent="0.2">
      <c r="C875" s="121"/>
      <c r="O875" s="122"/>
      <c r="P875" s="122"/>
      <c r="Q875" s="122"/>
    </row>
    <row r="876" spans="3:17" x14ac:dyDescent="0.2">
      <c r="C876" s="121"/>
      <c r="O876" s="122"/>
      <c r="P876" s="122"/>
      <c r="Q876" s="122"/>
    </row>
    <row r="877" spans="3:17" x14ac:dyDescent="0.2">
      <c r="C877" s="121"/>
      <c r="O877" s="122"/>
      <c r="P877" s="122"/>
      <c r="Q877" s="122"/>
    </row>
    <row r="878" spans="3:17" x14ac:dyDescent="0.2">
      <c r="C878" s="121"/>
      <c r="O878" s="122"/>
      <c r="P878" s="122"/>
      <c r="Q878" s="122"/>
    </row>
    <row r="879" spans="3:17" x14ac:dyDescent="0.2">
      <c r="C879" s="121"/>
      <c r="O879" s="122"/>
      <c r="P879" s="122"/>
      <c r="Q879" s="122"/>
    </row>
    <row r="880" spans="3:17" x14ac:dyDescent="0.2">
      <c r="C880" s="121"/>
      <c r="O880" s="122"/>
      <c r="P880" s="122"/>
      <c r="Q880" s="122"/>
    </row>
    <row r="881" spans="3:17" x14ac:dyDescent="0.2">
      <c r="C881" s="121"/>
      <c r="O881" s="122"/>
      <c r="P881" s="122"/>
      <c r="Q881" s="122"/>
    </row>
    <row r="882" spans="3:17" x14ac:dyDescent="0.2">
      <c r="C882" s="121"/>
      <c r="O882" s="122"/>
      <c r="P882" s="122"/>
      <c r="Q882" s="122"/>
    </row>
    <row r="883" spans="3:17" x14ac:dyDescent="0.2">
      <c r="C883" s="121"/>
      <c r="O883" s="122"/>
      <c r="P883" s="122"/>
      <c r="Q883" s="122"/>
    </row>
    <row r="884" spans="3:17" x14ac:dyDescent="0.2">
      <c r="C884" s="121"/>
      <c r="O884" s="122"/>
      <c r="P884" s="122"/>
      <c r="Q884" s="122"/>
    </row>
    <row r="885" spans="3:17" x14ac:dyDescent="0.2">
      <c r="C885" s="121"/>
      <c r="O885" s="122"/>
      <c r="P885" s="122"/>
      <c r="Q885" s="122"/>
    </row>
    <row r="886" spans="3:17" x14ac:dyDescent="0.2">
      <c r="C886" s="121"/>
      <c r="O886" s="122"/>
      <c r="P886" s="122"/>
      <c r="Q886" s="122"/>
    </row>
    <row r="887" spans="3:17" x14ac:dyDescent="0.2">
      <c r="C887" s="121"/>
      <c r="O887" s="122"/>
      <c r="P887" s="122"/>
      <c r="Q887" s="122"/>
    </row>
    <row r="888" spans="3:17" x14ac:dyDescent="0.2">
      <c r="C888" s="121"/>
      <c r="O888" s="122"/>
      <c r="P888" s="122"/>
      <c r="Q888" s="122"/>
    </row>
    <row r="889" spans="3:17" x14ac:dyDescent="0.2">
      <c r="C889" s="121"/>
      <c r="O889" s="122"/>
      <c r="P889" s="122"/>
      <c r="Q889" s="122"/>
    </row>
    <row r="890" spans="3:17" x14ac:dyDescent="0.2">
      <c r="C890" s="121"/>
      <c r="O890" s="122"/>
      <c r="P890" s="122"/>
      <c r="Q890" s="122"/>
    </row>
    <row r="891" spans="3:17" x14ac:dyDescent="0.2">
      <c r="C891" s="121"/>
      <c r="O891" s="122"/>
      <c r="P891" s="122"/>
      <c r="Q891" s="122"/>
    </row>
    <row r="892" spans="3:17" x14ac:dyDescent="0.2">
      <c r="C892" s="121"/>
      <c r="O892" s="122"/>
      <c r="P892" s="122"/>
      <c r="Q892" s="122"/>
    </row>
    <row r="893" spans="3:17" x14ac:dyDescent="0.2">
      <c r="C893" s="121"/>
      <c r="O893" s="122"/>
      <c r="P893" s="122"/>
      <c r="Q893" s="122"/>
    </row>
    <row r="894" spans="3:17" x14ac:dyDescent="0.2">
      <c r="C894" s="121"/>
      <c r="O894" s="122"/>
      <c r="P894" s="122"/>
      <c r="Q894" s="122"/>
    </row>
    <row r="895" spans="3:17" x14ac:dyDescent="0.2">
      <c r="C895" s="121"/>
      <c r="O895" s="122"/>
      <c r="P895" s="122"/>
      <c r="Q895" s="122"/>
    </row>
    <row r="896" spans="3:17" x14ac:dyDescent="0.2">
      <c r="C896" s="121"/>
      <c r="O896" s="122"/>
      <c r="P896" s="122"/>
      <c r="Q896" s="122"/>
    </row>
    <row r="897" spans="3:17" x14ac:dyDescent="0.2">
      <c r="C897" s="121"/>
      <c r="O897" s="122"/>
      <c r="P897" s="122"/>
      <c r="Q897" s="122"/>
    </row>
    <row r="898" spans="3:17" x14ac:dyDescent="0.2">
      <c r="C898" s="121"/>
    </row>
    <row r="899" spans="3:17" x14ac:dyDescent="0.2">
      <c r="C899" s="121"/>
    </row>
    <row r="900" spans="3:17" x14ac:dyDescent="0.2">
      <c r="C900" s="121"/>
    </row>
    <row r="901" spans="3:17" x14ac:dyDescent="0.2">
      <c r="C901" s="121"/>
    </row>
  </sheetData>
  <pageMargins left="1" right="0.75" top="0.75" bottom="0.75" header="0.5" footer="0.5"/>
  <pageSetup scale="38" fitToHeight="0" orientation="landscape" r:id="rId1"/>
  <rowBreaks count="11" manualBreakCount="11">
    <brk id="77" max="20" man="1"/>
    <brk id="149" max="20" man="1"/>
    <brk id="223" max="20" man="1"/>
    <brk id="296" max="20" man="1"/>
    <brk id="373" max="20" man="1"/>
    <brk id="438" max="20" man="1"/>
    <brk id="511" max="20" man="1"/>
    <brk id="581" max="20" man="1"/>
    <brk id="655" max="20" man="1"/>
    <brk id="714" max="20" man="1"/>
    <brk id="786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A1ED0AE3B06E46A6059E2DC9EA9D6F" ma:contentTypeVersion="24" ma:contentTypeDescription="" ma:contentTypeScope="" ma:versionID="0e322643843d05f6c0d36fc1918568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2023-02-22T08:00:00+00:00</OpenedDate>
    <SignificantOrder xmlns="dc463f71-b30c-4ab2-9473-d307f9d35888">false</SignificantOrder>
    <Date1 xmlns="dc463f71-b30c-4ab2-9473-d307f9d35888">2023-02-22T08:00:00+00:00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230130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4940EE-CC75-47F9-9307-1532D3073B73}"/>
</file>

<file path=customXml/itemProps2.xml><?xml version="1.0" encoding="utf-8"?>
<ds:datastoreItem xmlns:ds="http://schemas.openxmlformats.org/officeDocument/2006/customXml" ds:itemID="{1813DB39-76C2-4AA6-AAD0-CC97BD26A1E1}"/>
</file>

<file path=customXml/itemProps3.xml><?xml version="1.0" encoding="utf-8"?>
<ds:datastoreItem xmlns:ds="http://schemas.openxmlformats.org/officeDocument/2006/customXml" ds:itemID="{6432A2D2-6F30-44BF-9B88-C678B20FB0B5}"/>
</file>

<file path=customXml/itemProps4.xml><?xml version="1.0" encoding="utf-8"?>
<ds:datastoreItem xmlns:ds="http://schemas.openxmlformats.org/officeDocument/2006/customXml" ds:itemID="{D7EBBE57-1F1B-4D07-9ABF-AF930FD41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Avista 2021 Table 1 - v5</vt:lpstr>
      <vt:lpstr>'Avista 2021 Table 1 - v5'!Print_Area</vt:lpstr>
      <vt:lpstr>'Avista 2021 Table 1 - v5'!Print_Titles</vt:lpstr>
    </vt:vector>
  </TitlesOfParts>
  <Company>GF Valuation and Rates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M. Maxwell</dc:creator>
  <cp:lastModifiedBy>Hoepfer, Samuel</cp:lastModifiedBy>
  <cp:lastPrinted>2022-08-26T14:22:45Z</cp:lastPrinted>
  <dcterms:created xsi:type="dcterms:W3CDTF">2004-02-16T19:58:11Z</dcterms:created>
  <dcterms:modified xsi:type="dcterms:W3CDTF">2022-11-28T15:43:34Z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0x0101006E56B4D1795A2E4DB2F0B01679ED314A0045A1ED0AE3B06E46A6059E2DC9EA9D6F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