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12" yWindow="300" windowWidth="18288" windowHeight="11220"/>
  </bookViews>
  <sheets>
    <sheet name="Pg 10a CustCount_Electric" sheetId="1" r:id="rId1"/>
  </sheets>
  <definedNames>
    <definedName name="data">#REF!</definedName>
    <definedName name="data12">#REF!</definedName>
    <definedName name="MONTH">#REF!</definedName>
    <definedName name="_xlnm.Print_Area" localSheetId="0">'Pg 10a CustCount_Electric'!$A$1:$J$62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'Pg 10a CustCount_Electric'!$B$1:$J$61</definedName>
    <definedName name="Z_35584FC9_E0EF_4D54_AEC5_A721F3358284_.wvu.PrintArea" localSheetId="0" hidden="1">'Pg 10a CustCount_Electric'!$B$1:$J$61</definedName>
    <definedName name="Z_47D0F261_F43B_4751_8C61_1FB1BD5F2805_.wvu.PrintArea" localSheetId="0" hidden="1">'Pg 10a CustCount_Electric'!$B$1:$J$61</definedName>
    <definedName name="Z_49153C58_1CF3_499A_A2AA_3AC07FAD1405_.wvu.PrintArea" localSheetId="0" hidden="1">'Pg 10a CustCount_Electric'!$B$1:$J$61</definedName>
    <definedName name="Z_B9AD8F6D_DA71_409D_9D5B_33F3A1818990_.wvu.PrintArea" localSheetId="0" hidden="1">'Pg 10a CustCount_Electric'!$B$1:$J$61</definedName>
    <definedName name="Z_EB6D400B_3175_492E_99DF_E9CF317CF31F_.wvu.PrintArea" localSheetId="0" hidden="1">'Pg 10a CustCount_Electric'!$B$1:$J$61</definedName>
  </definedNames>
  <calcPr calcId="145621"/>
</workbook>
</file>

<file path=xl/calcChain.xml><?xml version="1.0" encoding="utf-8"?>
<calcChain xmlns="http://schemas.openxmlformats.org/spreadsheetml/2006/main">
  <c r="F14" i="1" l="1"/>
  <c r="G14" i="1" s="1"/>
  <c r="I14" i="1" l="1"/>
  <c r="J14" i="1" s="1"/>
  <c r="F15" i="1"/>
  <c r="G15" i="1" s="1"/>
  <c r="I15" i="1"/>
  <c r="J15" i="1" s="1"/>
  <c r="H35" i="1" l="1"/>
  <c r="E35" i="1"/>
  <c r="D35" i="1"/>
  <c r="I34" i="1"/>
  <c r="J34" i="1" s="1"/>
  <c r="F34" i="1"/>
  <c r="G34" i="1" s="1"/>
  <c r="I33" i="1"/>
  <c r="J33" i="1" s="1"/>
  <c r="F33" i="1"/>
  <c r="G33" i="1" s="1"/>
  <c r="I32" i="1"/>
  <c r="J32" i="1" s="1"/>
  <c r="F32" i="1"/>
  <c r="G32" i="1" s="1"/>
  <c r="I31" i="1"/>
  <c r="J31" i="1" s="1"/>
  <c r="F31" i="1"/>
  <c r="G31" i="1" s="1"/>
  <c r="I30" i="1"/>
  <c r="J30" i="1" s="1"/>
  <c r="F30" i="1"/>
  <c r="G30" i="1" s="1"/>
  <c r="I29" i="1"/>
  <c r="J29" i="1" s="1"/>
  <c r="F29" i="1"/>
  <c r="G29" i="1" s="1"/>
  <c r="I28" i="1"/>
  <c r="J28" i="1" s="1"/>
  <c r="F28" i="1"/>
  <c r="G28" i="1" s="1"/>
  <c r="I27" i="1"/>
  <c r="F27" i="1"/>
  <c r="G27" i="1" s="1"/>
  <c r="I35" i="1" l="1"/>
  <c r="J35" i="1" s="1"/>
  <c r="F35" i="1"/>
  <c r="G35" i="1" s="1"/>
  <c r="J27" i="1"/>
  <c r="H48" i="1"/>
  <c r="E48" i="1"/>
  <c r="D48" i="1"/>
  <c r="I47" i="1"/>
  <c r="J47" i="1" s="1"/>
  <c r="F47" i="1"/>
  <c r="G47" i="1" s="1"/>
  <c r="I46" i="1"/>
  <c r="J46" i="1" s="1"/>
  <c r="F46" i="1"/>
  <c r="G46" i="1" s="1"/>
  <c r="I45" i="1"/>
  <c r="J45" i="1" s="1"/>
  <c r="F45" i="1"/>
  <c r="G45" i="1" s="1"/>
  <c r="I44" i="1"/>
  <c r="J44" i="1" s="1"/>
  <c r="F44" i="1"/>
  <c r="G44" i="1" s="1"/>
  <c r="I43" i="1"/>
  <c r="J43" i="1" s="1"/>
  <c r="F43" i="1"/>
  <c r="G43" i="1" s="1"/>
  <c r="I42" i="1"/>
  <c r="J42" i="1" s="1"/>
  <c r="F42" i="1"/>
  <c r="G42" i="1" s="1"/>
  <c r="I41" i="1"/>
  <c r="J41" i="1" s="1"/>
  <c r="F41" i="1"/>
  <c r="G41" i="1" s="1"/>
  <c r="I40" i="1"/>
  <c r="F40" i="1"/>
  <c r="F48" i="1" l="1"/>
  <c r="G48" i="1" s="1"/>
  <c r="I48" i="1"/>
  <c r="J48" i="1" s="1"/>
  <c r="J40" i="1"/>
  <c r="G40" i="1"/>
  <c r="F60" i="1" l="1"/>
  <c r="G60" i="1" s="1"/>
  <c r="I59" i="1"/>
  <c r="J59" i="1" s="1"/>
  <c r="F59" i="1"/>
  <c r="G59" i="1" s="1"/>
  <c r="F58" i="1"/>
  <c r="G58" i="1" s="1"/>
  <c r="I57" i="1"/>
  <c r="J57" i="1" s="1"/>
  <c r="F56" i="1"/>
  <c r="G56" i="1" s="1"/>
  <c r="I55" i="1"/>
  <c r="J55" i="1" s="1"/>
  <c r="F54" i="1"/>
  <c r="G54" i="1" s="1"/>
  <c r="H61" i="1"/>
  <c r="E61" i="1"/>
  <c r="I53" i="1"/>
  <c r="F21" i="1"/>
  <c r="G21" i="1" s="1"/>
  <c r="I20" i="1"/>
  <c r="J20" i="1" s="1"/>
  <c r="F19" i="1"/>
  <c r="G19" i="1" s="1"/>
  <c r="I18" i="1"/>
  <c r="J18" i="1" s="1"/>
  <c r="F17" i="1"/>
  <c r="G17" i="1" s="1"/>
  <c r="I16" i="1"/>
  <c r="J16" i="1" s="1"/>
  <c r="H22" i="1"/>
  <c r="E22" i="1"/>
  <c r="J53" i="1" l="1"/>
  <c r="F16" i="1"/>
  <c r="G16" i="1" s="1"/>
  <c r="I17" i="1"/>
  <c r="J17" i="1" s="1"/>
  <c r="F18" i="1"/>
  <c r="G18" i="1" s="1"/>
  <c r="I19" i="1"/>
  <c r="J19" i="1" s="1"/>
  <c r="F20" i="1"/>
  <c r="G20" i="1" s="1"/>
  <c r="I21" i="1"/>
  <c r="J21" i="1" s="1"/>
  <c r="D22" i="1"/>
  <c r="F53" i="1"/>
  <c r="I54" i="1"/>
  <c r="J54" i="1" s="1"/>
  <c r="F55" i="1"/>
  <c r="G55" i="1" s="1"/>
  <c r="I56" i="1"/>
  <c r="J56" i="1" s="1"/>
  <c r="F57" i="1"/>
  <c r="G57" i="1" s="1"/>
  <c r="I58" i="1"/>
  <c r="J58" i="1" s="1"/>
  <c r="I60" i="1"/>
  <c r="J60" i="1" s="1"/>
  <c r="D61" i="1"/>
  <c r="G53" i="1" l="1"/>
  <c r="F61" i="1"/>
  <c r="G61" i="1" s="1"/>
  <c r="F22" i="1"/>
  <c r="G22" i="1" s="1"/>
  <c r="I22" i="1"/>
  <c r="J22" i="1" s="1"/>
  <c r="I61" i="1"/>
  <c r="J61" i="1" s="1"/>
</calcChain>
</file>

<file path=xl/sharedStrings.xml><?xml version="1.0" encoding="utf-8"?>
<sst xmlns="http://schemas.openxmlformats.org/spreadsheetml/2006/main" count="99" uniqueCount="38">
  <si>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</si>
  <si>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</si>
  <si>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</si>
  <si>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</si>
  <si>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</si>
  <si>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</si>
  <si>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</si>
  <si>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</si>
  <si>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</si>
  <si>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</si>
  <si>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</si>
  <si>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</si>
  <si>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</si>
  <si>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</si>
  <si>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</si>
  <si>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</si>
  <si>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</si>
  <si>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</si>
  <si>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</si>
  <si>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Electric Sales for Resale - Firm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</si>
  <si>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</si>
  <si>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</si>
  <si>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</si>
  <si>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</si>
  <si>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</si>
  <si>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</si>
  <si>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</si>
  <si>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</si>
  <si>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</si>
  <si>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</si>
  <si>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</si>
  <si>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</si>
  <si>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</si>
  <si>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</si>
  <si>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</si>
  <si>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</si>
  <si>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</si>
  <si>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12/30/2016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</si>
</sst>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</numFmts>
  <fonts count="3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7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" fillId="0" borderId="0"/>
    <xf numFmtId="0" fontId="2" fillId="2" borderId="2" applyNumberFormat="0" applyFont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9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20" borderId="0" applyNumberFormat="0" applyBorder="0" applyAlignment="0" applyProtection="0"/>
    <xf numFmtId="0" fontId="23" fillId="4" borderId="0" applyNumberFormat="0" applyBorder="0" applyAlignment="0" applyProtection="0"/>
    <xf numFmtId="0" fontId="24" fillId="21" borderId="5" applyNumberFormat="0" applyAlignment="0" applyProtection="0"/>
    <xf numFmtId="0" fontId="25" fillId="22" borderId="6" applyNumberFormat="0" applyAlignment="0" applyProtection="0"/>
    <xf numFmtId="0" fontId="2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30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5" applyNumberFormat="0" applyAlignment="0" applyProtection="0"/>
    <xf numFmtId="0" fontId="32" fillId="0" borderId="10" applyNumberFormat="0" applyFill="0" applyAlignment="0" applyProtection="0"/>
    <xf numFmtId="0" fontId="33" fillId="23" borderId="0" applyNumberFormat="0" applyBorder="0" applyAlignment="0" applyProtection="0"/>
    <xf numFmtId="0" fontId="1" fillId="0" borderId="0"/>
    <xf numFmtId="0" fontId="34" fillId="21" borderId="11" applyNumberFormat="0" applyAlignment="0" applyProtection="0"/>
    <xf numFmtId="0" fontId="35" fillId="0" borderId="0" applyNumberFormat="0" applyFill="0" applyBorder="0" applyAlignment="0" applyProtection="0"/>
    <xf numFmtId="0" fontId="36" fillId="0" borderId="12" applyNumberFormat="0" applyFill="0" applyAlignment="0" applyProtection="0"/>
    <xf numFmtId="0" fontId="37" fillId="0" borderId="0" applyNumberFormat="0" applyFill="0" applyBorder="0" applyAlignment="0" applyProtection="0"/>
  </cellStyleXfs>
  <cellXfs count="68">
    <xf numFmtId="0" fontId="0" fillId="0" borderId="0" xfId="0"/>
    <xf numFmtId="15" fontId="3" fillId="0" borderId="0" xfId="0" quotePrefix="1" applyNumberFormat="1" applyFont="1" applyFill="1"/>
    <xf numFmtId="0" fontId="3" fillId="0" borderId="0" xfId="0" applyFont="1" applyFill="1"/>
    <xf numFmtId="0" fontId="4" fillId="0" borderId="0" xfId="0" applyFont="1" applyFill="1"/>
    <xf numFmtId="0" fontId="4" fillId="0" borderId="0" xfId="0" applyFont="1"/>
    <xf numFmtId="0" fontId="5" fillId="0" borderId="0" xfId="0" applyFont="1" applyAlignment="1">
      <alignment horizontal="center"/>
    </xf>
    <xf numFmtId="14" fontId="6" fillId="0" borderId="0" xfId="0" quotePrefix="1" applyNumberFormat="1" applyFont="1" applyAlignment="1">
      <alignment horizontal="left"/>
    </xf>
    <xf numFmtId="164" fontId="5" fillId="0" borderId="0" xfId="0" quotePrefix="1" applyNumberFormat="1" applyFont="1" applyAlignment="1">
      <alignment horizontal="center"/>
    </xf>
    <xf numFmtId="14" fontId="7" fillId="0" borderId="0" xfId="0" quotePrefix="1" applyNumberFormat="1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/>
    <xf numFmtId="0" fontId="8" fillId="0" borderId="0" xfId="0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10" fillId="0" borderId="0" xfId="0" applyFont="1"/>
    <xf numFmtId="0" fontId="11" fillId="0" borderId="0" xfId="0" applyFont="1"/>
    <xf numFmtId="0" fontId="9" fillId="0" borderId="0" xfId="0" applyFont="1" applyFill="1"/>
    <xf numFmtId="0" fontId="8" fillId="0" borderId="0" xfId="0" applyFont="1" applyFill="1"/>
    <xf numFmtId="37" fontId="8" fillId="0" borderId="0" xfId="0" applyNumberFormat="1" applyFont="1" applyFill="1" applyAlignment="1">
      <alignment horizontal="center"/>
    </xf>
    <xf numFmtId="37" fontId="12" fillId="0" borderId="0" xfId="0" applyNumberFormat="1" applyFont="1" applyAlignment="1">
      <alignment horizontal="center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41" fontId="13" fillId="0" borderId="0" xfId="1" applyNumberFormat="1" applyFont="1" applyFill="1"/>
    <xf numFmtId="165" fontId="14" fillId="0" borderId="0" xfId="0" applyNumberFormat="1" applyFont="1" applyFill="1" applyProtection="1">
      <protection locked="0"/>
    </xf>
    <xf numFmtId="0" fontId="15" fillId="0" borderId="0" xfId="0" applyFont="1" applyFill="1" applyAlignment="1">
      <alignment horizontal="center"/>
    </xf>
    <xf numFmtId="41" fontId="13" fillId="0" borderId="1" xfId="1" applyNumberFormat="1" applyFont="1" applyFill="1" applyBorder="1"/>
    <xf numFmtId="165" fontId="14" fillId="0" borderId="1" xfId="0" applyNumberFormat="1" applyFont="1" applyFill="1" applyBorder="1" applyProtection="1">
      <protection locked="0"/>
    </xf>
    <xf numFmtId="0" fontId="16" fillId="0" borderId="0" xfId="0" applyFont="1"/>
    <xf numFmtId="37" fontId="13" fillId="0" borderId="0" xfId="0" applyNumberFormat="1" applyFont="1" applyFill="1"/>
    <xf numFmtId="37" fontId="2" fillId="0" borderId="0" xfId="0" applyNumberFormat="1" applyFont="1"/>
    <xf numFmtId="0" fontId="13" fillId="0" borderId="1" xfId="0" applyFont="1" applyFill="1" applyBorder="1"/>
    <xf numFmtId="0" fontId="9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41" fontId="13" fillId="0" borderId="0" xfId="1" applyNumberFormat="1" applyFont="1"/>
    <xf numFmtId="37" fontId="13" fillId="0" borderId="0" xfId="0" applyNumberFormat="1" applyFont="1"/>
    <xf numFmtId="165" fontId="14" fillId="0" borderId="0" xfId="0" applyNumberFormat="1" applyFont="1" applyProtection="1">
      <protection locked="0"/>
    </xf>
    <xf numFmtId="0" fontId="17" fillId="0" borderId="0" xfId="0" applyFont="1"/>
    <xf numFmtId="0" fontId="13" fillId="0" borderId="1" xfId="0" applyFont="1" applyFill="1" applyBorder="1" applyAlignment="1">
      <alignment horizontal="center"/>
    </xf>
    <xf numFmtId="37" fontId="13" fillId="0" borderId="1" xfId="0" applyNumberFormat="1" applyFont="1" applyFill="1" applyBorder="1"/>
    <xf numFmtId="0" fontId="8" fillId="0" borderId="0" xfId="0" applyFont="1" applyFill="1" applyAlignment="1">
      <alignment horizontal="center"/>
    </xf>
    <xf numFmtId="0" fontId="19" fillId="0" borderId="0" xfId="0" applyFont="1"/>
    <xf numFmtId="0" fontId="19" fillId="0" borderId="1" xfId="0" applyFont="1" applyFill="1" applyBorder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0" fillId="0" borderId="0" xfId="0" applyFont="1"/>
    <xf numFmtId="0" fontId="20" fillId="0" borderId="0" xfId="0" applyFont="1"/>
    <xf numFmtId="0" fontId="19" fillId="0" borderId="3" xfId="0" applyFont="1" applyBorder="1"/>
    <xf numFmtId="41" fontId="13" fillId="0" borderId="0" xfId="1" applyNumberFormat="1" applyFont="1" applyFill="1"/>
    <xf numFmtId="41" fontId="13" fillId="0" borderId="1" xfId="1" applyNumberFormat="1" applyFont="1" applyFill="1" applyBorder="1"/>
    <xf numFmtId="41" fontId="13" fillId="0" borderId="0" xfId="1" applyNumberFormat="1" applyFont="1" applyFill="1"/>
    <xf numFmtId="41" fontId="13" fillId="0" borderId="1" xfId="1" applyNumberFormat="1" applyFont="1" applyFill="1" applyBorder="1"/>
    <xf numFmtId="41" fontId="13" fillId="0" borderId="0" xfId="1" applyNumberFormat="1" applyFont="1" applyFill="1"/>
    <xf numFmtId="41" fontId="13" fillId="0" borderId="0" xfId="1" applyNumberFormat="1" applyFont="1" applyFill="1"/>
    <xf numFmtId="41" fontId="13" fillId="0" borderId="0" xfId="1" applyNumberFormat="1" applyFont="1" applyFill="1"/>
    <xf numFmtId="41" fontId="13" fillId="0" borderId="1" xfId="1" applyNumberFormat="1" applyFont="1" applyFill="1" applyBorder="1"/>
    <xf numFmtId="41" fontId="13" fillId="0" borderId="0" xfId="1" applyNumberFormat="1" applyFont="1" applyFill="1"/>
    <xf numFmtId="41" fontId="13" fillId="0" borderId="1" xfId="1" applyNumberFormat="1" applyFont="1" applyFill="1" applyBorder="1"/>
    <xf numFmtId="41" fontId="13" fillId="0" borderId="0" xfId="1" applyNumberFormat="1" applyFont="1" applyFill="1"/>
    <xf numFmtId="41" fontId="13" fillId="0" borderId="0" xfId="1" applyNumberFormat="1" applyFont="1" applyFill="1"/>
    <xf numFmtId="41" fontId="13" fillId="0" borderId="1" xfId="1" applyNumberFormat="1" applyFont="1" applyFill="1" applyBorder="1"/>
    <xf numFmtId="165" fontId="14" fillId="0" borderId="1" xfId="0" applyNumberFormat="1" applyFont="1" applyFill="1" applyBorder="1" applyProtection="1">
      <protection locked="0"/>
    </xf>
    <xf numFmtId="0" fontId="8" fillId="0" borderId="0" xfId="0" applyFont="1" applyFill="1" applyAlignment="1">
      <alignment horizontal="right"/>
    </xf>
    <xf numFmtId="0" fontId="5" fillId="0" borderId="0" xfId="0" applyFont="1" applyAlignment="1">
      <alignment horizontal="center"/>
    </xf>
    <xf numFmtId="164" fontId="5" fillId="0" borderId="0" xfId="0" quotePrefix="1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NumberFormat="1" applyFont="1" applyFill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</cellXfs>
  <cellStyles count="47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Explanatory Text 2" xfId="33"/>
    <cellStyle name="Good 2" xfId="34"/>
    <cellStyle name="Heading 1 2" xfId="35"/>
    <cellStyle name="Heading 2 2" xfId="36"/>
    <cellStyle name="Heading 3 2" xfId="37"/>
    <cellStyle name="Heading 4 2" xfId="38"/>
    <cellStyle name="Input 2" xfId="39"/>
    <cellStyle name="Linked Cell 2" xfId="40"/>
    <cellStyle name="Neutral 2" xfId="41"/>
    <cellStyle name="Normal" xfId="0" builtinId="0"/>
    <cellStyle name="Normal 2" xfId="4"/>
    <cellStyle name="Normal 2 2" xfId="42"/>
    <cellStyle name="Note 2" xfId="5"/>
    <cellStyle name="Output 2" xfId="43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9"/>
  <sheetViews>
    <sheetView tabSelected="1" view="pageBreakPreview" zoomScale="70" zoomScaleNormal="75" zoomScaleSheetLayoutView="70" workbookViewId="0">
      <selection activeCell="E14" sqref="E14"/>
    </sheetView>
  </sheetViews>
  <sheetFormatPr defaultColWidth="8.88671875" defaultRowHeight="14.4" x14ac:dyDescent="0.3"/>
  <cols>
    <col min="1" max="1" width="3.5546875" style="40" customWidth="1"/>
    <col min="2" max="2" width="41.109375" style="4" customWidth="1"/>
    <col min="3" max="3" width="1.109375" style="4" customWidth="1"/>
    <col min="4" max="4" width="15.5546875" style="4" bestFit="1" customWidth="1"/>
    <col min="5" max="5" width="15.5546875" style="3" customWidth="1"/>
    <col min="6" max="7" width="15.5546875" style="4" customWidth="1"/>
    <col min="8" max="8" width="15.5546875" style="3" bestFit="1" customWidth="1"/>
    <col min="9" max="9" width="15.5546875" style="4" bestFit="1" customWidth="1"/>
    <col min="10" max="10" width="13.6640625" style="4" customWidth="1"/>
    <col min="11" max="11" width="12.44140625" style="4" customWidth="1"/>
    <col min="12" max="16384" width="8.88671875" style="4"/>
  </cols>
  <sheetData>
    <row r="1" spans="1:14" x14ac:dyDescent="0.3">
      <c r="B1" s="1"/>
      <c r="C1" s="1"/>
      <c r="D1" s="2"/>
      <c r="E1" s="2"/>
      <c r="F1" s="2"/>
      <c r="G1" s="2"/>
      <c r="I1" s="3"/>
      <c r="J1" s="3"/>
    </row>
    <row r="2" spans="1:14" ht="21" x14ac:dyDescent="0.4">
      <c r="B2" s="62" t="s">
        <v>0</v>
      </c>
      <c r="C2" s="62"/>
      <c r="D2" s="62"/>
      <c r="E2" s="62"/>
      <c r="F2" s="62"/>
      <c r="G2" s="62"/>
      <c r="H2" s="62"/>
      <c r="I2" s="62"/>
      <c r="J2" s="62"/>
      <c r="K2" s="5"/>
      <c r="L2" s="6"/>
      <c r="M2" s="6"/>
      <c r="N2" s="6"/>
    </row>
    <row r="3" spans="1:14" ht="21" x14ac:dyDescent="0.4">
      <c r="B3" s="62" t="s">
        <v>1</v>
      </c>
      <c r="C3" s="62"/>
      <c r="D3" s="62"/>
      <c r="E3" s="62"/>
      <c r="F3" s="62"/>
      <c r="G3" s="62"/>
      <c r="H3" s="62"/>
      <c r="I3" s="62"/>
      <c r="J3" s="62"/>
      <c r="K3" s="5"/>
    </row>
    <row r="4" spans="1:14" ht="21" x14ac:dyDescent="0.4">
      <c r="B4" s="63" t="s">
        <v>37</v>
      </c>
      <c r="C4" s="63"/>
      <c r="D4" s="63"/>
      <c r="E4" s="63"/>
      <c r="F4" s="63"/>
      <c r="G4" s="63"/>
      <c r="H4" s="63"/>
      <c r="I4" s="63"/>
      <c r="J4" s="63"/>
      <c r="K4" s="7"/>
    </row>
    <row r="5" spans="1:14" ht="15.6" x14ac:dyDescent="0.3">
      <c r="B5" s="8"/>
      <c r="C5" s="8"/>
      <c r="D5" s="9"/>
      <c r="E5" s="9"/>
      <c r="F5" s="9"/>
      <c r="G5" s="9"/>
      <c r="H5" s="9"/>
      <c r="I5" s="9"/>
      <c r="J5" s="9"/>
      <c r="K5" s="10"/>
    </row>
    <row r="6" spans="1:14" ht="17.399999999999999" x14ac:dyDescent="0.3">
      <c r="B6" s="64" t="s">
        <v>2</v>
      </c>
      <c r="C6" s="64"/>
      <c r="D6" s="64"/>
      <c r="E6" s="64"/>
      <c r="F6" s="64"/>
      <c r="G6" s="64"/>
      <c r="H6" s="64"/>
      <c r="I6" s="64"/>
      <c r="J6" s="64"/>
      <c r="K6" s="11"/>
    </row>
    <row r="7" spans="1:14" ht="17.399999999999999" x14ac:dyDescent="0.3">
      <c r="B7" s="39"/>
      <c r="C7" s="39"/>
      <c r="D7" s="39"/>
      <c r="E7" s="39"/>
      <c r="F7" s="39"/>
      <c r="G7" s="39"/>
      <c r="H7" s="39"/>
      <c r="I7" s="39"/>
      <c r="J7" s="39"/>
      <c r="K7" s="11"/>
    </row>
    <row r="8" spans="1:14" s="40" customFormat="1" ht="17.399999999999999" x14ac:dyDescent="0.3">
      <c r="B8" s="39"/>
      <c r="C8" s="39"/>
      <c r="D8" s="41" t="s">
        <v>25</v>
      </c>
      <c r="E8" s="41" t="s">
        <v>26</v>
      </c>
      <c r="F8" s="41" t="s">
        <v>28</v>
      </c>
      <c r="G8" s="41" t="s">
        <v>29</v>
      </c>
      <c r="H8" s="41" t="s">
        <v>30</v>
      </c>
      <c r="I8" s="41" t="s">
        <v>31</v>
      </c>
      <c r="J8" s="41" t="s">
        <v>32</v>
      </c>
      <c r="K8" s="11"/>
    </row>
    <row r="9" spans="1:14" s="40" customFormat="1" ht="13.8" x14ac:dyDescent="0.25">
      <c r="B9" s="42"/>
      <c r="C9" s="42"/>
      <c r="D9" s="43" t="s">
        <v>25</v>
      </c>
      <c r="E9" s="43" t="s">
        <v>26</v>
      </c>
      <c r="F9" s="43" t="s">
        <v>27</v>
      </c>
      <c r="G9" s="43" t="s">
        <v>34</v>
      </c>
      <c r="H9" s="43"/>
      <c r="I9" s="43" t="s">
        <v>35</v>
      </c>
      <c r="J9" s="43" t="s">
        <v>36</v>
      </c>
      <c r="K9" s="44"/>
    </row>
    <row r="10" spans="1:14" s="40" customFormat="1" ht="13.8" x14ac:dyDescent="0.25">
      <c r="B10" s="42"/>
      <c r="C10" s="42"/>
      <c r="D10" s="43"/>
      <c r="E10" s="43"/>
      <c r="F10" s="43"/>
      <c r="G10" s="43"/>
      <c r="H10" s="43"/>
      <c r="I10" s="43"/>
      <c r="J10" s="43"/>
      <c r="K10" s="44"/>
    </row>
    <row r="11" spans="1:14" s="14" customFormat="1" ht="17.399999999999999" x14ac:dyDescent="0.3">
      <c r="A11" s="45"/>
      <c r="B11" s="65" t="s">
        <v>3</v>
      </c>
      <c r="C11" s="65"/>
      <c r="D11" s="65"/>
      <c r="E11" s="65"/>
      <c r="F11" s="65"/>
      <c r="G11" s="65"/>
      <c r="H11" s="65"/>
      <c r="I11" s="65"/>
      <c r="J11" s="65"/>
      <c r="K11" s="12"/>
    </row>
    <row r="12" spans="1:14" s="14" customFormat="1" ht="17.399999999999999" x14ac:dyDescent="0.3">
      <c r="A12" s="45"/>
      <c r="B12" s="15"/>
      <c r="C12" s="15" t="s">
        <v>4</v>
      </c>
      <c r="D12" s="15"/>
      <c r="E12" s="15"/>
      <c r="F12" s="16" t="s">
        <v>5</v>
      </c>
      <c r="G12" s="15"/>
      <c r="H12" s="61" t="s">
        <v>6</v>
      </c>
      <c r="I12" s="61"/>
      <c r="J12" s="61"/>
      <c r="K12" s="13"/>
    </row>
    <row r="13" spans="1:14" s="14" customFormat="1" ht="17.399999999999999" x14ac:dyDescent="0.3">
      <c r="A13" s="45"/>
      <c r="B13" s="16" t="s">
        <v>7</v>
      </c>
      <c r="C13" s="17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18"/>
    </row>
    <row r="14" spans="1:14" ht="17.399999999999999" x14ac:dyDescent="0.3">
      <c r="A14" s="46">
        <v>1</v>
      </c>
      <c r="B14" s="19" t="s">
        <v>13</v>
      </c>
      <c r="C14" s="20"/>
      <c r="D14" s="47">
        <v>992959</v>
      </c>
      <c r="E14" s="47">
        <v>987932</v>
      </c>
      <c r="F14" s="21">
        <f>D14-E14</f>
        <v>5027</v>
      </c>
      <c r="G14" s="22">
        <f>F14/E14</f>
        <v>5.0884068944016389E-3</v>
      </c>
      <c r="H14" s="53">
        <v>976583</v>
      </c>
      <c r="I14" s="21">
        <f t="shared" ref="I14:I21" si="0">+D14-H14</f>
        <v>16376</v>
      </c>
      <c r="J14" s="22">
        <f>+I14/H14</f>
        <v>1.6768671992037545E-2</v>
      </c>
      <c r="K14" s="18"/>
    </row>
    <row r="15" spans="1:14" ht="17.399999999999999" x14ac:dyDescent="0.3">
      <c r="A15" s="46">
        <v>2</v>
      </c>
      <c r="B15" s="19" t="s">
        <v>14</v>
      </c>
      <c r="C15" s="20"/>
      <c r="D15" s="47">
        <v>125577</v>
      </c>
      <c r="E15" s="47">
        <v>125695.51907000001</v>
      </c>
      <c r="F15" s="21">
        <f t="shared" ref="F15:F21" si="1">D15-E15</f>
        <v>-118.51907000000938</v>
      </c>
      <c r="G15" s="22">
        <f t="shared" ref="G15:G22" si="2">F15/E15</f>
        <v>-9.4290608668401248E-4</v>
      </c>
      <c r="H15" s="53">
        <v>123522</v>
      </c>
      <c r="I15" s="21">
        <f t="shared" si="0"/>
        <v>2055</v>
      </c>
      <c r="J15" s="22">
        <f t="shared" ref="J15:J20" si="3">+I15/H15</f>
        <v>1.6636712488463594E-2</v>
      </c>
      <c r="K15" s="18"/>
    </row>
    <row r="16" spans="1:14" ht="17.399999999999999" x14ac:dyDescent="0.3">
      <c r="A16" s="46">
        <v>3</v>
      </c>
      <c r="B16" s="19" t="s">
        <v>15</v>
      </c>
      <c r="C16" s="20"/>
      <c r="D16" s="47">
        <v>160</v>
      </c>
      <c r="E16" s="47">
        <v>176.22220000000002</v>
      </c>
      <c r="F16" s="21">
        <f t="shared" si="1"/>
        <v>-16.222200000000015</v>
      </c>
      <c r="G16" s="22">
        <f t="shared" si="2"/>
        <v>-9.2055371003199452E-2</v>
      </c>
      <c r="H16" s="53">
        <v>159</v>
      </c>
      <c r="I16" s="21">
        <f t="shared" si="0"/>
        <v>1</v>
      </c>
      <c r="J16" s="22">
        <f t="shared" si="3"/>
        <v>6.2893081761006293E-3</v>
      </c>
      <c r="K16" s="18"/>
    </row>
    <row r="17" spans="1:11" ht="17.399999999999999" x14ac:dyDescent="0.3">
      <c r="A17" s="46">
        <v>4</v>
      </c>
      <c r="B17" s="19" t="s">
        <v>16</v>
      </c>
      <c r="C17" s="20"/>
      <c r="D17" s="47">
        <v>3413</v>
      </c>
      <c r="E17" s="47">
        <v>3407.1455699999997</v>
      </c>
      <c r="F17" s="21">
        <f t="shared" si="1"/>
        <v>5.8544300000003204</v>
      </c>
      <c r="G17" s="22">
        <f t="shared" si="2"/>
        <v>1.7182799735792683E-3</v>
      </c>
      <c r="H17" s="53">
        <v>3419</v>
      </c>
      <c r="I17" s="21">
        <f t="shared" si="0"/>
        <v>-6</v>
      </c>
      <c r="J17" s="22">
        <f t="shared" si="3"/>
        <v>-1.7548990933021352E-3</v>
      </c>
      <c r="K17" s="18"/>
    </row>
    <row r="18" spans="1:11" ht="17.399999999999999" x14ac:dyDescent="0.3">
      <c r="A18" s="46">
        <v>5</v>
      </c>
      <c r="B18" s="19" t="s">
        <v>17</v>
      </c>
      <c r="C18" s="20"/>
      <c r="D18" s="47">
        <v>4</v>
      </c>
      <c r="E18" s="47">
        <v>3.8544299999999998</v>
      </c>
      <c r="F18" s="21">
        <f t="shared" si="1"/>
        <v>0.1455700000000002</v>
      </c>
      <c r="G18" s="22">
        <f t="shared" si="2"/>
        <v>3.7766933113326795E-2</v>
      </c>
      <c r="H18" s="53">
        <v>4</v>
      </c>
      <c r="I18" s="21">
        <f t="shared" si="0"/>
        <v>0</v>
      </c>
      <c r="J18" s="22">
        <f t="shared" si="3"/>
        <v>0</v>
      </c>
      <c r="K18" s="18"/>
    </row>
    <row r="19" spans="1:11" ht="17.399999999999999" x14ac:dyDescent="0.3">
      <c r="A19" s="46">
        <v>6</v>
      </c>
      <c r="B19" s="19" t="s">
        <v>18</v>
      </c>
      <c r="C19" s="20"/>
      <c r="D19" s="47">
        <v>6567</v>
      </c>
      <c r="E19" s="47">
        <v>6318.0000000000009</v>
      </c>
      <c r="F19" s="21">
        <f t="shared" si="1"/>
        <v>248.99999999999909</v>
      </c>
      <c r="G19" s="22">
        <f t="shared" si="2"/>
        <v>3.9411206077872594E-2</v>
      </c>
      <c r="H19" s="53">
        <v>6330</v>
      </c>
      <c r="I19" s="21">
        <f t="shared" si="0"/>
        <v>237</v>
      </c>
      <c r="J19" s="22">
        <f t="shared" si="3"/>
        <v>3.7440758293838861E-2</v>
      </c>
      <c r="K19" s="18"/>
    </row>
    <row r="20" spans="1:11" ht="17.399999999999999" x14ac:dyDescent="0.3">
      <c r="A20" s="46">
        <v>7</v>
      </c>
      <c r="B20" s="19" t="s">
        <v>19</v>
      </c>
      <c r="C20" s="23"/>
      <c r="D20" s="47">
        <v>8</v>
      </c>
      <c r="E20" s="47">
        <v>8</v>
      </c>
      <c r="F20" s="21">
        <f t="shared" si="1"/>
        <v>0</v>
      </c>
      <c r="G20" s="22">
        <f t="shared" si="2"/>
        <v>0</v>
      </c>
      <c r="H20" s="53">
        <v>8</v>
      </c>
      <c r="I20" s="21">
        <f t="shared" si="0"/>
        <v>0</v>
      </c>
      <c r="J20" s="22">
        <f t="shared" si="3"/>
        <v>0</v>
      </c>
      <c r="K20" s="18"/>
    </row>
    <row r="21" spans="1:11" ht="17.399999999999999" x14ac:dyDescent="0.3">
      <c r="A21" s="46">
        <v>8</v>
      </c>
      <c r="B21" s="19" t="s">
        <v>20</v>
      </c>
      <c r="C21" s="23"/>
      <c r="D21" s="48">
        <v>16</v>
      </c>
      <c r="E21" s="48">
        <v>16</v>
      </c>
      <c r="F21" s="24">
        <f t="shared" si="1"/>
        <v>0</v>
      </c>
      <c r="G21" s="25">
        <f t="shared" si="2"/>
        <v>0</v>
      </c>
      <c r="H21" s="54">
        <v>16</v>
      </c>
      <c r="I21" s="24">
        <f t="shared" si="0"/>
        <v>0</v>
      </c>
      <c r="J21" s="25">
        <f>+I21/H21</f>
        <v>0</v>
      </c>
      <c r="K21" s="26"/>
    </row>
    <row r="22" spans="1:11" ht="17.399999999999999" x14ac:dyDescent="0.3">
      <c r="A22" s="46">
        <v>9</v>
      </c>
      <c r="B22" s="19" t="s">
        <v>21</v>
      </c>
      <c r="C22" s="20"/>
      <c r="D22" s="27">
        <f>SUM(D14:D21)</f>
        <v>1128704</v>
      </c>
      <c r="E22" s="27">
        <f t="shared" ref="E22:F22" si="4">SUM(E14:E21)</f>
        <v>1123556.7412699999</v>
      </c>
      <c r="F22" s="27">
        <f t="shared" si="4"/>
        <v>5147.2587299999896</v>
      </c>
      <c r="G22" s="22">
        <f t="shared" si="2"/>
        <v>4.5812183229676879E-3</v>
      </c>
      <c r="H22" s="27">
        <f>SUM(H14:H21)</f>
        <v>1110041</v>
      </c>
      <c r="I22" s="27">
        <f>SUM(I14:I21)</f>
        <v>18663</v>
      </c>
      <c r="J22" s="22">
        <f>+I22/H22</f>
        <v>1.6812892496763633E-2</v>
      </c>
      <c r="K22" s="28"/>
    </row>
    <row r="23" spans="1:11" ht="17.399999999999999" x14ac:dyDescent="0.3">
      <c r="A23" s="46">
        <v>10</v>
      </c>
      <c r="B23" s="29"/>
      <c r="C23" s="29"/>
      <c r="D23" s="29" t="s">
        <v>33</v>
      </c>
      <c r="E23" s="29"/>
      <c r="F23" s="29"/>
      <c r="G23" s="29"/>
      <c r="H23" s="29"/>
      <c r="I23" s="29"/>
      <c r="J23" s="29"/>
      <c r="K23" s="26"/>
    </row>
    <row r="24" spans="1:11" ht="17.399999999999999" x14ac:dyDescent="0.3">
      <c r="A24" s="46">
        <v>11</v>
      </c>
      <c r="B24" s="67" t="s">
        <v>24</v>
      </c>
      <c r="C24" s="67"/>
      <c r="D24" s="67"/>
      <c r="E24" s="67"/>
      <c r="F24" s="67"/>
      <c r="G24" s="67"/>
      <c r="H24" s="67"/>
      <c r="I24" s="67"/>
      <c r="J24" s="67"/>
      <c r="K24" s="30"/>
    </row>
    <row r="25" spans="1:11" s="14" customFormat="1" ht="17.399999999999999" x14ac:dyDescent="0.3">
      <c r="A25" s="46">
        <v>12</v>
      </c>
      <c r="B25" s="15"/>
      <c r="C25" s="15"/>
      <c r="D25" s="15"/>
      <c r="E25" s="15"/>
      <c r="F25" s="16" t="s">
        <v>5</v>
      </c>
      <c r="G25" s="15"/>
      <c r="H25" s="61" t="s">
        <v>6</v>
      </c>
      <c r="I25" s="61"/>
      <c r="J25" s="61"/>
      <c r="K25" s="26"/>
    </row>
    <row r="26" spans="1:11" s="14" customFormat="1" ht="17.399999999999999" x14ac:dyDescent="0.3">
      <c r="A26" s="46">
        <v>13</v>
      </c>
      <c r="B26" s="16" t="s">
        <v>7</v>
      </c>
      <c r="C26" s="17"/>
      <c r="D26" s="17" t="s">
        <v>8</v>
      </c>
      <c r="E26" s="17" t="s">
        <v>9</v>
      </c>
      <c r="F26" s="17" t="s">
        <v>10</v>
      </c>
      <c r="G26" s="17" t="s">
        <v>11</v>
      </c>
      <c r="H26" s="17" t="s">
        <v>12</v>
      </c>
      <c r="I26" s="17" t="s">
        <v>10</v>
      </c>
      <c r="J26" s="17" t="s">
        <v>11</v>
      </c>
      <c r="K26" s="26"/>
    </row>
    <row r="27" spans="1:11" ht="17.399999999999999" x14ac:dyDescent="0.3">
      <c r="A27" s="46">
        <v>14</v>
      </c>
      <c r="B27" s="19" t="s">
        <v>13</v>
      </c>
      <c r="C27" s="20"/>
      <c r="D27" s="49">
        <v>991207</v>
      </c>
      <c r="E27" s="49">
        <v>986607</v>
      </c>
      <c r="F27" s="21">
        <f>D27-E27</f>
        <v>4600</v>
      </c>
      <c r="G27" s="22">
        <f>F27/E27</f>
        <v>4.6624441140190572E-3</v>
      </c>
      <c r="H27" s="55">
        <v>974908</v>
      </c>
      <c r="I27" s="21">
        <f t="shared" ref="I27:I34" si="5">+D27-H27</f>
        <v>16299</v>
      </c>
      <c r="J27" s="22">
        <f t="shared" ref="J27:J34" si="6">+I27/H27</f>
        <v>1.6718500617494164E-2</v>
      </c>
      <c r="K27" s="26"/>
    </row>
    <row r="28" spans="1:11" ht="17.399999999999999" x14ac:dyDescent="0.3">
      <c r="A28" s="46">
        <v>15</v>
      </c>
      <c r="B28" s="19" t="s">
        <v>14</v>
      </c>
      <c r="C28" s="20"/>
      <c r="D28" s="49">
        <v>125670</v>
      </c>
      <c r="E28" s="49">
        <v>125565</v>
      </c>
      <c r="F28" s="21">
        <f t="shared" ref="F28:F34" si="7">D28-E28</f>
        <v>105</v>
      </c>
      <c r="G28" s="22">
        <f t="shared" ref="G28:G35" si="8">F28/E28</f>
        <v>8.3622028431489664E-4</v>
      </c>
      <c r="H28" s="55">
        <v>123443</v>
      </c>
      <c r="I28" s="21">
        <f t="shared" si="5"/>
        <v>2227</v>
      </c>
      <c r="J28" s="22">
        <f t="shared" si="6"/>
        <v>1.8040715147882018E-2</v>
      </c>
      <c r="K28" s="26"/>
    </row>
    <row r="29" spans="1:11" ht="17.399999999999999" x14ac:dyDescent="0.3">
      <c r="A29" s="46">
        <v>16</v>
      </c>
      <c r="B29" s="19" t="s">
        <v>15</v>
      </c>
      <c r="C29" s="20"/>
      <c r="D29" s="49">
        <v>160</v>
      </c>
      <c r="E29" s="49">
        <v>176</v>
      </c>
      <c r="F29" s="21">
        <f t="shared" si="7"/>
        <v>-16</v>
      </c>
      <c r="G29" s="22">
        <f t="shared" si="8"/>
        <v>-9.0909090909090912E-2</v>
      </c>
      <c r="H29" s="55">
        <v>159</v>
      </c>
      <c r="I29" s="21">
        <f t="shared" si="5"/>
        <v>1</v>
      </c>
      <c r="J29" s="22">
        <f t="shared" si="6"/>
        <v>6.2893081761006293E-3</v>
      </c>
      <c r="K29" s="26"/>
    </row>
    <row r="30" spans="1:11" ht="17.399999999999999" x14ac:dyDescent="0.3">
      <c r="A30" s="46">
        <v>17</v>
      </c>
      <c r="B30" s="19" t="s">
        <v>16</v>
      </c>
      <c r="C30" s="20"/>
      <c r="D30" s="49">
        <v>3419</v>
      </c>
      <c r="E30" s="49">
        <v>3409</v>
      </c>
      <c r="F30" s="21">
        <f t="shared" si="7"/>
        <v>10</v>
      </c>
      <c r="G30" s="22">
        <f t="shared" si="8"/>
        <v>2.933411557641537E-3</v>
      </c>
      <c r="H30" s="55">
        <v>3417</v>
      </c>
      <c r="I30" s="21">
        <f t="shared" si="5"/>
        <v>2</v>
      </c>
      <c r="J30" s="22">
        <f t="shared" si="6"/>
        <v>5.8530875036581797E-4</v>
      </c>
    </row>
    <row r="31" spans="1:11" ht="17.399999999999999" x14ac:dyDescent="0.3">
      <c r="A31" s="46">
        <v>18</v>
      </c>
      <c r="B31" s="19" t="s">
        <v>17</v>
      </c>
      <c r="C31" s="20"/>
      <c r="D31" s="49">
        <v>4</v>
      </c>
      <c r="E31" s="49">
        <v>4</v>
      </c>
      <c r="F31" s="21">
        <f t="shared" si="7"/>
        <v>0</v>
      </c>
      <c r="G31" s="22">
        <f t="shared" si="8"/>
        <v>0</v>
      </c>
      <c r="H31" s="55">
        <v>4</v>
      </c>
      <c r="I31" s="21">
        <f t="shared" si="5"/>
        <v>0</v>
      </c>
      <c r="J31" s="22">
        <f t="shared" si="6"/>
        <v>0</v>
      </c>
    </row>
    <row r="32" spans="1:11" ht="17.399999999999999" x14ac:dyDescent="0.3">
      <c r="A32" s="46">
        <v>19</v>
      </c>
      <c r="B32" s="19" t="s">
        <v>18</v>
      </c>
      <c r="C32" s="20"/>
      <c r="D32" s="49">
        <v>6530</v>
      </c>
      <c r="E32" s="49">
        <v>6313</v>
      </c>
      <c r="F32" s="21">
        <f t="shared" si="7"/>
        <v>217</v>
      </c>
      <c r="G32" s="22">
        <f t="shared" si="8"/>
        <v>3.4373514969111355E-2</v>
      </c>
      <c r="H32" s="55">
        <v>6344</v>
      </c>
      <c r="I32" s="21">
        <f t="shared" si="5"/>
        <v>186</v>
      </c>
      <c r="J32" s="22">
        <f t="shared" si="6"/>
        <v>2.9319041614123582E-2</v>
      </c>
    </row>
    <row r="33" spans="1:11" ht="17.399999999999999" x14ac:dyDescent="0.3">
      <c r="A33" s="46">
        <v>20</v>
      </c>
      <c r="B33" s="19" t="s">
        <v>19</v>
      </c>
      <c r="C33" s="23"/>
      <c r="D33" s="49">
        <v>8</v>
      </c>
      <c r="E33" s="49">
        <v>8</v>
      </c>
      <c r="F33" s="21">
        <f t="shared" si="7"/>
        <v>0</v>
      </c>
      <c r="G33" s="22">
        <f t="shared" si="8"/>
        <v>0</v>
      </c>
      <c r="H33" s="55">
        <v>8</v>
      </c>
      <c r="I33" s="21">
        <f t="shared" si="5"/>
        <v>0</v>
      </c>
      <c r="J33" s="22">
        <f t="shared" si="6"/>
        <v>0</v>
      </c>
      <c r="K33" s="28"/>
    </row>
    <row r="34" spans="1:11" ht="17.399999999999999" x14ac:dyDescent="0.3">
      <c r="A34" s="46">
        <v>21</v>
      </c>
      <c r="B34" s="19" t="s">
        <v>20</v>
      </c>
      <c r="C34" s="23"/>
      <c r="D34" s="50">
        <v>16</v>
      </c>
      <c r="E34" s="50">
        <v>16</v>
      </c>
      <c r="F34" s="24">
        <f t="shared" si="7"/>
        <v>0</v>
      </c>
      <c r="G34" s="25">
        <f t="shared" si="8"/>
        <v>0</v>
      </c>
      <c r="H34" s="56">
        <v>16</v>
      </c>
      <c r="I34" s="24">
        <f t="shared" si="5"/>
        <v>0</v>
      </c>
      <c r="J34" s="25">
        <f t="shared" si="6"/>
        <v>0</v>
      </c>
      <c r="K34" s="26"/>
    </row>
    <row r="35" spans="1:11" ht="17.399999999999999" x14ac:dyDescent="0.3">
      <c r="A35" s="46">
        <v>22</v>
      </c>
      <c r="B35" s="19" t="s">
        <v>21</v>
      </c>
      <c r="C35" s="20"/>
      <c r="D35" s="21">
        <f>SUM(D27:D34)</f>
        <v>1127014</v>
      </c>
      <c r="E35" s="21">
        <f t="shared" ref="E35:F35" si="9">SUM(E27:E34)</f>
        <v>1122098</v>
      </c>
      <c r="F35" s="27">
        <f t="shared" si="9"/>
        <v>4916</v>
      </c>
      <c r="G35" s="22">
        <f t="shared" si="8"/>
        <v>4.3810790144889304E-3</v>
      </c>
      <c r="H35" s="27">
        <f>SUM(H27:H34)</f>
        <v>1108299</v>
      </c>
      <c r="I35" s="27">
        <f>SUM(I27:I34)</f>
        <v>18715</v>
      </c>
      <c r="J35" s="22">
        <f>+I35/H35</f>
        <v>1.6886237378180437E-2</v>
      </c>
      <c r="K35" s="28"/>
    </row>
    <row r="36" spans="1:11" ht="17.399999999999999" x14ac:dyDescent="0.3">
      <c r="A36" s="46">
        <v>23</v>
      </c>
      <c r="B36" s="29"/>
      <c r="C36" s="37"/>
      <c r="D36" s="24"/>
      <c r="E36" s="24"/>
      <c r="F36" s="38"/>
      <c r="G36" s="25"/>
      <c r="H36" s="38"/>
      <c r="I36" s="38"/>
      <c r="J36" s="25"/>
      <c r="K36" s="28"/>
    </row>
    <row r="37" spans="1:11" ht="17.399999999999999" x14ac:dyDescent="0.3">
      <c r="A37" s="46">
        <v>24</v>
      </c>
      <c r="B37" s="66" t="s">
        <v>23</v>
      </c>
      <c r="C37" s="67"/>
      <c r="D37" s="67"/>
      <c r="E37" s="67"/>
      <c r="F37" s="67"/>
      <c r="G37" s="67"/>
      <c r="H37" s="67"/>
      <c r="I37" s="67"/>
      <c r="J37" s="67"/>
      <c r="K37" s="30"/>
    </row>
    <row r="38" spans="1:11" s="14" customFormat="1" ht="17.399999999999999" x14ac:dyDescent="0.3">
      <c r="A38" s="46">
        <v>25</v>
      </c>
      <c r="B38" s="15"/>
      <c r="C38" s="15"/>
      <c r="D38" s="15"/>
      <c r="E38" s="15"/>
      <c r="F38" s="16" t="s">
        <v>5</v>
      </c>
      <c r="G38" s="15"/>
      <c r="H38" s="61" t="s">
        <v>6</v>
      </c>
      <c r="I38" s="61"/>
      <c r="J38" s="61"/>
      <c r="K38" s="26"/>
    </row>
    <row r="39" spans="1:11" s="14" customFormat="1" ht="17.399999999999999" x14ac:dyDescent="0.3">
      <c r="A39" s="46">
        <v>26</v>
      </c>
      <c r="B39" s="16" t="s">
        <v>7</v>
      </c>
      <c r="C39" s="17"/>
      <c r="D39" s="17" t="s">
        <v>8</v>
      </c>
      <c r="E39" s="17" t="s">
        <v>9</v>
      </c>
      <c r="F39" s="17" t="s">
        <v>10</v>
      </c>
      <c r="G39" s="17" t="s">
        <v>11</v>
      </c>
      <c r="H39" s="17" t="s">
        <v>12</v>
      </c>
      <c r="I39" s="17" t="s">
        <v>10</v>
      </c>
      <c r="J39" s="17" t="s">
        <v>11</v>
      </c>
      <c r="K39" s="26"/>
    </row>
    <row r="40" spans="1:11" ht="17.399999999999999" x14ac:dyDescent="0.3">
      <c r="A40" s="46">
        <v>27</v>
      </c>
      <c r="B40" s="19" t="s">
        <v>13</v>
      </c>
      <c r="C40" s="20"/>
      <c r="D40" s="51">
        <v>984739</v>
      </c>
      <c r="E40" s="51">
        <v>981957</v>
      </c>
      <c r="F40" s="21">
        <f>D40-E40</f>
        <v>2782</v>
      </c>
      <c r="G40" s="22">
        <f>F40/E40</f>
        <v>2.8331179471198843E-3</v>
      </c>
      <c r="H40" s="57">
        <v>970830</v>
      </c>
      <c r="I40" s="21">
        <f t="shared" ref="I40:I47" si="10">+D40-H40</f>
        <v>13909</v>
      </c>
      <c r="J40" s="22">
        <f t="shared" ref="J40:J47" si="11">+I40/H40</f>
        <v>1.4326916143918091E-2</v>
      </c>
      <c r="K40" s="26"/>
    </row>
    <row r="41" spans="1:11" ht="17.399999999999999" x14ac:dyDescent="0.3">
      <c r="A41" s="46">
        <v>28</v>
      </c>
      <c r="B41" s="19" t="s">
        <v>14</v>
      </c>
      <c r="C41" s="20"/>
      <c r="D41" s="51">
        <v>124908</v>
      </c>
      <c r="E41" s="51">
        <v>124759</v>
      </c>
      <c r="F41" s="21">
        <f t="shared" ref="F41:F47" si="12">D41-E41</f>
        <v>149</v>
      </c>
      <c r="G41" s="22">
        <f t="shared" ref="G41:G48" si="13">F41/E41</f>
        <v>1.1943026154425734E-3</v>
      </c>
      <c r="H41" s="57">
        <v>122912</v>
      </c>
      <c r="I41" s="21">
        <f t="shared" si="10"/>
        <v>1996</v>
      </c>
      <c r="J41" s="22">
        <f t="shared" si="11"/>
        <v>1.6239260609216349E-2</v>
      </c>
      <c r="K41" s="26"/>
    </row>
    <row r="42" spans="1:11" ht="17.399999999999999" x14ac:dyDescent="0.3">
      <c r="A42" s="46">
        <v>29</v>
      </c>
      <c r="B42" s="19" t="s">
        <v>15</v>
      </c>
      <c r="C42" s="20"/>
      <c r="D42" s="51">
        <v>159</v>
      </c>
      <c r="E42" s="51">
        <v>175</v>
      </c>
      <c r="F42" s="21">
        <f t="shared" si="12"/>
        <v>-16</v>
      </c>
      <c r="G42" s="22">
        <f t="shared" si="13"/>
        <v>-9.1428571428571428E-2</v>
      </c>
      <c r="H42" s="57">
        <v>160</v>
      </c>
      <c r="I42" s="21">
        <f t="shared" si="10"/>
        <v>-1</v>
      </c>
      <c r="J42" s="22">
        <f t="shared" si="11"/>
        <v>-6.2500000000000003E-3</v>
      </c>
      <c r="K42" s="26"/>
    </row>
    <row r="43" spans="1:11" ht="17.399999999999999" x14ac:dyDescent="0.3">
      <c r="A43" s="46">
        <v>30</v>
      </c>
      <c r="B43" s="19" t="s">
        <v>16</v>
      </c>
      <c r="C43" s="20"/>
      <c r="D43" s="51">
        <v>3421</v>
      </c>
      <c r="E43" s="51">
        <v>3419</v>
      </c>
      <c r="F43" s="21">
        <f t="shared" si="12"/>
        <v>2</v>
      </c>
      <c r="G43" s="22">
        <f t="shared" si="13"/>
        <v>5.8496636443404503E-4</v>
      </c>
      <c r="H43" s="57">
        <v>3430</v>
      </c>
      <c r="I43" s="21">
        <f t="shared" si="10"/>
        <v>-9</v>
      </c>
      <c r="J43" s="22">
        <f t="shared" si="11"/>
        <v>-2.6239067055393588E-3</v>
      </c>
    </row>
    <row r="44" spans="1:11" ht="17.399999999999999" x14ac:dyDescent="0.3">
      <c r="A44" s="46">
        <v>31</v>
      </c>
      <c r="B44" s="19" t="s">
        <v>17</v>
      </c>
      <c r="C44" s="20"/>
      <c r="D44" s="51">
        <v>4</v>
      </c>
      <c r="E44" s="51">
        <v>4</v>
      </c>
      <c r="F44" s="21">
        <f t="shared" si="12"/>
        <v>0</v>
      </c>
      <c r="G44" s="22">
        <f t="shared" si="13"/>
        <v>0</v>
      </c>
      <c r="H44" s="57">
        <v>4</v>
      </c>
      <c r="I44" s="21">
        <f t="shared" si="10"/>
        <v>0</v>
      </c>
      <c r="J44" s="22">
        <f t="shared" si="11"/>
        <v>0</v>
      </c>
    </row>
    <row r="45" spans="1:11" ht="17.399999999999999" x14ac:dyDescent="0.3">
      <c r="A45" s="46">
        <v>32</v>
      </c>
      <c r="B45" s="19" t="s">
        <v>18</v>
      </c>
      <c r="C45" s="20"/>
      <c r="D45" s="51">
        <v>6464</v>
      </c>
      <c r="E45" s="51">
        <v>6288</v>
      </c>
      <c r="F45" s="21">
        <f t="shared" si="12"/>
        <v>176</v>
      </c>
      <c r="G45" s="22">
        <f t="shared" si="13"/>
        <v>2.7989821882951654E-2</v>
      </c>
      <c r="H45" s="57">
        <v>6275</v>
      </c>
      <c r="I45" s="21">
        <f t="shared" si="10"/>
        <v>189</v>
      </c>
      <c r="J45" s="22">
        <f t="shared" si="11"/>
        <v>3.0119521912350598E-2</v>
      </c>
    </row>
    <row r="46" spans="1:11" ht="17.399999999999999" x14ac:dyDescent="0.3">
      <c r="A46" s="46">
        <v>33</v>
      </c>
      <c r="B46" s="19" t="s">
        <v>19</v>
      </c>
      <c r="C46" s="23"/>
      <c r="D46" s="51">
        <v>8</v>
      </c>
      <c r="E46" s="51">
        <v>8</v>
      </c>
      <c r="F46" s="21">
        <f t="shared" si="12"/>
        <v>0</v>
      </c>
      <c r="G46" s="22">
        <f t="shared" si="13"/>
        <v>0</v>
      </c>
      <c r="H46" s="57">
        <v>8</v>
      </c>
      <c r="I46" s="21">
        <f t="shared" si="10"/>
        <v>0</v>
      </c>
      <c r="J46" s="22">
        <f t="shared" si="11"/>
        <v>0</v>
      </c>
      <c r="K46" s="28"/>
    </row>
    <row r="47" spans="1:11" ht="17.399999999999999" x14ac:dyDescent="0.3">
      <c r="A47" s="46">
        <v>34</v>
      </c>
      <c r="B47" s="19" t="s">
        <v>20</v>
      </c>
      <c r="C47" s="23"/>
      <c r="D47" s="59">
        <v>16</v>
      </c>
      <c r="E47" s="59">
        <v>16</v>
      </c>
      <c r="F47" s="59">
        <f t="shared" si="12"/>
        <v>0</v>
      </c>
      <c r="G47" s="60">
        <f t="shared" si="13"/>
        <v>0</v>
      </c>
      <c r="H47" s="59">
        <v>16</v>
      </c>
      <c r="I47" s="59">
        <f t="shared" si="10"/>
        <v>0</v>
      </c>
      <c r="J47" s="60">
        <f t="shared" si="11"/>
        <v>0</v>
      </c>
      <c r="K47" s="26"/>
    </row>
    <row r="48" spans="1:11" ht="17.399999999999999" x14ac:dyDescent="0.3">
      <c r="A48" s="46">
        <v>35</v>
      </c>
      <c r="B48" s="19" t="s">
        <v>21</v>
      </c>
      <c r="C48" s="20"/>
      <c r="D48" s="21">
        <f>SUM(D40:D47)</f>
        <v>1119719</v>
      </c>
      <c r="E48" s="21">
        <f t="shared" ref="E48:F48" si="14">SUM(E40:E47)</f>
        <v>1116626</v>
      </c>
      <c r="F48" s="27">
        <f t="shared" si="14"/>
        <v>3093</v>
      </c>
      <c r="G48" s="22">
        <f t="shared" si="13"/>
        <v>2.7699516221187759E-3</v>
      </c>
      <c r="H48" s="27">
        <f>SUM(H40:H47)</f>
        <v>1103635</v>
      </c>
      <c r="I48" s="27">
        <f>SUM(I40:I47)</f>
        <v>16084</v>
      </c>
      <c r="J48" s="22">
        <f>+I48/H48</f>
        <v>1.4573658863664164E-2</v>
      </c>
      <c r="K48" s="28"/>
    </row>
    <row r="49" spans="1:11" ht="17.399999999999999" x14ac:dyDescent="0.3">
      <c r="A49" s="46">
        <v>36</v>
      </c>
      <c r="B49" s="29"/>
      <c r="C49" s="37"/>
      <c r="D49" s="24"/>
      <c r="E49" s="24"/>
      <c r="F49" s="38"/>
      <c r="G49" s="25"/>
      <c r="H49" s="38"/>
      <c r="I49" s="38"/>
      <c r="J49" s="25"/>
      <c r="K49" s="28"/>
    </row>
    <row r="50" spans="1:11" ht="17.399999999999999" x14ac:dyDescent="0.3">
      <c r="A50" s="46">
        <v>37</v>
      </c>
      <c r="B50" s="66" t="s">
        <v>22</v>
      </c>
      <c r="C50" s="67"/>
      <c r="D50" s="67"/>
      <c r="E50" s="67"/>
      <c r="F50" s="67"/>
      <c r="G50" s="67"/>
      <c r="H50" s="67"/>
      <c r="I50" s="67"/>
      <c r="J50" s="67"/>
      <c r="K50" s="28"/>
    </row>
    <row r="51" spans="1:11" ht="17.399999999999999" x14ac:dyDescent="0.3">
      <c r="A51" s="46">
        <v>38</v>
      </c>
      <c r="B51" s="15"/>
      <c r="C51" s="15"/>
      <c r="D51" s="15"/>
      <c r="E51" s="15"/>
      <c r="F51" s="16" t="s">
        <v>5</v>
      </c>
      <c r="G51" s="15"/>
      <c r="H51" s="61" t="s">
        <v>6</v>
      </c>
      <c r="I51" s="61"/>
      <c r="J51" s="61"/>
      <c r="K51" s="28"/>
    </row>
    <row r="52" spans="1:11" ht="17.399999999999999" x14ac:dyDescent="0.3">
      <c r="A52" s="46">
        <v>39</v>
      </c>
      <c r="B52" s="16" t="s">
        <v>7</v>
      </c>
      <c r="C52" s="17"/>
      <c r="D52" s="17" t="s">
        <v>8</v>
      </c>
      <c r="E52" s="17" t="s">
        <v>9</v>
      </c>
      <c r="F52" s="17" t="s">
        <v>10</v>
      </c>
      <c r="G52" s="17" t="s">
        <v>11</v>
      </c>
      <c r="H52" s="17" t="s">
        <v>12</v>
      </c>
      <c r="I52" s="17" t="s">
        <v>10</v>
      </c>
      <c r="J52" s="17" t="s">
        <v>11</v>
      </c>
      <c r="K52" s="28"/>
    </row>
    <row r="53" spans="1:11" ht="17.399999999999999" x14ac:dyDescent="0.3">
      <c r="A53" s="46">
        <v>40</v>
      </c>
      <c r="B53" s="19" t="s">
        <v>13</v>
      </c>
      <c r="C53" s="20"/>
      <c r="D53" s="52">
        <v>984739</v>
      </c>
      <c r="E53" s="52">
        <v>981957</v>
      </c>
      <c r="F53" s="21">
        <f>D53-E53</f>
        <v>2782</v>
      </c>
      <c r="G53" s="22">
        <f>F53/E53</f>
        <v>2.8331179471198843E-3</v>
      </c>
      <c r="H53" s="58">
        <v>970830</v>
      </c>
      <c r="I53" s="21">
        <f t="shared" ref="I53:I60" si="15">+D53-H53</f>
        <v>13909</v>
      </c>
      <c r="J53" s="22">
        <f t="shared" ref="J53:J60" si="16">+I53/H53</f>
        <v>1.4326916143918091E-2</v>
      </c>
      <c r="K53" s="28"/>
    </row>
    <row r="54" spans="1:11" ht="17.399999999999999" x14ac:dyDescent="0.3">
      <c r="A54" s="46">
        <v>41</v>
      </c>
      <c r="B54" s="19" t="s">
        <v>14</v>
      </c>
      <c r="C54" s="20"/>
      <c r="D54" s="52">
        <v>124908</v>
      </c>
      <c r="E54" s="52">
        <v>124759</v>
      </c>
      <c r="F54" s="21">
        <f t="shared" ref="F54:F60" si="17">D54-E54</f>
        <v>149</v>
      </c>
      <c r="G54" s="22">
        <f t="shared" ref="G54:G61" si="18">F54/E54</f>
        <v>1.1943026154425734E-3</v>
      </c>
      <c r="H54" s="58">
        <v>122912</v>
      </c>
      <c r="I54" s="21">
        <f t="shared" si="15"/>
        <v>1996</v>
      </c>
      <c r="J54" s="22">
        <f t="shared" si="16"/>
        <v>1.6239260609216349E-2</v>
      </c>
    </row>
    <row r="55" spans="1:11" ht="17.399999999999999" x14ac:dyDescent="0.3">
      <c r="A55" s="46">
        <v>42</v>
      </c>
      <c r="B55" s="19" t="s">
        <v>15</v>
      </c>
      <c r="C55" s="20"/>
      <c r="D55" s="52">
        <v>159</v>
      </c>
      <c r="E55" s="52">
        <v>175</v>
      </c>
      <c r="F55" s="21">
        <f t="shared" si="17"/>
        <v>-16</v>
      </c>
      <c r="G55" s="22">
        <f t="shared" si="18"/>
        <v>-9.1428571428571428E-2</v>
      </c>
      <c r="H55" s="58">
        <v>160</v>
      </c>
      <c r="I55" s="21">
        <f t="shared" si="15"/>
        <v>-1</v>
      </c>
      <c r="J55" s="22">
        <f t="shared" si="16"/>
        <v>-6.2500000000000003E-3</v>
      </c>
    </row>
    <row r="56" spans="1:11" ht="17.399999999999999" x14ac:dyDescent="0.3">
      <c r="A56" s="46">
        <v>43</v>
      </c>
      <c r="B56" s="19" t="s">
        <v>16</v>
      </c>
      <c r="C56" s="20"/>
      <c r="D56" s="52">
        <v>3421</v>
      </c>
      <c r="E56" s="52">
        <v>3419</v>
      </c>
      <c r="F56" s="21">
        <f t="shared" si="17"/>
        <v>2</v>
      </c>
      <c r="G56" s="22">
        <f t="shared" si="18"/>
        <v>5.8496636443404503E-4</v>
      </c>
      <c r="H56" s="58">
        <v>3430</v>
      </c>
      <c r="I56" s="21">
        <f t="shared" si="15"/>
        <v>-9</v>
      </c>
      <c r="J56" s="22">
        <f t="shared" si="16"/>
        <v>-2.6239067055393588E-3</v>
      </c>
    </row>
    <row r="57" spans="1:11" ht="17.399999999999999" x14ac:dyDescent="0.3">
      <c r="A57" s="46">
        <v>44</v>
      </c>
      <c r="B57" s="19" t="s">
        <v>17</v>
      </c>
      <c r="C57" s="20"/>
      <c r="D57" s="52">
        <v>4</v>
      </c>
      <c r="E57" s="52">
        <v>4</v>
      </c>
      <c r="F57" s="21">
        <f t="shared" si="17"/>
        <v>0</v>
      </c>
      <c r="G57" s="22">
        <f t="shared" si="18"/>
        <v>0</v>
      </c>
      <c r="H57" s="58">
        <v>4</v>
      </c>
      <c r="I57" s="21">
        <f t="shared" si="15"/>
        <v>0</v>
      </c>
      <c r="J57" s="22">
        <f t="shared" si="16"/>
        <v>0</v>
      </c>
    </row>
    <row r="58" spans="1:11" ht="17.399999999999999" x14ac:dyDescent="0.3">
      <c r="A58" s="46">
        <v>45</v>
      </c>
      <c r="B58" s="19" t="s">
        <v>18</v>
      </c>
      <c r="C58" s="20"/>
      <c r="D58" s="52">
        <v>6464</v>
      </c>
      <c r="E58" s="52">
        <v>6288</v>
      </c>
      <c r="F58" s="21">
        <f t="shared" si="17"/>
        <v>176</v>
      </c>
      <c r="G58" s="22">
        <f t="shared" si="18"/>
        <v>2.7989821882951654E-2</v>
      </c>
      <c r="H58" s="58">
        <v>6275</v>
      </c>
      <c r="I58" s="21">
        <f t="shared" si="15"/>
        <v>189</v>
      </c>
      <c r="J58" s="22">
        <f t="shared" si="16"/>
        <v>3.0119521912350598E-2</v>
      </c>
    </row>
    <row r="59" spans="1:11" ht="17.399999999999999" x14ac:dyDescent="0.3">
      <c r="A59" s="46">
        <v>46</v>
      </c>
      <c r="B59" s="19" t="s">
        <v>19</v>
      </c>
      <c r="C59" s="23"/>
      <c r="D59" s="52">
        <v>8</v>
      </c>
      <c r="E59" s="52">
        <v>8</v>
      </c>
      <c r="F59" s="21">
        <f t="shared" si="17"/>
        <v>0</v>
      </c>
      <c r="G59" s="22">
        <f t="shared" si="18"/>
        <v>0</v>
      </c>
      <c r="H59" s="58">
        <v>8</v>
      </c>
      <c r="I59" s="21">
        <f t="shared" si="15"/>
        <v>0</v>
      </c>
      <c r="J59" s="22">
        <f t="shared" si="16"/>
        <v>0</v>
      </c>
    </row>
    <row r="60" spans="1:11" ht="17.399999999999999" x14ac:dyDescent="0.3">
      <c r="A60" s="46">
        <v>47</v>
      </c>
      <c r="B60" s="19" t="s">
        <v>20</v>
      </c>
      <c r="C60" s="23"/>
      <c r="D60" s="59">
        <v>16</v>
      </c>
      <c r="E60" s="59">
        <v>16</v>
      </c>
      <c r="F60" s="59">
        <f t="shared" si="17"/>
        <v>0</v>
      </c>
      <c r="G60" s="60">
        <f t="shared" si="18"/>
        <v>0</v>
      </c>
      <c r="H60" s="59">
        <v>16</v>
      </c>
      <c r="I60" s="59">
        <f t="shared" si="15"/>
        <v>0</v>
      </c>
      <c r="J60" s="60">
        <f t="shared" si="16"/>
        <v>0</v>
      </c>
    </row>
    <row r="61" spans="1:11" ht="17.399999999999999" x14ac:dyDescent="0.3">
      <c r="A61" s="46">
        <v>48</v>
      </c>
      <c r="B61" s="19" t="s">
        <v>21</v>
      </c>
      <c r="C61" s="20"/>
      <c r="D61" s="21">
        <f>SUM(D53:D60)</f>
        <v>1119719</v>
      </c>
      <c r="E61" s="21">
        <f t="shared" ref="E61:F61" si="19">SUM(E53:E60)</f>
        <v>1116626</v>
      </c>
      <c r="F61" s="27">
        <f t="shared" si="19"/>
        <v>3093</v>
      </c>
      <c r="G61" s="22">
        <f t="shared" si="18"/>
        <v>2.7699516221187759E-3</v>
      </c>
      <c r="H61" s="27">
        <f>SUM(H53:H60)</f>
        <v>1103635</v>
      </c>
      <c r="I61" s="27">
        <f>SUM(I53:I60)</f>
        <v>16084</v>
      </c>
      <c r="J61" s="22">
        <f>+I61/H61</f>
        <v>1.4573658863664164E-2</v>
      </c>
    </row>
    <row r="62" spans="1:11" ht="17.399999999999999" hidden="1" x14ac:dyDescent="0.3">
      <c r="B62" s="31"/>
      <c r="C62" s="32"/>
      <c r="D62" s="33"/>
      <c r="E62" s="21"/>
      <c r="F62" s="34"/>
      <c r="G62" s="35"/>
      <c r="H62" s="27"/>
      <c r="I62" s="34"/>
      <c r="J62" s="35"/>
    </row>
    <row r="63" spans="1:11" ht="17.399999999999999" x14ac:dyDescent="0.3">
      <c r="B63" s="31"/>
      <c r="C63" s="32"/>
      <c r="D63" s="33"/>
      <c r="E63" s="21"/>
      <c r="F63" s="34"/>
      <c r="G63" s="35"/>
      <c r="H63" s="27"/>
      <c r="I63" s="34"/>
      <c r="J63" s="35"/>
    </row>
    <row r="64" spans="1:11" ht="17.399999999999999" x14ac:dyDescent="0.3">
      <c r="B64" s="31"/>
      <c r="C64" s="32"/>
      <c r="D64" s="33"/>
      <c r="E64" s="21"/>
      <c r="F64" s="34"/>
      <c r="G64" s="35"/>
      <c r="H64" s="27"/>
      <c r="I64" s="34"/>
      <c r="J64" s="35"/>
    </row>
    <row r="65" spans="2:10" ht="17.399999999999999" x14ac:dyDescent="0.3">
      <c r="B65" s="31"/>
      <c r="C65" s="32"/>
      <c r="D65" s="33"/>
      <c r="E65" s="21"/>
      <c r="F65" s="34"/>
      <c r="G65" s="35"/>
      <c r="H65" s="27"/>
      <c r="I65" s="34"/>
      <c r="J65" s="35"/>
    </row>
    <row r="66" spans="2:10" ht="17.399999999999999" x14ac:dyDescent="0.3">
      <c r="B66" s="31"/>
      <c r="C66" s="32"/>
      <c r="D66" s="33"/>
      <c r="E66" s="21"/>
      <c r="F66" s="34"/>
      <c r="G66" s="35"/>
      <c r="H66" s="27"/>
      <c r="I66" s="34"/>
      <c r="J66" s="35"/>
    </row>
    <row r="67" spans="2:10" ht="17.399999999999999" x14ac:dyDescent="0.3">
      <c r="B67" s="31"/>
      <c r="C67" s="32"/>
      <c r="D67" s="33"/>
      <c r="E67" s="21"/>
      <c r="F67" s="34"/>
      <c r="G67" s="35"/>
      <c r="H67" s="27"/>
      <c r="I67" s="34"/>
      <c r="J67" s="35"/>
    </row>
    <row r="69" spans="2:10" x14ac:dyDescent="0.3">
      <c r="B69" s="36"/>
    </row>
  </sheetData>
  <mergeCells count="12">
    <mergeCell ref="H51:J51"/>
    <mergeCell ref="B2:J2"/>
    <mergeCell ref="B3:J3"/>
    <mergeCell ref="B4:J4"/>
    <mergeCell ref="B6:J6"/>
    <mergeCell ref="B11:J11"/>
    <mergeCell ref="H12:J12"/>
    <mergeCell ref="B50:J50"/>
    <mergeCell ref="B37:J37"/>
    <mergeCell ref="H38:J38"/>
    <mergeCell ref="B24:J24"/>
    <mergeCell ref="H25:J25"/>
  </mergeCells>
  <printOptions horizontalCentered="1"/>
  <pageMargins left="0.25" right="0.25" top="0.75" bottom="0.75" header="0" footer="0"/>
  <pageSetup scale="68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46BC2BC48600641BE7F009FAF3531E0" ma:contentTypeVersion="104" ma:contentTypeDescription="" ma:contentTypeScope="" ma:versionID="4101444b9d9b81b9444d043b2ead29f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2017-02-13T08:00:00+00:00</OpenedDate>
    <Date1 xmlns="dc463f71-b30c-4ab2-9473-d307f9d35888">2017-02-13T08:00:00+00:00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170099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0B4972B9-655B-42A9-9127-570BBB3B3EBB}"/>
</file>

<file path=customXml/itemProps2.xml><?xml version="1.0" encoding="utf-8"?>
<ds:datastoreItem xmlns:ds="http://schemas.openxmlformats.org/officeDocument/2006/customXml" ds:itemID="{92E5070B-CC54-44E0-95A2-D1043D9DC166}"/>
</file>

<file path=customXml/itemProps3.xml><?xml version="1.0" encoding="utf-8"?>
<ds:datastoreItem xmlns:ds="http://schemas.openxmlformats.org/officeDocument/2006/customXml" ds:itemID="{24FA7C04-B48F-4D61-833F-04D9489DF55C}"/>
</file>

<file path=customXml/itemProps4.xml><?xml version="1.0" encoding="utf-8"?>
<ds:datastoreItem xmlns:ds="http://schemas.openxmlformats.org/officeDocument/2006/customXml" ds:itemID="{E98DCEAC-EF0F-48AE-B4EB-216D0D7BDC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Pg 10a CustCount_Electric</vt:lpstr>
      <vt:lpstr>'Pg 10a CustCount_Electric'!Print_Area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Puget Sound Energy</cp:lastModifiedBy>
  <cp:lastPrinted>2017-01-03T17:29:17Z</cp:lastPrinted>
  <dcterms:created xsi:type="dcterms:W3CDTF">2014-01-09T00:48:14Z</dcterms:created>
  <dcterms:modified xsi:type="dcterms:W3CDTF">2017-02-08T23:32:54Z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0x0101006E56B4D1795A2E4DB2F0B01679ED314A00D46BC2BC48600641BE7F009FAF3531E0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