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ctober 2017\Oct 9 Monday\161232\"/>
    </mc:Choice>
  </mc:AlternateContent>
  <bookViews>
    <workbookView xWindow="0" yWindow="0" windowWidth="19275" windowHeight="81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D10" i="1" l="1"/>
  <c r="E10" i="1"/>
  <c r="C10" i="1"/>
  <c r="D13" i="1"/>
  <c r="E13" i="1"/>
  <c r="E15" i="1" s="1"/>
  <c r="D14" i="1"/>
  <c r="D15" i="1" s="1"/>
  <c r="E14" i="1"/>
  <c r="C14" i="1"/>
  <c r="C13" i="1"/>
  <c r="C15" i="1" s="1"/>
  <c r="C7" i="1"/>
  <c r="C6" i="1"/>
  <c r="D6" i="1"/>
  <c r="E6" i="1"/>
  <c r="D7" i="1"/>
  <c r="E7" i="1"/>
  <c r="G10" i="1"/>
  <c r="B13" i="1"/>
  <c r="B14" i="1"/>
  <c r="G15" i="1"/>
  <c r="C18" i="1"/>
  <c r="D18" i="1"/>
  <c r="E18" i="1"/>
  <c r="F15" i="1" l="1"/>
  <c r="C20" i="1"/>
  <c r="D20" i="1" s="1"/>
  <c r="E20" i="1" s="1"/>
  <c r="F10" i="1"/>
  <c r="I10" i="1"/>
  <c r="H10" i="1"/>
</calcChain>
</file>

<file path=xl/sharedStrings.xml><?xml version="1.0" encoding="utf-8"?>
<sst xmlns="http://schemas.openxmlformats.org/spreadsheetml/2006/main" count="26" uniqueCount="25">
  <si>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</si>
  <si>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</si>
  <si>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</si>
  <si>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</si>
  <si>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</si>
  <si>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</si>
  <si>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</si>
  <si>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</si>
  <si>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</si>
  <si>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</si>
  <si>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</si>
  <si>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</si>
  <si>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</si>
  <si>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</si>
  <si>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</si>
  <si>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TOTALS</t>
  </si>
  <si>
    <t>BALANCE TO</t>
  </si>
  <si>
    <t>RECOVER</t>
  </si>
  <si>
    <t>UW-161232</t>
  </si>
  <si>
    <t>RECOVERED</t>
  </si>
  <si>
    <t>TO DATE</t>
  </si>
  <si>
    <t>TO RECOVER</t>
  </si>
  <si>
    <t xml:space="preserve">COSTS </t>
  </si>
  <si>
    <t>AUTHORIZED</t>
  </si>
  <si>
    <t>3rd Quarter Ending September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</si>
</sst>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5" xfId="0" applyFont="1" applyBorder="1"/>
    <xf numFmtId="0" fontId="2" fillId="0" borderId="6" xfId="0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43" fontId="1" fillId="0" borderId="0" xfId="2" applyFont="1"/>
    <xf numFmtId="0" fontId="5" fillId="0" borderId="0" xfId="0" applyFont="1"/>
    <xf numFmtId="43" fontId="0" fillId="0" borderId="0" xfId="2" applyFont="1" applyAlignment="1">
      <alignment horizontal="center"/>
    </xf>
    <xf numFmtId="43" fontId="0" fillId="0" borderId="5" xfId="2" applyFont="1" applyBorder="1"/>
    <xf numFmtId="0" fontId="0" fillId="0" borderId="0" xfId="0" applyBorder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huey\AppData\Local\Microsoft\Windows\INetCache\Content.Outlook\9JSYSVGL\SURCHARGE-TRT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7"/>
      <sheetName val="1STQTR"/>
      <sheetName val="2NDQTR"/>
      <sheetName val="3RDQTR"/>
      <sheetName val="4THQTR"/>
    </sheetNames>
    <sheetDataSet>
      <sheetData sheetId="0">
        <row r="6">
          <cell r="F6">
            <v>42826</v>
          </cell>
          <cell r="G6">
            <v>42856</v>
          </cell>
          <cell r="H6">
            <v>42887</v>
          </cell>
        </row>
        <row r="7">
          <cell r="G7">
            <v>-1491554.66</v>
          </cell>
          <cell r="H7">
            <v>-1518452.5599999998</v>
          </cell>
          <cell r="I7">
            <v>-1772334.9099999997</v>
          </cell>
        </row>
        <row r="10">
          <cell r="I10">
            <v>13635</v>
          </cell>
          <cell r="J10">
            <v>13635</v>
          </cell>
          <cell r="K10">
            <v>13665.75</v>
          </cell>
          <cell r="P10">
            <v>509224.27</v>
          </cell>
          <cell r="Q10">
            <v>1230809.73</v>
          </cell>
          <cell r="R10">
            <v>1740034</v>
          </cell>
        </row>
        <row r="12">
          <cell r="B12" t="str">
            <v>Treatment Equipment</v>
          </cell>
          <cell r="I12">
            <v>13479.48</v>
          </cell>
          <cell r="J12">
            <v>70266.8</v>
          </cell>
          <cell r="K12">
            <v>26785.77</v>
          </cell>
        </row>
        <row r="13">
          <cell r="B13" t="str">
            <v>CoBank loan fees</v>
          </cell>
          <cell r="I13">
            <v>18720.009999999998</v>
          </cell>
          <cell r="J13">
            <v>18704.41</v>
          </cell>
          <cell r="K13">
            <v>18679.14</v>
          </cell>
        </row>
        <row r="14">
          <cell r="O14">
            <v>2429035.5999999996</v>
          </cell>
        </row>
        <row r="19">
          <cell r="F19">
            <v>-1491554.66</v>
          </cell>
          <cell r="G19">
            <v>-1518452.5599999998</v>
          </cell>
          <cell r="H19">
            <v>-1772334.9099999997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8"/>
  <sheetViews>
    <sheetView tabSelected="1" topLeftCell="B1" zoomScaleNormal="100" workbookViewId="0">
      <selection activeCell="D18" sqref="D18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2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18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24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+[1]YR2017!F6</f>
        <v>42826</v>
      </c>
      <c r="D6" s="9">
        <f>+[1]YR2017!G6</f>
        <v>42856</v>
      </c>
      <c r="E6" s="9">
        <f>+[1]YR2017!H6</f>
        <v>42887</v>
      </c>
      <c r="F6" s="1" t="s">
        <v>4</v>
      </c>
      <c r="G6" s="23" t="s">
        <v>19</v>
      </c>
      <c r="H6" s="21" t="s">
        <v>16</v>
      </c>
      <c r="I6" s="23" t="s">
        <v>23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0" t="s">
        <v>6</v>
      </c>
      <c r="C7" s="7">
        <f>+[1]YR2017!I7</f>
        <v>-1772334.9099999997</v>
      </c>
      <c r="D7" s="7">
        <f>+[1]YR2017!G7</f>
        <v>-1491554.66</v>
      </c>
      <c r="E7" s="7">
        <f>+[1]YR2017!H7</f>
        <v>-1518452.5599999998</v>
      </c>
      <c r="F7" s="1" t="s">
        <v>15</v>
      </c>
      <c r="G7" s="23" t="s">
        <v>20</v>
      </c>
      <c r="H7" s="7" t="s">
        <v>17</v>
      </c>
      <c r="I7" s="23" t="s">
        <v>21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8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13">
        <f>+[1]YR2017!I10</f>
        <v>13635</v>
      </c>
      <c r="D10" s="13">
        <f>+[1]YR2017!J10</f>
        <v>13635</v>
      </c>
      <c r="E10" s="13">
        <f>+[1]YR2017!K10</f>
        <v>13665.75</v>
      </c>
      <c r="F10" s="4">
        <f>SUM(C10:E10)</f>
        <v>40935.75</v>
      </c>
      <c r="G10" s="7">
        <f>+[1]YR2017!P10</f>
        <v>509224.27</v>
      </c>
      <c r="H10" s="7">
        <f>+[1]YR2017!Q10</f>
        <v>1230809.73</v>
      </c>
      <c r="I10" s="7">
        <f>+[1]YR2017!R10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7"/>
      <c r="C11" s="24"/>
      <c r="D11" s="24"/>
      <c r="E11" s="24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14"/>
      <c r="C12" s="25"/>
      <c r="D12" s="25"/>
      <c r="E12" s="25"/>
      <c r="F12" s="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19" t="str">
        <f>+[1]YR2017!B12</f>
        <v>Treatment Equipment</v>
      </c>
      <c r="C13" s="7">
        <f>+[1]YR2017!I12</f>
        <v>13479.48</v>
      </c>
      <c r="D13" s="7">
        <f>+[1]YR2017!J12</f>
        <v>70266.8</v>
      </c>
      <c r="E13" s="7">
        <f>+[1]YR2017!K12</f>
        <v>26785.77</v>
      </c>
      <c r="F13" s="3"/>
      <c r="G13" s="23" t="s">
        <v>22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19" t="str">
        <f>+[1]YR2017!B13</f>
        <v>CoBank loan fees</v>
      </c>
      <c r="C14" s="7">
        <f>+[1]YR2017!I13</f>
        <v>18720.009999999998</v>
      </c>
      <c r="D14" s="7">
        <f>+[1]YR2017!J13</f>
        <v>18704.41</v>
      </c>
      <c r="E14" s="7">
        <f>+[1]YR2017!K13</f>
        <v>18679.14</v>
      </c>
      <c r="F14" s="3"/>
      <c r="G14" s="23" t="s">
        <v>20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13">
        <f>SUM(C13:C14)</f>
        <v>32199.489999999998</v>
      </c>
      <c r="D15" s="13">
        <f t="shared" ref="D15:E15" si="0">SUM(D13:D14)</f>
        <v>88971.21</v>
      </c>
      <c r="E15" s="13">
        <f t="shared" si="0"/>
        <v>45464.91</v>
      </c>
      <c r="F15" s="4">
        <f>SUM(C15:E15)</f>
        <v>166635.61000000002</v>
      </c>
      <c r="G15" s="7">
        <f>+[1]YR2017!O14</f>
        <v>2429035.5999999996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13">
        <f>+[1]YR2017!F19</f>
        <v>-1491554.66</v>
      </c>
      <c r="D18" s="13">
        <f>+[1]YR2017!G19</f>
        <v>-1518452.5599999998</v>
      </c>
      <c r="E18" s="13">
        <f>+[1]YR2017!H19</f>
        <v>-1772334.9099999997</v>
      </c>
      <c r="F18" s="4"/>
      <c r="G18" s="20"/>
      <c r="H18" s="16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-704863.71+C10-C15</f>
        <v>-723428.2</v>
      </c>
      <c r="D20" s="13">
        <f>+C20+D10-D15</f>
        <v>-798764.40999999992</v>
      </c>
      <c r="E20" s="13">
        <f>+D20+E10-E15</f>
        <v>-830563.57</v>
      </c>
      <c r="F20" s="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Date1 xmlns="dc463f71-b30c-4ab2-9473-d307f9d35888">2017-10-09T07:00:00+00:00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6573FA8-9300-4720-A406-69BE29A1E123}"/>
</file>

<file path=customXml/itemProps2.xml><?xml version="1.0" encoding="utf-8"?>
<ds:datastoreItem xmlns:ds="http://schemas.openxmlformats.org/officeDocument/2006/customXml" ds:itemID="{EB1A4956-A424-48D9-AA57-3F2A6EEE54B4}"/>
</file>

<file path=customXml/itemProps3.xml><?xml version="1.0" encoding="utf-8"?>
<ds:datastoreItem xmlns:ds="http://schemas.openxmlformats.org/officeDocument/2006/customXml" ds:itemID="{2732952A-91A4-452B-996C-C8EFAE314D28}"/>
</file>

<file path=customXml/itemProps4.xml><?xml version="1.0" encoding="utf-8"?>
<ds:datastoreItem xmlns:ds="http://schemas.openxmlformats.org/officeDocument/2006/customXml" ds:itemID="{2A8A0D5C-C36A-4C49-99F9-2178798E1A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Huey, Lorilyn (UTC)</cp:lastModifiedBy>
  <cp:lastPrinted>2017-10-09T23:22:29Z</cp:lastPrinted>
  <dcterms:created xsi:type="dcterms:W3CDTF">2015-04-16T15:49:13Z</dcterms:created>
  <dcterms:modified xsi:type="dcterms:W3CDTF">2017-10-09T23:45:20Z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