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trategen.sharepoint.com/egnyte/Consulting/Client Work/The Energy Project/PSE Disconnection Filing/Project Work/Strategen Workpapers/"/>
    </mc:Choice>
  </mc:AlternateContent>
  <xr:revisionPtr revIDLastSave="193" documentId="11_7B91935EBD4B46FA624F1A4D39BA910ED4F055AC" xr6:coauthVersionLast="47" xr6:coauthVersionMax="47" xr10:uidLastSave="{3DEA8616-248A-4E1F-A778-02AB1F75150E}"/>
  <bookViews>
    <workbookView xWindow="30" yWindow="390" windowWidth="28770" windowHeight="15090" xr2:uid="{00000000-000D-0000-FFFF-FFFF00000000}"/>
  </bookViews>
  <sheets>
    <sheet name="$ per customer" sheetId="1" r:id="rId1"/>
    <sheet name="Summar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J2" i="1"/>
  <c r="L2" i="1"/>
  <c r="L3" i="1"/>
  <c r="L4" i="1"/>
  <c r="L5" i="1"/>
  <c r="L6" i="1"/>
  <c r="L7" i="1"/>
  <c r="J10" i="1"/>
  <c r="J3" i="1"/>
  <c r="K6" i="1" l="1"/>
  <c r="D5" i="3" s="1"/>
  <c r="J21" i="1"/>
  <c r="J20" i="1"/>
  <c r="K7" i="1"/>
  <c r="D6" i="3" s="1"/>
  <c r="J7" i="1"/>
  <c r="J6" i="1"/>
  <c r="J5" i="1"/>
  <c r="J4" i="1"/>
  <c r="J23" i="1"/>
  <c r="J17" i="1"/>
  <c r="J14" i="1"/>
  <c r="J11" i="1"/>
  <c r="K4" i="1" l="1"/>
  <c r="D3" i="3" s="1"/>
  <c r="D2" i="3"/>
  <c r="K5" i="1"/>
  <c r="D4" i="3" s="1"/>
  <c r="J15" i="1"/>
  <c r="B3" i="3" s="1"/>
  <c r="J24" i="1"/>
  <c r="B6" i="3" s="1"/>
  <c r="J18" i="1"/>
  <c r="B4" i="3" s="1"/>
  <c r="J12" i="1"/>
  <c r="B2" i="3" s="1"/>
  <c r="B5" i="3"/>
</calcChain>
</file>

<file path=xl/sharedStrings.xml><?xml version="1.0" encoding="utf-8"?>
<sst xmlns="http://schemas.openxmlformats.org/spreadsheetml/2006/main" count="41" uniqueCount="31">
  <si>
    <t>Past Due Threshold</t>
  </si>
  <si>
    <t>&gt;$1</t>
  </si>
  <si>
    <t>&gt;$70</t>
  </si>
  <si>
    <t>$150-$249</t>
  </si>
  <si>
    <t>$250-$499</t>
  </si>
  <si>
    <t>$500-$749</t>
  </si>
  <si>
    <t>$750-$999</t>
  </si>
  <si>
    <t>&gt;$1000</t>
  </si>
  <si>
    <t>&gt;$1000 and &gt;200% FPL</t>
  </si>
  <si>
    <t>Total Past Due Amount</t>
  </si>
  <si>
    <t>Past Due in Highly Impacted Community (HIC)</t>
  </si>
  <si>
    <t>Past Due in High Vulnerability Population</t>
  </si>
  <si>
    <t>Past Due from Known Low-Income</t>
  </si>
  <si>
    <t>Past Due from Estimated Low-Income</t>
  </si>
  <si>
    <t>Past Due from Energy Burdened</t>
  </si>
  <si>
    <t>Total Customer Count</t>
  </si>
  <si>
    <t>Number in Highly Impacted Community (HIC)</t>
  </si>
  <si>
    <t>Number in High Vulnerability Population</t>
  </si>
  <si>
    <t>Number Known Low-Income</t>
  </si>
  <si>
    <t>Number Estimated Low-Income</t>
  </si>
  <si>
    <t>Number Energy Burdened</t>
  </si>
  <si>
    <t>PSE Request:
$150-$999</t>
  </si>
  <si>
    <t>In Highly Impacted Community</t>
  </si>
  <si>
    <t>In Highly Vulnerable Population</t>
  </si>
  <si>
    <t>Known Low-Income</t>
  </si>
  <si>
    <t>Estimated Low-Income</t>
  </si>
  <si>
    <t>Energy Burdened</t>
  </si>
  <si>
    <t>% of customers owing $150-$999 (PSE request)</t>
  </si>
  <si>
    <t>Approximate % of all customers</t>
  </si>
  <si>
    <t>% of dollars owed</t>
  </si>
  <si>
    <t>$/Customer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</si>
</sst>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9" fontId="0" fillId="0" borderId="8" xfId="0" applyNumberFormat="1" applyBorder="1"/>
    <xf numFmtId="9" fontId="0" fillId="0" borderId="8" xfId="1" applyFont="1" applyBorder="1"/>
    <xf numFmtId="8" fontId="0" fillId="0" borderId="0" xfId="0" applyNumberFormat="1"/>
    <xf numFmtId="8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6" fontId="0" fillId="2" borderId="0" xfId="0" applyNumberFormat="1" applyFill="1"/>
    <xf numFmtId="164" fontId="0" fillId="2" borderId="0" xfId="1" applyNumberFormat="1" applyFont="1" applyFill="1"/>
    <xf numFmtId="3" fontId="0" fillId="2" borderId="0" xfId="0" applyNumberFormat="1" applyFill="1"/>
    <xf numFmtId="10" fontId="5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workbookViewId="0">
      <selection activeCell="O4" sqref="O4"/>
    </sheetView>
  </sheetViews>
  <sheetFormatPr defaultRowHeight="15" x14ac:dyDescent="0.25"/>
  <cols>
    <col min="1" max="1" width="33.140625" bestFit="1" customWidth="1"/>
    <col min="2" max="3" width="12.28515625" bestFit="1" customWidth="1"/>
    <col min="4" max="4" width="10.28515625" bestFit="1" customWidth="1"/>
    <col min="5" max="9" width="11.28515625" bestFit="1" customWidth="1"/>
    <col min="10" max="10" width="20" customWidth="1"/>
    <col min="11" max="11" width="0" hidden="1" customWidth="1"/>
    <col min="12" max="12" width="12.28515625" customWidth="1"/>
  </cols>
  <sheetData>
    <row r="1" spans="1:13" ht="32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6" t="s">
        <v>21</v>
      </c>
      <c r="K1" s="37"/>
      <c r="L1" s="37" t="s">
        <v>30</v>
      </c>
    </row>
    <row r="2" spans="1:13" ht="15.75" thickBot="1" x14ac:dyDescent="0.3">
      <c r="A2" s="3" t="s">
        <v>9</v>
      </c>
      <c r="B2" s="4">
        <v>140410808</v>
      </c>
      <c r="C2" s="4">
        <v>137795502</v>
      </c>
      <c r="D2" s="4">
        <v>6411570</v>
      </c>
      <c r="E2" s="4">
        <v>13546298</v>
      </c>
      <c r="F2" s="4">
        <v>13326196</v>
      </c>
      <c r="G2" s="4">
        <v>14596713</v>
      </c>
      <c r="H2" s="4">
        <v>84231194</v>
      </c>
      <c r="I2" s="4">
        <v>59900460</v>
      </c>
      <c r="J2" s="29">
        <f>SUM(D2:G2)</f>
        <v>47880777</v>
      </c>
      <c r="K2" s="28"/>
      <c r="L2" s="26">
        <f>SUM(D2:G2)/SUM(D10:G10)</f>
        <v>438.05546965774039</v>
      </c>
    </row>
    <row r="3" spans="1:13" ht="24.75" thickBot="1" x14ac:dyDescent="0.3">
      <c r="A3" s="3" t="s">
        <v>10</v>
      </c>
      <c r="B3" s="4">
        <v>51854789</v>
      </c>
      <c r="C3" s="4">
        <v>51064639</v>
      </c>
      <c r="D3" s="4">
        <v>2100677</v>
      </c>
      <c r="E3" s="4">
        <v>4725904</v>
      </c>
      <c r="F3" s="4">
        <v>4912956</v>
      </c>
      <c r="G3" s="4">
        <v>5621400</v>
      </c>
      <c r="H3" s="4">
        <v>31915539</v>
      </c>
      <c r="I3" s="4">
        <v>21363706</v>
      </c>
      <c r="J3" s="29">
        <f>SUM(D3:G3)</f>
        <v>17360937</v>
      </c>
      <c r="K3" s="30">
        <f>J3/$J$2</f>
        <v>0.36258678508913922</v>
      </c>
      <c r="L3" s="26">
        <f>J3/J11</f>
        <v>452.54377916221358</v>
      </c>
      <c r="M3" s="25"/>
    </row>
    <row r="4" spans="1:13" ht="24.75" thickBot="1" x14ac:dyDescent="0.3">
      <c r="A4" s="3" t="s">
        <v>11</v>
      </c>
      <c r="B4" s="4">
        <v>67238511</v>
      </c>
      <c r="C4" s="4">
        <v>66097015</v>
      </c>
      <c r="D4" s="4">
        <v>2894200</v>
      </c>
      <c r="E4" s="4">
        <v>6650304</v>
      </c>
      <c r="F4" s="4">
        <v>6902279</v>
      </c>
      <c r="G4" s="4">
        <v>7955301</v>
      </c>
      <c r="H4" s="4">
        <v>39179470</v>
      </c>
      <c r="I4" s="4">
        <v>24575750</v>
      </c>
      <c r="J4" s="29">
        <f t="shared" ref="J4:J7" si="0">SUM(D4:G4)</f>
        <v>24402084</v>
      </c>
      <c r="K4" s="30">
        <f t="shared" ref="K4:K7" si="1">J4/$J$2</f>
        <v>0.5096426066769969</v>
      </c>
      <c r="L4" s="26">
        <f>J4/J14</f>
        <v>454.87238563919027</v>
      </c>
    </row>
    <row r="5" spans="1:13" ht="60.75" thickBot="1" x14ac:dyDescent="0.3">
      <c r="A5" s="3" t="s">
        <v>12</v>
      </c>
      <c r="B5" s="4">
        <v>9666253</v>
      </c>
      <c r="C5" s="4">
        <v>9610950</v>
      </c>
      <c r="D5" s="4">
        <v>340161</v>
      </c>
      <c r="E5" s="4">
        <v>1015800</v>
      </c>
      <c r="F5" s="4">
        <v>1138491</v>
      </c>
      <c r="G5" s="4">
        <v>1229270</v>
      </c>
      <c r="H5" s="4">
        <v>5701117</v>
      </c>
      <c r="I5" s="4">
        <v>3399934</v>
      </c>
      <c r="J5" s="29">
        <f t="shared" si="0"/>
        <v>3723722</v>
      </c>
      <c r="K5" s="30">
        <f t="shared" si="1"/>
        <v>7.7770709527124005E-2</v>
      </c>
      <c r="L5" s="26">
        <f>J5/J17</f>
        <v>482.09761781460384</v>
      </c>
    </row>
    <row r="6" spans="1:13" ht="60.75" thickBot="1" x14ac:dyDescent="0.3">
      <c r="A6" s="3" t="s">
        <v>13</v>
      </c>
      <c r="B6" s="4">
        <v>64835125</v>
      </c>
      <c r="C6" s="4">
        <v>63792751</v>
      </c>
      <c r="D6" s="4">
        <v>2789342</v>
      </c>
      <c r="E6" s="4">
        <v>6377082</v>
      </c>
      <c r="F6" s="4">
        <v>6806199</v>
      </c>
      <c r="G6" s="4">
        <v>7842697</v>
      </c>
      <c r="H6" s="4">
        <v>37615836</v>
      </c>
      <c r="I6" s="4">
        <v>17234072</v>
      </c>
      <c r="J6" s="29">
        <f t="shared" si="0"/>
        <v>23815320</v>
      </c>
      <c r="K6" s="30">
        <f t="shared" si="1"/>
        <v>0.49738791832889429</v>
      </c>
      <c r="L6" s="26">
        <f>J6/J20</f>
        <v>457.90766982637621</v>
      </c>
    </row>
    <row r="7" spans="1:13" ht="15.75" thickBot="1" x14ac:dyDescent="0.3">
      <c r="A7" s="3" t="s">
        <v>14</v>
      </c>
      <c r="B7" s="4">
        <v>35770272</v>
      </c>
      <c r="C7" s="4">
        <v>35466991</v>
      </c>
      <c r="D7" s="4">
        <v>1048308</v>
      </c>
      <c r="E7" s="4">
        <v>2522775</v>
      </c>
      <c r="F7" s="4">
        <v>2679695</v>
      </c>
      <c r="G7" s="4">
        <v>3036578</v>
      </c>
      <c r="H7" s="4">
        <v>25386838</v>
      </c>
      <c r="I7" s="4">
        <v>8218813</v>
      </c>
      <c r="J7" s="29">
        <f t="shared" si="0"/>
        <v>9287356</v>
      </c>
      <c r="K7" s="30">
        <f t="shared" si="1"/>
        <v>0.19396836438138837</v>
      </c>
      <c r="L7" s="26">
        <f>J7/J23</f>
        <v>459.7245817245817</v>
      </c>
    </row>
    <row r="8" spans="1:13" ht="15.75" thickBot="1" x14ac:dyDescent="0.3"/>
    <row r="9" spans="1:13" ht="60.75" thickBot="1" x14ac:dyDescent="0.3">
      <c r="A9" s="5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15" t="s">
        <v>8</v>
      </c>
      <c r="J9" s="27" t="s">
        <v>21</v>
      </c>
    </row>
    <row r="10" spans="1:13" ht="15.75" thickBot="1" x14ac:dyDescent="0.3">
      <c r="A10" s="7" t="s">
        <v>15</v>
      </c>
      <c r="B10" s="8">
        <v>262599</v>
      </c>
      <c r="C10" s="8">
        <v>192588</v>
      </c>
      <c r="D10" s="8">
        <v>32984</v>
      </c>
      <c r="E10" s="8">
        <v>37880</v>
      </c>
      <c r="F10" s="8">
        <v>21682</v>
      </c>
      <c r="G10" s="8">
        <v>16757</v>
      </c>
      <c r="H10" s="8">
        <v>29876</v>
      </c>
      <c r="I10" s="16">
        <v>19218</v>
      </c>
      <c r="J10" s="31">
        <f>SUM(D10:G10)</f>
        <v>109303</v>
      </c>
    </row>
    <row r="11" spans="1:13" ht="89.25" customHeight="1" x14ac:dyDescent="0.25">
      <c r="A11" s="33" t="s">
        <v>16</v>
      </c>
      <c r="B11" s="9">
        <v>88270</v>
      </c>
      <c r="C11" s="9">
        <v>67301</v>
      </c>
      <c r="D11" s="9">
        <v>10799</v>
      </c>
      <c r="E11" s="9">
        <v>13165</v>
      </c>
      <c r="F11" s="9">
        <v>7942</v>
      </c>
      <c r="G11" s="9">
        <v>6457</v>
      </c>
      <c r="H11" s="9">
        <v>11963</v>
      </c>
      <c r="I11" s="17">
        <v>7065</v>
      </c>
      <c r="J11" s="31">
        <f>SUM(D11:G11)</f>
        <v>38363</v>
      </c>
    </row>
    <row r="12" spans="1:13" x14ac:dyDescent="0.25">
      <c r="A12" s="34"/>
      <c r="B12" s="10">
        <v>-0.33600000000000002</v>
      </c>
      <c r="C12" s="10">
        <v>-0.34899999999999998</v>
      </c>
      <c r="D12" s="10">
        <v>-0.32700000000000001</v>
      </c>
      <c r="E12" s="10">
        <v>-0.34799999999999998</v>
      </c>
      <c r="F12" s="10">
        <v>-0.36599999999999999</v>
      </c>
      <c r="G12" s="10">
        <v>-0.38500000000000001</v>
      </c>
      <c r="H12" s="10">
        <v>-0.4</v>
      </c>
      <c r="I12" s="18">
        <v>-0.36799999999999999</v>
      </c>
      <c r="J12" s="32">
        <f>J11/J10</f>
        <v>0.35097847268601962</v>
      </c>
    </row>
    <row r="13" spans="1:13" ht="15.75" thickBot="1" x14ac:dyDescent="0.3">
      <c r="A13" s="35"/>
      <c r="B13" s="11"/>
      <c r="C13" s="11"/>
      <c r="D13" s="11"/>
      <c r="E13" s="11"/>
      <c r="F13" s="11"/>
      <c r="G13" s="11"/>
      <c r="H13" s="11"/>
      <c r="I13" s="19"/>
      <c r="J13" s="28"/>
    </row>
    <row r="14" spans="1:13" ht="59.25" customHeight="1" x14ac:dyDescent="0.25">
      <c r="A14" s="33" t="s">
        <v>17</v>
      </c>
      <c r="B14" s="9">
        <v>124272</v>
      </c>
      <c r="C14" s="9">
        <v>94304</v>
      </c>
      <c r="D14" s="9">
        <v>14855</v>
      </c>
      <c r="E14" s="9">
        <v>18495</v>
      </c>
      <c r="F14" s="9">
        <v>11166</v>
      </c>
      <c r="G14" s="9">
        <v>9130</v>
      </c>
      <c r="H14" s="9">
        <v>16744</v>
      </c>
      <c r="I14" s="17">
        <v>9773</v>
      </c>
      <c r="J14" s="31">
        <f>SUM(D14:G14)</f>
        <v>53646</v>
      </c>
    </row>
    <row r="15" spans="1:13" x14ac:dyDescent="0.25">
      <c r="A15" s="34"/>
      <c r="B15" s="10">
        <v>-0.47299999999999998</v>
      </c>
      <c r="C15" s="10">
        <v>-0.49</v>
      </c>
      <c r="D15" s="10">
        <v>-0.45</v>
      </c>
      <c r="E15" s="10">
        <v>-0.48799999999999999</v>
      </c>
      <c r="F15" s="10">
        <v>-0.51500000000000001</v>
      </c>
      <c r="G15" s="10">
        <v>-0.54500000000000004</v>
      </c>
      <c r="H15" s="10">
        <v>-0.56000000000000005</v>
      </c>
      <c r="I15" s="18">
        <v>-0.50900000000000001</v>
      </c>
      <c r="J15" s="32">
        <f>J14/J10</f>
        <v>0.49080080144186344</v>
      </c>
    </row>
    <row r="16" spans="1:13" ht="15.75" thickBot="1" x14ac:dyDescent="0.3">
      <c r="A16" s="35"/>
      <c r="B16" s="11"/>
      <c r="C16" s="11"/>
      <c r="D16" s="11"/>
      <c r="E16" s="11"/>
      <c r="F16" s="11"/>
      <c r="G16" s="11"/>
      <c r="H16" s="11"/>
      <c r="I16" s="19"/>
      <c r="J16" s="28"/>
    </row>
    <row r="17" spans="1:10" ht="28.5" customHeight="1" x14ac:dyDescent="0.25">
      <c r="A17" s="33" t="s">
        <v>18</v>
      </c>
      <c r="B17" s="9">
        <v>13933</v>
      </c>
      <c r="C17" s="9">
        <v>12521</v>
      </c>
      <c r="D17" s="9">
        <v>1705</v>
      </c>
      <c r="E17" s="9">
        <v>2782</v>
      </c>
      <c r="F17" s="9">
        <v>1830</v>
      </c>
      <c r="G17" s="9">
        <v>1407</v>
      </c>
      <c r="H17" s="9">
        <v>3055</v>
      </c>
      <c r="I17" s="17">
        <v>1871</v>
      </c>
      <c r="J17" s="31">
        <f>SUM(D17:G17)</f>
        <v>7724</v>
      </c>
    </row>
    <row r="18" spans="1:10" x14ac:dyDescent="0.25">
      <c r="A18" s="34"/>
      <c r="B18" s="10">
        <v>-5.2999999999999999E-2</v>
      </c>
      <c r="C18" s="10">
        <v>-6.5000000000000002E-2</v>
      </c>
      <c r="D18" s="10">
        <v>-5.1999999999999998E-2</v>
      </c>
      <c r="E18" s="10">
        <v>-7.2999999999999995E-2</v>
      </c>
      <c r="F18" s="10">
        <v>-8.4000000000000005E-2</v>
      </c>
      <c r="G18" s="10">
        <v>-8.4000000000000005E-2</v>
      </c>
      <c r="H18" s="10">
        <v>-0.10199999999999999</v>
      </c>
      <c r="I18" s="18">
        <v>-9.7000000000000003E-2</v>
      </c>
      <c r="J18" s="32">
        <f>J17/J10</f>
        <v>7.0665946954795389E-2</v>
      </c>
    </row>
    <row r="19" spans="1:10" ht="16.5" thickBot="1" x14ac:dyDescent="0.3">
      <c r="A19" s="35"/>
      <c r="B19" s="12"/>
      <c r="C19" s="12"/>
      <c r="D19" s="11"/>
      <c r="E19" s="11"/>
      <c r="F19" s="12"/>
      <c r="G19" s="12"/>
      <c r="H19" s="12"/>
      <c r="I19" s="19"/>
      <c r="J19" s="28"/>
    </row>
    <row r="20" spans="1:10" ht="29.25" customHeight="1" x14ac:dyDescent="0.25">
      <c r="A20" s="33" t="s">
        <v>19</v>
      </c>
      <c r="B20" s="9">
        <v>120045</v>
      </c>
      <c r="C20" s="9">
        <v>92836</v>
      </c>
      <c r="D20" s="9">
        <v>14293</v>
      </c>
      <c r="E20" s="9">
        <v>17724</v>
      </c>
      <c r="F20" s="9">
        <v>10999</v>
      </c>
      <c r="G20" s="9">
        <v>8993</v>
      </c>
      <c r="H20" s="9">
        <v>18447</v>
      </c>
      <c r="I20" s="17">
        <v>8974</v>
      </c>
      <c r="J20" s="31">
        <f>SUM(D20:G20)</f>
        <v>52009</v>
      </c>
    </row>
    <row r="21" spans="1:10" x14ac:dyDescent="0.25">
      <c r="A21" s="34"/>
      <c r="B21" s="10">
        <v>-0.45700000000000002</v>
      </c>
      <c r="C21" s="10">
        <v>-0.48199999999999998</v>
      </c>
      <c r="D21" s="10">
        <v>-0.433</v>
      </c>
      <c r="E21" s="10">
        <v>-0.46800000000000003</v>
      </c>
      <c r="F21" s="10">
        <v>-0.50700000000000001</v>
      </c>
      <c r="G21" s="10">
        <v>-0.53700000000000003</v>
      </c>
      <c r="H21" s="10">
        <v>-0.61699999999999999</v>
      </c>
      <c r="I21" s="18">
        <v>-0.46700000000000003</v>
      </c>
      <c r="J21" s="32">
        <f>J20/J10</f>
        <v>0.47582408534075005</v>
      </c>
    </row>
    <row r="22" spans="1:10" ht="15.75" thickBot="1" x14ac:dyDescent="0.3">
      <c r="A22" s="35"/>
      <c r="B22" s="11"/>
      <c r="C22" s="11"/>
      <c r="D22" s="11"/>
      <c r="E22" s="11"/>
      <c r="F22" s="11"/>
      <c r="G22" s="11"/>
      <c r="H22" s="11"/>
      <c r="I22" s="19"/>
      <c r="J22" s="28"/>
    </row>
    <row r="23" spans="1:10" ht="29.25" customHeight="1" x14ac:dyDescent="0.25">
      <c r="A23" s="33" t="s">
        <v>20</v>
      </c>
      <c r="B23" s="9">
        <v>46684</v>
      </c>
      <c r="C23" s="9">
        <v>38598</v>
      </c>
      <c r="D23" s="9">
        <v>5348</v>
      </c>
      <c r="E23" s="9">
        <v>7025</v>
      </c>
      <c r="F23" s="9">
        <v>4344</v>
      </c>
      <c r="G23" s="9">
        <v>3485</v>
      </c>
      <c r="H23" s="9">
        <v>10967</v>
      </c>
      <c r="I23" s="17">
        <v>3487</v>
      </c>
      <c r="J23" s="31">
        <f>SUM(D23:G23)</f>
        <v>20202</v>
      </c>
    </row>
    <row r="24" spans="1:10" x14ac:dyDescent="0.25">
      <c r="A24" s="34"/>
      <c r="B24" s="10">
        <v>-0.17799999999999999</v>
      </c>
      <c r="C24" s="10">
        <v>-0.2</v>
      </c>
      <c r="D24" s="10">
        <v>-0.16200000000000001</v>
      </c>
      <c r="E24" s="10">
        <v>-0.185</v>
      </c>
      <c r="F24" s="10">
        <v>-0.2</v>
      </c>
      <c r="G24" s="10">
        <v>-0.20799999999999999</v>
      </c>
      <c r="H24" s="10">
        <v>-0.36699999999999999</v>
      </c>
      <c r="I24" s="18">
        <v>-0.18099999999999999</v>
      </c>
      <c r="J24" s="32">
        <f>J23/J10</f>
        <v>0.18482566809694154</v>
      </c>
    </row>
    <row r="25" spans="1:10" ht="15.75" thickBot="1" x14ac:dyDescent="0.3">
      <c r="A25" s="35"/>
      <c r="B25" s="11"/>
      <c r="C25" s="11"/>
      <c r="D25" s="11"/>
      <c r="E25" s="11"/>
      <c r="F25" s="11"/>
      <c r="G25" s="11"/>
      <c r="H25" s="11"/>
      <c r="I25" s="19"/>
    </row>
    <row r="26" spans="1:10" x14ac:dyDescent="0.25">
      <c r="A26" s="13"/>
    </row>
    <row r="27" spans="1:10" x14ac:dyDescent="0.25">
      <c r="A27" s="13"/>
    </row>
    <row r="28" spans="1:10" x14ac:dyDescent="0.25">
      <c r="A28" s="13"/>
    </row>
    <row r="30" spans="1:10" x14ac:dyDescent="0.25">
      <c r="A30" s="14"/>
    </row>
  </sheetData>
  <mergeCells count="5">
    <mergeCell ref="A11:A13"/>
    <mergeCell ref="A14:A16"/>
    <mergeCell ref="A17:A19"/>
    <mergeCell ref="A20:A22"/>
    <mergeCell ref="A23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6464-6D29-483A-A520-012646DEDD94}">
  <dimension ref="A1:D6"/>
  <sheetViews>
    <sheetView workbookViewId="0">
      <selection activeCell="F19" sqref="F19"/>
    </sheetView>
  </sheetViews>
  <sheetFormatPr defaultRowHeight="15" x14ac:dyDescent="0.25"/>
  <cols>
    <col min="1" max="1" width="36.42578125" customWidth="1"/>
    <col min="2" max="2" width="23.5703125" customWidth="1"/>
    <col min="3" max="3" width="16.42578125" customWidth="1"/>
  </cols>
  <sheetData>
    <row r="1" spans="1:4" ht="45" x14ac:dyDescent="0.25">
      <c r="A1" s="20"/>
      <c r="B1" s="21" t="s">
        <v>27</v>
      </c>
      <c r="C1" s="22" t="s">
        <v>28</v>
      </c>
      <c r="D1" s="21" t="s">
        <v>29</v>
      </c>
    </row>
    <row r="2" spans="1:4" x14ac:dyDescent="0.25">
      <c r="A2" s="20" t="s">
        <v>22</v>
      </c>
      <c r="B2" s="23">
        <f>'$ per customer'!J12</f>
        <v>0.35097847268601962</v>
      </c>
      <c r="C2" s="24">
        <v>0.2</v>
      </c>
      <c r="D2" s="23">
        <f>'$ per customer'!K3</f>
        <v>0.36258678508913922</v>
      </c>
    </row>
    <row r="3" spans="1:4" x14ac:dyDescent="0.25">
      <c r="A3" s="20" t="s">
        <v>23</v>
      </c>
      <c r="B3" s="23">
        <f>'$ per customer'!J15</f>
        <v>0.49080080144186344</v>
      </c>
      <c r="C3" s="24">
        <v>0.33</v>
      </c>
      <c r="D3" s="23">
        <f>'$ per customer'!K4</f>
        <v>0.5096426066769969</v>
      </c>
    </row>
    <row r="4" spans="1:4" x14ac:dyDescent="0.25">
      <c r="A4" s="20" t="s">
        <v>24</v>
      </c>
      <c r="B4" s="23">
        <f>'$ per customer'!J18</f>
        <v>7.0665946954795389E-2</v>
      </c>
      <c r="C4" s="20"/>
      <c r="D4" s="23">
        <f>'$ per customer'!K5</f>
        <v>7.7770709527124005E-2</v>
      </c>
    </row>
    <row r="5" spans="1:4" x14ac:dyDescent="0.25">
      <c r="A5" s="20" t="s">
        <v>25</v>
      </c>
      <c r="B5" s="23">
        <f>'$ per customer'!J21</f>
        <v>0.47582408534075005</v>
      </c>
      <c r="C5" s="24">
        <v>0.46</v>
      </c>
      <c r="D5" s="23">
        <f>'$ per customer'!K6</f>
        <v>0.49738791832889429</v>
      </c>
    </row>
    <row r="6" spans="1:4" x14ac:dyDescent="0.25">
      <c r="A6" s="20" t="s">
        <v>26</v>
      </c>
      <c r="B6" s="23">
        <f>'$ per customer'!J24</f>
        <v>0.18482566809694154</v>
      </c>
      <c r="C6" s="24">
        <v>0.16</v>
      </c>
      <c r="D6" s="23">
        <f>'$ per customer'!K7</f>
        <v>0.19396836438138837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CF8D04-E65D-40AE-B4B7-CF86AD7D2913}"/>
</file>

<file path=customXml/itemProps2.xml><?xml version="1.0" encoding="utf-8"?>
<ds:datastoreItem xmlns:ds="http://schemas.openxmlformats.org/officeDocument/2006/customXml" ds:itemID="{CCB635CF-EAE4-4E01-8E23-A5614FBD50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DF8A3-DA3E-4D34-88BD-49C6B877BCF2}"/>
</file>

<file path=customXml/itemProps4.xml><?xml version="1.0" encoding="utf-8"?>
<ds:datastoreItem xmlns:ds="http://schemas.openxmlformats.org/officeDocument/2006/customXml" ds:itemID="{97C8EC3A-8FA0-4D23-B524-FB5267F19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$ per customer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Alex Pfeifer-Rosenblum</cp:lastModifiedBy>
  <dcterms:created xsi:type="dcterms:W3CDTF">2015-06-05T18:17:20Z</dcterms:created>
  <dcterms:modified xsi:type="dcterms:W3CDTF">2023-12-08T18:03:17Z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