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815" activeTab="0"/>
  </bookViews>
  <sheets>
    <sheet name="GRC " sheetId="1" r:id="rId1"/>
  </sheets>
  <definedNames>
    <definedName name="Capacity">#REF!</definedName>
    <definedName name="_xlnm.Print_Area" localSheetId="0">'GRC '!$A$1:$Q$29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<sst xmlns="http://schemas.openxmlformats.org/spreadsheetml/2006/main" count="28" uniqueCount="28">
  <si>
    <t>GRC Power Cost Projections</t>
  </si>
  <si>
    <t>Rate Year AURORA + Non-AURORA Power Costs</t>
  </si>
  <si>
    <t>General Rate Case Rate Year: March 2005 - February 2006</t>
  </si>
  <si>
    <t>Rate Year</t>
  </si>
  <si>
    <t>Coal Fuel</t>
  </si>
  <si>
    <t>Natural Gas Fuel</t>
  </si>
  <si>
    <t>Purchase &amp; Interchange</t>
  </si>
  <si>
    <t>Other Power Supply</t>
  </si>
  <si>
    <t>Wheeling</t>
  </si>
  <si>
    <t>Secondary Sales</t>
  </si>
  <si>
    <t>Subtotal</t>
  </si>
  <si>
    <t>Non-Core Gas</t>
  </si>
  <si>
    <t>Subtotal with Non-Core Gas</t>
  </si>
  <si>
    <t>Load in MWh</t>
  </si>
  <si>
    <t>Delivered Load</t>
  </si>
  <si>
    <t>Revenue Requirement Adjustments:</t>
  </si>
  <si>
    <t>Before adjustment</t>
  </si>
  <si>
    <t>Tenaska Prudence Disallowance</t>
  </si>
  <si>
    <t>March Point 2 Prudence Disallowance</t>
  </si>
  <si>
    <t>Net Power Costs</t>
  </si>
  <si>
    <t>Production O&amp;M (including ben &amp; p/r tax)</t>
  </si>
  <si>
    <t>Colstrip 500 KV Expense</t>
  </si>
  <si>
    <t>Net Costs for Revenue Requirement</t>
  </si>
  <si>
    <t>Tenaska Buyout Disallowance</t>
  </si>
  <si>
    <t>As Filed</t>
  </si>
  <si>
    <t>Diff = Est. Buyout Disallow</t>
  </si>
  <si>
    <t>LN</t>
  </si>
  <si>
    <t>(dollars in 000s)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</si>
</sst>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#,##0.0_)"/>
    <numFmt numFmtId="167" formatCode="0.00000"/>
    <numFmt numFmtId="168" formatCode="0.0000"/>
    <numFmt numFmtId="169" formatCode="0.000"/>
    <numFmt numFmtId="170" formatCode="0.0"/>
    <numFmt numFmtId="171" formatCode="0.000000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_(* #,##0.0000000_);_(* \(#,##0.0000000\);_(* &quot;-&quot;??_);_(@_)"/>
    <numFmt numFmtId="179" formatCode="_(* #,##0.00000000_);_(* \(#,##0.00000000\);_(* &quot;-&quot;??_);_(@_)"/>
    <numFmt numFmtId="180" formatCode="_(* #,##0.000000000_);_(* \(#,##0.000000000\);_(* &quot;-&quot;??_);_(@_)"/>
    <numFmt numFmtId="181" formatCode="_(* #,##0.0000000000_);_(* \(#,##0.0000000000\);_(* &quot;-&quot;??_);_(@_)"/>
    <numFmt numFmtId="182" formatCode="_(* #,##0.00000000000_);_(* \(#,##0.00000000000\);_(* &quot;-&quot;??_);_(@_)"/>
    <numFmt numFmtId="183" formatCode="_(* #,##0.0000000000_);_(* \(#,##0.0000000000\);_(* &quot;-&quot;??????????_);_(@_)"/>
    <numFmt numFmtId="184" formatCode="0.00000000"/>
    <numFmt numFmtId="185" formatCode="0.0000000"/>
    <numFmt numFmtId="186" formatCode="0.000000000"/>
    <numFmt numFmtId="187" formatCode="_(&quot;$&quot;* #,##0.0_);_(&quot;$&quot;* \(#,##0.0\);_(&quot;$&quot;* &quot;-&quot;??_);_(@_)"/>
    <numFmt numFmtId="188" formatCode="_(* #,##0.0_);_(* \(#,##0.0\);_(* &quot;-&quot;?_);_(@_)"/>
    <numFmt numFmtId="189" formatCode="_(&quot;$&quot;* #,##0_);_(&quot;$&quot;* \(#,##0\);_(&quot;$&quot;* &quot;-&quot;??_);_(@_)"/>
    <numFmt numFmtId="190" formatCode="0.0%"/>
    <numFmt numFmtId="191" formatCode="_(&quot;$&quot;* #,##0.000_);_(&quot;$&quot;* \(#,##0.000\);_(&quot;$&quot;* &quot;-&quot;??_);_(@_)"/>
    <numFmt numFmtId="192" formatCode="_(&quot;$&quot;* #,##0.0000_);_(&quot;$&quot;* \(#,##0.0000\);_(&quot;$&quot;* &quot;-&quot;??_);_(@_)"/>
    <numFmt numFmtId="193" formatCode="&quot;$&quot;#,##0.0_);[Red]\(&quot;$&quot;#,##0.0\)"/>
    <numFmt numFmtId="194" formatCode="mmmm\ d\,\ yyyy"/>
    <numFmt numFmtId="195" formatCode="_(* #,##0.0_);_(* \(#,##0.0\);_(* &quot;-&quot;_);_(@_)"/>
    <numFmt numFmtId="196" formatCode="_(* #,##0.00_);_(* \(#,##0.00\);_(* &quot;-&quot;_);_(@_)"/>
    <numFmt numFmtId="197" formatCode="0.0000000000000000%"/>
    <numFmt numFmtId="198" formatCode="0.000%"/>
    <numFmt numFmtId="199" formatCode="0.000000000000000000%"/>
    <numFmt numFmtId="200" formatCode="0.0000%"/>
    <numFmt numFmtId="201" formatCode="yyyy"/>
    <numFmt numFmtId="202" formatCode="###;&quot;MW &quot;\ "/>
    <numFmt numFmtId="203" formatCode="###_;&quot;MW&quot;"/>
    <numFmt numFmtId="204" formatCode="&quot;Tax Expense @ &quot;0%"/>
    <numFmt numFmtId="205" formatCode="&quot;Marsten Escalation &quot;0.0%"/>
    <numFmt numFmtId="206" formatCode="_(&quot;$&quot;* #,##0.000_);_(&quot;$&quot;* \(#,##0.000\);_(&quot;$&quot;* &quot;-&quot;???_);_(@_)"/>
    <numFmt numFmtId="207" formatCode="_(* #,##0.000_);_(* \(#,##0.000\);_(* &quot;-&quot;???_);_(@_)"/>
    <numFmt numFmtId="208" formatCode="&quot;$&quot;#,##0.000_);[Red]\(&quot;$&quot;#,##0.000\)"/>
    <numFmt numFmtId="209" formatCode="&quot;$&quot;#,##0.0000_);[Red]\(&quot;$&quot;#,##0.0000\)"/>
    <numFmt numFmtId="210" formatCode="#,##0.000000000_);[Red]\(#,##0.000000000\)"/>
  </numFmts>
  <fonts count="11">
    <font>
      <sz val="10"/>
      <name val="Arial"/>
      <family val="0"/>
    </font>
    <font>
      <sz val="10"/>
      <color indexed="8"/>
      <name val="MS Sans Serif"/>
      <family val="0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7" fillId="0" borderId="0" xfId="0" applyFont="1" applyAlignment="1">
      <alignment/>
    </xf>
    <xf numFmtId="17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89" fontId="0" fillId="0" borderId="0" xfId="0" applyNumberFormat="1" applyAlignment="1">
      <alignment/>
    </xf>
    <xf numFmtId="173" fontId="0" fillId="0" borderId="0" xfId="15" applyNumberFormat="1" applyAlignment="1">
      <alignment/>
    </xf>
    <xf numFmtId="0" fontId="0" fillId="0" borderId="0" xfId="0" applyAlignment="1">
      <alignment horizontal="center"/>
    </xf>
    <xf numFmtId="0" fontId="6" fillId="0" borderId="1" xfId="0" applyFont="1" applyBorder="1" applyAlignment="1">
      <alignment/>
    </xf>
    <xf numFmtId="189" fontId="0" fillId="0" borderId="1" xfId="17" applyNumberFormat="1" applyBorder="1" applyAlignment="1">
      <alignment/>
    </xf>
    <xf numFmtId="0" fontId="6" fillId="0" borderId="2" xfId="0" applyFont="1" applyBorder="1" applyAlignment="1">
      <alignment/>
    </xf>
    <xf numFmtId="189" fontId="0" fillId="0" borderId="2" xfId="0" applyNumberFormat="1" applyBorder="1" applyAlignment="1">
      <alignment/>
    </xf>
    <xf numFmtId="43" fontId="0" fillId="0" borderId="0" xfId="15" applyAlignment="1">
      <alignment/>
    </xf>
    <xf numFmtId="173" fontId="8" fillId="0" borderId="0" xfId="15" applyNumberFormat="1" applyFont="1" applyFill="1" applyAlignment="1">
      <alignment horizontal="right"/>
    </xf>
    <xf numFmtId="173" fontId="8" fillId="0" borderId="0" xfId="15" applyNumberFormat="1" applyFont="1" applyAlignment="1">
      <alignment/>
    </xf>
    <xf numFmtId="10" fontId="9" fillId="0" borderId="0" xfId="0" applyNumberFormat="1" applyFont="1" applyFill="1" applyAlignment="1">
      <alignment/>
    </xf>
    <xf numFmtId="190" fontId="8" fillId="0" borderId="0" xfId="20" applyNumberFormat="1" applyFont="1" applyAlignment="1">
      <alignment/>
    </xf>
    <xf numFmtId="173" fontId="6" fillId="0" borderId="0" xfId="15" applyNumberFormat="1" applyFont="1" applyAlignment="1">
      <alignment horizontal="right"/>
    </xf>
    <xf numFmtId="173" fontId="0" fillId="0" borderId="0" xfId="15" applyNumberFormat="1" applyFont="1" applyAlignment="1">
      <alignment horizontal="right"/>
    </xf>
    <xf numFmtId="189" fontId="0" fillId="0" borderId="0" xfId="17" applyNumberFormat="1" applyFont="1" applyAlignment="1">
      <alignment/>
    </xf>
    <xf numFmtId="190" fontId="0" fillId="0" borderId="0" xfId="20" applyNumberFormat="1" applyFont="1" applyFill="1" applyAlignment="1">
      <alignment/>
    </xf>
    <xf numFmtId="189" fontId="0" fillId="0" borderId="0" xfId="17" applyNumberFormat="1" applyFont="1" applyAlignment="1">
      <alignment horizontal="right"/>
    </xf>
    <xf numFmtId="173" fontId="0" fillId="0" borderId="0" xfId="15" applyNumberFormat="1" applyFont="1" applyAlignment="1">
      <alignment/>
    </xf>
    <xf numFmtId="173" fontId="0" fillId="0" borderId="0" xfId="15" applyNumberFormat="1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173" fontId="8" fillId="0" borderId="0" xfId="15" applyNumberFormat="1" applyFont="1" applyBorder="1" applyAlignment="1">
      <alignment/>
    </xf>
    <xf numFmtId="173" fontId="0" fillId="0" borderId="0" xfId="15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17" fontId="7" fillId="0" borderId="0" xfId="0" applyNumberFormat="1" applyFont="1" applyBorder="1" applyAlignment="1">
      <alignment/>
    </xf>
    <xf numFmtId="189" fontId="0" fillId="0" borderId="0" xfId="0" applyNumberFormat="1" applyBorder="1" applyAlignment="1">
      <alignment/>
    </xf>
    <xf numFmtId="173" fontId="0" fillId="0" borderId="0" xfId="15" applyNumberFormat="1" applyBorder="1" applyAlignment="1">
      <alignment/>
    </xf>
    <xf numFmtId="0" fontId="0" fillId="0" borderId="0" xfId="0" applyBorder="1" applyAlignment="1">
      <alignment horizontal="center"/>
    </xf>
    <xf numFmtId="189" fontId="0" fillId="0" borderId="0" xfId="17" applyNumberFormat="1" applyBorder="1" applyAlignment="1">
      <alignment/>
    </xf>
    <xf numFmtId="173" fontId="8" fillId="0" borderId="0" xfId="15" applyNumberFormat="1" applyFont="1" applyFill="1" applyBorder="1" applyAlignment="1">
      <alignment horizontal="right"/>
    </xf>
    <xf numFmtId="10" fontId="9" fillId="0" borderId="0" xfId="0" applyNumberFormat="1" applyFont="1" applyFill="1" applyBorder="1" applyAlignment="1">
      <alignment/>
    </xf>
    <xf numFmtId="173" fontId="0" fillId="0" borderId="0" xfId="15" applyNumberFormat="1" applyFont="1" applyBorder="1" applyAlignment="1">
      <alignment horizontal="right"/>
    </xf>
    <xf numFmtId="189" fontId="0" fillId="0" borderId="0" xfId="17" applyNumberFormat="1" applyFont="1" applyBorder="1" applyAlignment="1">
      <alignment/>
    </xf>
    <xf numFmtId="190" fontId="0" fillId="0" borderId="0" xfId="20" applyNumberFormat="1" applyFont="1" applyBorder="1" applyAlignment="1">
      <alignment/>
    </xf>
    <xf numFmtId="44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7" fontId="0" fillId="0" borderId="0" xfId="0" applyNumberFormat="1" applyFill="1" applyAlignment="1">
      <alignment/>
    </xf>
    <xf numFmtId="173" fontId="8" fillId="2" borderId="3" xfId="15" applyNumberFormat="1" applyFont="1" applyFill="1" applyBorder="1" applyAlignment="1">
      <alignment/>
    </xf>
    <xf numFmtId="173" fontId="0" fillId="2" borderId="3" xfId="15" applyNumberFormat="1" applyFont="1" applyFill="1" applyBorder="1" applyAlignment="1">
      <alignment/>
    </xf>
    <xf numFmtId="173" fontId="6" fillId="2" borderId="3" xfId="15" applyNumberFormat="1" applyFont="1" applyFill="1" applyBorder="1" applyAlignment="1">
      <alignment horizontal="right"/>
    </xf>
    <xf numFmtId="173" fontId="0" fillId="2" borderId="4" xfId="15" applyNumberFormat="1" applyFont="1" applyFill="1" applyBorder="1" applyAlignment="1">
      <alignment/>
    </xf>
    <xf numFmtId="173" fontId="8" fillId="2" borderId="5" xfId="15" applyNumberFormat="1" applyFont="1" applyFill="1" applyBorder="1" applyAlignment="1">
      <alignment/>
    </xf>
    <xf numFmtId="173" fontId="8" fillId="2" borderId="6" xfId="15" applyNumberFormat="1" applyFont="1" applyFill="1" applyBorder="1" applyAlignment="1">
      <alignment/>
    </xf>
    <xf numFmtId="173" fontId="0" fillId="2" borderId="6" xfId="15" applyNumberFormat="1" applyFont="1" applyFill="1" applyBorder="1" applyAlignment="1">
      <alignment/>
    </xf>
    <xf numFmtId="173" fontId="8" fillId="2" borderId="7" xfId="15" applyNumberFormat="1" applyFont="1" applyFill="1" applyBorder="1" applyAlignment="1">
      <alignment/>
    </xf>
    <xf numFmtId="173" fontId="8" fillId="2" borderId="8" xfId="15" applyNumberFormat="1" applyFont="1" applyFill="1" applyBorder="1" applyAlignment="1">
      <alignment/>
    </xf>
    <xf numFmtId="173" fontId="8" fillId="2" borderId="9" xfId="15" applyNumberFormat="1" applyFont="1" applyFill="1" applyBorder="1" applyAlignment="1">
      <alignment/>
    </xf>
    <xf numFmtId="173" fontId="0" fillId="2" borderId="9" xfId="15" applyNumberFormat="1" applyFont="1" applyFill="1" applyBorder="1" applyAlignment="1">
      <alignment horizontal="right"/>
    </xf>
    <xf numFmtId="190" fontId="0" fillId="2" borderId="9" xfId="20" applyNumberFormat="1" applyFont="1" applyFill="1" applyBorder="1" applyAlignment="1">
      <alignment/>
    </xf>
    <xf numFmtId="189" fontId="0" fillId="2" borderId="9" xfId="17" applyNumberFormat="1" applyFont="1" applyFill="1" applyBorder="1" applyAlignment="1">
      <alignment horizontal="right"/>
    </xf>
    <xf numFmtId="173" fontId="0" fillId="2" borderId="10" xfId="15" applyNumberFormat="1" applyFont="1" applyFill="1" applyBorder="1" applyAlignment="1">
      <alignment/>
    </xf>
    <xf numFmtId="173" fontId="8" fillId="0" borderId="0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/>
    </xf>
    <xf numFmtId="173" fontId="6" fillId="0" borderId="11" xfId="15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/>
    </xf>
    <xf numFmtId="189" fontId="0" fillId="2" borderId="12" xfId="0" applyNumberFormat="1" applyFill="1" applyBorder="1" applyAlignment="1">
      <alignment/>
    </xf>
    <xf numFmtId="189" fontId="6" fillId="2" borderId="13" xfId="0" applyNumberFormat="1" applyFont="1" applyFill="1" applyBorder="1" applyAlignment="1">
      <alignment/>
    </xf>
    <xf numFmtId="173" fontId="6" fillId="2" borderId="14" xfId="15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tabSelected="1" zoomScale="75" zoomScaleNormal="75" workbookViewId="0" topLeftCell="A1">
      <selection activeCell="S27" sqref="S27"/>
    </sheetView>
  </sheetViews>
  <sheetFormatPr defaultColWidth="9.140625" defaultRowHeight="12.75"/>
  <cols>
    <col min="1" max="1" width="3.57421875" style="0" bestFit="1" customWidth="1"/>
    <col min="2" max="2" width="6.28125" style="0" customWidth="1"/>
    <col min="3" max="3" width="2.00390625" style="0" customWidth="1"/>
    <col min="4" max="4" width="26.28125" style="0" customWidth="1"/>
    <col min="5" max="5" width="9.28125" style="0" bestFit="1" customWidth="1"/>
    <col min="7" max="7" width="9.421875" style="0" bestFit="1" customWidth="1"/>
    <col min="9" max="9" width="9.00390625" style="0" bestFit="1" customWidth="1"/>
    <col min="10" max="10" width="9.421875" style="0" bestFit="1" customWidth="1"/>
    <col min="11" max="11" width="10.28125" style="0" customWidth="1"/>
    <col min="13" max="13" width="11.28125" style="0" customWidth="1"/>
    <col min="14" max="14" width="10.28125" style="0" customWidth="1"/>
    <col min="15" max="15" width="9.8515625" style="0" customWidth="1"/>
    <col min="16" max="16" width="10.00390625" style="0" customWidth="1"/>
    <col min="17" max="17" width="12.00390625" style="0" bestFit="1" customWidth="1"/>
    <col min="18" max="18" width="5.00390625" style="0" customWidth="1"/>
  </cols>
  <sheetData>
    <row r="1" spans="3:17" ht="18">
      <c r="C1" s="73" t="s">
        <v>0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3:17" ht="18">
      <c r="C2" s="1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3:17" ht="24" customHeight="1">
      <c r="C3" s="72" t="s">
        <v>27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3:17" ht="12.75" customHeigh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3:17" ht="30" customHeight="1">
      <c r="C5" s="48" t="s">
        <v>2</v>
      </c>
      <c r="D5" s="49"/>
      <c r="E5" s="49"/>
      <c r="F5" s="49"/>
      <c r="G5" s="50"/>
      <c r="H5" s="50"/>
      <c r="I5" s="50"/>
      <c r="J5" s="50"/>
      <c r="K5" s="4"/>
      <c r="L5" s="4"/>
      <c r="M5" s="4"/>
      <c r="N5" s="4"/>
      <c r="O5" s="4"/>
      <c r="P5" s="4"/>
      <c r="Q5" s="4"/>
    </row>
    <row r="6" spans="1:17" s="5" customFormat="1" ht="12.75">
      <c r="A6" t="s">
        <v>26</v>
      </c>
      <c r="E6" s="6">
        <v>38412</v>
      </c>
      <c r="F6" s="6">
        <v>38443</v>
      </c>
      <c r="G6" s="6">
        <v>38473</v>
      </c>
      <c r="H6" s="6">
        <v>38504</v>
      </c>
      <c r="I6" s="6">
        <v>38534</v>
      </c>
      <c r="J6" s="6">
        <v>38565</v>
      </c>
      <c r="K6" s="6">
        <v>38596</v>
      </c>
      <c r="L6" s="6">
        <v>38626</v>
      </c>
      <c r="M6" s="6">
        <v>38657</v>
      </c>
      <c r="N6" s="6">
        <v>38687</v>
      </c>
      <c r="O6" s="6">
        <v>38718</v>
      </c>
      <c r="P6" s="6">
        <v>38749</v>
      </c>
      <c r="Q6" s="7" t="s">
        <v>3</v>
      </c>
    </row>
    <row r="7" spans="1:17" s="5" customFormat="1" ht="12.75" customHeight="1">
      <c r="A7">
        <v>1</v>
      </c>
      <c r="B7" s="8">
        <v>501</v>
      </c>
      <c r="C7" s="8"/>
      <c r="D7" s="9" t="s">
        <v>4</v>
      </c>
      <c r="E7" s="10">
        <v>3388.5968667478733</v>
      </c>
      <c r="F7" s="10">
        <v>3297.401217122975</v>
      </c>
      <c r="G7" s="10">
        <v>2774.255295175116</v>
      </c>
      <c r="H7" s="10">
        <v>2919.316355881663</v>
      </c>
      <c r="I7" s="10">
        <v>3388.5968667478733</v>
      </c>
      <c r="J7" s="10">
        <v>3388.5968667478733</v>
      </c>
      <c r="K7" s="10">
        <v>3297.401217122975</v>
      </c>
      <c r="L7" s="10">
        <v>3388.5968667478733</v>
      </c>
      <c r="M7" s="10">
        <v>3297.401217122975</v>
      </c>
      <c r="N7" s="10">
        <v>3388.5968667478733</v>
      </c>
      <c r="O7" s="10">
        <v>3488.466913009147</v>
      </c>
      <c r="P7" s="10">
        <v>3206.8485041965973</v>
      </c>
      <c r="Q7" s="10">
        <f aca="true" t="shared" si="0" ref="Q7:Q12">SUM(E7:P7)</f>
        <v>39224.07505337082</v>
      </c>
    </row>
    <row r="8" spans="1:17" s="5" customFormat="1" ht="12.75">
      <c r="A8">
        <v>2</v>
      </c>
      <c r="B8" s="8">
        <v>547</v>
      </c>
      <c r="C8" s="8"/>
      <c r="D8" s="9" t="s">
        <v>5</v>
      </c>
      <c r="E8" s="11">
        <v>5458.487382886721</v>
      </c>
      <c r="F8" s="11">
        <v>4957.487327548971</v>
      </c>
      <c r="G8" s="11">
        <v>4506.732013648968</v>
      </c>
      <c r="H8" s="11">
        <v>4572.049491920749</v>
      </c>
      <c r="I8" s="11">
        <v>7250.855638970533</v>
      </c>
      <c r="J8" s="11">
        <v>11646.458704400693</v>
      </c>
      <c r="K8" s="11">
        <v>14152.400380748877</v>
      </c>
      <c r="L8" s="11">
        <v>10355.835476947506</v>
      </c>
      <c r="M8" s="11">
        <v>10438.930042899558</v>
      </c>
      <c r="N8" s="11">
        <v>10936.354079156306</v>
      </c>
      <c r="O8" s="11">
        <v>11964.19216498969</v>
      </c>
      <c r="P8" s="11">
        <v>10138.640400105263</v>
      </c>
      <c r="Q8" s="11">
        <f t="shared" si="0"/>
        <v>106378.42310422381</v>
      </c>
    </row>
    <row r="9" spans="1:17" s="5" customFormat="1" ht="12.75">
      <c r="A9">
        <v>3</v>
      </c>
      <c r="B9" s="8">
        <v>555</v>
      </c>
      <c r="C9" s="8"/>
      <c r="D9" s="9" t="s">
        <v>6</v>
      </c>
      <c r="E9" s="11">
        <v>53882.59796001719</v>
      </c>
      <c r="F9" s="11">
        <v>40418.01321844282</v>
      </c>
      <c r="G9" s="11">
        <v>30917.442548821382</v>
      </c>
      <c r="H9" s="11">
        <v>38314.689385465346</v>
      </c>
      <c r="I9" s="11">
        <v>31765.590805648502</v>
      </c>
      <c r="J9" s="11">
        <v>32970.170799385145</v>
      </c>
      <c r="K9" s="11">
        <v>34849.710043896244</v>
      </c>
      <c r="L9" s="11">
        <v>47034.03159280379</v>
      </c>
      <c r="M9" s="11">
        <v>54332.71005334466</v>
      </c>
      <c r="N9" s="11">
        <v>69724.41172239592</v>
      </c>
      <c r="O9" s="11">
        <v>69075.99805817258</v>
      </c>
      <c r="P9" s="11">
        <v>58735.372571765954</v>
      </c>
      <c r="Q9" s="11">
        <f t="shared" si="0"/>
        <v>562020.7387601595</v>
      </c>
    </row>
    <row r="10" spans="1:17" s="5" customFormat="1" ht="12.75">
      <c r="A10">
        <v>4</v>
      </c>
      <c r="B10" s="8">
        <v>557</v>
      </c>
      <c r="C10" s="8"/>
      <c r="D10" s="9" t="s">
        <v>7</v>
      </c>
      <c r="E10" s="11">
        <v>561.9288909722222</v>
      </c>
      <c r="F10" s="11">
        <v>561.9288909722222</v>
      </c>
      <c r="G10" s="11">
        <v>561.9288909722222</v>
      </c>
      <c r="H10" s="11">
        <v>561.9288909722222</v>
      </c>
      <c r="I10" s="11">
        <v>561.9288909722222</v>
      </c>
      <c r="J10" s="11">
        <v>561.9288909722222</v>
      </c>
      <c r="K10" s="11">
        <v>561.9288909722222</v>
      </c>
      <c r="L10" s="11">
        <v>561.9288909722222</v>
      </c>
      <c r="M10" s="11">
        <v>561.9288909722222</v>
      </c>
      <c r="N10" s="11">
        <v>561.9288909722222</v>
      </c>
      <c r="O10" s="11">
        <v>544.4687522916666</v>
      </c>
      <c r="P10" s="11">
        <v>544.4687522916666</v>
      </c>
      <c r="Q10" s="11">
        <f t="shared" si="0"/>
        <v>6708.2264143055545</v>
      </c>
    </row>
    <row r="11" spans="1:17" s="5" customFormat="1" ht="12.75">
      <c r="A11">
        <v>5</v>
      </c>
      <c r="B11" s="8">
        <v>565</v>
      </c>
      <c r="C11" s="8"/>
      <c r="D11" s="9" t="s">
        <v>8</v>
      </c>
      <c r="E11" s="11">
        <v>3372.6345871659064</v>
      </c>
      <c r="F11" s="11">
        <v>3390.3480470655045</v>
      </c>
      <c r="G11" s="11">
        <v>3385.7194413206253</v>
      </c>
      <c r="H11" s="11">
        <v>3549.0350435911537</v>
      </c>
      <c r="I11" s="11">
        <v>3762.5536069565433</v>
      </c>
      <c r="J11" s="11">
        <v>3572.86702999139</v>
      </c>
      <c r="K11" s="11">
        <v>3879.9131266871464</v>
      </c>
      <c r="L11" s="11">
        <v>3987.534009099584</v>
      </c>
      <c r="M11" s="11">
        <v>3947.9683402693536</v>
      </c>
      <c r="N11" s="11">
        <v>3905.1103506564577</v>
      </c>
      <c r="O11" s="11">
        <v>3862.329130189336</v>
      </c>
      <c r="P11" s="11">
        <v>3851.6195995409944</v>
      </c>
      <c r="Q11" s="11">
        <f t="shared" si="0"/>
        <v>44467.632312533984</v>
      </c>
    </row>
    <row r="12" spans="1:17" ht="12.75">
      <c r="A12">
        <v>6</v>
      </c>
      <c r="B12" s="8">
        <v>447</v>
      </c>
      <c r="C12" s="8"/>
      <c r="D12" s="9" t="s">
        <v>9</v>
      </c>
      <c r="E12" s="11">
        <v>-941.042491022746</v>
      </c>
      <c r="F12" s="11">
        <v>-1749.21597290038</v>
      </c>
      <c r="G12" s="11">
        <v>-506.115049743655</v>
      </c>
      <c r="H12" s="11">
        <v>-1281.22019856772</v>
      </c>
      <c r="I12" s="11">
        <v>-4775.12008870444</v>
      </c>
      <c r="J12" s="11">
        <v>-4701.75882975258</v>
      </c>
      <c r="K12" s="11">
        <v>-4058.01437988283</v>
      </c>
      <c r="L12" s="11">
        <v>-2937.45341389973</v>
      </c>
      <c r="M12" s="11">
        <v>-2542.09089152021</v>
      </c>
      <c r="N12" s="11">
        <v>-1504.75021362307</v>
      </c>
      <c r="O12" s="11">
        <v>-1162.01027170818</v>
      </c>
      <c r="P12" s="11">
        <v>-944.090505981445</v>
      </c>
      <c r="Q12" s="11">
        <f t="shared" si="0"/>
        <v>-27102.88230730698</v>
      </c>
    </row>
    <row r="13" spans="1:17" ht="12.75">
      <c r="A13">
        <v>7</v>
      </c>
      <c r="C13" s="12"/>
      <c r="D13" s="13" t="s">
        <v>10</v>
      </c>
      <c r="E13" s="14">
        <f aca="true" t="shared" si="1" ref="E13:Q13">SUM(E7:E12)</f>
        <v>65723.20319676716</v>
      </c>
      <c r="F13" s="14">
        <f t="shared" si="1"/>
        <v>50875.96272825212</v>
      </c>
      <c r="G13" s="14">
        <f t="shared" si="1"/>
        <v>41639.96314019466</v>
      </c>
      <c r="H13" s="14">
        <f t="shared" si="1"/>
        <v>48635.79896926342</v>
      </c>
      <c r="I13" s="14">
        <f t="shared" si="1"/>
        <v>41954.40572059123</v>
      </c>
      <c r="J13" s="14">
        <f t="shared" si="1"/>
        <v>47438.26346174475</v>
      </c>
      <c r="K13" s="14">
        <f t="shared" si="1"/>
        <v>52683.33927954464</v>
      </c>
      <c r="L13" s="14">
        <f t="shared" si="1"/>
        <v>62390.47342267124</v>
      </c>
      <c r="M13" s="14">
        <f t="shared" si="1"/>
        <v>70036.84765308855</v>
      </c>
      <c r="N13" s="14">
        <f t="shared" si="1"/>
        <v>87011.65169630571</v>
      </c>
      <c r="O13" s="14">
        <f t="shared" si="1"/>
        <v>87773.44474694424</v>
      </c>
      <c r="P13" s="14">
        <f t="shared" si="1"/>
        <v>75532.85932191904</v>
      </c>
      <c r="Q13" s="14">
        <f t="shared" si="1"/>
        <v>731696.2133372867</v>
      </c>
    </row>
    <row r="14" spans="1:17" ht="12.75">
      <c r="A14">
        <v>8</v>
      </c>
      <c r="B14" s="8">
        <v>456</v>
      </c>
      <c r="C14" s="8"/>
      <c r="D14" s="9" t="s">
        <v>11</v>
      </c>
      <c r="E14" s="11">
        <v>-30.008</v>
      </c>
      <c r="F14" s="11">
        <v>-29.04</v>
      </c>
      <c r="G14" s="11">
        <v>0</v>
      </c>
      <c r="H14" s="11">
        <v>-29.04</v>
      </c>
      <c r="I14" s="11">
        <v>-30.008</v>
      </c>
      <c r="J14" s="11">
        <v>-30.008</v>
      </c>
      <c r="K14" s="11">
        <v>-29.04</v>
      </c>
      <c r="L14" s="11">
        <v>-30.008</v>
      </c>
      <c r="M14" s="11">
        <v>-29.04</v>
      </c>
      <c r="N14" s="11">
        <v>-30.008</v>
      </c>
      <c r="O14" s="11">
        <v>-30.008</v>
      </c>
      <c r="P14" s="11">
        <v>-27.104</v>
      </c>
      <c r="Q14" s="11">
        <f>SUM(E14:P14)</f>
        <v>-323.31199999999995</v>
      </c>
    </row>
    <row r="15" spans="1:18" ht="13.5" thickBot="1">
      <c r="A15">
        <v>9</v>
      </c>
      <c r="C15" s="12"/>
      <c r="D15" s="15" t="s">
        <v>12</v>
      </c>
      <c r="E15" s="16">
        <f aca="true" t="shared" si="2" ref="E15:Q15">+E14+E13</f>
        <v>65693.19519676716</v>
      </c>
      <c r="F15" s="16">
        <f t="shared" si="2"/>
        <v>50846.92272825212</v>
      </c>
      <c r="G15" s="16">
        <f t="shared" si="2"/>
        <v>41639.96314019466</v>
      </c>
      <c r="H15" s="16">
        <f t="shared" si="2"/>
        <v>48606.75896926342</v>
      </c>
      <c r="I15" s="16">
        <f t="shared" si="2"/>
        <v>41924.39772059123</v>
      </c>
      <c r="J15" s="16">
        <f t="shared" si="2"/>
        <v>47408.255461744746</v>
      </c>
      <c r="K15" s="16">
        <f t="shared" si="2"/>
        <v>52654.29927954464</v>
      </c>
      <c r="L15" s="16">
        <f t="shared" si="2"/>
        <v>62360.46542267124</v>
      </c>
      <c r="M15" s="16">
        <f t="shared" si="2"/>
        <v>70007.80765308856</v>
      </c>
      <c r="N15" s="16">
        <f t="shared" si="2"/>
        <v>86981.6436963057</v>
      </c>
      <c r="O15" s="16">
        <f t="shared" si="2"/>
        <v>87743.43674694424</v>
      </c>
      <c r="P15" s="16">
        <f t="shared" si="2"/>
        <v>75505.75532191903</v>
      </c>
      <c r="Q15" s="16">
        <f t="shared" si="2"/>
        <v>731372.9013372867</v>
      </c>
      <c r="R15" s="17"/>
    </row>
    <row r="16" spans="1:16" ht="13.5" thickTop="1">
      <c r="A16">
        <v>10</v>
      </c>
      <c r="C16" s="8"/>
      <c r="D16" s="9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8" ht="12.75">
      <c r="A17">
        <v>11</v>
      </c>
      <c r="C17" s="8"/>
      <c r="D17" s="9" t="s">
        <v>13</v>
      </c>
      <c r="E17" s="19">
        <v>1913303.0867276208</v>
      </c>
      <c r="F17" s="19">
        <v>1657047.8589661897</v>
      </c>
      <c r="G17" s="19">
        <v>1577189.5956329047</v>
      </c>
      <c r="H17" s="19">
        <v>1478857.6411510413</v>
      </c>
      <c r="I17" s="19">
        <v>1508754.6961750598</v>
      </c>
      <c r="J17" s="19">
        <v>1537625.9471475722</v>
      </c>
      <c r="K17" s="19">
        <v>1499973.0032750883</v>
      </c>
      <c r="L17" s="19">
        <v>1690860.2184867722</v>
      </c>
      <c r="M17" s="19">
        <v>1881084.5300915895</v>
      </c>
      <c r="N17" s="19">
        <v>2141613.531811506</v>
      </c>
      <c r="O17" s="19">
        <v>2177708.755147295</v>
      </c>
      <c r="P17" s="19">
        <v>1859918.7602856248</v>
      </c>
      <c r="Q17" s="19">
        <f>SUM(E17:P17)</f>
        <v>20923937.624898262</v>
      </c>
      <c r="R17" s="11"/>
    </row>
    <row r="18" spans="1:18" ht="12.75">
      <c r="A18">
        <v>12</v>
      </c>
      <c r="B18" s="20"/>
      <c r="C18" s="8"/>
      <c r="D18" s="9" t="s">
        <v>14</v>
      </c>
      <c r="E18" s="19">
        <v>1790851.689177053</v>
      </c>
      <c r="F18" s="19">
        <v>1550996.7959923535</v>
      </c>
      <c r="G18" s="19">
        <v>1476249.4615123987</v>
      </c>
      <c r="H18" s="19">
        <v>1384210.7521173744</v>
      </c>
      <c r="I18" s="19">
        <v>1412194.395619856</v>
      </c>
      <c r="J18" s="19">
        <v>1439217.8865301274</v>
      </c>
      <c r="K18" s="19">
        <v>1403974.7310654826</v>
      </c>
      <c r="L18" s="19">
        <v>1582645.1645036186</v>
      </c>
      <c r="M18" s="19">
        <v>1760695.1201657278</v>
      </c>
      <c r="N18" s="19">
        <v>2004550.2657755695</v>
      </c>
      <c r="O18" s="19">
        <v>2038335.394817868</v>
      </c>
      <c r="P18" s="19">
        <v>1740883.9596273447</v>
      </c>
      <c r="Q18" s="19">
        <f>SUM(E18:P18)</f>
        <v>19584805.616904773</v>
      </c>
      <c r="R18" s="11"/>
    </row>
    <row r="19" spans="1:17" ht="12.75">
      <c r="A19">
        <v>13</v>
      </c>
      <c r="C19" s="8"/>
      <c r="D19" s="9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2" t="s">
        <v>15</v>
      </c>
      <c r="Q19" s="21"/>
    </row>
    <row r="20" spans="1:17" ht="13.5" thickBot="1">
      <c r="A20">
        <v>14</v>
      </c>
      <c r="C20" s="8"/>
      <c r="D20" s="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3" t="s">
        <v>16</v>
      </c>
      <c r="Q20" s="24">
        <f>+Q15</f>
        <v>731372.9013372867</v>
      </c>
    </row>
    <row r="21" spans="1:17" ht="13.5" thickBot="1">
      <c r="A21">
        <v>15</v>
      </c>
      <c r="C21" s="8"/>
      <c r="D21" s="9"/>
      <c r="E21" s="19"/>
      <c r="F21" s="19"/>
      <c r="G21" s="19"/>
      <c r="H21" s="19"/>
      <c r="I21" s="19"/>
      <c r="J21" s="19"/>
      <c r="K21" s="19"/>
      <c r="L21" s="59"/>
      <c r="M21" s="60"/>
      <c r="N21" s="61" t="s">
        <v>23</v>
      </c>
      <c r="O21" s="62">
        <v>0.5</v>
      </c>
      <c r="P21" s="63">
        <v>18401.528421908297</v>
      </c>
      <c r="Q21" s="64">
        <f>-P21*O21</f>
        <v>-9200.764210954148</v>
      </c>
    </row>
    <row r="22" spans="1:17" ht="12.75">
      <c r="A22">
        <v>16</v>
      </c>
      <c r="C22" s="8"/>
      <c r="D22" s="9"/>
      <c r="E22" s="19"/>
      <c r="F22" s="19"/>
      <c r="G22" s="19"/>
      <c r="H22" s="19"/>
      <c r="I22" s="19"/>
      <c r="J22" s="19"/>
      <c r="K22" s="19"/>
      <c r="L22" s="19"/>
      <c r="M22" s="19"/>
      <c r="N22" s="23" t="s">
        <v>17</v>
      </c>
      <c r="O22" s="25">
        <v>0.012</v>
      </c>
      <c r="P22" s="26">
        <v>143707.25850576194</v>
      </c>
      <c r="Q22" s="27">
        <f>-P22*O22</f>
        <v>-1724.4871020691432</v>
      </c>
    </row>
    <row r="23" spans="1:17" ht="13.5" thickBot="1">
      <c r="A23">
        <v>17</v>
      </c>
      <c r="C23" s="8"/>
      <c r="D23" s="9"/>
      <c r="E23" s="19"/>
      <c r="F23" s="19"/>
      <c r="G23" s="19"/>
      <c r="H23" s="19"/>
      <c r="I23" s="19"/>
      <c r="J23" s="19"/>
      <c r="K23" s="19"/>
      <c r="L23" s="19"/>
      <c r="M23" s="19"/>
      <c r="N23" s="23" t="s">
        <v>18</v>
      </c>
      <c r="O23" s="25">
        <v>0.03</v>
      </c>
      <c r="P23" s="26">
        <v>35575.18747970263</v>
      </c>
      <c r="Q23" s="27">
        <f>-P23*O23</f>
        <v>-1067.255624391079</v>
      </c>
    </row>
    <row r="24" spans="1:17" ht="13.5" thickBot="1">
      <c r="A24">
        <v>18</v>
      </c>
      <c r="C24" s="8"/>
      <c r="D24" s="9"/>
      <c r="E24" s="19"/>
      <c r="F24" s="19"/>
      <c r="G24" s="19"/>
      <c r="H24" s="19"/>
      <c r="I24" s="19"/>
      <c r="J24" s="19"/>
      <c r="K24" s="19"/>
      <c r="L24" s="19"/>
      <c r="M24" s="19"/>
      <c r="N24" s="27"/>
      <c r="O24" s="27"/>
      <c r="P24" s="22" t="s">
        <v>19</v>
      </c>
      <c r="Q24" s="69">
        <f>SUM(Q20:Q23)</f>
        <v>719380.3943998723</v>
      </c>
    </row>
    <row r="25" spans="1:17" ht="12.75">
      <c r="A25">
        <v>19</v>
      </c>
      <c r="C25" s="8"/>
      <c r="D25" s="9"/>
      <c r="E25" s="19"/>
      <c r="F25" s="19"/>
      <c r="G25" s="19"/>
      <c r="H25" s="19"/>
      <c r="I25" s="19"/>
      <c r="J25" s="19"/>
      <c r="K25" s="19"/>
      <c r="L25" s="19"/>
      <c r="M25" s="19"/>
      <c r="N25" s="27"/>
      <c r="O25" s="27"/>
      <c r="P25" s="22" t="s">
        <v>20</v>
      </c>
      <c r="Q25" s="28">
        <v>53496.30208784342</v>
      </c>
    </row>
    <row r="26" spans="1:17" ht="13.5" thickBot="1">
      <c r="A26">
        <v>20</v>
      </c>
      <c r="C26" s="8"/>
      <c r="D26" s="9"/>
      <c r="E26" s="19"/>
      <c r="F26" s="19"/>
      <c r="G26" s="19"/>
      <c r="H26" s="19"/>
      <c r="I26" s="19"/>
      <c r="J26" s="19"/>
      <c r="K26" s="19"/>
      <c r="L26" s="19"/>
      <c r="M26" s="29"/>
      <c r="N26" s="27"/>
      <c r="O26" s="27"/>
      <c r="P26" s="22" t="s">
        <v>21</v>
      </c>
      <c r="Q26" s="27">
        <v>492.26622</v>
      </c>
    </row>
    <row r="27" spans="1:17" ht="13.5" thickBot="1">
      <c r="A27">
        <v>21</v>
      </c>
      <c r="C27" s="8"/>
      <c r="D27" s="9"/>
      <c r="E27" s="19"/>
      <c r="F27" s="19"/>
      <c r="G27" s="19"/>
      <c r="H27" s="19"/>
      <c r="I27" s="19"/>
      <c r="J27" s="19"/>
      <c r="K27" s="33"/>
      <c r="L27" s="65"/>
      <c r="M27" s="65"/>
      <c r="N27" s="66"/>
      <c r="O27" s="66"/>
      <c r="P27" s="67" t="s">
        <v>22</v>
      </c>
      <c r="Q27" s="70">
        <f>SUM(Q24:Q26)</f>
        <v>773368.9627077157</v>
      </c>
    </row>
    <row r="28" spans="1:17" s="30" customFormat="1" ht="15.75">
      <c r="A28">
        <v>22</v>
      </c>
      <c r="C28" s="31"/>
      <c r="D28" s="32"/>
      <c r="E28" s="33"/>
      <c r="F28" s="33"/>
      <c r="G28" s="33"/>
      <c r="H28" s="33"/>
      <c r="I28" s="33"/>
      <c r="J28" s="33"/>
      <c r="K28" s="33"/>
      <c r="L28" s="55"/>
      <c r="M28" s="56"/>
      <c r="N28" s="57"/>
      <c r="O28" s="57"/>
      <c r="P28" s="68" t="s">
        <v>24</v>
      </c>
      <c r="Q28" s="71">
        <v>782570</v>
      </c>
    </row>
    <row r="29" spans="1:17" s="30" customFormat="1" ht="13.5" thickBot="1">
      <c r="A29">
        <v>23</v>
      </c>
      <c r="C29" s="35"/>
      <c r="D29" s="32"/>
      <c r="E29" s="33"/>
      <c r="F29" s="33"/>
      <c r="G29" s="33"/>
      <c r="H29" s="33"/>
      <c r="I29" s="33"/>
      <c r="J29" s="33"/>
      <c r="K29" s="33"/>
      <c r="L29" s="58"/>
      <c r="M29" s="51"/>
      <c r="N29" s="51"/>
      <c r="O29" s="52"/>
      <c r="P29" s="53" t="s">
        <v>25</v>
      </c>
      <c r="Q29" s="54">
        <f>Q27-Q28</f>
        <v>-9201.037292284309</v>
      </c>
    </row>
    <row r="30" spans="4:17" s="30" customFormat="1" ht="12.75">
      <c r="D30" s="32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2:17" s="30" customFormat="1" ht="12.75">
      <c r="B31" s="35"/>
      <c r="C31" s="35"/>
      <c r="D31" s="32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</row>
    <row r="32" spans="2:17" s="30" customFormat="1" ht="12.75">
      <c r="B32" s="35"/>
      <c r="C32" s="35"/>
      <c r="D32" s="32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2:17" s="30" customFormat="1" ht="12.75">
      <c r="B33" s="35"/>
      <c r="C33" s="35"/>
      <c r="D33" s="32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2:17" s="30" customFormat="1" ht="12.75">
      <c r="B34" s="35"/>
      <c r="C34" s="35"/>
      <c r="D34" s="32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2:17" s="30" customFormat="1" ht="12.75">
      <c r="B35" s="35"/>
      <c r="C35" s="35"/>
      <c r="D35" s="32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2:17" s="30" customFormat="1" ht="12.75">
      <c r="B36" s="35"/>
      <c r="C36" s="35"/>
      <c r="D36" s="32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3:17" s="30" customFormat="1" ht="12.75">
      <c r="C37" s="39"/>
      <c r="D37" s="32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2:17" s="30" customFormat="1" ht="12.75">
      <c r="B38" s="35"/>
      <c r="C38" s="35"/>
      <c r="D38" s="32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3:17" s="30" customFormat="1" ht="12.75">
      <c r="C39" s="39"/>
      <c r="D39" s="32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3:16" s="30" customFormat="1" ht="12.75">
      <c r="C40" s="35"/>
      <c r="D40" s="32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</row>
    <row r="41" spans="3:17" s="30" customFormat="1" ht="12.75">
      <c r="C41" s="35"/>
      <c r="D41" s="32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</row>
    <row r="42" spans="2:17" s="30" customFormat="1" ht="12.75">
      <c r="B42" s="42"/>
      <c r="C42" s="35"/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</row>
    <row r="43" s="30" customFormat="1" ht="12.75"/>
    <row r="44" spans="14:17" s="30" customFormat="1" ht="12.75">
      <c r="N44" s="33"/>
      <c r="O44" s="33"/>
      <c r="P44" s="43"/>
      <c r="Q44" s="33"/>
    </row>
    <row r="45" spans="14:17" s="30" customFormat="1" ht="12.75">
      <c r="N45" s="33"/>
      <c r="O45" s="33"/>
      <c r="P45" s="43"/>
      <c r="Q45" s="44"/>
    </row>
    <row r="46" spans="14:17" s="30" customFormat="1" ht="12.75">
      <c r="N46" s="43"/>
      <c r="O46" s="45"/>
      <c r="P46" s="43"/>
      <c r="Q46" s="34"/>
    </row>
    <row r="47" spans="14:17" s="30" customFormat="1" ht="12.75">
      <c r="N47" s="43"/>
      <c r="O47" s="45"/>
      <c r="P47" s="43"/>
      <c r="Q47" s="34"/>
    </row>
    <row r="48" spans="14:17" s="30" customFormat="1" ht="12.75">
      <c r="N48" s="34"/>
      <c r="O48" s="34"/>
      <c r="P48" s="43"/>
      <c r="Q48" s="46"/>
    </row>
    <row r="49" spans="3:17" s="30" customFormat="1" ht="12.75">
      <c r="C49" s="35"/>
      <c r="D49" s="32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43"/>
      <c r="Q49" s="34"/>
    </row>
    <row r="50" spans="3:17" s="30" customFormat="1" ht="12.75">
      <c r="C50" s="35"/>
      <c r="D50" s="32"/>
      <c r="E50" s="33"/>
      <c r="F50" s="33"/>
      <c r="G50" s="33"/>
      <c r="H50" s="33"/>
      <c r="I50" s="33"/>
      <c r="J50" s="33"/>
      <c r="K50" s="33"/>
      <c r="L50" s="33"/>
      <c r="M50" s="47"/>
      <c r="N50" s="33"/>
      <c r="O50" s="33"/>
      <c r="P50" s="43"/>
      <c r="Q50" s="34"/>
    </row>
    <row r="51" spans="3:17" s="30" customFormat="1" ht="12.75">
      <c r="C51" s="35"/>
      <c r="D51" s="32"/>
      <c r="E51" s="33"/>
      <c r="F51" s="33"/>
      <c r="G51" s="33"/>
      <c r="H51" s="33"/>
      <c r="I51" s="33"/>
      <c r="J51" s="33"/>
      <c r="K51" s="33"/>
      <c r="L51" s="33"/>
      <c r="M51" s="47"/>
      <c r="N51" s="33"/>
      <c r="O51" s="33"/>
      <c r="P51" s="43"/>
      <c r="Q51" s="34"/>
    </row>
    <row r="52" spans="16:17" s="30" customFormat="1" ht="12.75">
      <c r="P52" s="43"/>
      <c r="Q52" s="46"/>
    </row>
    <row r="53" s="30" customFormat="1" ht="12.75"/>
    <row r="54" s="30" customFormat="1" ht="12.75"/>
    <row r="55" s="30" customFormat="1" ht="12.75"/>
    <row r="56" s="30" customFormat="1" ht="12.75"/>
    <row r="57" s="30" customFormat="1" ht="12.75"/>
    <row r="58" s="30" customFormat="1" ht="12.75"/>
    <row r="59" s="30" customFormat="1" ht="12.75"/>
    <row r="60" s="30" customFormat="1" ht="12.75"/>
    <row r="61" s="30" customFormat="1" ht="12.75"/>
    <row r="62" s="30" customFormat="1" ht="12.75"/>
    <row r="63" s="30" customFormat="1" ht="12.75"/>
    <row r="64" s="30" customFormat="1" ht="12.75"/>
    <row r="65" s="30" customFormat="1" ht="12.75"/>
    <row r="66" s="30" customFormat="1" ht="12.75"/>
    <row r="67" s="30" customFormat="1" ht="12.75"/>
    <row r="68" s="30" customFormat="1" ht="12.75"/>
    <row r="69" s="30" customFormat="1" ht="12.75"/>
    <row r="70" s="30" customFormat="1" ht="12.75"/>
    <row r="71" s="30" customFormat="1" ht="12.75"/>
    <row r="72" s="30" customFormat="1" ht="12.75"/>
    <row r="73" s="30" customFormat="1" ht="12.75"/>
    <row r="74" s="30" customFormat="1" ht="12.75"/>
    <row r="75" s="30" customFormat="1" ht="12.75"/>
    <row r="76" s="30" customFormat="1" ht="12.75"/>
    <row r="77" s="30" customFormat="1" ht="12.75"/>
    <row r="78" s="30" customFormat="1" ht="12.75"/>
    <row r="79" s="30" customFormat="1" ht="12.75"/>
    <row r="80" s="30" customFormat="1" ht="12.75"/>
    <row r="81" s="30" customFormat="1" ht="12.75"/>
    <row r="82" s="30" customFormat="1" ht="12.75"/>
    <row r="83" s="30" customFormat="1" ht="12.75"/>
    <row r="84" s="30" customFormat="1" ht="12.75"/>
    <row r="85" s="30" customFormat="1" ht="12.75"/>
    <row r="86" s="30" customFormat="1" ht="12.75"/>
    <row r="87" s="30" customFormat="1" ht="12.75"/>
    <row r="88" s="30" customFormat="1" ht="12.75"/>
    <row r="89" s="30" customFormat="1" ht="12.75"/>
    <row r="90" s="30" customFormat="1" ht="12.75"/>
    <row r="91" s="30" customFormat="1" ht="12.75"/>
    <row r="92" s="30" customFormat="1" ht="12.75"/>
    <row r="93" s="30" customFormat="1" ht="12.75"/>
    <row r="94" s="30" customFormat="1" ht="12.75"/>
    <row r="95" s="30" customFormat="1" ht="12.75"/>
    <row r="96" s="30" customFormat="1" ht="12.75"/>
    <row r="97" s="30" customFormat="1" ht="12.75"/>
    <row r="98" s="30" customFormat="1" ht="12.75"/>
    <row r="99" s="30" customFormat="1" ht="12.75"/>
    <row r="100" s="30" customFormat="1" ht="12.75"/>
    <row r="101" s="30" customFormat="1" ht="12.75"/>
    <row r="102" s="30" customFormat="1" ht="12.75"/>
    <row r="103" s="30" customFormat="1" ht="12.75"/>
    <row r="104" s="30" customFormat="1" ht="12.75"/>
    <row r="105" s="30" customFormat="1" ht="12.75"/>
    <row r="106" s="30" customFormat="1" ht="12.75"/>
    <row r="107" s="30" customFormat="1" ht="12.75"/>
    <row r="108" s="30" customFormat="1" ht="12.75"/>
    <row r="109" s="30" customFormat="1" ht="12.75"/>
    <row r="110" s="30" customFormat="1" ht="12.75"/>
    <row r="111" s="30" customFormat="1" ht="12.75"/>
    <row r="112" s="30" customFormat="1" ht="12.75"/>
    <row r="113" s="30" customFormat="1" ht="12.75"/>
    <row r="114" s="30" customFormat="1" ht="12.75"/>
    <row r="115" s="30" customFormat="1" ht="12.75"/>
    <row r="116" s="30" customFormat="1" ht="12.75"/>
    <row r="117" s="30" customFormat="1" ht="12.75"/>
    <row r="118" s="30" customFormat="1" ht="12.75"/>
    <row r="119" s="30" customFormat="1" ht="12.75"/>
    <row r="120" s="30" customFormat="1" ht="12.75"/>
    <row r="121" s="30" customFormat="1" ht="12.75"/>
    <row r="122" s="30" customFormat="1" ht="12.75"/>
    <row r="123" s="30" customFormat="1" ht="12.75"/>
    <row r="124" s="30" customFormat="1" ht="12.75"/>
    <row r="125" s="30" customFormat="1" ht="12.75"/>
    <row r="126" s="30" customFormat="1" ht="12.75"/>
    <row r="127" s="30" customFormat="1" ht="12.75"/>
    <row r="128" s="30" customFormat="1" ht="12.75"/>
    <row r="129" s="30" customFormat="1" ht="12.75"/>
    <row r="130" s="30" customFormat="1" ht="12.75"/>
    <row r="131" s="30" customFormat="1" ht="12.75"/>
    <row r="132" s="30" customFormat="1" ht="12.75"/>
    <row r="133" s="30" customFormat="1" ht="12.75"/>
    <row r="134" s="30" customFormat="1" ht="12.75"/>
    <row r="135" s="30" customFormat="1" ht="12.75"/>
    <row r="136" s="30" customFormat="1" ht="12.75"/>
    <row r="137" s="30" customFormat="1" ht="12.75"/>
    <row r="138" s="30" customFormat="1" ht="12.75"/>
    <row r="139" s="30" customFormat="1" ht="12.75"/>
    <row r="140" s="30" customFormat="1" ht="12.75"/>
    <row r="141" s="30" customFormat="1" ht="12.75"/>
    <row r="142" s="30" customFormat="1" ht="12.75"/>
    <row r="143" s="30" customFormat="1" ht="12.75"/>
    <row r="144" s="30" customFormat="1" ht="12.75"/>
    <row r="145" s="30" customFormat="1" ht="12.75"/>
    <row r="146" s="30" customFormat="1" ht="12.75"/>
    <row r="147" s="30" customFormat="1" ht="12.75"/>
    <row r="148" s="30" customFormat="1" ht="12.75"/>
    <row r="149" s="30" customFormat="1" ht="12.75"/>
    <row r="150" s="30" customFormat="1" ht="12.75"/>
    <row r="151" s="30" customFormat="1" ht="12.75"/>
    <row r="152" s="30" customFormat="1" ht="12.75"/>
    <row r="153" s="30" customFormat="1" ht="12.75"/>
    <row r="154" s="30" customFormat="1" ht="12.75"/>
    <row r="155" s="30" customFormat="1" ht="12.75"/>
    <row r="156" s="30" customFormat="1" ht="12.75"/>
    <row r="157" s="30" customFormat="1" ht="12.75"/>
    <row r="158" s="30" customFormat="1" ht="12.75"/>
    <row r="159" s="30" customFormat="1" ht="12.75"/>
    <row r="160" s="30" customFormat="1" ht="12.75"/>
    <row r="161" s="30" customFormat="1" ht="12.75"/>
    <row r="162" s="30" customFormat="1" ht="12.75"/>
    <row r="163" s="30" customFormat="1" ht="12.75"/>
    <row r="164" s="30" customFormat="1" ht="12.75"/>
    <row r="165" s="30" customFormat="1" ht="12.75"/>
    <row r="166" s="30" customFormat="1" ht="12.75"/>
    <row r="167" s="30" customFormat="1" ht="12.75"/>
    <row r="168" s="30" customFormat="1" ht="12.75"/>
    <row r="169" s="30" customFormat="1" ht="12.75"/>
    <row r="170" s="30" customFormat="1" ht="12.75"/>
    <row r="171" s="30" customFormat="1" ht="12.75"/>
    <row r="172" s="30" customFormat="1" ht="12.75"/>
    <row r="173" s="30" customFormat="1" ht="12.75"/>
    <row r="174" s="30" customFormat="1" ht="12.75"/>
    <row r="175" s="30" customFormat="1" ht="12.75"/>
    <row r="176" s="30" customFormat="1" ht="12.75"/>
    <row r="177" s="30" customFormat="1" ht="12.75"/>
    <row r="178" s="30" customFormat="1" ht="12.75"/>
    <row r="179" s="30" customFormat="1" ht="12.75"/>
    <row r="180" s="30" customFormat="1" ht="12.75"/>
    <row r="181" s="30" customFormat="1" ht="12.75"/>
    <row r="182" s="30" customFormat="1" ht="12.75"/>
    <row r="183" s="30" customFormat="1" ht="12.75"/>
    <row r="184" s="30" customFormat="1" ht="12.75"/>
    <row r="185" s="30" customFormat="1" ht="12.75"/>
    <row r="186" s="30" customFormat="1" ht="12.75"/>
    <row r="187" s="30" customFormat="1" ht="12.75"/>
    <row r="188" s="30" customFormat="1" ht="12.75"/>
    <row r="189" s="30" customFormat="1" ht="12.75"/>
    <row r="190" s="30" customFormat="1" ht="12.75"/>
    <row r="191" s="30" customFormat="1" ht="12.75"/>
    <row r="192" s="30" customFormat="1" ht="12.75"/>
    <row r="193" s="30" customFormat="1" ht="12.75"/>
    <row r="194" s="30" customFormat="1" ht="12.75"/>
    <row r="195" s="30" customFormat="1" ht="12.75"/>
    <row r="196" s="30" customFormat="1" ht="12.75"/>
    <row r="197" s="30" customFormat="1" ht="12.75"/>
    <row r="198" s="30" customFormat="1" ht="12.75"/>
    <row r="199" s="30" customFormat="1" ht="12.75"/>
    <row r="200" s="30" customFormat="1" ht="12.75"/>
    <row r="201" s="30" customFormat="1" ht="12.75"/>
    <row r="202" s="30" customFormat="1" ht="12.75"/>
    <row r="203" s="30" customFormat="1" ht="12.75"/>
    <row r="204" s="30" customFormat="1" ht="12.75"/>
    <row r="205" s="30" customFormat="1" ht="12.75"/>
    <row r="206" s="30" customFormat="1" ht="12.75"/>
    <row r="207" s="30" customFormat="1" ht="12.75"/>
    <row r="208" s="30" customFormat="1" ht="12.75"/>
    <row r="209" s="30" customFormat="1" ht="12.75"/>
    <row r="210" s="30" customFormat="1" ht="12.75"/>
    <row r="211" s="30" customFormat="1" ht="12.75"/>
    <row r="212" s="30" customFormat="1" ht="12.75"/>
    <row r="213" s="30" customFormat="1" ht="12.75"/>
    <row r="214" s="30" customFormat="1" ht="12.75"/>
    <row r="215" s="30" customFormat="1" ht="12.75"/>
    <row r="216" s="30" customFormat="1" ht="12.75"/>
    <row r="217" s="30" customFormat="1" ht="12.75"/>
    <row r="218" s="30" customFormat="1" ht="12.75"/>
    <row r="219" s="30" customFormat="1" ht="12.75"/>
    <row r="220" s="30" customFormat="1" ht="12.75"/>
    <row r="221" s="30" customFormat="1" ht="12.75"/>
    <row r="222" s="30" customFormat="1" ht="12.75"/>
    <row r="223" s="30" customFormat="1" ht="12.75"/>
    <row r="224" s="30" customFormat="1" ht="12.75"/>
    <row r="225" s="30" customFormat="1" ht="12.75"/>
    <row r="226" s="30" customFormat="1" ht="12.75"/>
    <row r="227" s="30" customFormat="1" ht="12.75"/>
    <row r="228" s="30" customFormat="1" ht="12.75"/>
    <row r="229" s="30" customFormat="1" ht="12.75"/>
    <row r="230" s="30" customFormat="1" ht="12.75"/>
    <row r="231" s="30" customFormat="1" ht="12.75"/>
    <row r="232" s="30" customFormat="1" ht="12.75"/>
    <row r="233" s="30" customFormat="1" ht="12.75"/>
    <row r="234" s="30" customFormat="1" ht="12.75"/>
    <row r="235" s="30" customFormat="1" ht="12.75"/>
    <row r="236" s="30" customFormat="1" ht="12.75"/>
    <row r="237" s="30" customFormat="1" ht="12.75"/>
    <row r="238" s="30" customFormat="1" ht="12.75"/>
    <row r="239" s="30" customFormat="1" ht="12.75"/>
    <row r="240" s="30" customFormat="1" ht="12.75"/>
    <row r="241" s="30" customFormat="1" ht="12.75"/>
    <row r="242" s="30" customFormat="1" ht="12.75"/>
    <row r="243" s="30" customFormat="1" ht="12.75"/>
    <row r="244" s="30" customFormat="1" ht="12.75"/>
    <row r="245" s="30" customFormat="1" ht="12.75"/>
    <row r="246" s="30" customFormat="1" ht="12.75"/>
    <row r="247" s="30" customFormat="1" ht="12.75"/>
    <row r="248" s="30" customFormat="1" ht="12.75"/>
    <row r="249" s="30" customFormat="1" ht="12.75"/>
    <row r="250" s="30" customFormat="1" ht="12.75"/>
    <row r="251" s="30" customFormat="1" ht="12.75"/>
    <row r="252" s="30" customFormat="1" ht="12.75"/>
    <row r="253" s="30" customFormat="1" ht="12.75"/>
    <row r="254" s="30" customFormat="1" ht="12.75"/>
    <row r="255" s="30" customFormat="1" ht="12.75"/>
    <row r="256" s="30" customFormat="1" ht="12.75"/>
    <row r="257" s="30" customFormat="1" ht="12.75"/>
    <row r="258" s="30" customFormat="1" ht="12.75"/>
    <row r="259" s="30" customFormat="1" ht="12.75"/>
    <row r="260" s="30" customFormat="1" ht="12.75"/>
    <row r="261" s="30" customFormat="1" ht="12.75"/>
    <row r="262" s="30" customFormat="1" ht="12.75"/>
    <row r="263" s="30" customFormat="1" ht="12.75"/>
    <row r="264" s="30" customFormat="1" ht="12.75"/>
    <row r="265" s="30" customFormat="1" ht="12.75"/>
    <row r="266" s="30" customFormat="1" ht="12.75"/>
    <row r="267" s="30" customFormat="1" ht="12.75"/>
    <row r="268" s="30" customFormat="1" ht="12.75"/>
    <row r="269" s="30" customFormat="1" ht="12.75"/>
    <row r="270" s="30" customFormat="1" ht="12.75"/>
    <row r="271" s="30" customFormat="1" ht="12.75"/>
    <row r="272" s="30" customFormat="1" ht="12.75"/>
    <row r="273" s="30" customFormat="1" ht="12.75"/>
    <row r="274" s="30" customFormat="1" ht="12.75"/>
    <row r="275" s="30" customFormat="1" ht="12.75"/>
    <row r="276" s="30" customFormat="1" ht="12.75"/>
    <row r="277" s="30" customFormat="1" ht="12.75"/>
    <row r="278" s="30" customFormat="1" ht="12.75"/>
    <row r="279" s="30" customFormat="1" ht="12.75"/>
    <row r="280" s="30" customFormat="1" ht="12.75"/>
    <row r="281" s="30" customFormat="1" ht="12.75"/>
    <row r="282" s="30" customFormat="1" ht="12.75"/>
    <row r="283" s="30" customFormat="1" ht="12.75"/>
    <row r="284" s="30" customFormat="1" ht="12.75"/>
    <row r="285" s="30" customFormat="1" ht="12.75"/>
    <row r="286" s="30" customFormat="1" ht="12.75"/>
    <row r="287" s="30" customFormat="1" ht="12.75"/>
    <row r="288" s="30" customFormat="1" ht="12.75"/>
    <row r="289" s="30" customFormat="1" ht="12.75"/>
    <row r="290" s="30" customFormat="1" ht="12.75"/>
    <row r="291" s="30" customFormat="1" ht="12.75"/>
    <row r="292" s="30" customFormat="1" ht="12.75"/>
    <row r="293" s="30" customFormat="1" ht="12.75"/>
    <row r="294" s="30" customFormat="1" ht="12.75"/>
    <row r="295" s="30" customFormat="1" ht="12.75"/>
    <row r="296" s="30" customFormat="1" ht="12.75"/>
    <row r="297" s="30" customFormat="1" ht="12.75"/>
    <row r="298" s="30" customFormat="1" ht="12.75"/>
    <row r="299" s="30" customFormat="1" ht="12.75"/>
    <row r="300" s="30" customFormat="1" ht="12.75"/>
    <row r="301" s="30" customFormat="1" ht="12.75"/>
    <row r="302" s="30" customFormat="1" ht="12.75"/>
    <row r="303" s="30" customFormat="1" ht="12.75"/>
    <row r="304" s="30" customFormat="1" ht="12.75"/>
    <row r="305" s="30" customFormat="1" ht="12.75"/>
    <row r="306" s="30" customFormat="1" ht="12.75"/>
    <row r="307" s="30" customFormat="1" ht="12.75"/>
    <row r="308" s="30" customFormat="1" ht="12.75"/>
    <row r="309" s="30" customFormat="1" ht="12.75"/>
    <row r="310" s="30" customFormat="1" ht="12.75"/>
    <row r="311" s="30" customFormat="1" ht="12.75"/>
    <row r="312" s="30" customFormat="1" ht="12.75"/>
    <row r="313" s="30" customFormat="1" ht="12.75"/>
    <row r="314" s="30" customFormat="1" ht="12.75"/>
    <row r="315" s="30" customFormat="1" ht="12.75"/>
    <row r="316" s="30" customFormat="1" ht="12.75"/>
    <row r="317" s="30" customFormat="1" ht="12.75"/>
    <row r="318" s="30" customFormat="1" ht="12.75"/>
    <row r="319" s="30" customFormat="1" ht="12.75"/>
    <row r="320" s="30" customFormat="1" ht="12.75"/>
    <row r="321" s="30" customFormat="1" ht="12.75"/>
    <row r="322" s="30" customFormat="1" ht="12.75"/>
    <row r="323" s="30" customFormat="1" ht="12.75"/>
    <row r="324" s="30" customFormat="1" ht="12.75"/>
    <row r="325" s="30" customFormat="1" ht="12.75"/>
    <row r="326" s="30" customFormat="1" ht="12.75"/>
    <row r="327" s="30" customFormat="1" ht="12.75"/>
    <row r="328" s="30" customFormat="1" ht="12.75"/>
    <row r="329" s="30" customFormat="1" ht="12.75"/>
    <row r="330" s="30" customFormat="1" ht="12.75"/>
    <row r="331" s="30" customFormat="1" ht="12.75"/>
    <row r="332" s="30" customFormat="1" ht="12.75"/>
    <row r="333" s="30" customFormat="1" ht="12.75"/>
    <row r="334" s="30" customFormat="1" ht="12.75"/>
    <row r="335" s="30" customFormat="1" ht="12.75"/>
    <row r="336" s="30" customFormat="1" ht="12.75"/>
    <row r="337" s="30" customFormat="1" ht="12.75"/>
    <row r="338" s="30" customFormat="1" ht="12.75"/>
    <row r="339" s="30" customFormat="1" ht="12.75"/>
    <row r="340" s="30" customFormat="1" ht="12.75"/>
    <row r="341" s="30" customFormat="1" ht="12.75"/>
    <row r="342" s="30" customFormat="1" ht="12.75"/>
    <row r="343" s="30" customFormat="1" ht="12.75"/>
    <row r="344" s="30" customFormat="1" ht="12.75"/>
    <row r="345" s="30" customFormat="1" ht="12.75"/>
    <row r="346" s="30" customFormat="1" ht="12.75"/>
    <row r="347" s="30" customFormat="1" ht="12.75"/>
    <row r="348" s="30" customFormat="1" ht="12.75"/>
    <row r="349" s="30" customFormat="1" ht="12.75"/>
    <row r="350" s="30" customFormat="1" ht="12.75"/>
    <row r="351" s="30" customFormat="1" ht="12.75"/>
    <row r="352" s="30" customFormat="1" ht="12.75"/>
    <row r="353" s="30" customFormat="1" ht="12.75"/>
    <row r="354" s="30" customFormat="1" ht="12.75"/>
    <row r="355" s="30" customFormat="1" ht="12.75"/>
    <row r="356" s="30" customFormat="1" ht="12.75"/>
    <row r="357" s="30" customFormat="1" ht="12.75"/>
    <row r="358" s="30" customFormat="1" ht="12.75"/>
    <row r="359" s="30" customFormat="1" ht="12.75"/>
    <row r="360" s="30" customFormat="1" ht="12.75"/>
    <row r="361" s="30" customFormat="1" ht="12.75"/>
    <row r="362" s="30" customFormat="1" ht="12.75"/>
  </sheetData>
  <mergeCells count="2">
    <mergeCell ref="C3:Q3"/>
    <mergeCell ref="C1:Q1"/>
  </mergeCells>
  <conditionalFormatting sqref="E40:P40 E16:P16">
    <cfRule type="cellIs" priority="1" dxfId="0" operator="equal" stopIfTrue="1">
      <formula>"Error"</formula>
    </cfRule>
  </conditionalFormatting>
  <printOptions/>
  <pageMargins left="0.2" right="0.21" top="1.02" bottom="1.4" header="0.34" footer="0.8"/>
  <pageSetup fitToHeight="1" fitToWidth="1" horizontalDpi="600" verticalDpi="600" orientation="landscape" scale="82" r:id="rId1"/>
  <headerFooter alignWithMargins="0">
    <oddFooter>&amp;L&amp;14Ninth Exhibit to
Prefiled Direct Testimony
of Julia M. Ryan&amp;R&amp;14Exhibit No. ___ (JMR-10)
REVISED 6/2/04
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PSEGRC: Master Rev. Draft J. Ryan Ex. 9 (JMR-10)</dc:title>
  <dc:subject>7</dc:subject>
  <dc:creator>Platt, Brian</dc:creator>
  <cp:keywords>07771-0089-000000</cp:keywords>
  <dc:description/>
  <cp:lastModifiedBy>No Name</cp:lastModifiedBy>
  <cp:lastPrinted>2004-06-01T23:47:51Z</cp:lastPrinted>
  <dcterms:created xsi:type="dcterms:W3CDTF">2004-03-26T23:14:55Z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lication">
    <vt:lpwstr>EXCEL - .XLS</vt:lpwstr>
  </property>
  <property fmtid="{D5CDD505-2E9C-101B-9397-08002B2CF9AE}" pid="3" name="author">
    <vt:lpwstr>Platt, Brian</vt:lpwstr>
  </property>
  <property fmtid="{D5CDD505-2E9C-101B-9397-08002B2CF9AE}" pid="4" name="archive">
    <vt:lpwstr>1 month last access</vt:lpwstr>
  </property>
  <property fmtid="{D5CDD505-2E9C-101B-9397-08002B2CF9AE}" pid="5" name="template">
    <vt:lpwstr>IMPORT</vt:lpwstr>
  </property>
  <property fmtid="{D5CDD505-2E9C-101B-9397-08002B2CF9AE}" pid="6" name="encrypt">
    <vt:lpwstr>0</vt:lpwstr>
  </property>
  <property fmtid="{D5CDD505-2E9C-101B-9397-08002B2CF9AE}" pid="7" name="association">
    <vt:lpwstr>Litigation</vt:lpwstr>
  </property>
  <property fmtid="{D5CDD505-2E9C-101B-9397-08002B2CF9AE}" pid="8" name="reference">
    <vt:lpwstr>07771-0089-000000</vt:lpwstr>
  </property>
  <property fmtid="{D5CDD505-2E9C-101B-9397-08002B2CF9AE}" pid="9" name="doctype">
    <vt:lpwstr>IMPORT</vt:lpwstr>
  </property>
  <property fmtid="{D5CDD505-2E9C-101B-9397-08002B2CF9AE}" pid="10" name="title">
    <vt:lpwstr>PSEGRC: Master Rev. Draft J. Ryan Ex. 9 (JMR-10)</vt:lpwstr>
  </property>
  <property fmtid="{D5CDD505-2E9C-101B-9397-08002B2CF9AE}" pid="11" name="catid">
    <vt:lpwstr>BA</vt:lpwstr>
  </property>
  <property fmtid="{D5CDD505-2E9C-101B-9397-08002B2CF9AE}" pid="12" name="refname1">
    <vt:lpwstr>PUGET SOUND ENERGY, INC.</vt:lpwstr>
  </property>
  <property fmtid="{D5CDD505-2E9C-101B-9397-08002B2CF9AE}" pid="13" name="refname2">
    <vt:lpwstr>2004 GRC - ELECTRIC &amp; GAS</vt:lpwstr>
  </property>
  <property fmtid="{D5CDD505-2E9C-101B-9397-08002B2CF9AE}" pid="14" name="refname3">
    <vt:lpwstr/>
  </property>
  <property fmtid="{D5CDD505-2E9C-101B-9397-08002B2CF9AE}" pid="15" name="indextext">
    <vt:lpwstr>0</vt:lpwstr>
  </property>
  <property fmtid="{D5CDD505-2E9C-101B-9397-08002B2CF9AE}" pid="16" name="filecat">
    <vt:lpwstr>Documents</vt:lpwstr>
  </property>
  <property fmtid="{D5CDD505-2E9C-101B-9397-08002B2CF9AE}" pid="17" name="ckogroup">
    <vt:lpwstr>GENERAL USERS</vt:lpwstr>
  </property>
  <property fmtid="{D5CDD505-2E9C-101B-9397-08002B2CF9AE}" pid="18" name="version">
    <vt:lpwstr>7</vt:lpwstr>
  </property>
  <property fmtid="{D5CDD505-2E9C-101B-9397-08002B2CF9AE}" pid="19" name="typist">
    <vt:lpwstr>Platt, Brian</vt:lpwstr>
  </property>
  <property fmtid="{D5CDD505-2E9C-101B-9397-08002B2CF9AE}" pid="20" name="filename">
    <vt:lpwstr>BA041490.040</vt:lpwstr>
  </property>
  <property fmtid="{D5CDD505-2E9C-101B-9397-08002B2CF9AE}" pid="21" name="DocumentSetType">
    <vt:lpwstr>Testimony</vt:lpwstr>
  </property>
  <property fmtid="{D5CDD505-2E9C-101B-9397-08002B2CF9AE}" pid="22" name="IsHighlyConfidential">
    <vt:lpwstr>0</vt:lpwstr>
  </property>
  <property fmtid="{D5CDD505-2E9C-101B-9397-08002B2CF9AE}" pid="23" name="DocketNumber">
    <vt:lpwstr>040640</vt:lpwstr>
  </property>
  <property fmtid="{D5CDD505-2E9C-101B-9397-08002B2CF9AE}" pid="24" name="IsConfidential">
    <vt:lpwstr>0</vt:lpwstr>
  </property>
  <property fmtid="{D5CDD505-2E9C-101B-9397-08002B2CF9AE}" pid="25" name="Date1">
    <vt:lpwstr>2004-06-02T00:00:00Z</vt:lpwstr>
  </property>
  <property fmtid="{D5CDD505-2E9C-101B-9397-08002B2CF9AE}" pid="26" name="CaseType">
    <vt:lpwstr>Tariff Revision</vt:lpwstr>
  </property>
  <property fmtid="{D5CDD505-2E9C-101B-9397-08002B2CF9AE}" pid="27" name="OpenedDate">
    <vt:lpwstr>2004-04-05T00:00:00Z</vt:lpwstr>
  </property>
  <property fmtid="{D5CDD505-2E9C-101B-9397-08002B2CF9AE}" pid="28" name="Prefix">
    <vt:lpwstr>UG</vt:lpwstr>
  </property>
  <property fmtid="{D5CDD505-2E9C-101B-9397-08002B2CF9AE}" pid="29" name="CaseCompanyNames">
    <vt:lpwstr>Puget Sound Energy</vt:lpwstr>
  </property>
  <property fmtid="{D5CDD505-2E9C-101B-9397-08002B2CF9AE}" pid="30" name="IndustryCode">
    <vt:lpwstr>150</vt:lpwstr>
  </property>
  <property fmtid="{D5CDD505-2E9C-101B-9397-08002B2CF9AE}" pid="31" name="CaseStatus">
    <vt:lpwstr>Closed</vt:lpwstr>
  </property>
  <property fmtid="{D5CDD505-2E9C-101B-9397-08002B2CF9AE}" pid="32" name="_docset_NoMedatataSyncRequired">
    <vt:lpwstr>False</vt:lpwstr>
  </property>
  <property fmtid="{D5CDD505-2E9C-101B-9397-08002B2CF9AE}" pid="33" name="Nickname">
    <vt:lpwstr/>
  </property>
  <property fmtid="{D5CDD505-2E9C-101B-9397-08002B2CF9AE}" pid="34" name="Process">
    <vt:lpwstr/>
  </property>
  <property fmtid="{D5CDD505-2E9C-101B-9397-08002B2CF9AE}" pid="35" name="Visibility">
    <vt:lpwstr/>
  </property>
  <property fmtid="{D5CDD505-2E9C-101B-9397-08002B2CF9AE}" pid="36" name="DocumentGroup">
    <vt:lpwstr/>
  </property>
</Properties>
</file>