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603" activeTab="0"/>
  </bookViews>
  <sheets>
    <sheet name="PSE-Gas Summary" sheetId="1" r:id="rId1"/>
  </sheets>
  <definedNames>
    <definedName name="_xlnm.Print_Area" localSheetId="0">'PSE-Gas Summary'!$A$1:$G$123</definedName>
  </definedNames>
  <calcPr fullCalcOnLoad="1"/>
</workbook>
</file>

<file path=xl/sharedStrings.xml><?xml version="1.0" encoding="utf-8"?>
<sst xmlns="http://schemas.openxmlformats.org/spreadsheetml/2006/main" count="140" uniqueCount="79">
  <si>
    <t>SUMMARY DOCUMENT</t>
  </si>
  <si>
    <t>(a)</t>
  </si>
  <si>
    <t>(b)</t>
  </si>
  <si>
    <t>test period, based on the company's test period units of revenue.</t>
  </si>
  <si>
    <t>(c)</t>
  </si>
  <si>
    <t>(d)</t>
  </si>
  <si>
    <t>(e)</t>
  </si>
  <si>
    <t>(f)</t>
  </si>
  <si>
    <t>(g)</t>
  </si>
  <si>
    <t>(h)</t>
  </si>
  <si>
    <t>(j)</t>
  </si>
  <si>
    <t>(k)</t>
  </si>
  <si>
    <t>Requested revenue change in percentage, in total and by major customer class.</t>
  </si>
  <si>
    <t>Requested revenue change in dollars, in total and by major customer class.</t>
  </si>
  <si>
    <t>Most current customer count, by major customer class.</t>
  </si>
  <si>
    <t>Requested capital structure.</t>
  </si>
  <si>
    <t>Requested net operating income.</t>
  </si>
  <si>
    <t xml:space="preserve">The date and amount of the latest prior general rate increase authorized by </t>
  </si>
  <si>
    <t xml:space="preserve">the commission, and the revenue realized from that authorized increase in the </t>
  </si>
  <si>
    <t xml:space="preserve">Current authorized overall rate of return and authorized rate of return on </t>
  </si>
  <si>
    <t>common equity.</t>
  </si>
  <si>
    <t xml:space="preserve">Requested overall rate of return and requested rate of return on common </t>
  </si>
  <si>
    <t>equity, and the method or methods used to calculate rate of return on common</t>
  </si>
  <si>
    <t xml:space="preserve"> equity.</t>
  </si>
  <si>
    <t>Total requested revenue increase</t>
  </si>
  <si>
    <t>Residential</t>
  </si>
  <si>
    <t>Total</t>
  </si>
  <si>
    <t>Preferred Stock</t>
  </si>
  <si>
    <t>Common Equity</t>
  </si>
  <si>
    <t>PUGET SOUND ENERGY, INC.</t>
  </si>
  <si>
    <t>Current authorized rate of return on common equity</t>
  </si>
  <si>
    <t>Current authorized overall rate of return</t>
  </si>
  <si>
    <t>Total revenues at present rates and requested rates.</t>
  </si>
  <si>
    <t xml:space="preserve">Requested rate base: </t>
  </si>
  <si>
    <t>Requested authorized overall rate of return</t>
  </si>
  <si>
    <t>Requested authorized rate of return on common equity</t>
  </si>
  <si>
    <t>(i)</t>
  </si>
  <si>
    <t>(ii) TYPICAL RESIDENTIAL CUSTOMER IMPACTS PER MONTH--</t>
  </si>
  <si>
    <t>The last general rate increase authorized by the Commission is related to</t>
  </si>
  <si>
    <t>Requested rate base and method of calculation, or equivalent.</t>
  </si>
  <si>
    <t>(l)</t>
  </si>
  <si>
    <t>Requested revenue effect of attrition allowance, if any is requested.</t>
  </si>
  <si>
    <t xml:space="preserve">(i) Requested rate change in dollars, per average customer by customer class, or other representation, if necessary to depict representative effect of the request.  (ii) Filings shall also state the effect of the proposed rate increase in dollars per month on typical residential customers by usage categories. </t>
  </si>
  <si>
    <t>Transport Contracts</t>
  </si>
  <si>
    <t>Rentals</t>
  </si>
  <si>
    <t>Other Revenues</t>
  </si>
  <si>
    <t xml:space="preserve"> </t>
  </si>
  <si>
    <t>*Total Adjusted Operating Revenue includes sales to retail and transportation customers and other operating revenue</t>
  </si>
  <si>
    <t>ROE was calculated using Discounted Cash Flow, CAPM and Risk Premium Models.</t>
  </si>
  <si>
    <t>No attrition allowance is requested in this filing.</t>
  </si>
  <si>
    <t>Requested net operating income</t>
  </si>
  <si>
    <t>As described in Mr. Stranik's testimony, rate base was calculated using the average of monthly averages method.</t>
  </si>
  <si>
    <t>Present Rates - *Total Adjusted Operating Revenues</t>
  </si>
  <si>
    <t>Proposed Rates - *Total Adjusted Operating Revenues</t>
  </si>
  <si>
    <t>Short Term Debt</t>
  </si>
  <si>
    <t>Long Term Debt</t>
  </si>
  <si>
    <t>Schedule 31/61</t>
  </si>
  <si>
    <t>Schedules 31 &amp; 61</t>
  </si>
  <si>
    <t>Schedules 41 &amp; 41T</t>
  </si>
  <si>
    <t>Schedules 85 &amp; 85T</t>
  </si>
  <si>
    <t>Schedules 87 &amp; 87T</t>
  </si>
  <si>
    <t>Schedules 86 &amp; 86T</t>
  </si>
  <si>
    <t>Average Monthly Bill Impact</t>
  </si>
  <si>
    <t>Average Monthly Increase per Customer</t>
  </si>
  <si>
    <t>Resulting Increase (Decrease) in Proforma Revenue:</t>
  </si>
  <si>
    <t>(i) AVERAGE CUSTOMER IMPACTS--</t>
  </si>
  <si>
    <t>Average Residential Customer using 68 Therms/mo.</t>
  </si>
  <si>
    <t>Total *</t>
  </si>
  <si>
    <t>* Total amount spread to rates. Due to rounding this amount is slightly diffferent than the requested revenue deficiency, $27,199,117.</t>
  </si>
  <si>
    <t>2011 NATURAL GAS GENERAL RATE INCREASE</t>
  </si>
  <si>
    <t>IN ACCORDANCE WITH: WAC 480-07-510, SECTION (4)</t>
  </si>
  <si>
    <t xml:space="preserve">Dockets UE-090704 and UG-090705 effective April 8, 2010.  </t>
  </si>
  <si>
    <t>Rate Year</t>
  </si>
  <si>
    <t>Base Rates</t>
  </si>
  <si>
    <t>CSA Rate Proposal</t>
  </si>
  <si>
    <t>Test Year</t>
  </si>
  <si>
    <t>Aveage Customer Count</t>
  </si>
  <si>
    <t>Advice No. 2011-16</t>
  </si>
  <si>
    <t>Filed June 13, 2011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</si>
</sst>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0_);_(* \(#,##0.0\);_(* &quot;-&quot;??_);_(@_)"/>
    <numFmt numFmtId="167" formatCode="_(* #,##0_);_(* \(#,##0\);_(* &quot;-&quot;??_);_(@_)"/>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 numFmtId="172" formatCode="0.000%"/>
    <numFmt numFmtId="173" formatCode="0.00000000"/>
    <numFmt numFmtId="174" formatCode="0.0000000"/>
    <numFmt numFmtId="175" formatCode="0.000000"/>
    <numFmt numFmtId="176" formatCode="0.00000"/>
    <numFmt numFmtId="177" formatCode="0.0000"/>
    <numFmt numFmtId="178" formatCode="0.000"/>
  </numFmts>
  <fonts count="28">
    <font>
      <sz val="10"/>
      <name val="Arial"/>
      <family val="0"/>
    </font>
    <font>
      <sz val="12"/>
      <name val="Arial"/>
      <family val="2"/>
    </font>
    <font>
      <b/>
      <sz val="12"/>
      <name val="Arial"/>
      <family val="2"/>
    </font>
    <font>
      <b/>
      <sz val="9"/>
      <name val="Arial"/>
      <family val="2"/>
    </font>
    <font>
      <sz val="8"/>
      <name val="Arial"/>
      <family val="2"/>
    </font>
    <font>
      <u val="singleAccounting"/>
      <sz val="12"/>
      <name val="Arial"/>
      <family val="2"/>
    </font>
    <font>
      <u val="single"/>
      <sz val="12"/>
      <name val="Arial"/>
      <family val="2"/>
    </font>
    <font>
      <b/>
      <i/>
      <sz val="12"/>
      <name val="Arial"/>
      <family val="2"/>
    </font>
    <font>
      <b/>
      <sz val="16"/>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164" fontId="2" fillId="0" borderId="0" xfId="0" applyNumberFormat="1" applyFont="1" applyAlignment="1">
      <alignment horizontal="center"/>
    </xf>
    <xf numFmtId="0" fontId="1" fillId="0" borderId="0" xfId="0" applyFont="1" applyAlignment="1">
      <alignment horizontal="right"/>
    </xf>
    <xf numFmtId="171" fontId="1" fillId="0" borderId="0" xfId="44" applyNumberFormat="1" applyFont="1" applyAlignment="1">
      <alignment/>
    </xf>
    <xf numFmtId="171" fontId="1" fillId="0" borderId="0" xfId="44" applyNumberFormat="1" applyFont="1" applyAlignment="1">
      <alignment horizontal="center"/>
    </xf>
    <xf numFmtId="165" fontId="1" fillId="0" borderId="0" xfId="0" applyNumberFormat="1" applyFont="1" applyAlignment="1">
      <alignment/>
    </xf>
    <xf numFmtId="0" fontId="0" fillId="0" borderId="0" xfId="0" applyFont="1" applyAlignment="1">
      <alignment/>
    </xf>
    <xf numFmtId="0" fontId="4" fillId="0" borderId="0" xfId="0" applyFont="1" applyAlignment="1">
      <alignment/>
    </xf>
    <xf numFmtId="171" fontId="1" fillId="0" borderId="0" xfId="44" applyNumberFormat="1" applyFont="1" applyBorder="1" applyAlignment="1">
      <alignment/>
    </xf>
    <xf numFmtId="10" fontId="1" fillId="0" borderId="0" xfId="59" applyNumberFormat="1" applyFont="1" applyBorder="1" applyAlignment="1">
      <alignment/>
    </xf>
    <xf numFmtId="0" fontId="1" fillId="0" borderId="0" xfId="0" applyFont="1" applyBorder="1" applyAlignment="1">
      <alignment/>
    </xf>
    <xf numFmtId="171" fontId="1" fillId="0" borderId="0" xfId="44" applyNumberFormat="1" applyFont="1" applyBorder="1" applyAlignment="1">
      <alignment horizontal="center"/>
    </xf>
    <xf numFmtId="0" fontId="1" fillId="0" borderId="0" xfId="0" applyFont="1" applyBorder="1" applyAlignment="1">
      <alignment horizontal="right"/>
    </xf>
    <xf numFmtId="42" fontId="1" fillId="0" borderId="0" xfId="0" applyNumberFormat="1" applyFont="1" applyFill="1" applyAlignment="1">
      <alignment/>
    </xf>
    <xf numFmtId="10" fontId="1" fillId="0" borderId="0" xfId="59" applyNumberFormat="1" applyFont="1" applyAlignment="1">
      <alignment horizontal="right"/>
    </xf>
    <xf numFmtId="0" fontId="7" fillId="0" borderId="0" xfId="0" applyFont="1" applyAlignment="1">
      <alignment/>
    </xf>
    <xf numFmtId="171" fontId="1" fillId="0" borderId="0" xfId="0" applyNumberFormat="1" applyFont="1" applyAlignment="1">
      <alignment/>
    </xf>
    <xf numFmtId="0" fontId="7" fillId="0" borderId="0" xfId="0" applyFont="1" applyAlignment="1">
      <alignment horizontal="center"/>
    </xf>
    <xf numFmtId="0" fontId="7" fillId="0" borderId="0" xfId="0" applyFont="1" applyAlignment="1">
      <alignment horizontal="center" vertical="top"/>
    </xf>
    <xf numFmtId="0" fontId="1" fillId="0" borderId="0" xfId="0" applyFont="1" applyBorder="1" applyAlignment="1">
      <alignment horizontal="center"/>
    </xf>
    <xf numFmtId="164" fontId="3" fillId="0" borderId="0" xfId="0" applyNumberFormat="1" applyFont="1" applyBorder="1" applyAlignment="1">
      <alignment horizontal="left" wrapText="1"/>
    </xf>
    <xf numFmtId="10" fontId="1" fillId="0" borderId="0" xfId="59" applyNumberFormat="1" applyFont="1" applyFill="1" applyAlignment="1">
      <alignment horizontal="right"/>
    </xf>
    <xf numFmtId="10" fontId="6" fillId="0" borderId="0" xfId="59" applyNumberFormat="1" applyFont="1" applyFill="1" applyAlignment="1">
      <alignment horizontal="right"/>
    </xf>
    <xf numFmtId="171" fontId="1" fillId="0" borderId="0" xfId="44" applyNumberFormat="1" applyFont="1" applyFill="1" applyAlignment="1">
      <alignment/>
    </xf>
    <xf numFmtId="0" fontId="1" fillId="0" borderId="0" xfId="0" applyFont="1" applyFill="1" applyBorder="1" applyAlignment="1">
      <alignment/>
    </xf>
    <xf numFmtId="171" fontId="1" fillId="0" borderId="0" xfId="44" applyNumberFormat="1" applyFont="1" applyFill="1" applyBorder="1" applyAlignment="1">
      <alignment horizontal="center" wrapText="1"/>
    </xf>
    <xf numFmtId="171" fontId="1" fillId="0" borderId="0" xfId="44" applyNumberFormat="1" applyFont="1" applyFill="1" applyBorder="1" applyAlignment="1">
      <alignment/>
    </xf>
    <xf numFmtId="0" fontId="1" fillId="0" borderId="0" xfId="0" applyFont="1" applyAlignment="1">
      <alignment horizontal="left"/>
    </xf>
    <xf numFmtId="171" fontId="1" fillId="0" borderId="0" xfId="44" applyNumberFormat="1" applyFont="1" applyBorder="1" applyAlignment="1">
      <alignment horizontal="center" wrapText="1"/>
    </xf>
    <xf numFmtId="44" fontId="1" fillId="0" borderId="0" xfId="44" applyFont="1" applyFill="1" applyBorder="1" applyAlignment="1">
      <alignment/>
    </xf>
    <xf numFmtId="0" fontId="1" fillId="0" borderId="0" xfId="0" applyFont="1" applyFill="1" applyAlignment="1">
      <alignment/>
    </xf>
    <xf numFmtId="0" fontId="4" fillId="0" borderId="0" xfId="0" applyFont="1" applyFill="1" applyAlignment="1">
      <alignment/>
    </xf>
    <xf numFmtId="171" fontId="1" fillId="0" borderId="10" xfId="44" applyNumberFormat="1" applyFont="1" applyFill="1" applyBorder="1" applyAlignment="1">
      <alignment horizontal="center" wrapText="1"/>
    </xf>
    <xf numFmtId="0" fontId="1" fillId="0" borderId="10" xfId="0" applyFont="1" applyBorder="1" applyAlignment="1">
      <alignment horizontal="center"/>
    </xf>
    <xf numFmtId="171" fontId="1" fillId="0" borderId="10" xfId="44" applyNumberFormat="1" applyFont="1" applyFill="1" applyBorder="1" applyAlignment="1">
      <alignment/>
    </xf>
    <xf numFmtId="165" fontId="1" fillId="0" borderId="11" xfId="59" applyNumberFormat="1" applyFont="1" applyFill="1" applyBorder="1" applyAlignment="1">
      <alignment horizontal="right"/>
    </xf>
    <xf numFmtId="165" fontId="1" fillId="0" borderId="12" xfId="59" applyNumberFormat="1" applyFont="1" applyFill="1" applyBorder="1" applyAlignment="1">
      <alignment/>
    </xf>
    <xf numFmtId="165" fontId="1" fillId="0" borderId="10" xfId="59" applyNumberFormat="1" applyFont="1" applyFill="1" applyBorder="1" applyAlignment="1">
      <alignment/>
    </xf>
    <xf numFmtId="171" fontId="1" fillId="0" borderId="11" xfId="44" applyNumberFormat="1" applyFont="1" applyFill="1" applyBorder="1" applyAlignment="1">
      <alignment horizontal="right"/>
    </xf>
    <xf numFmtId="171" fontId="1" fillId="0" borderId="12" xfId="44" applyNumberFormat="1" applyFont="1" applyFill="1" applyBorder="1" applyAlignment="1">
      <alignment/>
    </xf>
    <xf numFmtId="171" fontId="5" fillId="0" borderId="13" xfId="44" applyNumberFormat="1" applyFont="1" applyFill="1" applyBorder="1" applyAlignment="1">
      <alignment/>
    </xf>
    <xf numFmtId="44" fontId="1" fillId="0" borderId="12" xfId="44" applyFont="1" applyFill="1" applyBorder="1" applyAlignment="1">
      <alignment/>
    </xf>
    <xf numFmtId="44" fontId="1" fillId="0" borderId="10" xfId="44" applyFont="1" applyFill="1" applyBorder="1" applyAlignment="1">
      <alignment/>
    </xf>
    <xf numFmtId="167" fontId="1" fillId="0" borderId="12" xfId="42" applyNumberFormat="1" applyFont="1" applyFill="1" applyBorder="1" applyAlignment="1">
      <alignment/>
    </xf>
    <xf numFmtId="167" fontId="1" fillId="0" borderId="10" xfId="0" applyNumberFormat="1" applyFont="1" applyFill="1" applyBorder="1" applyAlignment="1">
      <alignment/>
    </xf>
    <xf numFmtId="44" fontId="1" fillId="0" borderId="13" xfId="44" applyFont="1" applyFill="1" applyBorder="1" applyAlignment="1">
      <alignment/>
    </xf>
    <xf numFmtId="44" fontId="1" fillId="0" borderId="11" xfId="44" applyFont="1" applyFill="1" applyBorder="1" applyAlignment="1">
      <alignment/>
    </xf>
    <xf numFmtId="10" fontId="1" fillId="0" borderId="11" xfId="59" applyNumberFormat="1" applyFont="1" applyFill="1" applyBorder="1" applyAlignment="1">
      <alignment horizontal="right"/>
    </xf>
    <xf numFmtId="10" fontId="1" fillId="0" borderId="12" xfId="59" applyNumberFormat="1" applyFont="1" applyFill="1" applyBorder="1" applyAlignment="1">
      <alignment/>
    </xf>
    <xf numFmtId="10" fontId="1" fillId="0" borderId="10" xfId="59" applyNumberFormat="1" applyFont="1" applyFill="1" applyBorder="1" applyAlignment="1">
      <alignment/>
    </xf>
    <xf numFmtId="0" fontId="2" fillId="0" borderId="10" xfId="0" applyFont="1" applyBorder="1" applyAlignment="1">
      <alignment horizontal="center"/>
    </xf>
    <xf numFmtId="0" fontId="1" fillId="0" borderId="10" xfId="0" applyFont="1" applyBorder="1" applyAlignment="1">
      <alignment/>
    </xf>
    <xf numFmtId="43" fontId="1" fillId="0" borderId="0" xfId="0" applyNumberFormat="1" applyFont="1" applyAlignment="1">
      <alignment/>
    </xf>
    <xf numFmtId="0" fontId="8" fillId="0" borderId="0" xfId="0" applyFont="1" applyAlignment="1">
      <alignment horizontal="center"/>
    </xf>
    <xf numFmtId="0" fontId="8" fillId="0" borderId="0" xfId="0" applyFont="1" applyAlignment="1" quotePrefix="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1" fillId="0" borderId="0" xfId="0" applyFont="1" applyAlignment="1" quotePrefix="1">
      <alignment horizontal="left" wrapText="1"/>
    </xf>
    <xf numFmtId="0" fontId="1" fillId="0" borderId="0" xfId="0" applyFont="1" applyAlignment="1">
      <alignment horizontal="left" wrapText="1"/>
    </xf>
    <xf numFmtId="0" fontId="7" fillId="0" borderId="0" xfId="0" applyFont="1" applyAlignment="1">
      <alignment horizontal="left" wrapText="1"/>
    </xf>
    <xf numFmtId="164" fontId="8" fillId="0" borderId="0" xfId="0" applyNumberFormat="1" applyFont="1" applyFill="1" applyAlignment="1" quotePrefix="1">
      <alignment horizontal="center"/>
    </xf>
    <xf numFmtId="164" fontId="8" fillId="0" borderId="0" xfId="0" applyNumberFormat="1" applyFont="1" applyFill="1" applyAlignment="1">
      <alignment horizontal="center"/>
    </xf>
    <xf numFmtId="0" fontId="1" fillId="0" borderId="0" xfId="0" applyFont="1" applyAlignment="1">
      <alignment horizontal="center" wrapText="1"/>
    </xf>
    <xf numFmtId="0" fontId="1"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9"/>
  <sheetViews>
    <sheetView tabSelected="1" zoomScale="75" zoomScaleNormal="75" zoomScalePageLayoutView="0" workbookViewId="0" topLeftCell="A1">
      <selection activeCell="F9" sqref="F9"/>
    </sheetView>
  </sheetViews>
  <sheetFormatPr defaultColWidth="9.140625" defaultRowHeight="12.75"/>
  <cols>
    <col min="1" max="1" width="3.7109375" style="0" customWidth="1"/>
    <col min="2" max="2" width="33.57421875" style="0" customWidth="1"/>
    <col min="3" max="3" width="25.28125" style="0" customWidth="1"/>
    <col min="4" max="4" width="10.00390625" style="0" customWidth="1"/>
    <col min="5" max="5" width="27.00390625" style="0" customWidth="1"/>
    <col min="6" max="6" width="25.00390625" style="0" customWidth="1"/>
    <col min="7" max="7" width="14.7109375" style="0" customWidth="1"/>
    <col min="8" max="8" width="8.140625" style="0" customWidth="1"/>
    <col min="9" max="10" width="17.7109375" style="0" bestFit="1" customWidth="1"/>
    <col min="11" max="11" width="13.421875" style="0" bestFit="1" customWidth="1"/>
  </cols>
  <sheetData>
    <row r="1" spans="1:7" s="3" customFormat="1" ht="20.25">
      <c r="A1" s="56" t="s">
        <v>0</v>
      </c>
      <c r="B1" s="56"/>
      <c r="C1" s="56"/>
      <c r="D1" s="56"/>
      <c r="E1" s="56"/>
      <c r="F1" s="56"/>
      <c r="G1" s="56"/>
    </row>
    <row r="2" spans="1:7" s="3" customFormat="1" ht="20.25">
      <c r="A2" s="56" t="s">
        <v>70</v>
      </c>
      <c r="B2" s="56"/>
      <c r="C2" s="56"/>
      <c r="D2" s="56"/>
      <c r="E2" s="56"/>
      <c r="F2" s="56"/>
      <c r="G2" s="56"/>
    </row>
    <row r="3" spans="1:8" s="3" customFormat="1" ht="20.25">
      <c r="A3" s="56" t="s">
        <v>29</v>
      </c>
      <c r="B3" s="56"/>
      <c r="C3" s="56"/>
      <c r="D3" s="56"/>
      <c r="E3" s="56"/>
      <c r="F3" s="56"/>
      <c r="G3" s="56"/>
      <c r="H3" s="3" t="s">
        <v>46</v>
      </c>
    </row>
    <row r="4" spans="1:7" s="3" customFormat="1" ht="20.25">
      <c r="A4" s="57" t="s">
        <v>69</v>
      </c>
      <c r="B4" s="56"/>
      <c r="C4" s="56"/>
      <c r="D4" s="56"/>
      <c r="E4" s="56"/>
      <c r="F4" s="56"/>
      <c r="G4" s="56"/>
    </row>
    <row r="5" spans="1:7" s="3" customFormat="1" ht="20.25">
      <c r="A5" s="58" t="s">
        <v>77</v>
      </c>
      <c r="B5" s="59"/>
      <c r="C5" s="59"/>
      <c r="D5" s="59"/>
      <c r="E5" s="59"/>
      <c r="F5" s="59"/>
      <c r="G5" s="59"/>
    </row>
    <row r="6" spans="1:8" s="3" customFormat="1" ht="20.25">
      <c r="A6" s="63" t="s">
        <v>78</v>
      </c>
      <c r="B6" s="64"/>
      <c r="C6" s="64"/>
      <c r="D6" s="64"/>
      <c r="E6" s="64"/>
      <c r="F6" s="64"/>
      <c r="G6" s="64"/>
      <c r="H6" s="3" t="s">
        <v>46</v>
      </c>
    </row>
    <row r="7" spans="1:6" s="3" customFormat="1" ht="15.75">
      <c r="A7" s="4"/>
      <c r="B7" s="4"/>
      <c r="C7" s="4"/>
      <c r="D7" s="4"/>
      <c r="E7" s="4"/>
      <c r="F7" s="4"/>
    </row>
    <row r="8" spans="1:8" s="2" customFormat="1" ht="14.25" customHeight="1">
      <c r="A8" s="23"/>
      <c r="B8" s="23"/>
      <c r="C8" s="23"/>
      <c r="D8" s="23"/>
      <c r="E8" s="23"/>
      <c r="F8" s="23"/>
      <c r="G8" s="13"/>
      <c r="H8" s="33"/>
    </row>
    <row r="9" spans="1:8" s="2" customFormat="1" ht="15">
      <c r="A9" s="20" t="s">
        <v>1</v>
      </c>
      <c r="B9" s="18" t="s">
        <v>17</v>
      </c>
      <c r="G9" s="33" t="s">
        <v>46</v>
      </c>
      <c r="H9" s="33" t="s">
        <v>46</v>
      </c>
    </row>
    <row r="10" spans="1:2" s="2" customFormat="1" ht="15">
      <c r="A10" s="20"/>
      <c r="B10" s="18" t="s">
        <v>18</v>
      </c>
    </row>
    <row r="11" spans="1:2" s="2" customFormat="1" ht="15">
      <c r="A11" s="20"/>
      <c r="B11" s="18" t="s">
        <v>3</v>
      </c>
    </row>
    <row r="12" s="2" customFormat="1" ht="15">
      <c r="A12" s="1"/>
    </row>
    <row r="13" spans="1:5" s="2" customFormat="1" ht="15">
      <c r="A13" s="1"/>
      <c r="B13" s="2" t="s">
        <v>38</v>
      </c>
      <c r="E13" s="1"/>
    </row>
    <row r="14" spans="1:8" s="2" customFormat="1" ht="15">
      <c r="A14" s="1"/>
      <c r="B14" s="30" t="s">
        <v>71</v>
      </c>
      <c r="H14" s="33" t="s">
        <v>46</v>
      </c>
    </row>
    <row r="15" spans="1:3" s="2" customFormat="1" ht="15">
      <c r="A15" s="1"/>
      <c r="C15" s="8"/>
    </row>
    <row r="16" spans="1:8" s="2" customFormat="1" ht="15">
      <c r="A16" s="1"/>
      <c r="C16" s="5" t="s">
        <v>64</v>
      </c>
      <c r="E16" s="37">
        <v>10149229</v>
      </c>
      <c r="F16" s="6"/>
      <c r="H16" s="33" t="s">
        <v>46</v>
      </c>
    </row>
    <row r="17" spans="1:3" s="2" customFormat="1" ht="15">
      <c r="A17" s="1"/>
      <c r="B17" s="10"/>
      <c r="C17" s="8"/>
    </row>
    <row r="18" spans="1:3" s="2" customFormat="1" ht="15">
      <c r="A18" s="1"/>
      <c r="B18" s="9"/>
      <c r="C18" s="8"/>
    </row>
    <row r="19" spans="1:6" s="2" customFormat="1" ht="15.75">
      <c r="A19" s="20" t="s">
        <v>2</v>
      </c>
      <c r="B19" s="18" t="s">
        <v>32</v>
      </c>
      <c r="D19" s="1"/>
      <c r="E19" s="53" t="s">
        <v>73</v>
      </c>
      <c r="F19" s="53" t="s">
        <v>74</v>
      </c>
    </row>
    <row r="20" spans="1:6" s="2" customFormat="1" ht="15">
      <c r="A20" s="1"/>
      <c r="D20" s="1"/>
      <c r="E20" s="35" t="s">
        <v>75</v>
      </c>
      <c r="F20" s="35" t="s">
        <v>72</v>
      </c>
    </row>
    <row r="21" spans="1:9" s="2" customFormat="1" ht="30" customHeight="1">
      <c r="A21" s="1"/>
      <c r="B21" s="65" t="s">
        <v>52</v>
      </c>
      <c r="C21" s="65"/>
      <c r="D21" s="6"/>
      <c r="E21" s="37">
        <v>1055321059</v>
      </c>
      <c r="F21" s="37">
        <v>0</v>
      </c>
      <c r="H21" s="2" t="s">
        <v>46</v>
      </c>
      <c r="I21" s="19"/>
    </row>
    <row r="22" spans="1:10" s="2" customFormat="1" ht="30" customHeight="1">
      <c r="A22" s="1"/>
      <c r="B22" s="65" t="s">
        <v>53</v>
      </c>
      <c r="C22" s="65"/>
      <c r="D22" s="1"/>
      <c r="E22" s="37">
        <v>1087185943</v>
      </c>
      <c r="F22" s="37">
        <f>F53</f>
        <v>1522240</v>
      </c>
      <c r="G22" s="2" t="s">
        <v>46</v>
      </c>
      <c r="H22" s="2" t="s">
        <v>46</v>
      </c>
      <c r="I22" s="19"/>
      <c r="J22" s="19"/>
    </row>
    <row r="23" spans="1:10" s="2" customFormat="1" ht="15">
      <c r="A23" s="1"/>
      <c r="B23" s="10" t="s">
        <v>47</v>
      </c>
      <c r="D23" s="6"/>
      <c r="E23" s="11"/>
      <c r="F23" s="11"/>
      <c r="G23" s="6"/>
      <c r="J23" s="19"/>
    </row>
    <row r="24" spans="1:7" s="2" customFormat="1" ht="15">
      <c r="A24" s="1"/>
      <c r="D24" s="1"/>
      <c r="E24" s="11"/>
      <c r="F24" s="11"/>
      <c r="G24" s="6"/>
    </row>
    <row r="25" spans="1:7" s="2" customFormat="1" ht="15">
      <c r="A25" s="20" t="s">
        <v>4</v>
      </c>
      <c r="B25" s="18" t="s">
        <v>12</v>
      </c>
      <c r="D25" s="6"/>
      <c r="E25" s="11"/>
      <c r="F25" s="11"/>
      <c r="G25" s="6"/>
    </row>
    <row r="26" spans="1:7" s="2" customFormat="1" ht="15">
      <c r="A26" s="20"/>
      <c r="B26" s="18"/>
      <c r="D26" s="6"/>
      <c r="E26" s="11"/>
      <c r="F26" s="11"/>
      <c r="G26" s="6"/>
    </row>
    <row r="27" spans="1:7" s="2" customFormat="1" ht="15">
      <c r="A27" s="1"/>
      <c r="D27" s="1"/>
      <c r="E27" s="31"/>
      <c r="F27" s="31"/>
      <c r="G27" s="6"/>
    </row>
    <row r="28" spans="1:7" s="2" customFormat="1" ht="15">
      <c r="A28" s="1"/>
      <c r="E28" s="36" t="s">
        <v>75</v>
      </c>
      <c r="F28" s="36" t="s">
        <v>72</v>
      </c>
      <c r="G28" s="2" t="s">
        <v>46</v>
      </c>
    </row>
    <row r="29" spans="1:8" s="2" customFormat="1" ht="15">
      <c r="A29" s="1"/>
      <c r="B29" s="2" t="s">
        <v>25</v>
      </c>
      <c r="E29" s="38">
        <v>0.034</v>
      </c>
      <c r="F29" s="50">
        <v>0.001362379877800589</v>
      </c>
      <c r="H29" s="2" t="s">
        <v>46</v>
      </c>
    </row>
    <row r="30" spans="1:6" s="2" customFormat="1" ht="15">
      <c r="A30" s="1"/>
      <c r="B30" s="2" t="s">
        <v>57</v>
      </c>
      <c r="E30" s="39">
        <v>0.03</v>
      </c>
      <c r="F30" s="51">
        <v>0.0017765630673439352</v>
      </c>
    </row>
    <row r="31" spans="1:6" s="2" customFormat="1" ht="15">
      <c r="A31" s="1"/>
      <c r="B31" s="2" t="s">
        <v>58</v>
      </c>
      <c r="E31" s="39">
        <v>0.011</v>
      </c>
      <c r="F31" s="51">
        <v>0.0016773244272704913</v>
      </c>
    </row>
    <row r="32" spans="1:6" s="2" customFormat="1" ht="15">
      <c r="A32" s="1"/>
      <c r="B32" s="2" t="s">
        <v>59</v>
      </c>
      <c r="E32" s="39">
        <v>0.017</v>
      </c>
      <c r="F32" s="51">
        <v>0.00090186129871387</v>
      </c>
    </row>
    <row r="33" spans="1:6" s="2" customFormat="1" ht="15">
      <c r="A33" s="1"/>
      <c r="B33" s="2" t="s">
        <v>61</v>
      </c>
      <c r="E33" s="39">
        <v>0</v>
      </c>
      <c r="F33" s="51">
        <v>0.0012304037483401472</v>
      </c>
    </row>
    <row r="34" spans="1:6" s="2" customFormat="1" ht="15">
      <c r="A34" s="1"/>
      <c r="B34" s="2" t="s">
        <v>60</v>
      </c>
      <c r="E34" s="39">
        <v>0.027</v>
      </c>
      <c r="F34" s="51">
        <v>0.0014312809294691848</v>
      </c>
    </row>
    <row r="35" spans="1:6" s="2" customFormat="1" ht="15">
      <c r="A35" s="1"/>
      <c r="B35" s="2" t="s">
        <v>43</v>
      </c>
      <c r="E35" s="39">
        <v>0.049</v>
      </c>
      <c r="F35" s="51">
        <v>0</v>
      </c>
    </row>
    <row r="36" spans="1:6" s="2" customFormat="1" ht="15">
      <c r="A36" s="1"/>
      <c r="B36" s="2" t="s">
        <v>44</v>
      </c>
      <c r="E36" s="39">
        <v>0</v>
      </c>
      <c r="F36" s="51">
        <v>0</v>
      </c>
    </row>
    <row r="37" spans="1:6" s="2" customFormat="1" ht="15">
      <c r="A37" s="1"/>
      <c r="B37" s="2" t="s">
        <v>45</v>
      </c>
      <c r="E37" s="39">
        <v>0</v>
      </c>
      <c r="F37" s="51">
        <v>0</v>
      </c>
    </row>
    <row r="38" spans="1:6" s="2" customFormat="1" ht="15">
      <c r="A38" s="1"/>
      <c r="B38" s="2" t="s">
        <v>24</v>
      </c>
      <c r="E38" s="40">
        <v>0.03</v>
      </c>
      <c r="F38" s="52">
        <v>0.0013819387238920402</v>
      </c>
    </row>
    <row r="39" spans="1:6" s="2" customFormat="1" ht="15">
      <c r="A39" s="1"/>
      <c r="B39" s="34"/>
      <c r="C39" s="33"/>
      <c r="D39" s="33"/>
      <c r="E39" s="13"/>
      <c r="F39" s="12"/>
    </row>
    <row r="40" spans="1:6" s="2" customFormat="1" ht="35.25" customHeight="1">
      <c r="A40" s="20" t="s">
        <v>5</v>
      </c>
      <c r="B40" s="18" t="s">
        <v>13</v>
      </c>
      <c r="E40" s="13"/>
      <c r="F40" s="13"/>
    </row>
    <row r="41" spans="1:6" s="2" customFormat="1" ht="15">
      <c r="A41" s="1"/>
      <c r="E41" s="13"/>
      <c r="F41" s="27"/>
    </row>
    <row r="42" spans="1:6" s="2" customFormat="1" ht="15">
      <c r="A42" s="1"/>
      <c r="F42" s="28"/>
    </row>
    <row r="43" spans="1:6" s="2" customFormat="1" ht="15">
      <c r="A43" s="1"/>
      <c r="E43" s="36" t="s">
        <v>75</v>
      </c>
      <c r="F43" s="36" t="s">
        <v>72</v>
      </c>
    </row>
    <row r="44" spans="1:8" s="2" customFormat="1" ht="15">
      <c r="A44" s="1"/>
      <c r="B44" s="2" t="s">
        <v>25</v>
      </c>
      <c r="E44" s="41">
        <v>23167048</v>
      </c>
      <c r="F44" s="41">
        <v>931778</v>
      </c>
      <c r="G44" s="19"/>
      <c r="H44" s="2" t="s">
        <v>46</v>
      </c>
    </row>
    <row r="45" spans="1:6" s="2" customFormat="1" ht="15">
      <c r="A45" s="1"/>
      <c r="B45" s="2" t="s">
        <v>57</v>
      </c>
      <c r="E45" s="42">
        <v>6840912</v>
      </c>
      <c r="F45" s="42">
        <v>408534</v>
      </c>
    </row>
    <row r="46" spans="1:6" s="2" customFormat="1" ht="15">
      <c r="A46" s="1"/>
      <c r="B46" s="2" t="s">
        <v>58</v>
      </c>
      <c r="E46" s="42">
        <v>728664</v>
      </c>
      <c r="F46" s="42">
        <v>111621</v>
      </c>
    </row>
    <row r="47" spans="1:6" s="2" customFormat="1" ht="15">
      <c r="A47" s="1"/>
      <c r="B47" s="2" t="s">
        <v>59</v>
      </c>
      <c r="E47" s="42">
        <v>343202</v>
      </c>
      <c r="F47" s="42">
        <v>18192</v>
      </c>
    </row>
    <row r="48" spans="1:6" s="2" customFormat="1" ht="15">
      <c r="A48" s="1"/>
      <c r="B48" s="2" t="s">
        <v>61</v>
      </c>
      <c r="E48" s="42">
        <v>-28</v>
      </c>
      <c r="F48" s="42">
        <v>15270</v>
      </c>
    </row>
    <row r="49" spans="1:6" s="2" customFormat="1" ht="15">
      <c r="A49" s="1"/>
      <c r="B49" s="2" t="s">
        <v>60</v>
      </c>
      <c r="E49" s="42">
        <v>702219</v>
      </c>
      <c r="F49" s="42">
        <v>36845</v>
      </c>
    </row>
    <row r="50" spans="1:9" s="2" customFormat="1" ht="15">
      <c r="A50" s="1"/>
      <c r="B50" s="2" t="s">
        <v>43</v>
      </c>
      <c r="E50" s="42">
        <v>80525</v>
      </c>
      <c r="F50" s="42">
        <v>0</v>
      </c>
      <c r="I50" s="55"/>
    </row>
    <row r="51" spans="1:6" s="2" customFormat="1" ht="15">
      <c r="A51" s="1"/>
      <c r="B51" s="2" t="s">
        <v>44</v>
      </c>
      <c r="E51" s="42">
        <v>0</v>
      </c>
      <c r="F51" s="42">
        <v>0</v>
      </c>
    </row>
    <row r="52" spans="1:6" s="2" customFormat="1" ht="17.25">
      <c r="A52" s="1"/>
      <c r="B52" s="2" t="s">
        <v>45</v>
      </c>
      <c r="E52" s="43">
        <v>0</v>
      </c>
      <c r="F52" s="43">
        <v>0</v>
      </c>
    </row>
    <row r="53" spans="1:6" s="2" customFormat="1" ht="15">
      <c r="A53" s="1"/>
      <c r="B53" s="2" t="s">
        <v>67</v>
      </c>
      <c r="E53" s="37">
        <v>31862541</v>
      </c>
      <c r="F53" s="37">
        <f>SUM(F44:F52)</f>
        <v>1522240</v>
      </c>
    </row>
    <row r="54" spans="1:6" s="2" customFormat="1" ht="15">
      <c r="A54" s="1"/>
      <c r="B54" s="10" t="s">
        <v>68</v>
      </c>
      <c r="C54" s="33"/>
      <c r="D54" s="33"/>
      <c r="E54" s="29"/>
      <c r="F54" s="29"/>
    </row>
    <row r="55" spans="1:6" s="2" customFormat="1" ht="15">
      <c r="A55" s="1"/>
      <c r="E55" s="7"/>
      <c r="F55" s="13"/>
    </row>
    <row r="56" spans="1:7" s="2" customFormat="1" ht="42.75" customHeight="1">
      <c r="A56" s="21" t="s">
        <v>6</v>
      </c>
      <c r="B56" s="62" t="s">
        <v>42</v>
      </c>
      <c r="C56" s="62"/>
      <c r="D56" s="62"/>
      <c r="E56" s="62"/>
      <c r="F56" s="62"/>
      <c r="G56" s="62"/>
    </row>
    <row r="57" spans="1:6" s="2" customFormat="1" ht="15" customHeight="1">
      <c r="A57" s="1"/>
      <c r="E57" s="7"/>
      <c r="F57" s="13"/>
    </row>
    <row r="58" spans="1:6" s="2" customFormat="1" ht="15" customHeight="1">
      <c r="A58" s="1"/>
      <c r="E58" s="7"/>
      <c r="F58" s="13"/>
    </row>
    <row r="59" spans="1:6" s="2" customFormat="1" ht="15">
      <c r="A59" s="1"/>
      <c r="E59" s="66" t="s">
        <v>63</v>
      </c>
      <c r="F59" s="66"/>
    </row>
    <row r="60" spans="1:6" s="2" customFormat="1" ht="15">
      <c r="A60" s="1"/>
      <c r="B60" s="2" t="s">
        <v>65</v>
      </c>
      <c r="E60" s="35" t="s">
        <v>75</v>
      </c>
      <c r="F60" s="35" t="s">
        <v>72</v>
      </c>
    </row>
    <row r="61" spans="1:6" s="2" customFormat="1" ht="15">
      <c r="A61" s="1"/>
      <c r="B61" s="2" t="s">
        <v>25</v>
      </c>
      <c r="E61" s="49">
        <v>2.78</v>
      </c>
      <c r="F61" s="49">
        <f aca="true" t="shared" si="0" ref="F61:F67">F44/12/F80</f>
        <v>0.10725299689306585</v>
      </c>
    </row>
    <row r="62" spans="1:6" s="2" customFormat="1" ht="15">
      <c r="A62" s="1"/>
      <c r="B62" s="2" t="s">
        <v>56</v>
      </c>
      <c r="E62" s="44">
        <v>10.46</v>
      </c>
      <c r="F62" s="44">
        <f t="shared" si="0"/>
        <v>0.5915638575152041</v>
      </c>
    </row>
    <row r="63" spans="1:6" s="2" customFormat="1" ht="15">
      <c r="A63" s="1"/>
      <c r="B63" s="2" t="s">
        <v>58</v>
      </c>
      <c r="E63" s="44">
        <v>38.36</v>
      </c>
      <c r="F63" s="44">
        <f t="shared" si="0"/>
        <v>5.4300934033858725</v>
      </c>
    </row>
    <row r="64" spans="1:6" s="2" customFormat="1" ht="15">
      <c r="A64" s="1"/>
      <c r="B64" s="2" t="s">
        <v>59</v>
      </c>
      <c r="E64" s="44">
        <v>216.67</v>
      </c>
      <c r="F64" s="44">
        <f t="shared" si="0"/>
        <v>8.564971751412429</v>
      </c>
    </row>
    <row r="65" spans="1:6" s="2" customFormat="1" ht="15">
      <c r="A65" s="1"/>
      <c r="B65" s="2" t="s">
        <v>61</v>
      </c>
      <c r="E65" s="44">
        <v>-0.01</v>
      </c>
      <c r="F65" s="44">
        <f t="shared" si="0"/>
        <v>2.197754749568221</v>
      </c>
    </row>
    <row r="66" spans="1:6" s="2" customFormat="1" ht="15">
      <c r="A66" s="1"/>
      <c r="B66" s="2" t="s">
        <v>60</v>
      </c>
      <c r="E66" s="44">
        <v>2659.92</v>
      </c>
      <c r="F66" s="44">
        <f t="shared" si="0"/>
        <v>33.74084249084249</v>
      </c>
    </row>
    <row r="67" spans="1:6" s="2" customFormat="1" ht="15">
      <c r="A67" s="1"/>
      <c r="B67" s="2" t="s">
        <v>43</v>
      </c>
      <c r="E67" s="48">
        <v>559.2</v>
      </c>
      <c r="F67" s="48">
        <f t="shared" si="0"/>
        <v>0</v>
      </c>
    </row>
    <row r="68" spans="1:7" s="2" customFormat="1" ht="15">
      <c r="A68" s="1"/>
      <c r="B68" s="2" t="s">
        <v>46</v>
      </c>
      <c r="E68" s="14"/>
      <c r="F68" s="13"/>
      <c r="G68" s="13"/>
    </row>
    <row r="69" spans="1:7" s="2" customFormat="1" ht="15">
      <c r="A69" s="1"/>
      <c r="B69" s="2" t="s">
        <v>37</v>
      </c>
      <c r="E69" s="13"/>
      <c r="F69" s="13"/>
      <c r="G69" s="13"/>
    </row>
    <row r="70" spans="1:7" s="2" customFormat="1" ht="15">
      <c r="A70" s="1"/>
      <c r="E70" s="13"/>
      <c r="F70" s="13"/>
      <c r="G70" s="13"/>
    </row>
    <row r="71" spans="1:7" s="2" customFormat="1" ht="15">
      <c r="A71" s="1"/>
      <c r="E71" s="66" t="s">
        <v>62</v>
      </c>
      <c r="F71" s="66"/>
      <c r="G71" s="13"/>
    </row>
    <row r="72" spans="1:6" s="2" customFormat="1" ht="15">
      <c r="A72" s="1"/>
      <c r="C72" s="2" t="s">
        <v>46</v>
      </c>
      <c r="E72" s="35" t="s">
        <v>75</v>
      </c>
      <c r="F72" s="54" t="s">
        <v>72</v>
      </c>
    </row>
    <row r="73" spans="1:8" s="2" customFormat="1" ht="15">
      <c r="A73" s="1"/>
      <c r="B73" s="33" t="s">
        <v>66</v>
      </c>
      <c r="E73" s="45">
        <v>2.84</v>
      </c>
      <c r="F73" s="45">
        <f>68*0.00161</f>
        <v>0.10948000000000001</v>
      </c>
      <c r="H73" s="2" t="s">
        <v>46</v>
      </c>
    </row>
    <row r="74" spans="1:6" s="2" customFormat="1" ht="15">
      <c r="A74" s="1"/>
      <c r="B74" s="10"/>
      <c r="E74" s="32" t="s">
        <v>46</v>
      </c>
      <c r="F74" s="13"/>
    </row>
    <row r="75" spans="1:6" s="2" customFormat="1" ht="15">
      <c r="A75" s="22"/>
      <c r="B75" s="13"/>
      <c r="C75" s="13"/>
      <c r="D75" s="13"/>
      <c r="E75" s="13"/>
      <c r="F75" s="13"/>
    </row>
    <row r="76" spans="1:6" s="2" customFormat="1" ht="20.25" customHeight="1">
      <c r="A76" s="20" t="s">
        <v>7</v>
      </c>
      <c r="B76" s="18" t="s">
        <v>14</v>
      </c>
      <c r="F76" s="13"/>
    </row>
    <row r="77" spans="1:6" s="2" customFormat="1" ht="20.25" customHeight="1">
      <c r="A77" s="20"/>
      <c r="B77" s="18"/>
      <c r="F77" s="13"/>
    </row>
    <row r="78" spans="1:6" s="2" customFormat="1" ht="15">
      <c r="A78" s="1"/>
      <c r="E78" s="66" t="s">
        <v>76</v>
      </c>
      <c r="F78" s="66"/>
    </row>
    <row r="79" spans="1:6" s="2" customFormat="1" ht="15">
      <c r="A79" s="1"/>
      <c r="E79" s="36" t="s">
        <v>75</v>
      </c>
      <c r="F79" s="36" t="s">
        <v>72</v>
      </c>
    </row>
    <row r="80" spans="1:8" s="2" customFormat="1" ht="15">
      <c r="A80" s="1"/>
      <c r="B80" s="2" t="s">
        <v>25</v>
      </c>
      <c r="E80" s="46">
        <v>694085</v>
      </c>
      <c r="F80" s="46">
        <v>723972</v>
      </c>
      <c r="H80" s="2" t="s">
        <v>46</v>
      </c>
    </row>
    <row r="81" spans="1:6" s="2" customFormat="1" ht="15">
      <c r="A81" s="1"/>
      <c r="B81" s="2" t="s">
        <v>57</v>
      </c>
      <c r="E81" s="46">
        <v>54501</v>
      </c>
      <c r="F81" s="46">
        <v>57550</v>
      </c>
    </row>
    <row r="82" spans="1:6" s="2" customFormat="1" ht="15">
      <c r="A82" s="1"/>
      <c r="B82" s="2" t="s">
        <v>58</v>
      </c>
      <c r="E82" s="46">
        <v>1583</v>
      </c>
      <c r="F82" s="46">
        <v>1713</v>
      </c>
    </row>
    <row r="83" spans="1:6" s="2" customFormat="1" ht="15">
      <c r="A83" s="1"/>
      <c r="B83" s="2" t="s">
        <v>59</v>
      </c>
      <c r="E83" s="46">
        <v>132</v>
      </c>
      <c r="F83" s="46">
        <v>177</v>
      </c>
    </row>
    <row r="84" spans="1:6" s="2" customFormat="1" ht="15">
      <c r="A84" s="1"/>
      <c r="B84" s="2" t="s">
        <v>61</v>
      </c>
      <c r="E84" s="46">
        <v>339</v>
      </c>
      <c r="F84" s="46">
        <v>579</v>
      </c>
    </row>
    <row r="85" spans="1:6" s="2" customFormat="1" ht="15">
      <c r="A85" s="1"/>
      <c r="B85" s="2" t="s">
        <v>60</v>
      </c>
      <c r="E85" s="46">
        <v>22</v>
      </c>
      <c r="F85" s="46">
        <v>91</v>
      </c>
    </row>
    <row r="86" spans="1:6" s="2" customFormat="1" ht="15">
      <c r="A86" s="1"/>
      <c r="B86" s="2" t="s">
        <v>43</v>
      </c>
      <c r="E86" s="46">
        <v>12</v>
      </c>
      <c r="F86" s="46">
        <v>21</v>
      </c>
    </row>
    <row r="87" spans="1:8" s="2" customFormat="1" ht="15">
      <c r="A87" s="1"/>
      <c r="B87" s="2" t="s">
        <v>26</v>
      </c>
      <c r="E87" s="47">
        <v>750674</v>
      </c>
      <c r="F87" s="47">
        <f>SUM(F80:F86)</f>
        <v>784103</v>
      </c>
      <c r="H87" s="2" t="s">
        <v>46</v>
      </c>
    </row>
    <row r="88" spans="1:6" s="2" customFormat="1" ht="15">
      <c r="A88" s="1"/>
      <c r="F88" s="13"/>
    </row>
    <row r="89" spans="1:6" s="2" customFormat="1" ht="15">
      <c r="A89" s="20" t="s">
        <v>8</v>
      </c>
      <c r="B89" s="18" t="s">
        <v>19</v>
      </c>
      <c r="F89" s="13"/>
    </row>
    <row r="90" spans="1:6" s="2" customFormat="1" ht="15">
      <c r="A90" s="20"/>
      <c r="B90" s="18" t="s">
        <v>20</v>
      </c>
      <c r="F90" s="13"/>
    </row>
    <row r="91" spans="1:6" s="2" customFormat="1" ht="15">
      <c r="A91" s="1"/>
      <c r="F91" s="13"/>
    </row>
    <row r="92" spans="1:8" s="2" customFormat="1" ht="15">
      <c r="A92" s="1"/>
      <c r="B92" s="2" t="s">
        <v>31</v>
      </c>
      <c r="E92" s="24">
        <v>0.081</v>
      </c>
      <c r="F92" s="13"/>
      <c r="H92" s="2" t="s">
        <v>46</v>
      </c>
    </row>
    <row r="93" spans="1:8" s="2" customFormat="1" ht="15">
      <c r="A93" s="1"/>
      <c r="B93" s="2" t="s">
        <v>30</v>
      </c>
      <c r="E93" s="24">
        <v>0.101</v>
      </c>
      <c r="F93" s="13"/>
      <c r="H93" s="2" t="s">
        <v>46</v>
      </c>
    </row>
    <row r="94" spans="1:6" s="2" customFormat="1" ht="15">
      <c r="A94" s="1"/>
      <c r="E94" s="13"/>
      <c r="F94" s="13"/>
    </row>
    <row r="95" spans="1:6" s="2" customFormat="1" ht="15">
      <c r="A95" s="20" t="s">
        <v>9</v>
      </c>
      <c r="B95" s="18" t="s">
        <v>21</v>
      </c>
      <c r="E95" s="13"/>
      <c r="F95" s="13"/>
    </row>
    <row r="96" spans="1:6" s="2" customFormat="1" ht="15">
      <c r="A96" s="20"/>
      <c r="B96" s="18" t="s">
        <v>22</v>
      </c>
      <c r="E96" s="13"/>
      <c r="F96" s="13"/>
    </row>
    <row r="97" spans="1:6" s="2" customFormat="1" ht="15">
      <c r="A97" s="20"/>
      <c r="B97" s="18" t="s">
        <v>23</v>
      </c>
      <c r="E97" s="13"/>
      <c r="F97" s="13"/>
    </row>
    <row r="98" spans="1:6" s="2" customFormat="1" ht="15">
      <c r="A98" s="1"/>
      <c r="E98" s="13"/>
      <c r="F98" s="13"/>
    </row>
    <row r="99" spans="1:8" s="2" customFormat="1" ht="15">
      <c r="A99" s="1"/>
      <c r="B99" s="2" t="s">
        <v>34</v>
      </c>
      <c r="E99" s="24">
        <v>0.0842</v>
      </c>
      <c r="F99" s="13"/>
      <c r="H99" s="2" t="s">
        <v>46</v>
      </c>
    </row>
    <row r="100" spans="1:8" s="2" customFormat="1" ht="15">
      <c r="A100" s="1"/>
      <c r="B100" s="2" t="s">
        <v>35</v>
      </c>
      <c r="E100" s="24">
        <v>0.108</v>
      </c>
      <c r="F100" s="13"/>
      <c r="H100" s="2" t="s">
        <v>46</v>
      </c>
    </row>
    <row r="101" spans="1:6" s="2" customFormat="1" ht="15">
      <c r="A101" s="1"/>
      <c r="E101" s="17"/>
      <c r="F101" s="13"/>
    </row>
    <row r="102" spans="1:6" s="2" customFormat="1" ht="15">
      <c r="A102" s="1"/>
      <c r="B102" s="2" t="s">
        <v>48</v>
      </c>
      <c r="E102" s="17"/>
      <c r="F102" s="13"/>
    </row>
    <row r="103" spans="1:6" s="2" customFormat="1" ht="15">
      <c r="A103" s="1"/>
      <c r="E103" s="13"/>
      <c r="F103" s="13"/>
    </row>
    <row r="104" spans="1:6" s="2" customFormat="1" ht="15">
      <c r="A104" s="20" t="s">
        <v>36</v>
      </c>
      <c r="B104" s="18" t="s">
        <v>15</v>
      </c>
      <c r="E104" s="13"/>
      <c r="F104" s="13"/>
    </row>
    <row r="105" spans="1:8" s="2" customFormat="1" ht="15">
      <c r="A105" s="1"/>
      <c r="C105" s="5" t="s">
        <v>54</v>
      </c>
      <c r="E105" s="12">
        <v>0.04</v>
      </c>
      <c r="F105" s="13"/>
      <c r="H105" s="2" t="s">
        <v>46</v>
      </c>
    </row>
    <row r="106" spans="1:6" s="2" customFormat="1" ht="15">
      <c r="A106" s="1"/>
      <c r="C106" s="5" t="s">
        <v>55</v>
      </c>
      <c r="E106" s="24">
        <v>0.48</v>
      </c>
      <c r="F106" s="13"/>
    </row>
    <row r="107" spans="1:6" s="2" customFormat="1" ht="15">
      <c r="A107" s="1"/>
      <c r="C107" s="5" t="s">
        <v>27</v>
      </c>
      <c r="E107" s="24">
        <v>0</v>
      </c>
      <c r="F107" s="13"/>
    </row>
    <row r="108" spans="1:6" s="2" customFormat="1" ht="15">
      <c r="A108" s="1"/>
      <c r="C108" s="15" t="s">
        <v>28</v>
      </c>
      <c r="D108" s="13"/>
      <c r="E108" s="25">
        <v>0.48</v>
      </c>
      <c r="F108" s="13"/>
    </row>
    <row r="109" spans="1:6" s="2" customFormat="1" ht="15">
      <c r="A109" s="1"/>
      <c r="C109" s="5" t="s">
        <v>26</v>
      </c>
      <c r="E109" s="24">
        <f>SUM(E105:E108)</f>
        <v>1</v>
      </c>
      <c r="F109" s="13"/>
    </row>
    <row r="110" spans="1:6" s="2" customFormat="1" ht="15">
      <c r="A110" s="1"/>
      <c r="E110" s="13"/>
      <c r="F110" s="13"/>
    </row>
    <row r="111" spans="1:6" s="2" customFormat="1" ht="15">
      <c r="A111" s="20" t="s">
        <v>10</v>
      </c>
      <c r="B111" s="18" t="s">
        <v>16</v>
      </c>
      <c r="E111" s="13"/>
      <c r="F111" s="13"/>
    </row>
    <row r="112" spans="1:6" s="2" customFormat="1" ht="15">
      <c r="A112" s="1"/>
      <c r="F112" s="13"/>
    </row>
    <row r="113" spans="1:8" s="2" customFormat="1" ht="15">
      <c r="A113" s="1"/>
      <c r="B113" s="2" t="s">
        <v>50</v>
      </c>
      <c r="E113" s="26">
        <v>139629325</v>
      </c>
      <c r="F113" s="13"/>
      <c r="H113" s="2" t="s">
        <v>46</v>
      </c>
    </row>
    <row r="114" spans="1:8" s="2" customFormat="1" ht="14.25" customHeight="1">
      <c r="A114" s="1"/>
      <c r="F114" s="13"/>
      <c r="H114" s="2" t="s">
        <v>46</v>
      </c>
    </row>
    <row r="115" spans="1:6" s="2" customFormat="1" ht="15">
      <c r="A115" s="20" t="s">
        <v>11</v>
      </c>
      <c r="B115" s="18" t="s">
        <v>39</v>
      </c>
      <c r="F115" s="13"/>
    </row>
    <row r="116" spans="1:8" s="2" customFormat="1" ht="15">
      <c r="A116" s="1"/>
      <c r="B116" s="5" t="s">
        <v>33</v>
      </c>
      <c r="E116" s="16">
        <v>1658305524</v>
      </c>
      <c r="F116" s="13"/>
      <c r="H116" s="2" t="s">
        <v>46</v>
      </c>
    </row>
    <row r="117" spans="1:6" s="2" customFormat="1" ht="15">
      <c r="A117" s="1"/>
      <c r="B117" s="5"/>
      <c r="E117" s="16"/>
      <c r="F117" s="13"/>
    </row>
    <row r="118" spans="1:8" s="2" customFormat="1" ht="29.25" customHeight="1">
      <c r="A118" s="1"/>
      <c r="B118" s="60" t="s">
        <v>51</v>
      </c>
      <c r="C118" s="61"/>
      <c r="D118" s="61"/>
      <c r="E118" s="61"/>
      <c r="F118" s="61"/>
      <c r="H118" s="2" t="s">
        <v>46</v>
      </c>
    </row>
    <row r="119" spans="1:6" s="2" customFormat="1" ht="15">
      <c r="A119" s="1"/>
      <c r="F119" s="13"/>
    </row>
    <row r="120" spans="1:2" s="2" customFormat="1" ht="15">
      <c r="A120" s="20" t="s">
        <v>40</v>
      </c>
      <c r="B120" s="18" t="s">
        <v>41</v>
      </c>
    </row>
    <row r="121" s="2" customFormat="1" ht="15">
      <c r="A121" s="1"/>
    </row>
    <row r="122" spans="1:8" s="2" customFormat="1" ht="15">
      <c r="A122" s="1"/>
      <c r="B122" s="2" t="s">
        <v>49</v>
      </c>
      <c r="H122" s="2" t="s">
        <v>46</v>
      </c>
    </row>
    <row r="123" spans="1:8" s="2" customFormat="1" ht="15">
      <c r="A123" s="1"/>
      <c r="H123" s="2" t="s">
        <v>46</v>
      </c>
    </row>
    <row r="124" s="2" customFormat="1" ht="15">
      <c r="A124" s="1"/>
    </row>
    <row r="125" s="2" customFormat="1" ht="15">
      <c r="A125" s="1"/>
    </row>
    <row r="126" s="2" customFormat="1" ht="15">
      <c r="A126" s="1"/>
    </row>
    <row r="127" s="2" customFormat="1" ht="15">
      <c r="A127" s="1"/>
    </row>
    <row r="128" s="2" customFormat="1" ht="15">
      <c r="A128" s="1"/>
    </row>
    <row r="129" s="2" customFormat="1" ht="15">
      <c r="A129" s="1"/>
    </row>
    <row r="130" s="2" customFormat="1" ht="15">
      <c r="A130" s="1"/>
    </row>
    <row r="131" s="2" customFormat="1" ht="15">
      <c r="A131" s="1"/>
    </row>
    <row r="132" s="2" customFormat="1" ht="15">
      <c r="A132" s="1"/>
    </row>
    <row r="133" s="2" customFormat="1" ht="15">
      <c r="A133" s="1"/>
    </row>
    <row r="134" s="2" customFormat="1" ht="15">
      <c r="A134" s="1"/>
    </row>
    <row r="135" s="2" customFormat="1" ht="15">
      <c r="A135" s="1"/>
    </row>
    <row r="136" s="2" customFormat="1" ht="15">
      <c r="A136" s="1"/>
    </row>
    <row r="137" s="2" customFormat="1" ht="15">
      <c r="A137" s="1"/>
    </row>
    <row r="138" s="2" customFormat="1" ht="15">
      <c r="A138" s="1"/>
    </row>
    <row r="139" s="2" customFormat="1" ht="15">
      <c r="A139" s="1"/>
    </row>
    <row r="140" s="2" customFormat="1" ht="15">
      <c r="A140" s="1"/>
    </row>
    <row r="141" s="2" customFormat="1" ht="15">
      <c r="A141" s="1"/>
    </row>
    <row r="142" s="2" customFormat="1" ht="15">
      <c r="A142" s="1"/>
    </row>
    <row r="143" s="2" customFormat="1" ht="15">
      <c r="A143" s="1"/>
    </row>
    <row r="144" s="2" customFormat="1" ht="15">
      <c r="A144" s="1"/>
    </row>
    <row r="145" s="2" customFormat="1" ht="15">
      <c r="A145" s="1"/>
    </row>
    <row r="146" s="2" customFormat="1" ht="15">
      <c r="A146" s="1"/>
    </row>
    <row r="147" s="2" customFormat="1" ht="15">
      <c r="A147" s="1"/>
    </row>
    <row r="148" s="2" customFormat="1" ht="15">
      <c r="A148" s="1"/>
    </row>
    <row r="149" s="2" customFormat="1" ht="15">
      <c r="A149" s="1"/>
    </row>
    <row r="150" s="2" customFormat="1" ht="15">
      <c r="A150" s="1"/>
    </row>
    <row r="151" s="2" customFormat="1" ht="15">
      <c r="A151" s="1"/>
    </row>
    <row r="152" s="2" customFormat="1" ht="15">
      <c r="A152" s="1"/>
    </row>
    <row r="153" s="2" customFormat="1" ht="15">
      <c r="A153" s="1"/>
    </row>
    <row r="154" s="2" customFormat="1" ht="15">
      <c r="A154" s="1"/>
    </row>
    <row r="155" s="2" customFormat="1" ht="15">
      <c r="A155" s="1"/>
    </row>
    <row r="156" s="2" customFormat="1" ht="15">
      <c r="A156" s="1"/>
    </row>
    <row r="157" s="2" customFormat="1" ht="15">
      <c r="A157" s="1"/>
    </row>
    <row r="158" s="2" customFormat="1" ht="15">
      <c r="A158" s="1"/>
    </row>
    <row r="159" s="2" customFormat="1" ht="15">
      <c r="A159" s="1"/>
    </row>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sheetData>
  <sheetProtection/>
  <mergeCells count="13">
    <mergeCell ref="A5:G5"/>
    <mergeCell ref="B118:F118"/>
    <mergeCell ref="B56:G56"/>
    <mergeCell ref="A6:G6"/>
    <mergeCell ref="B21:C21"/>
    <mergeCell ref="B22:C22"/>
    <mergeCell ref="E59:F59"/>
    <mergeCell ref="E71:F71"/>
    <mergeCell ref="E78:F78"/>
    <mergeCell ref="A1:G1"/>
    <mergeCell ref="A2:G2"/>
    <mergeCell ref="A3:G3"/>
    <mergeCell ref="A4:G4"/>
  </mergeCells>
  <printOptions/>
  <pageMargins left="0.75" right="0.75" top="0.75" bottom="0.75" header="0.5" footer="0.5"/>
  <pageSetup cellComments="asDisplayed" fitToHeight="2" horizontalDpi="600" verticalDpi="600" orientation="portrait" scale="65" r:id="rId1"/>
  <headerFooter alignWithMargins="0">
    <oddFooter>&amp;L&amp;A&amp;Cper WAC 480-07-510(4)&amp;RPage &amp;P of 2</oddFooter>
  </headerFooter>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2001 GRC summary</dc:title>
  <dc:subject>5</dc:subject>
  <dc:creator>Turner, Jeremy</dc:creator>
  <cp:keywords>07771-0082</cp:keywords>
  <dc:description/>
  <cp:lastModifiedBy>Puget Sound Energy</cp:lastModifiedBy>
  <cp:lastPrinted>2011-05-24T16:35:06Z</cp:lastPrinted>
  <dcterms:created xsi:type="dcterms:W3CDTF">2001-11-06T00:18:21Z</dcterms:created>
  <dcterms:modified xsi:type="dcterms:W3CDTF">2011-06-09T23:32:43Z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lication">
    <vt:lpwstr>EXCEL - .XLS</vt:lpwstr>
  </property>
  <property fmtid="{D5CDD505-2E9C-101B-9397-08002B2CF9AE}" pid="3" name="author">
    <vt:lpwstr>Quehrn, Markham A.</vt:lpwstr>
  </property>
  <property fmtid="{D5CDD505-2E9C-101B-9397-08002B2CF9AE}" pid="4" name="archive">
    <vt:lpwstr>1 month last access</vt:lpwstr>
  </property>
  <property fmtid="{D5CDD505-2E9C-101B-9397-08002B2CF9AE}" pid="5" name="template">
    <vt:lpwstr>IMPORT</vt:lpwstr>
  </property>
  <property fmtid="{D5CDD505-2E9C-101B-9397-08002B2CF9AE}" pid="6" name="encrypt">
    <vt:lpwstr>0</vt:lpwstr>
  </property>
  <property fmtid="{D5CDD505-2E9C-101B-9397-08002B2CF9AE}" pid="7" name="association">
    <vt:lpwstr>REAL ESTATE</vt:lpwstr>
  </property>
  <property fmtid="{D5CDD505-2E9C-101B-9397-08002B2CF9AE}" pid="8" name="reference">
    <vt:lpwstr>07771-0082</vt:lpwstr>
  </property>
  <property fmtid="{D5CDD505-2E9C-101B-9397-08002B2CF9AE}" pid="9" name="doctype">
    <vt:lpwstr>IMPORT</vt:lpwstr>
  </property>
  <property fmtid="{D5CDD505-2E9C-101B-9397-08002B2CF9AE}" pid="10" name="title">
    <vt:lpwstr>2001 GRC summary</vt:lpwstr>
  </property>
  <property fmtid="{D5CDD505-2E9C-101B-9397-08002B2CF9AE}" pid="11" name="catid">
    <vt:lpwstr>BA</vt:lpwstr>
  </property>
  <property fmtid="{D5CDD505-2E9C-101B-9397-08002B2CF9AE}" pid="12" name="refname1">
    <vt:lpwstr>PUGET SOUND ENERGY, INC.</vt:lpwstr>
  </property>
  <property fmtid="{D5CDD505-2E9C-101B-9397-08002B2CF9AE}" pid="13" name="refname2">
    <vt:lpwstr>2001 GENERAL RATE CASE - ELECTRIC AND GA</vt:lpwstr>
  </property>
  <property fmtid="{D5CDD505-2E9C-101B-9397-08002B2CF9AE}" pid="14" name="indextext">
    <vt:lpwstr>0</vt:lpwstr>
  </property>
  <property fmtid="{D5CDD505-2E9C-101B-9397-08002B2CF9AE}" pid="15" name="filecat">
    <vt:lpwstr>9 REAL ESTATE</vt:lpwstr>
  </property>
  <property fmtid="{D5CDD505-2E9C-101B-9397-08002B2CF9AE}" pid="16" name="ckogroup">
    <vt:lpwstr>ADMINISTRATORS</vt:lpwstr>
  </property>
  <property fmtid="{D5CDD505-2E9C-101B-9397-08002B2CF9AE}" pid="17" name="version">
    <vt:lpwstr>5</vt:lpwstr>
  </property>
  <property fmtid="{D5CDD505-2E9C-101B-9397-08002B2CF9AE}" pid="18" name="typist">
    <vt:lpwstr>Turner, Jeremy</vt:lpwstr>
  </property>
  <property fmtid="{D5CDD505-2E9C-101B-9397-08002B2CF9AE}" pid="19" name="filename">
    <vt:lpwstr>BA013300.011</vt:lpwstr>
  </property>
  <property fmtid="{D5CDD505-2E9C-101B-9397-08002B2CF9AE}" pid="20" name="DocumentSetType">
    <vt:lpwstr>Testimony</vt:lpwstr>
  </property>
  <property fmtid="{D5CDD505-2E9C-101B-9397-08002B2CF9AE}" pid="21" name="IsHighlyConfidential">
    <vt:lpwstr>0</vt:lpwstr>
  </property>
  <property fmtid="{D5CDD505-2E9C-101B-9397-08002B2CF9AE}" pid="22" name="DocketNumber">
    <vt:lpwstr>111049</vt:lpwstr>
  </property>
  <property fmtid="{D5CDD505-2E9C-101B-9397-08002B2CF9AE}" pid="23" name="IsConfidential">
    <vt:lpwstr>0</vt:lpwstr>
  </property>
  <property fmtid="{D5CDD505-2E9C-101B-9397-08002B2CF9AE}" pid="24" name="Date1">
    <vt:lpwstr>2011-06-13T00:00:00Z</vt:lpwstr>
  </property>
  <property fmtid="{D5CDD505-2E9C-101B-9397-08002B2CF9AE}" pid="25" name="CaseType">
    <vt:lpwstr>Tariff Revision</vt:lpwstr>
  </property>
  <property fmtid="{D5CDD505-2E9C-101B-9397-08002B2CF9AE}" pid="26" name="OpenedDate">
    <vt:lpwstr>2011-06-13T00:00:00Z</vt:lpwstr>
  </property>
  <property fmtid="{D5CDD505-2E9C-101B-9397-08002B2CF9AE}" pid="27" name="Prefix">
    <vt:lpwstr>UG</vt:lpwstr>
  </property>
  <property fmtid="{D5CDD505-2E9C-101B-9397-08002B2CF9AE}" pid="28" name="CaseCompanyNames">
    <vt:lpwstr>Puget Sound Energy</vt:lpwstr>
  </property>
  <property fmtid="{D5CDD505-2E9C-101B-9397-08002B2CF9AE}" pid="29" name="IndustryCode">
    <vt:lpwstr>150</vt:lpwstr>
  </property>
  <property fmtid="{D5CDD505-2E9C-101B-9397-08002B2CF9AE}" pid="30" name="CaseStatus">
    <vt:lpwstr>Closed</vt:lpwstr>
  </property>
  <property fmtid="{D5CDD505-2E9C-101B-9397-08002B2CF9AE}" pid="31" name="_docset_NoMedatataSyncRequired">
    <vt:lpwstr>False</vt:lpwstr>
  </property>
  <property fmtid="{D5CDD505-2E9C-101B-9397-08002B2CF9AE}" pid="32" name="Nickname">
    <vt:lpwstr/>
  </property>
  <property fmtid="{D5CDD505-2E9C-101B-9397-08002B2CF9AE}" pid="33" name="Process">
    <vt:lpwstr/>
  </property>
  <property fmtid="{D5CDD505-2E9C-101B-9397-08002B2CF9AE}" pid="34" name="Visibility">
    <vt:lpwstr/>
  </property>
  <property fmtid="{D5CDD505-2E9C-101B-9397-08002B2CF9AE}" pid="35" name="DocumentGroup">
    <vt:lpwstr/>
  </property>
</Properties>
</file>