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worksheets/sheet5.xml" ContentType="application/vnd.openxmlformats-officedocument.spreadsheetml.workshee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tility\Discovery\2023 Updates\Figures\"/>
    </mc:Choice>
  </mc:AlternateContent>
  <xr:revisionPtr revIDLastSave="0" documentId="8_{2070F34A-D0D1-4B89-8ED0-93A3B5582233}" xr6:coauthVersionLast="47" xr6:coauthVersionMax="47" xr10:uidLastSave="{00000000-0000-0000-0000-000000000000}"/>
  <bookViews>
    <workbookView xWindow="2112" yWindow="1344" windowWidth="21648" windowHeight="12300" firstSheet="2" activeTab="4" xr2:uid="{B4981449-E970-46A7-A441-8F70E71FC075}"/>
  </bookViews>
  <sheets>
    <sheet name="Expected Market Return Study" sheetId="1" r:id="rId1"/>
    <sheet name="Expected Market Return W AUM" sheetId="2" r:id="rId2"/>
    <sheet name="Expected Market Return W AU (2)" sheetId="3" r:id="rId3"/>
    <sheet name="Exh - Ex Stock Market Return" sheetId="4" r:id="rId4"/>
    <sheet name="Exh - Ex Stock Market Retur (2)" sheetId="5" r:id="rId5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44904.8686689815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4">'Exh - Ex Stock Market Retur (2)'!$C$4:$F$39</definedName>
    <definedName name="_xlnm.Print_Area" localSheetId="3">'Exh - Ex Stock Market Return'!$B$1:$E$39</definedName>
    <definedName name="_xlnm.Print_Area" localSheetId="2">'Expected Market Return W AU (2)'!$B$2:$E$36</definedName>
    <definedName name="_xlnm.Print_Area" localSheetId="1">'Expected Market Return W AUM'!$B$1:$E$36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5" l="1"/>
  <c r="G56" i="5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F82" i="5"/>
  <c r="F81" i="5"/>
  <c r="F39" i="5"/>
  <c r="A9" i="5"/>
  <c r="A10" i="5" s="1"/>
  <c r="A11" i="5" s="1"/>
  <c r="A12" i="5" s="1"/>
  <c r="A13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9" i="4"/>
  <c r="E81" i="4"/>
  <c r="E80" i="4"/>
  <c r="E38" i="4" l="1"/>
  <c r="C38" i="4"/>
  <c r="H36" i="3"/>
  <c r="G36" i="3"/>
  <c r="E36" i="3"/>
  <c r="C36" i="3"/>
  <c r="C36" i="2"/>
  <c r="G36" i="2"/>
  <c r="F36" i="2"/>
  <c r="E3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Deshmukh, Advay</author>
  </authors>
  <commentList>
    <comment ref="C10" authorId="0" shapeId="0" xr:uid="{BB627176-B683-40C6-B497-25E5AFD13A09}">
      <text>
        <r>
          <rPr>
            <b/>
            <sz val="9"/>
            <color indexed="81"/>
            <rFont val="Tahoma"/>
            <family val="2"/>
          </rPr>
          <t>Deshmukh, Advay:</t>
        </r>
        <r>
          <rPr>
            <sz val="9"/>
            <color indexed="81"/>
            <rFont val="Tahoma"/>
            <family val="2"/>
          </rPr>
          <t xml:space="preserve">
Only Including Private Bank AUM for consistency
</t>
        </r>
      </text>
    </comment>
    <comment ref="C16" authorId="0" shapeId="0" xr:uid="{2E733890-C8F0-47D7-8752-94CAE5FC3F5D}">
      <text>
        <r>
          <rPr>
            <b/>
            <sz val="9"/>
            <color indexed="81"/>
            <rFont val="Tahoma"/>
            <family val="2"/>
          </rPr>
          <t xml:space="preserve">Deshmukh, Advay:
Asset management AUM
</t>
        </r>
      </text>
    </comment>
    <comment ref="C18" authorId="0" shapeId="0" xr:uid="{13561202-B624-4193-BAC7-F3504A7575FB}">
      <text>
        <r>
          <rPr>
            <b/>
            <sz val="9"/>
            <color indexed="81"/>
            <rFont val="Tahoma"/>
            <family val="2"/>
          </rPr>
          <t>Deshmukh, Advay:</t>
        </r>
        <r>
          <rPr>
            <sz val="9"/>
            <color indexed="81"/>
            <rFont val="Tahoma"/>
            <family val="2"/>
          </rPr>
          <t xml:space="preserve">
Morgan Stanley Investment Management AUM</t>
        </r>
      </text>
    </comment>
    <comment ref="C25" authorId="0" shapeId="0" xr:uid="{B08082F7-4AAE-4657-8B59-E0DF51260263}">
      <text>
        <r>
          <rPr>
            <b/>
            <sz val="9"/>
            <color indexed="81"/>
            <rFont val="Tahoma"/>
            <family val="2"/>
          </rPr>
          <t>Deshmukh, Advay:</t>
        </r>
        <r>
          <rPr>
            <sz val="9"/>
            <color indexed="81"/>
            <rFont val="Tahoma"/>
            <family val="2"/>
          </rPr>
          <t xml:space="preserve">
Asset Management AUM
</t>
        </r>
      </text>
    </comment>
    <comment ref="C28" authorId="0" shapeId="0" xr:uid="{9530C0C4-413C-4378-8117-8FBE8E4D3192}">
      <text>
        <r>
          <rPr>
            <b/>
            <sz val="9"/>
            <color indexed="81"/>
            <rFont val="Tahoma"/>
            <family val="2"/>
          </rPr>
          <t>Deshmukh, Advay:</t>
        </r>
        <r>
          <rPr>
            <sz val="9"/>
            <color indexed="81"/>
            <rFont val="Tahoma"/>
            <family val="2"/>
          </rPr>
          <t xml:space="preserve">
Schwab Asset Management
</t>
        </r>
      </text>
    </comment>
    <comment ref="C30" authorId="0" shapeId="0" xr:uid="{2EF67C6C-53B0-4C12-93FB-2F129720633F}">
      <text>
        <r>
          <rPr>
            <b/>
            <sz val="9"/>
            <color indexed="81"/>
            <rFont val="Tahoma"/>
            <family val="2"/>
          </rPr>
          <t>Deshmukh, Advay:</t>
        </r>
        <r>
          <rPr>
            <sz val="9"/>
            <color indexed="81"/>
            <rFont val="Tahoma"/>
            <family val="2"/>
          </rPr>
          <t xml:space="preserve">
Wealth Management AUM
</t>
        </r>
      </text>
    </comment>
  </commentList>
</comments>
</file>

<file path=xl/sharedStrings.xml><?xml version="1.0" encoding="utf-8"?>
<sst xmlns="http://schemas.openxmlformats.org/spreadsheetml/2006/main" count="680" uniqueCount="163">
  <si>
    <t>Investment Firm Expected Return and Market Risk Premium Study</t>
  </si>
  <si>
    <t>Investment Firm</t>
  </si>
  <si>
    <t>Duration of Forecast</t>
  </si>
  <si>
    <t>5-, 10-,20- Year</t>
  </si>
  <si>
    <t>Expected Return</t>
  </si>
  <si>
    <t>US Large Cap Equities</t>
  </si>
  <si>
    <t>L-T Gov. Bonds</t>
  </si>
  <si>
    <t>Expected Market</t>
  </si>
  <si>
    <t>Risk Premium</t>
  </si>
  <si>
    <t>Notes</t>
  </si>
  <si>
    <t>List page no. in report - other features - arith-geo return, other details such as missing data</t>
  </si>
  <si>
    <t>Title and Date of document</t>
  </si>
  <si>
    <t>Doc Source</t>
  </si>
  <si>
    <t>AIMCO</t>
  </si>
  <si>
    <t>AQR</t>
  </si>
  <si>
    <t>Bar's</t>
  </si>
  <si>
    <t>Barclays</t>
  </si>
  <si>
    <t>BlackRock</t>
  </si>
  <si>
    <t>BNY Mellon</t>
  </si>
  <si>
    <t>Callan</t>
  </si>
  <si>
    <t>Capital Group</t>
  </si>
  <si>
    <t>Citi</t>
  </si>
  <si>
    <t>Credit Suisse</t>
  </si>
  <si>
    <t>Cresset</t>
  </si>
  <si>
    <t>Fidelity</t>
  </si>
  <si>
    <t>Franklin Templeton</t>
  </si>
  <si>
    <t>Invesco</t>
  </si>
  <si>
    <t>Janney Montgomery</t>
  </si>
  <si>
    <t>JPMorgan</t>
  </si>
  <si>
    <t>Mackenzie</t>
  </si>
  <si>
    <t>Morgan Stanley</t>
  </si>
  <si>
    <t>Morningstar</t>
  </si>
  <si>
    <t>Neuberger Bergman</t>
  </si>
  <si>
    <t>Northern Trust</t>
  </si>
  <si>
    <t>Nuveen</t>
  </si>
  <si>
    <t>PGIM</t>
  </si>
  <si>
    <t>Philly Fed</t>
  </si>
  <si>
    <t>RBC</t>
  </si>
  <si>
    <t>RVK</t>
  </si>
  <si>
    <t>Schroeder</t>
  </si>
  <si>
    <t>Schwab</t>
  </si>
  <si>
    <t>T-Rowe Price</t>
  </si>
  <si>
    <t>UBS</t>
  </si>
  <si>
    <t>Vanguard</t>
  </si>
  <si>
    <t>Voya</t>
  </si>
  <si>
    <t>10 Years</t>
  </si>
  <si>
    <t>5-10 Years</t>
  </si>
  <si>
    <t>"Long-Term Asset Class Assumptions" - February 16 2023</t>
  </si>
  <si>
    <t>https://www.aimco.ca/insights/2023-long-term-asset-class-assumptions</t>
  </si>
  <si>
    <t>https://www.aqr.com/Insights/Research/Alternative-Thinking/2023-Capital-Market-Assumptions-for-Major-Asset-Classes</t>
  </si>
  <si>
    <t>"2023 Capital Market Assumptions for Major Asset Classes" - February 2023</t>
  </si>
  <si>
    <t>5 Years</t>
  </si>
  <si>
    <t>-</t>
  </si>
  <si>
    <t>"Asset Allocation Perspectives" - February 8 2023</t>
  </si>
  <si>
    <t>https://www.juliusbaer.com/en/insights/market-outlook/seven-capital-market-assumptions-in-an-era-of-inflation/</t>
  </si>
  <si>
    <t>https://www.blackrock.com/institutions/en-us/insights/charts/capital-market-assumptions</t>
  </si>
  <si>
    <t>https://www.bnymellonwealth.com/insights/2023-capital-market-assumptions.html</t>
  </si>
  <si>
    <t>"10-Year Capital Market Assumptions" - November 2022</t>
  </si>
  <si>
    <t>https://www.callan.com/capital-markets-assumptions/</t>
  </si>
  <si>
    <t>https://www.privatebank.citibank.com/newcpb-media/media/documents/outlook/outlookwealthreport2023.pdf</t>
  </si>
  <si>
    <t>"Wealth Outlook 2023, Roadmap to Recovery: Portfolios to anticipate opportunities"</t>
  </si>
  <si>
    <t>"Cresset Capital Market Assumptions" - Q12023</t>
  </si>
  <si>
    <t>20 Years</t>
  </si>
  <si>
    <t>"Capital Market Assumptions: A Comprehensive Global Approach for the Next 20 Years" - 12/2022</t>
  </si>
  <si>
    <t>https://institutional.fidelity.com/app/literature/item/9904178.html</t>
  </si>
  <si>
    <t>"2023 Capital Market Expectations" - December 2022</t>
  </si>
  <si>
    <t>https://www.franklintempleton.com/articles/outlooks/2023-global-investment-outlook</t>
  </si>
  <si>
    <t>"2023 Long-Term Capital Market Assumptions" - December 2022</t>
  </si>
  <si>
    <t>https://www.invesco.com/apac/en/institutional/insights/multi-asset/long-term-capital-market-assumptions.html</t>
  </si>
  <si>
    <t>"Long-Term Capital Market Assumptions" - December 2022</t>
  </si>
  <si>
    <t>https://www.janney.com/wealth-management/education/market-commentary/insights/2022/12/30/long-term-capital-market-assumptions</t>
  </si>
  <si>
    <t>"2023 Long-Term Capital Market Assumptions" - November 2022</t>
  </si>
  <si>
    <t>https://am.jpmorgan.com/us/en/asset-management/institutional/insights/portfolio-insights/ltcma/</t>
  </si>
  <si>
    <t>10 - 15 Years</t>
  </si>
  <si>
    <t>https://www.mackenzieinvestments.com/en/institute/insights/market-outlook</t>
  </si>
  <si>
    <t>"Orange Book - 2023 Long-Term Capital Markets Outlook" - December 2022</t>
  </si>
  <si>
    <t>"Annual Update of GIC Capital Market Assumptions" - March 2022</t>
  </si>
  <si>
    <t>https://www.morganstanley.com/assets/pdfs/2d9493c3-822f-4f18-8c28-ba3ad25e8473.pdf</t>
  </si>
  <si>
    <t>7 Years</t>
  </si>
  <si>
    <t>"Morningstar Market Assumptions"</t>
  </si>
  <si>
    <t>https://awgmain.morningstar.com/webhelp/dialog_boxes/cs_db_editassumptions.htm</t>
  </si>
  <si>
    <t>"Investing at a Crossroads: Three Themes for Today's New Challenges" - September 2022</t>
  </si>
  <si>
    <t>https://www.nb.com/en/global/insights/disruptive-forces-podcast-investing-at-a-crossroads</t>
  </si>
  <si>
    <t>"Capital Market Assumptions" - August 2022</t>
  </si>
  <si>
    <t>https://www.capitalmarketassumptions.com/</t>
  </si>
  <si>
    <t>"Capital Market Assumptions" - December 2022</t>
  </si>
  <si>
    <t>https://documents.nuveen.com/Documents/Nuveen/Default.aspx?uniqueId=383ec787-32b9-40cf-adae-04db99f75bdf</t>
  </si>
  <si>
    <t>"2022Q4 Capital Market Assumptions" - November 2022</t>
  </si>
  <si>
    <t>https://www.pgim.com/investments/article/4q22-capital-market-assumptions</t>
  </si>
  <si>
    <t>"Survey of Professional Forecasters" - February 2023</t>
  </si>
  <si>
    <t>https://www.philadelphiafed.org/surveys-and-data/real-time-data-research/survey-of-professional-forecasters</t>
  </si>
  <si>
    <t>"RBC GAM long-term capital market assumptions" - January 2023</t>
  </si>
  <si>
    <t>https://www.rbcgam.com/en/ca/article/rbc-gam-long-term-capital-market-assumptions/detail</t>
  </si>
  <si>
    <t>"2023 Capital Market Assumptions" - March 2023</t>
  </si>
  <si>
    <t>chrome-extension://efaidnbmnnnibpcajpcglclefindmkaj/https://www.rvkinc.com/pdf/insights_03072023.pdf</t>
  </si>
  <si>
    <t>"10-Year Return Forecasts" - December 2022</t>
  </si>
  <si>
    <t>https://www.schroders.com/en-us/us/non-resident-clients/insights/what-returns-to-expect-from-major-asset-classes/</t>
  </si>
  <si>
    <t>"Schwab's 2023 Long-Term Capital Market Expectations" - January 2023</t>
  </si>
  <si>
    <t>https://www.schwab.com/learn/story/schwabs-long-term-capital-market-expectations#:~:text=Our%20current%2010%2Dyear%20outlook,return%20opportunities%20for%20international%20stocks.</t>
  </si>
  <si>
    <t>https://www.troweprice.com/institutional/ac/en/insights/articles/2022/q1/capital-market-assumptions.html</t>
  </si>
  <si>
    <t>"Capital Market Assumptions: 5-Year Perspective" - February 2022</t>
  </si>
  <si>
    <t>"Looking ahead: Intermediate projections of the economy and capital markets – five-year outlook" - June 2020</t>
  </si>
  <si>
    <t>https://www.ubs.com/global/en/assetmanagement/insights/investment-outlook/capital-market-assumptions.html</t>
  </si>
  <si>
    <t>"Market perspectives: Vanguard’s monthly economic and market update" - March 2023</t>
  </si>
  <si>
    <t>https://advisors.vanguard.com/insights/article/series/vanguardmarketperspectives</t>
  </si>
  <si>
    <t>"Capital Market Assumptions 2023" -</t>
  </si>
  <si>
    <t>https://individuals.voya.com/insights/investment-insights/capital-market-assumptions-2023</t>
  </si>
  <si>
    <t>No % estimates</t>
  </si>
  <si>
    <t>Allianz</t>
  </si>
  <si>
    <t>PIMCO</t>
  </si>
  <si>
    <t>State Street</t>
  </si>
  <si>
    <t>"Active Is: Long-Term Capital Market Assumptions" - Q32022</t>
  </si>
  <si>
    <t>https://ap.allianzgi.com/api/sitecore/documentlibrary/Download?item=19ed514e-6ac1-4d11-ad6b-4359cd7465ff&amp;field=Document</t>
  </si>
  <si>
    <t>https://www.pimco.com/gbl/en/insights/pimcos-capital-market-assumptions-march-2023</t>
  </si>
  <si>
    <t>"PIMCO’s Capital Market Assumptions" - March 2023</t>
  </si>
  <si>
    <t>https://www.ssga.com/library-content/pdfs/long-term-asset-forecast-q3-2022.pdf</t>
  </si>
  <si>
    <t>"Long-Term Asset Class Assumptions" - Q32022</t>
  </si>
  <si>
    <t>Pgs. 10-11 - geometric returns - LT Gov Bonds return given is for 1yr-10yr US Govt bonds - not disclosed whether returns are nominal or real</t>
  </si>
  <si>
    <t>Pages 2 and 4, geometric nominal returns</t>
  </si>
  <si>
    <t>Pgs. 4, 5, and 12 - geometric nominal (added back inflation estimate to get from Real to nominal) returns - MRP not given, calc by taking 5.70% - 3.80%</t>
  </si>
  <si>
    <t>Used BlackRock's 10-year assumptions, geometric nominal returns - MRP not given so calc by taking 7.90% - 3.20%, range for equities 5.6% - 10.3%, L-T bonds range 0% - 6.4%</t>
  </si>
  <si>
    <t>Page 19, geometric nominal returns</t>
  </si>
  <si>
    <t>Geometric nominal returns</t>
  </si>
  <si>
    <t>Page 112, geometric nominal returns - US LC Equities arithmetic return of 9.07%, US Long Govt Bonds arithmetic return of 5.72% - no MRP given so calc by taking 7.9% - 5.2%</t>
  </si>
  <si>
    <t>Page 4, geometric nominal returns - no MRP given so calc by taking 8.2% - 3.5%</t>
  </si>
  <si>
    <t>Page 17, geometric real returns (inflation adjustment not given) - MRP not given so calc by taking 4.6% - 2%</t>
  </si>
  <si>
    <t>No time horizon given, geometric returns (not disclosed whether nominal or real) - MRP not given so calc by taking 7.4% - 4.6%</t>
  </si>
  <si>
    <t>Page 1, geometric returns (not disclosed if real or nominal) - Used 10-Yr govt bond and US Equity estimates</t>
  </si>
  <si>
    <t>Page 10, geometric nominal returns, US Equities (not only large cap) - US Equities arithmetic return of 8.93%, Long Treas arithmetic return of 4.18% - no MRP given so calc by taking 7.76% - 3.64%</t>
  </si>
  <si>
    <t>Page 19, geometric returns (not disclosed whether nominal or real) - S&amp;P 500, not just large cap - S&amp;P 500 range estimates 1.80% - 10.50%, 10-Yr Treasury range 2.40% - 4.25% - no MRP given so calc by taking 7.5% - 3.35%</t>
  </si>
  <si>
    <t>Page 8, geometric returns (not disclosed whether nominal or real) - no MRP given so calc by taking 7.85% - 4.35%</t>
  </si>
  <si>
    <t>Page 4, Govt Bond not given so used AGG Bonds, geometric nominal returns - MRP not given so calc by taking 6.75% - 4.00%</t>
  </si>
  <si>
    <t>Page 9, US Equity as whole, not broken into large cap, govt bonds as a whole (L-T govt bonds not given) - geometric returns (not disclosed if nominal or real) - MRP not given so calculated by taking 9.10% - 3.80%</t>
  </si>
  <si>
    <t>Page 3, not Gvt Bond so used AGG Bonds, geometric nominal returns - MRP not given so calc by taking 6.10% - 4.90%</t>
  </si>
  <si>
    <t>Page 7, geometric nominal returns - MRP not given so calc by taking 4.90% - -3.00%</t>
  </si>
  <si>
    <t>Pages 8 and 9, geometric nominal returns - from April 2020 - MRP not given so calc by taking 4.90% - 2.00%</t>
  </si>
  <si>
    <t>Page 1, geometric nominal returns - US LC Equities range given (4.3% - 6.3%, used midpoint) - US Treasuries range given (3.6% - 4.6%, used midpoint) - MRP not given so calc by taking 5.30% - 4.10%</t>
  </si>
  <si>
    <t>Page 6, geometric nominal returns, S&amp;P 500, not just large cap, took average of 10Y and 30Y govt bond (3.85% and 4.35%) to get L-T estimate - MRP given</t>
  </si>
  <si>
    <t>Page 2, just North American Equities and US Govt Bonds, not Large Cap or L-T, geometric returns (not disclosed whether nominal or real) - MRP not given so calc by taking 7.50% - 3.50%</t>
  </si>
  <si>
    <t>Page 9, No US Govt forecast given so US AGG used, geometric returns (not disclosed whether real or nominal) - no MRP given so calc by taking 6% - 3.7%</t>
  </si>
  <si>
    <t>Pages 20-21, US Govt, no L-t given, geometric returns (not disclosed if nominal or real) - US LC Equities arithmetic return 6.97%, US Long Govt arithmetic return 2.81% - No MRP given, calc by taking 5.79% - 2.74%</t>
  </si>
  <si>
    <t>Page 9 - geometric returns - US LC Equities arithmetic return of 9%, US L-T Treasuries arithmetic return of 3.7% - no MRP given so calc by taking 7.70% - 3%</t>
  </si>
  <si>
    <t>Page 4, US Equities and US Govt, not large cap and LT, geometric nominal returns - no MRP given so calc by taking 7.9% - 3.9%</t>
  </si>
  <si>
    <t>Pages 3 &amp; 5, Used 10-Yr Treasury for L-T Gov Bonds, geometric nominal (added inflation back to real returns to get to nominal) returns - no MRP given so calc by taking 4% - 3%</t>
  </si>
  <si>
    <t>Page 3, No LT GOVT expected return given (used Intermediate-term core bonds), geometric nominal returns - US LC Equities arithmetic return of 8.2%, US Core AGG arithmetic return of 4.7% - no MRP given so calc by taking 7% - 4.6%</t>
  </si>
  <si>
    <t>Page 26 - Developed markets, not just US Equity - geometric nominal returns</t>
  </si>
  <si>
    <t>Page 6, Canadian data, not US (not given) - geometric nominal returns - CAD Equities range 11.3% - 8.5% - L-T bond range 3.4% - 6.3% - MRP calc by taking difference of 9.70% and 5.20%</t>
  </si>
  <si>
    <t>Pages 1-2, No L-T Govt bond, just fixed income as whole (range of returns given from 4.10% - 5.80%, took midpoint), geometric returns (not disclosed whether nominal or real) - MRP not given so calc by taking 6.80% - 4.95%</t>
  </si>
  <si>
    <t>Pages 3-4, annualized airthmetic returns (geometric not given, not disclosed whether nominal or real) - MRP not given so calc by taking 6.60% - 2.80%</t>
  </si>
  <si>
    <t>Average</t>
  </si>
  <si>
    <t>AUM ($ in bn)</t>
  </si>
  <si>
    <t xml:space="preserve">                            Investment Firm Expected Return and Market Risk Premium Study</t>
  </si>
  <si>
    <t>Investment Firm Expected Market Return Study</t>
  </si>
  <si>
    <t>Investment Firm Expected Large Cap Equity Market Return Study</t>
  </si>
  <si>
    <t>Data Source: Company websites. Source documents provided in work papers.</t>
  </si>
  <si>
    <t>Bin</t>
  </si>
  <si>
    <t>More</t>
  </si>
  <si>
    <t>Frequency</t>
  </si>
  <si>
    <t>Page 1 0f 1</t>
  </si>
  <si>
    <t>Exhibit JRW-7</t>
  </si>
  <si>
    <t>Sum/Average</t>
  </si>
  <si>
    <t>Investment Firms' Expected U.S. Large Cap Equity Market Annual Returns</t>
  </si>
  <si>
    <t>AUM ($ in Bn)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</si>
</sst>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10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2" borderId="1" xfId="0" applyFont="1" applyFill="1" applyBorder="1"/>
    <xf numFmtId="10" fontId="1" fillId="2" borderId="1" xfId="0" applyNumberFormat="1" applyFont="1" applyFill="1" applyBorder="1"/>
    <xf numFmtId="10" fontId="1" fillId="0" borderId="0" xfId="0" applyNumberFormat="1" applyFont="1"/>
    <xf numFmtId="0" fontId="3" fillId="0" borderId="1" xfId="0" applyFont="1" applyBorder="1"/>
    <xf numFmtId="0" fontId="1" fillId="0" borderId="0" xfId="0" applyFont="1" applyAlignment="1">
      <alignment horizontal="centerContinuous"/>
    </xf>
    <xf numFmtId="0" fontId="1" fillId="0" borderId="2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0" fontId="1" fillId="0" borderId="4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0" fontId="1" fillId="0" borderId="9" xfId="0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10" fontId="1" fillId="0" borderId="5" xfId="0" applyNumberFormat="1" applyFont="1" applyBorder="1" applyAlignment="1">
      <alignment horizontal="center"/>
    </xf>
    <xf numFmtId="10" fontId="1" fillId="0" borderId="7" xfId="0" applyNumberFormat="1" applyFont="1" applyBorder="1" applyAlignment="1">
      <alignment horizontal="center"/>
    </xf>
    <xf numFmtId="10" fontId="1" fillId="0" borderId="10" xfId="0" applyNumberFormat="1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10" fontId="2" fillId="0" borderId="12" xfId="0" applyNumberFormat="1" applyFont="1" applyBorder="1" applyAlignment="1">
      <alignment horizontal="center"/>
    </xf>
    <xf numFmtId="10" fontId="2" fillId="0" borderId="13" xfId="0" applyNumberFormat="1" applyFont="1" applyBorder="1" applyAlignment="1">
      <alignment horizontal="center"/>
    </xf>
    <xf numFmtId="14" fontId="1" fillId="0" borderId="0" xfId="0" quotePrefix="1" applyNumberFormat="1" applyFont="1" applyAlignment="1">
      <alignment horizontal="center"/>
    </xf>
    <xf numFmtId="8" fontId="1" fillId="0" borderId="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0" fontId="2" fillId="0" borderId="0" xfId="0" applyFont="1" applyAlignment="1">
      <alignment horizontal="centerContinuous"/>
    </xf>
    <xf numFmtId="10" fontId="1" fillId="0" borderId="15" xfId="0" applyNumberFormat="1" applyFont="1" applyBorder="1" applyAlignment="1">
      <alignment horizontal="center"/>
    </xf>
    <xf numFmtId="10" fontId="1" fillId="0" borderId="2" xfId="0" applyNumberFormat="1" applyFont="1" applyBorder="1" applyAlignment="1">
      <alignment horizontal="center"/>
    </xf>
    <xf numFmtId="10" fontId="1" fillId="0" borderId="16" xfId="0" applyNumberFormat="1" applyFont="1" applyBorder="1" applyAlignment="1">
      <alignment horizontal="center"/>
    </xf>
    <xf numFmtId="8" fontId="1" fillId="0" borderId="16" xfId="0" applyNumberFormat="1" applyFont="1" applyBorder="1" applyAlignment="1">
      <alignment horizontal="center"/>
    </xf>
    <xf numFmtId="10" fontId="1" fillId="0" borderId="17" xfId="0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0" fontId="1" fillId="0" borderId="11" xfId="0" applyFont="1" applyBorder="1"/>
    <xf numFmtId="164" fontId="1" fillId="0" borderId="14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0" fontId="1" fillId="0" borderId="13" xfId="0" applyNumberFormat="1" applyFont="1" applyBorder="1" applyAlignment="1">
      <alignment horizontal="center"/>
    </xf>
    <xf numFmtId="10" fontId="0" fillId="0" borderId="0" xfId="0" applyNumberFormat="1"/>
    <xf numFmtId="0" fontId="0" fillId="0" borderId="18" xfId="0" applyBorder="1"/>
    <xf numFmtId="0" fontId="6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quotePrefix="1" applyFont="1" applyBorder="1" applyAlignment="1">
      <alignment horizontal="center"/>
    </xf>
    <xf numFmtId="14" fontId="1" fillId="0" borderId="25" xfId="0" quotePrefix="1" applyNumberFormat="1" applyFont="1" applyBorder="1" applyAlignment="1">
      <alignment horizontal="center"/>
    </xf>
    <xf numFmtId="10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8536916756371"/>
          <c:y val="3.6615134255492267E-2"/>
          <c:w val="0.84995282847708553"/>
          <c:h val="0.8547324180083673"/>
        </c:manualLayout>
      </c:layout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numRef>
              <c:f>'Exh - Ex Stock Market Return'!$I$64:$I$71</c:f>
              <c:numCache>
                <c:formatCode>0.00%</c:formatCode>
                <c:ptCount val="8"/>
                <c:pt idx="0">
                  <c:v>0.04</c:v>
                </c:pt>
                <c:pt idx="1">
                  <c:v>0.05</c:v>
                </c:pt>
                <c:pt idx="2">
                  <c:v>0.06</c:v>
                </c:pt>
                <c:pt idx="3">
                  <c:v>7.0000000000000007E-2</c:v>
                </c:pt>
                <c:pt idx="4">
                  <c:v>0.08</c:v>
                </c:pt>
                <c:pt idx="5">
                  <c:v>0.09</c:v>
                </c:pt>
                <c:pt idx="6">
                  <c:v>0.1</c:v>
                </c:pt>
              </c:numCache>
            </c:numRef>
          </c:cat>
          <c:val>
            <c:numRef>
              <c:f>'Exh - Ex Stock Market Return'!$J$64:$J$71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11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BE-46D0-8559-57661F20F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964991"/>
        <c:axId val="448965951"/>
      </c:barChart>
      <c:catAx>
        <c:axId val="448964991"/>
        <c:scaling>
          <c:orientation val="minMax"/>
        </c:scaling>
        <c:delete val="0"/>
        <c:axPos val="b"/>
        <c:numFmt formatCode="0.00%" sourceLinked="1"/>
        <c:majorTickMark val="out"/>
        <c:minorTickMark val="none"/>
        <c:tickLblPos val="nextTo"/>
        <c:crossAx val="448965951"/>
        <c:crosses val="autoZero"/>
        <c:auto val="1"/>
        <c:lblAlgn val="ctr"/>
        <c:lblOffset val="100"/>
        <c:noMultiLvlLbl val="0"/>
      </c:catAx>
      <c:valAx>
        <c:axId val="44896595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48964991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1070"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'Exh - Ex Stock Market Retur (2)'!$K$64:$K$76</c:f>
              <c:strCache>
                <c:ptCount val="13"/>
                <c:pt idx="0">
                  <c:v>4.00%</c:v>
                </c:pt>
                <c:pt idx="1">
                  <c:v>4.50%</c:v>
                </c:pt>
                <c:pt idx="2">
                  <c:v>5.00%</c:v>
                </c:pt>
                <c:pt idx="3">
                  <c:v>5.50%</c:v>
                </c:pt>
                <c:pt idx="4">
                  <c:v>6.00%</c:v>
                </c:pt>
                <c:pt idx="5">
                  <c:v>6.50%</c:v>
                </c:pt>
                <c:pt idx="6">
                  <c:v>7.00%</c:v>
                </c:pt>
                <c:pt idx="7">
                  <c:v>7.50%</c:v>
                </c:pt>
                <c:pt idx="8">
                  <c:v>8.00%</c:v>
                </c:pt>
                <c:pt idx="9">
                  <c:v>8.50%</c:v>
                </c:pt>
                <c:pt idx="10">
                  <c:v>9.00%</c:v>
                </c:pt>
                <c:pt idx="11">
                  <c:v>9.50%</c:v>
                </c:pt>
                <c:pt idx="12">
                  <c:v>More</c:v>
                </c:pt>
              </c:strCache>
            </c:strRef>
          </c:cat>
          <c:val>
            <c:numRef>
              <c:f>'Exh - Ex Stock Market Retur (2)'!$L$64:$L$76</c:f>
              <c:numCache>
                <c:formatCode>General</c:formatCode>
                <c:ptCount val="13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2B-4FCD-9524-237F0DFE9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822079"/>
        <c:axId val="764819679"/>
      </c:barChart>
      <c:catAx>
        <c:axId val="7648220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64819679"/>
        <c:crosses val="autoZero"/>
        <c:auto val="1"/>
        <c:lblAlgn val="ctr"/>
        <c:lblOffset val="100"/>
        <c:noMultiLvlLbl val="0"/>
      </c:catAx>
      <c:valAx>
        <c:axId val="76481967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64822079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1100"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1165860</xdr:colOff>
      <xdr:row>12</xdr:row>
      <xdr:rowOff>91440</xdr:rowOff>
    </xdr:from>
    <xdr:to>
      <xdr:col>13</xdr:col>
      <xdr:colOff>264160</xdr:colOff>
      <xdr:row>28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A667ABA-46AD-1758-DD79-13E8E0DDDF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294640</xdr:colOff>
      <xdr:row>15</xdr:row>
      <xdr:rowOff>68580</xdr:rowOff>
    </xdr:from>
    <xdr:to>
      <xdr:col>19</xdr:col>
      <xdr:colOff>190500</xdr:colOff>
      <xdr:row>39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303E069-B401-A007-9267-6935CF95FC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48D2D-2193-4375-BECC-20D3F31FB4EE}">
  <dimension ref="A1:S39"/>
  <sheetViews>
    <sheetView showGridLines="0" topLeftCell="A4" workbookViewId="0">
      <selection activeCell="A7" sqref="A7"/>
    </sheetView>
  </sheetViews>
  <sheetFormatPr defaultRowHeight="15.6" x14ac:dyDescent="0.3"/>
  <cols>
    <col min="1" max="1" width="39.44140625" style="1" customWidth="1"/>
    <col min="2" max="2" width="23.5546875" style="1" customWidth="1"/>
    <col min="3" max="3" width="22" style="10" customWidth="1"/>
    <col min="4" max="4" width="16.77734375" style="10" customWidth="1"/>
    <col min="5" max="5" width="21.109375" style="10" customWidth="1"/>
    <col min="6" max="6" width="227.77734375" style="1" bestFit="1" customWidth="1"/>
    <col min="7" max="7" width="92.88671875" style="1" customWidth="1"/>
    <col min="8" max="19" width="8.88671875" style="1"/>
  </cols>
  <sheetData>
    <row r="1" spans="1:8" ht="20.399999999999999" x14ac:dyDescent="0.35">
      <c r="A1" s="2" t="s">
        <v>0</v>
      </c>
      <c r="C1" s="1"/>
      <c r="D1" s="1"/>
      <c r="E1" s="1"/>
    </row>
    <row r="2" spans="1:8" x14ac:dyDescent="0.3">
      <c r="C2" s="1"/>
      <c r="D2" s="1"/>
      <c r="E2" s="1"/>
    </row>
    <row r="3" spans="1:8" x14ac:dyDescent="0.3">
      <c r="A3" s="4"/>
      <c r="B3" s="4" t="s">
        <v>2</v>
      </c>
      <c r="C3" s="4" t="s">
        <v>4</v>
      </c>
      <c r="D3" s="4" t="s">
        <v>4</v>
      </c>
      <c r="E3" s="4" t="s">
        <v>7</v>
      </c>
      <c r="F3" s="1" t="s">
        <v>9</v>
      </c>
    </row>
    <row r="4" spans="1:8" x14ac:dyDescent="0.3">
      <c r="A4" s="4" t="s">
        <v>1</v>
      </c>
      <c r="B4" s="5" t="s">
        <v>3</v>
      </c>
      <c r="C4" s="4" t="s">
        <v>5</v>
      </c>
      <c r="D4" s="4" t="s">
        <v>6</v>
      </c>
      <c r="E4" s="4" t="s">
        <v>8</v>
      </c>
      <c r="F4" s="1" t="s">
        <v>10</v>
      </c>
      <c r="G4" s="1" t="s">
        <v>11</v>
      </c>
      <c r="H4" s="1" t="s">
        <v>12</v>
      </c>
    </row>
    <row r="5" spans="1:8" ht="15" customHeight="1" x14ac:dyDescent="0.3">
      <c r="A5" s="3" t="s">
        <v>13</v>
      </c>
      <c r="B5" s="3" t="s">
        <v>45</v>
      </c>
      <c r="C5" s="6">
        <v>9.7000000000000003E-2</v>
      </c>
      <c r="D5" s="6">
        <v>5.1999999999999998E-2</v>
      </c>
      <c r="E5" s="6">
        <v>2.5000000000000001E-2</v>
      </c>
      <c r="F5" s="3" t="s">
        <v>146</v>
      </c>
      <c r="G5" s="7" t="s">
        <v>47</v>
      </c>
      <c r="H5" s="3" t="s">
        <v>48</v>
      </c>
    </row>
    <row r="6" spans="1:8" x14ac:dyDescent="0.3">
      <c r="A6" s="3" t="s">
        <v>14</v>
      </c>
      <c r="B6" s="3" t="s">
        <v>46</v>
      </c>
      <c r="C6" s="6">
        <v>5.7000000000000002E-2</v>
      </c>
      <c r="D6" s="6">
        <v>3.7999999999999999E-2</v>
      </c>
      <c r="E6" s="6">
        <v>1.9E-2</v>
      </c>
      <c r="F6" s="3" t="s">
        <v>119</v>
      </c>
      <c r="G6" s="3" t="s">
        <v>50</v>
      </c>
      <c r="H6" s="3" t="s">
        <v>49</v>
      </c>
    </row>
    <row r="7" spans="1:8" x14ac:dyDescent="0.3">
      <c r="A7" s="3" t="s">
        <v>15</v>
      </c>
      <c r="B7" s="3" t="s">
        <v>45</v>
      </c>
      <c r="C7" s="6">
        <v>7.8E-2</v>
      </c>
      <c r="D7" s="6">
        <v>3.7999999999999999E-2</v>
      </c>
      <c r="E7" s="6">
        <v>0.04</v>
      </c>
      <c r="F7" s="3" t="s">
        <v>117</v>
      </c>
      <c r="G7" s="3" t="s">
        <v>53</v>
      </c>
      <c r="H7" s="11" t="s">
        <v>54</v>
      </c>
    </row>
    <row r="8" spans="1:8" x14ac:dyDescent="0.3">
      <c r="A8" s="8" t="s">
        <v>16</v>
      </c>
      <c r="B8" s="8"/>
      <c r="C8" s="9"/>
      <c r="D8" s="9"/>
      <c r="E8" s="9"/>
      <c r="F8" s="8" t="s">
        <v>107</v>
      </c>
      <c r="G8" s="3"/>
      <c r="H8" s="3"/>
    </row>
    <row r="9" spans="1:8" x14ac:dyDescent="0.3">
      <c r="A9" s="3" t="s">
        <v>17</v>
      </c>
      <c r="B9" s="3" t="s">
        <v>45</v>
      </c>
      <c r="C9" s="6">
        <v>7.9000000000000001E-2</v>
      </c>
      <c r="D9" s="6">
        <v>3.2000000000000001E-2</v>
      </c>
      <c r="E9" s="6">
        <v>4.7E-2</v>
      </c>
      <c r="F9" s="3" t="s">
        <v>120</v>
      </c>
      <c r="G9" s="3"/>
      <c r="H9" s="3" t="s">
        <v>55</v>
      </c>
    </row>
    <row r="10" spans="1:8" x14ac:dyDescent="0.3">
      <c r="A10" s="3" t="s">
        <v>18</v>
      </c>
      <c r="B10" s="3" t="s">
        <v>45</v>
      </c>
      <c r="C10" s="6">
        <v>6.4000000000000001E-2</v>
      </c>
      <c r="D10" s="6">
        <v>0.04</v>
      </c>
      <c r="E10" s="6">
        <v>2.4E-2</v>
      </c>
      <c r="F10" s="3" t="s">
        <v>121</v>
      </c>
      <c r="G10" s="3" t="s">
        <v>57</v>
      </c>
      <c r="H10" s="3" t="s">
        <v>56</v>
      </c>
    </row>
    <row r="11" spans="1:8" x14ac:dyDescent="0.3">
      <c r="A11" s="3" t="s">
        <v>19</v>
      </c>
      <c r="B11" s="3" t="s">
        <v>45</v>
      </c>
      <c r="C11" s="6">
        <v>7.2499999999999995E-2</v>
      </c>
      <c r="D11" s="6">
        <v>4.7500000000000001E-2</v>
      </c>
      <c r="E11" s="6">
        <v>2.5000000000000001E-2</v>
      </c>
      <c r="F11" s="3" t="s">
        <v>122</v>
      </c>
      <c r="G11" s="3"/>
      <c r="H11" s="3" t="s">
        <v>58</v>
      </c>
    </row>
    <row r="12" spans="1:8" x14ac:dyDescent="0.3">
      <c r="A12" s="8" t="s">
        <v>20</v>
      </c>
      <c r="B12" s="8"/>
      <c r="C12" s="9"/>
      <c r="D12" s="9"/>
      <c r="E12" s="9"/>
      <c r="F12" s="8" t="s">
        <v>107</v>
      </c>
      <c r="G12" s="3"/>
      <c r="H12" s="3"/>
    </row>
    <row r="13" spans="1:8" x14ac:dyDescent="0.3">
      <c r="A13" s="3" t="s">
        <v>21</v>
      </c>
      <c r="B13" s="3" t="s">
        <v>45</v>
      </c>
      <c r="C13" s="6">
        <v>9.5000000000000001E-2</v>
      </c>
      <c r="D13" s="6" t="s">
        <v>52</v>
      </c>
      <c r="E13" s="6" t="s">
        <v>52</v>
      </c>
      <c r="F13" s="3" t="s">
        <v>145</v>
      </c>
      <c r="G13" s="3" t="s">
        <v>60</v>
      </c>
      <c r="H13" s="3" t="s">
        <v>59</v>
      </c>
    </row>
    <row r="14" spans="1:8" x14ac:dyDescent="0.3">
      <c r="A14" s="8" t="s">
        <v>22</v>
      </c>
      <c r="B14" s="8"/>
      <c r="C14" s="9"/>
      <c r="D14" s="9"/>
      <c r="E14" s="9"/>
      <c r="F14" s="8" t="s">
        <v>107</v>
      </c>
      <c r="G14" s="3"/>
      <c r="H14" s="3"/>
    </row>
    <row r="15" spans="1:8" x14ac:dyDescent="0.3">
      <c r="A15" s="3" t="s">
        <v>23</v>
      </c>
      <c r="B15" s="3" t="s">
        <v>45</v>
      </c>
      <c r="C15" s="6">
        <v>7.0000000000000007E-2</v>
      </c>
      <c r="D15" s="6">
        <v>4.5999999999999999E-2</v>
      </c>
      <c r="E15" s="6">
        <v>2.4E-2</v>
      </c>
      <c r="F15" s="3" t="s">
        <v>144</v>
      </c>
      <c r="G15" s="3" t="s">
        <v>61</v>
      </c>
      <c r="H15" s="3"/>
    </row>
    <row r="16" spans="1:8" x14ac:dyDescent="0.3">
      <c r="A16" s="3" t="s">
        <v>24</v>
      </c>
      <c r="B16" s="3" t="s">
        <v>62</v>
      </c>
      <c r="C16" s="6">
        <v>0.04</v>
      </c>
      <c r="D16" s="6">
        <v>0.03</v>
      </c>
      <c r="E16" s="6">
        <v>0.01</v>
      </c>
      <c r="F16" s="3" t="s">
        <v>143</v>
      </c>
      <c r="G16" s="3" t="s">
        <v>63</v>
      </c>
      <c r="H16" s="3" t="s">
        <v>64</v>
      </c>
    </row>
    <row r="17" spans="1:8" x14ac:dyDescent="0.3">
      <c r="A17" s="3" t="s">
        <v>25</v>
      </c>
      <c r="B17" s="3" t="s">
        <v>45</v>
      </c>
      <c r="C17" s="6">
        <v>7.9000000000000001E-2</v>
      </c>
      <c r="D17" s="6">
        <v>3.9E-2</v>
      </c>
      <c r="E17" s="6">
        <v>0.04</v>
      </c>
      <c r="F17" s="3" t="s">
        <v>142</v>
      </c>
      <c r="G17" s="3" t="s">
        <v>65</v>
      </c>
      <c r="H17" s="3" t="s">
        <v>66</v>
      </c>
    </row>
    <row r="18" spans="1:8" x14ac:dyDescent="0.3">
      <c r="A18" s="3" t="s">
        <v>26</v>
      </c>
      <c r="B18" s="3" t="s">
        <v>45</v>
      </c>
      <c r="C18" s="6">
        <v>7.6999999999999999E-2</v>
      </c>
      <c r="D18" s="6">
        <v>0.03</v>
      </c>
      <c r="E18" s="6">
        <v>4.7E-2</v>
      </c>
      <c r="F18" s="3" t="s">
        <v>141</v>
      </c>
      <c r="G18" s="3" t="s">
        <v>67</v>
      </c>
      <c r="H18" s="3" t="s">
        <v>68</v>
      </c>
    </row>
    <row r="19" spans="1:8" x14ac:dyDescent="0.3">
      <c r="A19" s="3" t="s">
        <v>27</v>
      </c>
      <c r="B19" s="3" t="s">
        <v>45</v>
      </c>
      <c r="C19" s="6">
        <v>7.4999999999999997E-2</v>
      </c>
      <c r="D19" s="6">
        <v>0.04</v>
      </c>
      <c r="E19" s="6">
        <v>3.5000000000000003E-2</v>
      </c>
      <c r="F19" s="3" t="s">
        <v>118</v>
      </c>
      <c r="G19" s="3" t="s">
        <v>69</v>
      </c>
      <c r="H19" s="3" t="s">
        <v>70</v>
      </c>
    </row>
    <row r="20" spans="1:8" x14ac:dyDescent="0.3">
      <c r="A20" s="3" t="s">
        <v>28</v>
      </c>
      <c r="B20" s="3" t="s">
        <v>73</v>
      </c>
      <c r="C20" s="6">
        <v>7.9000000000000001E-2</v>
      </c>
      <c r="D20" s="6">
        <v>5.1999999999999998E-2</v>
      </c>
      <c r="E20" s="6">
        <v>2.7E-2</v>
      </c>
      <c r="F20" s="3" t="s">
        <v>123</v>
      </c>
      <c r="G20" s="3" t="s">
        <v>71</v>
      </c>
      <c r="H20" s="3" t="s">
        <v>72</v>
      </c>
    </row>
    <row r="21" spans="1:8" x14ac:dyDescent="0.3">
      <c r="A21" s="3" t="s">
        <v>29</v>
      </c>
      <c r="B21" s="3" t="s">
        <v>45</v>
      </c>
      <c r="C21" s="6">
        <v>8.2000000000000003E-2</v>
      </c>
      <c r="D21" s="6">
        <v>3.5000000000000003E-2</v>
      </c>
      <c r="E21" s="6">
        <v>4.7E-2</v>
      </c>
      <c r="F21" s="3" t="s">
        <v>124</v>
      </c>
      <c r="G21" s="3" t="s">
        <v>75</v>
      </c>
      <c r="H21" s="3" t="s">
        <v>74</v>
      </c>
    </row>
    <row r="22" spans="1:8" x14ac:dyDescent="0.3">
      <c r="A22" s="3" t="s">
        <v>30</v>
      </c>
      <c r="B22" s="3" t="s">
        <v>78</v>
      </c>
      <c r="C22" s="6">
        <v>4.5999999999999999E-2</v>
      </c>
      <c r="D22" s="6">
        <v>0.02</v>
      </c>
      <c r="E22" s="6">
        <v>2.5999999999999999E-2</v>
      </c>
      <c r="F22" s="3" t="s">
        <v>125</v>
      </c>
      <c r="G22" s="3" t="s">
        <v>76</v>
      </c>
      <c r="H22" s="3" t="s">
        <v>77</v>
      </c>
    </row>
    <row r="23" spans="1:8" x14ac:dyDescent="0.3">
      <c r="A23" s="3" t="s">
        <v>31</v>
      </c>
      <c r="B23" s="3" t="s">
        <v>52</v>
      </c>
      <c r="C23" s="6">
        <v>7.3999999999999996E-2</v>
      </c>
      <c r="D23" s="6">
        <v>4.5999999999999999E-2</v>
      </c>
      <c r="E23" s="6">
        <v>2.8000000000000001E-2</v>
      </c>
      <c r="F23" s="3" t="s">
        <v>126</v>
      </c>
      <c r="G23" s="3" t="s">
        <v>79</v>
      </c>
      <c r="H23" s="3" t="s">
        <v>80</v>
      </c>
    </row>
    <row r="24" spans="1:8" x14ac:dyDescent="0.3">
      <c r="A24" s="3" t="s">
        <v>32</v>
      </c>
      <c r="B24" s="3" t="s">
        <v>62</v>
      </c>
      <c r="C24" s="6">
        <v>5.79E-2</v>
      </c>
      <c r="D24" s="6">
        <v>2.7400000000000001E-2</v>
      </c>
      <c r="E24" s="6">
        <v>3.0499999999999999E-2</v>
      </c>
      <c r="F24" s="3" t="s">
        <v>140</v>
      </c>
      <c r="G24" s="3" t="s">
        <v>81</v>
      </c>
      <c r="H24" s="3" t="s">
        <v>82</v>
      </c>
    </row>
    <row r="25" spans="1:8" x14ac:dyDescent="0.3">
      <c r="A25" s="3" t="s">
        <v>33</v>
      </c>
      <c r="B25" s="3" t="s">
        <v>51</v>
      </c>
      <c r="C25" s="6">
        <v>0.06</v>
      </c>
      <c r="D25" s="6">
        <v>3.6999999999999998E-2</v>
      </c>
      <c r="E25" s="6">
        <v>2.3E-2</v>
      </c>
      <c r="F25" s="3" t="s">
        <v>139</v>
      </c>
      <c r="G25" s="3" t="s">
        <v>83</v>
      </c>
      <c r="H25" s="3" t="s">
        <v>84</v>
      </c>
    </row>
    <row r="26" spans="1:8" x14ac:dyDescent="0.3">
      <c r="A26" s="3" t="s">
        <v>34</v>
      </c>
      <c r="B26" s="3" t="s">
        <v>45</v>
      </c>
      <c r="C26" s="6">
        <v>6.9599999999999995E-2</v>
      </c>
      <c r="D26" s="6">
        <v>3.7100000000000001E-2</v>
      </c>
      <c r="E26" s="6">
        <v>3.2500000000000001E-2</v>
      </c>
      <c r="F26" s="3" t="s">
        <v>127</v>
      </c>
      <c r="G26" s="3" t="s">
        <v>85</v>
      </c>
      <c r="H26" s="3" t="s">
        <v>86</v>
      </c>
    </row>
    <row r="27" spans="1:8" x14ac:dyDescent="0.3">
      <c r="A27" s="3" t="s">
        <v>35</v>
      </c>
      <c r="B27" s="3" t="s">
        <v>45</v>
      </c>
      <c r="C27" s="6">
        <v>7.7600000000000002E-2</v>
      </c>
      <c r="D27" s="6">
        <v>3.6400000000000002E-2</v>
      </c>
      <c r="E27" s="6">
        <v>4.1200000000000001E-2</v>
      </c>
      <c r="F27" s="3" t="s">
        <v>128</v>
      </c>
      <c r="G27" s="3" t="s">
        <v>87</v>
      </c>
      <c r="H27" s="3" t="s">
        <v>88</v>
      </c>
    </row>
    <row r="28" spans="1:8" x14ac:dyDescent="0.3">
      <c r="A28" s="3" t="s">
        <v>36</v>
      </c>
      <c r="B28" s="3" t="s">
        <v>45</v>
      </c>
      <c r="C28" s="6">
        <v>7.4999999999999997E-2</v>
      </c>
      <c r="D28" s="6">
        <v>3.3500000000000002E-2</v>
      </c>
      <c r="E28" s="6">
        <v>4.1500000000000002E-2</v>
      </c>
      <c r="F28" s="3" t="s">
        <v>129</v>
      </c>
      <c r="G28" s="3" t="s">
        <v>89</v>
      </c>
      <c r="H28" s="3" t="s">
        <v>90</v>
      </c>
    </row>
    <row r="29" spans="1:8" x14ac:dyDescent="0.3">
      <c r="A29" s="3" t="s">
        <v>37</v>
      </c>
      <c r="B29" s="3" t="s">
        <v>45</v>
      </c>
      <c r="C29" s="6">
        <v>7.85E-2</v>
      </c>
      <c r="D29" s="6">
        <v>4.3499999999999997E-2</v>
      </c>
      <c r="E29" s="6">
        <v>3.5000000000000003E-2</v>
      </c>
      <c r="F29" s="3" t="s">
        <v>130</v>
      </c>
      <c r="G29" s="3" t="s">
        <v>91</v>
      </c>
      <c r="H29" s="3" t="s">
        <v>92</v>
      </c>
    </row>
    <row r="30" spans="1:8" x14ac:dyDescent="0.3">
      <c r="A30" s="3" t="s">
        <v>38</v>
      </c>
      <c r="B30" s="3" t="s">
        <v>62</v>
      </c>
      <c r="C30" s="6">
        <v>6.7500000000000004E-2</v>
      </c>
      <c r="D30" s="6">
        <v>0.04</v>
      </c>
      <c r="E30" s="6">
        <v>2.75E-2</v>
      </c>
      <c r="F30" s="3" t="s">
        <v>131</v>
      </c>
      <c r="G30" s="3" t="s">
        <v>93</v>
      </c>
      <c r="H30" s="3" t="s">
        <v>94</v>
      </c>
    </row>
    <row r="31" spans="1:8" x14ac:dyDescent="0.3">
      <c r="A31" s="3" t="s">
        <v>39</v>
      </c>
      <c r="B31" s="3" t="s">
        <v>45</v>
      </c>
      <c r="C31" s="6">
        <v>9.0999999999999998E-2</v>
      </c>
      <c r="D31" s="6">
        <v>3.7999999999999999E-2</v>
      </c>
      <c r="E31" s="6">
        <v>5.2999999999999999E-2</v>
      </c>
      <c r="F31" s="3" t="s">
        <v>132</v>
      </c>
      <c r="G31" s="3" t="s">
        <v>95</v>
      </c>
      <c r="H31" s="3" t="s">
        <v>96</v>
      </c>
    </row>
    <row r="32" spans="1:8" x14ac:dyDescent="0.3">
      <c r="A32" s="3" t="s">
        <v>40</v>
      </c>
      <c r="B32" s="3" t="s">
        <v>45</v>
      </c>
      <c r="C32" s="6">
        <v>6.0999999999999999E-2</v>
      </c>
      <c r="D32" s="6">
        <v>4.9000000000000002E-2</v>
      </c>
      <c r="E32" s="6">
        <v>1.2E-2</v>
      </c>
      <c r="F32" s="3" t="s">
        <v>133</v>
      </c>
      <c r="G32" s="3" t="s">
        <v>97</v>
      </c>
      <c r="H32" s="3" t="s">
        <v>98</v>
      </c>
    </row>
    <row r="33" spans="1:8" x14ac:dyDescent="0.3">
      <c r="A33" s="3" t="s">
        <v>41</v>
      </c>
      <c r="B33" s="3" t="s">
        <v>51</v>
      </c>
      <c r="C33" s="6">
        <v>4.9000000000000002E-2</v>
      </c>
      <c r="D33" s="6">
        <v>-0.03</v>
      </c>
      <c r="E33" s="6">
        <v>7.9000000000000001E-2</v>
      </c>
      <c r="F33" s="3" t="s">
        <v>134</v>
      </c>
      <c r="G33" s="3" t="s">
        <v>100</v>
      </c>
      <c r="H33" s="3" t="s">
        <v>99</v>
      </c>
    </row>
    <row r="34" spans="1:8" x14ac:dyDescent="0.3">
      <c r="A34" s="3" t="s">
        <v>42</v>
      </c>
      <c r="B34" s="3" t="s">
        <v>51</v>
      </c>
      <c r="C34" s="6">
        <v>4.9000000000000002E-2</v>
      </c>
      <c r="D34" s="6">
        <v>0.02</v>
      </c>
      <c r="E34" s="6">
        <v>2.9000000000000001E-2</v>
      </c>
      <c r="F34" s="3" t="s">
        <v>135</v>
      </c>
      <c r="G34" s="3" t="s">
        <v>101</v>
      </c>
      <c r="H34" s="3" t="s">
        <v>102</v>
      </c>
    </row>
    <row r="35" spans="1:8" x14ac:dyDescent="0.3">
      <c r="A35" s="3" t="s">
        <v>43</v>
      </c>
      <c r="B35" s="3" t="s">
        <v>45</v>
      </c>
      <c r="C35" s="6">
        <v>5.2999999999999999E-2</v>
      </c>
      <c r="D35" s="6">
        <v>4.1000000000000002E-2</v>
      </c>
      <c r="E35" s="6">
        <v>1.2E-2</v>
      </c>
      <c r="F35" s="3" t="s">
        <v>136</v>
      </c>
      <c r="G35" s="3" t="s">
        <v>103</v>
      </c>
      <c r="H35" s="3" t="s">
        <v>104</v>
      </c>
    </row>
    <row r="36" spans="1:8" x14ac:dyDescent="0.3">
      <c r="A36" s="3" t="s">
        <v>44</v>
      </c>
      <c r="B36" s="3" t="s">
        <v>45</v>
      </c>
      <c r="C36" s="6">
        <v>6.7500000000000004E-2</v>
      </c>
      <c r="D36" s="6">
        <v>4.1000000000000002E-2</v>
      </c>
      <c r="E36" s="6">
        <v>0.04</v>
      </c>
      <c r="F36" s="3" t="s">
        <v>137</v>
      </c>
      <c r="G36" s="3" t="s">
        <v>105</v>
      </c>
      <c r="H36" s="3" t="s">
        <v>106</v>
      </c>
    </row>
    <row r="37" spans="1:8" x14ac:dyDescent="0.3">
      <c r="A37" s="3" t="s">
        <v>108</v>
      </c>
      <c r="B37" s="3" t="s">
        <v>45</v>
      </c>
      <c r="C37" s="6">
        <v>7.4999999999999997E-2</v>
      </c>
      <c r="D37" s="6">
        <v>3.5000000000000003E-2</v>
      </c>
      <c r="E37" s="6">
        <v>0.04</v>
      </c>
      <c r="F37" s="3" t="s">
        <v>138</v>
      </c>
      <c r="G37" s="3" t="s">
        <v>111</v>
      </c>
      <c r="H37" s="3" t="s">
        <v>112</v>
      </c>
    </row>
    <row r="38" spans="1:8" x14ac:dyDescent="0.3">
      <c r="A38" s="3" t="s">
        <v>109</v>
      </c>
      <c r="B38" s="3" t="s">
        <v>51</v>
      </c>
      <c r="C38" s="6">
        <v>6.8000000000000005E-2</v>
      </c>
      <c r="D38" s="6">
        <v>4.9500000000000002E-2</v>
      </c>
      <c r="E38" s="6">
        <v>1.8499999999999999E-2</v>
      </c>
      <c r="F38" s="3" t="s">
        <v>147</v>
      </c>
      <c r="G38" s="3" t="s">
        <v>114</v>
      </c>
      <c r="H38" s="3" t="s">
        <v>113</v>
      </c>
    </row>
    <row r="39" spans="1:8" x14ac:dyDescent="0.3">
      <c r="A39" s="3" t="s">
        <v>110</v>
      </c>
      <c r="B39" s="3" t="s">
        <v>45</v>
      </c>
      <c r="C39" s="6">
        <v>6.6000000000000003E-2</v>
      </c>
      <c r="D39" s="6">
        <v>2.8000000000000001E-2</v>
      </c>
      <c r="E39" s="6">
        <v>3.7999999999999999E-2</v>
      </c>
      <c r="F39" s="3" t="s">
        <v>148</v>
      </c>
      <c r="G39" s="3" t="s">
        <v>116</v>
      </c>
      <c r="H39" s="3" t="s">
        <v>115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A287C-0B98-436A-9C49-D643278C62C6}">
  <sheetPr>
    <pageSetUpPr fitToPage="1"/>
  </sheetPr>
  <dimension ref="B1:V36"/>
  <sheetViews>
    <sheetView showGridLines="0" topLeftCell="A9" zoomScale="75" zoomScaleNormal="75" workbookViewId="0">
      <selection activeCell="C28" sqref="C28"/>
    </sheetView>
  </sheetViews>
  <sheetFormatPr defaultRowHeight="15.6" x14ac:dyDescent="0.3"/>
  <cols>
    <col min="2" max="3" width="23.21875" style="1" customWidth="1"/>
    <col min="4" max="4" width="18.77734375" style="4" customWidth="1"/>
    <col min="5" max="5" width="23.21875" style="23" customWidth="1"/>
    <col min="6" max="6" width="16.77734375" style="23" customWidth="1"/>
    <col min="7" max="7" width="21.109375" style="23" customWidth="1"/>
    <col min="8" max="8" width="21.109375" style="10" customWidth="1"/>
    <col min="9" max="9" width="227.77734375" style="1" bestFit="1" customWidth="1"/>
    <col min="10" max="10" width="92.88671875" style="1" customWidth="1"/>
    <col min="11" max="22" width="8.88671875" style="1"/>
  </cols>
  <sheetData>
    <row r="1" spans="2:11" ht="20.399999999999999" x14ac:dyDescent="0.35">
      <c r="B1" s="35" t="s">
        <v>152</v>
      </c>
      <c r="C1" s="35"/>
      <c r="D1" s="12"/>
      <c r="E1" s="12"/>
      <c r="F1" s="1"/>
      <c r="G1" s="12"/>
      <c r="H1" s="1"/>
      <c r="I1" s="2" t="s">
        <v>151</v>
      </c>
    </row>
    <row r="2" spans="2:11" x14ac:dyDescent="0.3">
      <c r="B2" s="12"/>
      <c r="C2" s="12"/>
      <c r="D2" s="12"/>
      <c r="E2" s="12"/>
      <c r="F2" s="12"/>
      <c r="G2" s="12"/>
      <c r="H2" s="1"/>
    </row>
    <row r="3" spans="2:11" x14ac:dyDescent="0.3">
      <c r="B3" s="4"/>
      <c r="C3" s="4" t="s">
        <v>150</v>
      </c>
      <c r="D3" s="4" t="s">
        <v>2</v>
      </c>
      <c r="E3" s="4" t="s">
        <v>4</v>
      </c>
      <c r="F3" s="4" t="s">
        <v>4</v>
      </c>
      <c r="G3" s="4" t="s">
        <v>7</v>
      </c>
      <c r="H3" s="4"/>
      <c r="I3" s="1" t="s">
        <v>9</v>
      </c>
    </row>
    <row r="4" spans="2:11" ht="16.2" thickBot="1" x14ac:dyDescent="0.35">
      <c r="B4" s="4" t="s">
        <v>1</v>
      </c>
      <c r="C4" s="31">
        <v>44926</v>
      </c>
      <c r="D4" s="5" t="s">
        <v>3</v>
      </c>
      <c r="E4" s="4" t="s">
        <v>5</v>
      </c>
      <c r="F4" s="4" t="s">
        <v>6</v>
      </c>
      <c r="G4" s="4" t="s">
        <v>8</v>
      </c>
      <c r="H4" s="4"/>
      <c r="I4" s="1" t="s">
        <v>10</v>
      </c>
      <c r="J4" s="1" t="s">
        <v>11</v>
      </c>
      <c r="K4" s="1" t="s">
        <v>12</v>
      </c>
    </row>
    <row r="5" spans="2:11" s="1" customFormat="1" x14ac:dyDescent="0.3">
      <c r="B5" s="14" t="s">
        <v>14</v>
      </c>
      <c r="C5" s="33">
        <v>100</v>
      </c>
      <c r="D5" s="17" t="s">
        <v>46</v>
      </c>
      <c r="E5" s="20">
        <v>5.7000000000000002E-2</v>
      </c>
      <c r="F5" s="20">
        <v>3.7999999999999999E-2</v>
      </c>
      <c r="G5" s="24">
        <v>1.9E-2</v>
      </c>
      <c r="H5" s="10"/>
      <c r="I5" s="13" t="s">
        <v>119</v>
      </c>
      <c r="J5" s="3" t="s">
        <v>50</v>
      </c>
      <c r="K5" s="3" t="s">
        <v>49</v>
      </c>
    </row>
    <row r="6" spans="2:11" s="1" customFormat="1" x14ac:dyDescent="0.3">
      <c r="B6" s="15" t="s">
        <v>15</v>
      </c>
      <c r="C6" s="32">
        <v>468.22</v>
      </c>
      <c r="D6" s="18" t="s">
        <v>45</v>
      </c>
      <c r="E6" s="21">
        <v>7.8E-2</v>
      </c>
      <c r="F6" s="21">
        <v>3.7999999999999999E-2</v>
      </c>
      <c r="G6" s="25">
        <v>0.04</v>
      </c>
      <c r="H6" s="10"/>
      <c r="I6" s="13" t="s">
        <v>117</v>
      </c>
      <c r="J6" s="3" t="s">
        <v>53</v>
      </c>
      <c r="K6" s="11" t="s">
        <v>54</v>
      </c>
    </row>
    <row r="7" spans="2:11" s="1" customFormat="1" x14ac:dyDescent="0.3">
      <c r="B7" s="15" t="s">
        <v>17</v>
      </c>
      <c r="C7" s="32">
        <v>8600</v>
      </c>
      <c r="D7" s="18" t="s">
        <v>45</v>
      </c>
      <c r="E7" s="21">
        <v>7.9000000000000001E-2</v>
      </c>
      <c r="F7" s="21">
        <v>3.2000000000000001E-2</v>
      </c>
      <c r="G7" s="25">
        <v>4.7E-2</v>
      </c>
      <c r="H7" s="10"/>
      <c r="I7" s="13" t="s">
        <v>120</v>
      </c>
      <c r="J7" s="3"/>
      <c r="K7" s="3" t="s">
        <v>55</v>
      </c>
    </row>
    <row r="8" spans="2:11" s="1" customFormat="1" x14ac:dyDescent="0.3">
      <c r="B8" s="15" t="s">
        <v>18</v>
      </c>
      <c r="C8" s="32">
        <v>1800</v>
      </c>
      <c r="D8" s="18" t="s">
        <v>45</v>
      </c>
      <c r="E8" s="21">
        <v>6.4000000000000001E-2</v>
      </c>
      <c r="F8" s="21">
        <v>0.04</v>
      </c>
      <c r="G8" s="25">
        <v>2.4E-2</v>
      </c>
      <c r="H8" s="10"/>
      <c r="I8" s="13" t="s">
        <v>121</v>
      </c>
      <c r="J8" s="3" t="s">
        <v>57</v>
      </c>
      <c r="K8" s="3" t="s">
        <v>56</v>
      </c>
    </row>
    <row r="9" spans="2:11" s="1" customFormat="1" x14ac:dyDescent="0.3">
      <c r="B9" s="15" t="s">
        <v>19</v>
      </c>
      <c r="C9" s="32">
        <v>15.42</v>
      </c>
      <c r="D9" s="18" t="s">
        <v>45</v>
      </c>
      <c r="E9" s="21">
        <v>7.2499999999999995E-2</v>
      </c>
      <c r="F9" s="21">
        <v>4.7500000000000001E-2</v>
      </c>
      <c r="G9" s="25">
        <v>2.5000000000000001E-2</v>
      </c>
      <c r="H9" s="10"/>
      <c r="I9" s="13" t="s">
        <v>122</v>
      </c>
      <c r="J9" s="3"/>
      <c r="K9" s="3" t="s">
        <v>58</v>
      </c>
    </row>
    <row r="10" spans="2:11" s="1" customFormat="1" x14ac:dyDescent="0.3">
      <c r="B10" s="15" t="s">
        <v>21</v>
      </c>
      <c r="C10" s="32">
        <v>250</v>
      </c>
      <c r="D10" s="18" t="s">
        <v>45</v>
      </c>
      <c r="E10" s="21">
        <v>9.5000000000000001E-2</v>
      </c>
      <c r="F10" s="21" t="s">
        <v>52</v>
      </c>
      <c r="G10" s="25" t="s">
        <v>52</v>
      </c>
      <c r="H10" s="10"/>
      <c r="I10" s="13" t="s">
        <v>145</v>
      </c>
      <c r="J10" s="3" t="s">
        <v>60</v>
      </c>
      <c r="K10" s="3" t="s">
        <v>59</v>
      </c>
    </row>
    <row r="11" spans="2:11" s="1" customFormat="1" x14ac:dyDescent="0.3">
      <c r="B11" s="15" t="s">
        <v>23</v>
      </c>
      <c r="C11" s="32">
        <v>24.6</v>
      </c>
      <c r="D11" s="18" t="s">
        <v>45</v>
      </c>
      <c r="E11" s="21">
        <v>7.0000000000000007E-2</v>
      </c>
      <c r="F11" s="21">
        <v>4.5999999999999999E-2</v>
      </c>
      <c r="G11" s="25">
        <v>2.4E-2</v>
      </c>
      <c r="H11" s="10"/>
      <c r="I11" s="13" t="s">
        <v>144</v>
      </c>
      <c r="J11" s="3" t="s">
        <v>61</v>
      </c>
      <c r="K11" s="3"/>
    </row>
    <row r="12" spans="2:11" s="1" customFormat="1" x14ac:dyDescent="0.3">
      <c r="B12" s="15" t="s">
        <v>24</v>
      </c>
      <c r="C12" s="32">
        <v>3876</v>
      </c>
      <c r="D12" s="18" t="s">
        <v>62</v>
      </c>
      <c r="E12" s="21">
        <v>0.04</v>
      </c>
      <c r="F12" s="21">
        <v>0.03</v>
      </c>
      <c r="G12" s="25">
        <v>0.01</v>
      </c>
      <c r="H12" s="10"/>
      <c r="I12" s="13" t="s">
        <v>143</v>
      </c>
      <c r="J12" s="3" t="s">
        <v>63</v>
      </c>
      <c r="K12" s="3" t="s">
        <v>64</v>
      </c>
    </row>
    <row r="13" spans="2:11" s="1" customFormat="1" x14ac:dyDescent="0.3">
      <c r="B13" s="15" t="s">
        <v>25</v>
      </c>
      <c r="C13" s="32">
        <v>1300</v>
      </c>
      <c r="D13" s="18" t="s">
        <v>45</v>
      </c>
      <c r="E13" s="21">
        <v>7.9000000000000001E-2</v>
      </c>
      <c r="F13" s="21">
        <v>3.9E-2</v>
      </c>
      <c r="G13" s="25">
        <v>0.04</v>
      </c>
      <c r="H13" s="10"/>
      <c r="I13" s="13" t="s">
        <v>142</v>
      </c>
      <c r="J13" s="3" t="s">
        <v>65</v>
      </c>
      <c r="K13" s="3" t="s">
        <v>66</v>
      </c>
    </row>
    <row r="14" spans="2:11" s="1" customFormat="1" x14ac:dyDescent="0.3">
      <c r="B14" s="15" t="s">
        <v>26</v>
      </c>
      <c r="C14" s="32">
        <v>1409.2</v>
      </c>
      <c r="D14" s="18" t="s">
        <v>45</v>
      </c>
      <c r="E14" s="21">
        <v>7.6999999999999999E-2</v>
      </c>
      <c r="F14" s="21">
        <v>0.03</v>
      </c>
      <c r="G14" s="25">
        <v>4.7E-2</v>
      </c>
      <c r="H14" s="10"/>
      <c r="I14" s="13" t="s">
        <v>141</v>
      </c>
      <c r="J14" s="3" t="s">
        <v>67</v>
      </c>
      <c r="K14" s="3" t="s">
        <v>68</v>
      </c>
    </row>
    <row r="15" spans="2:11" s="1" customFormat="1" x14ac:dyDescent="0.3">
      <c r="B15" s="15" t="s">
        <v>27</v>
      </c>
      <c r="C15" s="32">
        <v>2.9</v>
      </c>
      <c r="D15" s="18" t="s">
        <v>45</v>
      </c>
      <c r="E15" s="21">
        <v>7.4999999999999997E-2</v>
      </c>
      <c r="F15" s="21">
        <v>0.04</v>
      </c>
      <c r="G15" s="25">
        <v>3.5000000000000003E-2</v>
      </c>
      <c r="H15" s="10"/>
      <c r="I15" s="13" t="s">
        <v>118</v>
      </c>
      <c r="J15" s="3" t="s">
        <v>69</v>
      </c>
      <c r="K15" s="3" t="s">
        <v>70</v>
      </c>
    </row>
    <row r="16" spans="2:11" s="1" customFormat="1" x14ac:dyDescent="0.3">
      <c r="B16" s="15" t="s">
        <v>28</v>
      </c>
      <c r="C16" s="32">
        <v>2760</v>
      </c>
      <c r="D16" s="18" t="s">
        <v>73</v>
      </c>
      <c r="E16" s="21">
        <v>7.9000000000000001E-2</v>
      </c>
      <c r="F16" s="21">
        <v>5.1999999999999998E-2</v>
      </c>
      <c r="G16" s="25">
        <v>2.7E-2</v>
      </c>
      <c r="H16" s="10"/>
      <c r="I16" s="13" t="s">
        <v>123</v>
      </c>
      <c r="J16" s="3" t="s">
        <v>71</v>
      </c>
      <c r="K16" s="3" t="s">
        <v>72</v>
      </c>
    </row>
    <row r="17" spans="2:11" s="1" customFormat="1" x14ac:dyDescent="0.3">
      <c r="B17" s="15" t="s">
        <v>29</v>
      </c>
      <c r="C17" s="32">
        <v>192.2</v>
      </c>
      <c r="D17" s="18" t="s">
        <v>45</v>
      </c>
      <c r="E17" s="21">
        <v>8.2000000000000003E-2</v>
      </c>
      <c r="F17" s="21">
        <v>3.5000000000000003E-2</v>
      </c>
      <c r="G17" s="25">
        <v>4.7E-2</v>
      </c>
      <c r="H17" s="10"/>
      <c r="I17" s="13" t="s">
        <v>124</v>
      </c>
      <c r="J17" s="3" t="s">
        <v>75</v>
      </c>
      <c r="K17" s="3" t="s">
        <v>74</v>
      </c>
    </row>
    <row r="18" spans="2:11" s="1" customFormat="1" x14ac:dyDescent="0.3">
      <c r="B18" s="15" t="s">
        <v>30</v>
      </c>
      <c r="C18" s="32">
        <v>1300</v>
      </c>
      <c r="D18" s="18" t="s">
        <v>78</v>
      </c>
      <c r="E18" s="21">
        <v>4.5999999999999999E-2</v>
      </c>
      <c r="F18" s="21">
        <v>0.02</v>
      </c>
      <c r="G18" s="25">
        <v>2.5999999999999999E-2</v>
      </c>
      <c r="H18" s="10"/>
      <c r="I18" s="13" t="s">
        <v>125</v>
      </c>
      <c r="J18" s="3" t="s">
        <v>76</v>
      </c>
      <c r="K18" s="3" t="s">
        <v>77</v>
      </c>
    </row>
    <row r="19" spans="2:11" s="1" customFormat="1" x14ac:dyDescent="0.3">
      <c r="B19" s="15" t="s">
        <v>31</v>
      </c>
      <c r="C19" s="32">
        <v>253.6</v>
      </c>
      <c r="D19" s="18" t="s">
        <v>52</v>
      </c>
      <c r="E19" s="21">
        <v>7.3999999999999996E-2</v>
      </c>
      <c r="F19" s="21">
        <v>4.5999999999999999E-2</v>
      </c>
      <c r="G19" s="25">
        <v>2.8000000000000001E-2</v>
      </c>
      <c r="H19" s="10"/>
      <c r="I19" s="13" t="s">
        <v>126</v>
      </c>
      <c r="J19" s="3" t="s">
        <v>79</v>
      </c>
      <c r="K19" s="3" t="s">
        <v>80</v>
      </c>
    </row>
    <row r="20" spans="2:11" s="1" customFormat="1" x14ac:dyDescent="0.3">
      <c r="B20" s="15" t="s">
        <v>32</v>
      </c>
      <c r="C20" s="32">
        <v>427</v>
      </c>
      <c r="D20" s="18" t="s">
        <v>62</v>
      </c>
      <c r="E20" s="21">
        <v>5.79E-2</v>
      </c>
      <c r="F20" s="21">
        <v>2.7400000000000001E-2</v>
      </c>
      <c r="G20" s="25">
        <v>3.0499999999999999E-2</v>
      </c>
      <c r="H20" s="10"/>
      <c r="I20" s="13" t="s">
        <v>140</v>
      </c>
      <c r="J20" s="3" t="s">
        <v>81</v>
      </c>
      <c r="K20" s="3" t="s">
        <v>82</v>
      </c>
    </row>
    <row r="21" spans="2:11" s="1" customFormat="1" x14ac:dyDescent="0.3">
      <c r="B21" s="15" t="s">
        <v>33</v>
      </c>
      <c r="C21" s="32">
        <v>1000</v>
      </c>
      <c r="D21" s="18" t="s">
        <v>51</v>
      </c>
      <c r="E21" s="21">
        <v>0.06</v>
      </c>
      <c r="F21" s="21">
        <v>3.6999999999999998E-2</v>
      </c>
      <c r="G21" s="25">
        <v>2.3E-2</v>
      </c>
      <c r="H21" s="10"/>
      <c r="I21" s="13" t="s">
        <v>139</v>
      </c>
      <c r="J21" s="3" t="s">
        <v>83</v>
      </c>
      <c r="K21" s="3" t="s">
        <v>84</v>
      </c>
    </row>
    <row r="22" spans="2:11" s="1" customFormat="1" x14ac:dyDescent="0.3">
      <c r="B22" s="15" t="s">
        <v>34</v>
      </c>
      <c r="C22" s="32">
        <v>1100</v>
      </c>
      <c r="D22" s="18" t="s">
        <v>45</v>
      </c>
      <c r="E22" s="21">
        <v>6.9599999999999995E-2</v>
      </c>
      <c r="F22" s="21">
        <v>3.7100000000000001E-2</v>
      </c>
      <c r="G22" s="25">
        <v>3.2500000000000001E-2</v>
      </c>
      <c r="H22" s="10"/>
      <c r="I22" s="13" t="s">
        <v>127</v>
      </c>
      <c r="J22" s="3" t="s">
        <v>85</v>
      </c>
      <c r="K22" s="3" t="s">
        <v>86</v>
      </c>
    </row>
    <row r="23" spans="2:11" s="1" customFormat="1" x14ac:dyDescent="0.3">
      <c r="B23" s="15" t="s">
        <v>35</v>
      </c>
      <c r="C23" s="32">
        <v>1200</v>
      </c>
      <c r="D23" s="18" t="s">
        <v>45</v>
      </c>
      <c r="E23" s="21">
        <v>7.7600000000000002E-2</v>
      </c>
      <c r="F23" s="21">
        <v>3.6400000000000002E-2</v>
      </c>
      <c r="G23" s="25">
        <v>4.1200000000000001E-2</v>
      </c>
      <c r="H23" s="10"/>
      <c r="I23" s="13" t="s">
        <v>128</v>
      </c>
      <c r="J23" s="3" t="s">
        <v>87</v>
      </c>
      <c r="K23" s="3" t="s">
        <v>88</v>
      </c>
    </row>
    <row r="24" spans="2:11" s="1" customFormat="1" x14ac:dyDescent="0.3">
      <c r="B24" s="15" t="s">
        <v>36</v>
      </c>
      <c r="C24" s="32" t="s">
        <v>52</v>
      </c>
      <c r="D24" s="18" t="s">
        <v>45</v>
      </c>
      <c r="E24" s="21">
        <v>7.4999999999999997E-2</v>
      </c>
      <c r="F24" s="21">
        <v>3.3500000000000002E-2</v>
      </c>
      <c r="G24" s="25">
        <v>4.1500000000000002E-2</v>
      </c>
      <c r="H24" s="10"/>
      <c r="I24" s="13" t="s">
        <v>129</v>
      </c>
      <c r="J24" s="3" t="s">
        <v>89</v>
      </c>
      <c r="K24" s="3" t="s">
        <v>90</v>
      </c>
    </row>
    <row r="25" spans="2:11" s="1" customFormat="1" x14ac:dyDescent="0.3">
      <c r="B25" s="15" t="s">
        <v>37</v>
      </c>
      <c r="C25" s="32">
        <v>389</v>
      </c>
      <c r="D25" s="18" t="s">
        <v>45</v>
      </c>
      <c r="E25" s="21">
        <v>7.85E-2</v>
      </c>
      <c r="F25" s="21">
        <v>4.3499999999999997E-2</v>
      </c>
      <c r="G25" s="25">
        <v>3.5000000000000003E-2</v>
      </c>
      <c r="H25" s="10"/>
      <c r="I25" s="13" t="s">
        <v>130</v>
      </c>
      <c r="J25" s="3" t="s">
        <v>91</v>
      </c>
      <c r="K25" s="3" t="s">
        <v>92</v>
      </c>
    </row>
    <row r="26" spans="2:11" s="1" customFormat="1" x14ac:dyDescent="0.3">
      <c r="B26" s="15" t="s">
        <v>38</v>
      </c>
      <c r="C26" s="32">
        <v>1.3</v>
      </c>
      <c r="D26" s="18" t="s">
        <v>62</v>
      </c>
      <c r="E26" s="21">
        <v>6.7500000000000004E-2</v>
      </c>
      <c r="F26" s="21">
        <v>0.04</v>
      </c>
      <c r="G26" s="25">
        <v>2.75E-2</v>
      </c>
      <c r="H26" s="10"/>
      <c r="I26" s="13" t="s">
        <v>131</v>
      </c>
      <c r="J26" s="3" t="s">
        <v>93</v>
      </c>
      <c r="K26" s="3" t="s">
        <v>94</v>
      </c>
    </row>
    <row r="27" spans="2:11" s="1" customFormat="1" x14ac:dyDescent="0.3">
      <c r="B27" s="15" t="s">
        <v>39</v>
      </c>
      <c r="C27" s="32">
        <v>915.53</v>
      </c>
      <c r="D27" s="18" t="s">
        <v>45</v>
      </c>
      <c r="E27" s="21">
        <v>9.0999999999999998E-2</v>
      </c>
      <c r="F27" s="21">
        <v>3.7999999999999999E-2</v>
      </c>
      <c r="G27" s="25">
        <v>5.2999999999999999E-2</v>
      </c>
      <c r="H27" s="10"/>
      <c r="I27" s="13" t="s">
        <v>132</v>
      </c>
      <c r="J27" s="3" t="s">
        <v>95</v>
      </c>
      <c r="K27" s="3" t="s">
        <v>96</v>
      </c>
    </row>
    <row r="28" spans="2:11" s="1" customFormat="1" x14ac:dyDescent="0.3">
      <c r="B28" s="15" t="s">
        <v>40</v>
      </c>
      <c r="C28" s="32">
        <v>755</v>
      </c>
      <c r="D28" s="18" t="s">
        <v>45</v>
      </c>
      <c r="E28" s="21">
        <v>6.0999999999999999E-2</v>
      </c>
      <c r="F28" s="21">
        <v>4.9000000000000002E-2</v>
      </c>
      <c r="G28" s="25">
        <v>1.2E-2</v>
      </c>
      <c r="H28" s="10"/>
      <c r="I28" s="13" t="s">
        <v>133</v>
      </c>
      <c r="J28" s="3" t="s">
        <v>97</v>
      </c>
      <c r="K28" s="3" t="s">
        <v>98</v>
      </c>
    </row>
    <row r="29" spans="2:11" s="1" customFormat="1" x14ac:dyDescent="0.3">
      <c r="B29" s="15" t="s">
        <v>41</v>
      </c>
      <c r="C29" s="32">
        <v>1275</v>
      </c>
      <c r="D29" s="18" t="s">
        <v>51</v>
      </c>
      <c r="E29" s="21">
        <v>4.9000000000000002E-2</v>
      </c>
      <c r="F29" s="21">
        <v>-0.03</v>
      </c>
      <c r="G29" s="25">
        <v>7.9000000000000001E-2</v>
      </c>
      <c r="H29" s="10"/>
      <c r="I29" s="13" t="s">
        <v>134</v>
      </c>
      <c r="J29" s="3" t="s">
        <v>100</v>
      </c>
      <c r="K29" s="3" t="s">
        <v>99</v>
      </c>
    </row>
    <row r="30" spans="2:11" s="1" customFormat="1" x14ac:dyDescent="0.3">
      <c r="B30" s="15" t="s">
        <v>42</v>
      </c>
      <c r="C30" s="32">
        <v>3960</v>
      </c>
      <c r="D30" s="18" t="s">
        <v>51</v>
      </c>
      <c r="E30" s="21">
        <v>4.9000000000000002E-2</v>
      </c>
      <c r="F30" s="21">
        <v>0.02</v>
      </c>
      <c r="G30" s="25">
        <v>2.9000000000000001E-2</v>
      </c>
      <c r="H30" s="10"/>
      <c r="I30" s="13" t="s">
        <v>135</v>
      </c>
      <c r="J30" s="3" t="s">
        <v>101</v>
      </c>
      <c r="K30" s="3" t="s">
        <v>102</v>
      </c>
    </row>
    <row r="31" spans="2:11" s="1" customFormat="1" x14ac:dyDescent="0.3">
      <c r="B31" s="15" t="s">
        <v>43</v>
      </c>
      <c r="C31" s="32">
        <v>7200</v>
      </c>
      <c r="D31" s="18" t="s">
        <v>45</v>
      </c>
      <c r="E31" s="21">
        <v>5.2999999999999999E-2</v>
      </c>
      <c r="F31" s="21">
        <v>4.1000000000000002E-2</v>
      </c>
      <c r="G31" s="25">
        <v>1.2E-2</v>
      </c>
      <c r="H31" s="10"/>
      <c r="I31" s="13" t="s">
        <v>136</v>
      </c>
      <c r="J31" s="3" t="s">
        <v>103</v>
      </c>
      <c r="K31" s="3" t="s">
        <v>104</v>
      </c>
    </row>
    <row r="32" spans="2:11" s="1" customFormat="1" x14ac:dyDescent="0.3">
      <c r="B32" s="15" t="s">
        <v>44</v>
      </c>
      <c r="C32" s="32">
        <v>321</v>
      </c>
      <c r="D32" s="18" t="s">
        <v>45</v>
      </c>
      <c r="E32" s="21">
        <v>6.7500000000000004E-2</v>
      </c>
      <c r="F32" s="21">
        <v>4.1000000000000002E-2</v>
      </c>
      <c r="G32" s="25">
        <v>0.04</v>
      </c>
      <c r="H32" s="10"/>
      <c r="I32" s="13" t="s">
        <v>137</v>
      </c>
      <c r="J32" s="3" t="s">
        <v>105</v>
      </c>
      <c r="K32" s="3" t="s">
        <v>106</v>
      </c>
    </row>
    <row r="33" spans="2:11" s="1" customFormat="1" x14ac:dyDescent="0.3">
      <c r="B33" s="15" t="s">
        <v>108</v>
      </c>
      <c r="C33" s="32">
        <v>1782.64</v>
      </c>
      <c r="D33" s="18" t="s">
        <v>45</v>
      </c>
      <c r="E33" s="21">
        <v>7.4999999999999997E-2</v>
      </c>
      <c r="F33" s="21">
        <v>3.5000000000000003E-2</v>
      </c>
      <c r="G33" s="25">
        <v>0.04</v>
      </c>
      <c r="H33" s="10"/>
      <c r="I33" s="13" t="s">
        <v>138</v>
      </c>
      <c r="J33" s="3" t="s">
        <v>111</v>
      </c>
      <c r="K33" s="3" t="s">
        <v>112</v>
      </c>
    </row>
    <row r="34" spans="2:11" s="1" customFormat="1" x14ac:dyDescent="0.3">
      <c r="B34" s="15" t="s">
        <v>109</v>
      </c>
      <c r="C34" s="32">
        <v>1740</v>
      </c>
      <c r="D34" s="18" t="s">
        <v>51</v>
      </c>
      <c r="E34" s="21">
        <v>6.8000000000000005E-2</v>
      </c>
      <c r="F34" s="21">
        <v>4.9500000000000002E-2</v>
      </c>
      <c r="G34" s="25">
        <v>1.8499999999999999E-2</v>
      </c>
      <c r="H34" s="10"/>
      <c r="I34" s="13" t="s">
        <v>147</v>
      </c>
      <c r="J34" s="3" t="s">
        <v>114</v>
      </c>
      <c r="K34" s="3" t="s">
        <v>113</v>
      </c>
    </row>
    <row r="35" spans="2:11" s="1" customFormat="1" ht="16.2" thickBot="1" x14ac:dyDescent="0.35">
      <c r="B35" s="16" t="s">
        <v>110</v>
      </c>
      <c r="C35" s="32">
        <v>3500</v>
      </c>
      <c r="D35" s="19" t="s">
        <v>45</v>
      </c>
      <c r="E35" s="22">
        <v>6.6000000000000003E-2</v>
      </c>
      <c r="F35" s="22">
        <v>2.8000000000000001E-2</v>
      </c>
      <c r="G35" s="26">
        <v>3.7999999999999999E-2</v>
      </c>
      <c r="H35" s="10"/>
      <c r="I35" s="13" t="s">
        <v>148</v>
      </c>
      <c r="J35" s="3" t="s">
        <v>116</v>
      </c>
      <c r="K35" s="3" t="s">
        <v>115</v>
      </c>
    </row>
    <row r="36" spans="2:11" ht="21" thickBot="1" x14ac:dyDescent="0.4">
      <c r="B36" s="27" t="s">
        <v>149</v>
      </c>
      <c r="C36" s="34">
        <f>SUM(C5:C35)</f>
        <v>47918.61</v>
      </c>
      <c r="D36" s="28" t="s">
        <v>45</v>
      </c>
      <c r="E36" s="29">
        <f>AVERAGE(E5:E35)</f>
        <v>6.8809677419354814E-2</v>
      </c>
      <c r="F36" s="29">
        <f t="shared" ref="F36:G36" si="0">AVERAGE(F5:F35)</f>
        <v>3.5330000000000007E-2</v>
      </c>
      <c r="G36" s="30">
        <f t="shared" si="0"/>
        <v>3.3056666666666672E-2</v>
      </c>
    </row>
  </sheetData>
  <pageMargins left="1.2" right="0.7" top="0.75" bottom="0.75" header="0.3" footer="0.3"/>
  <pageSetup scale="96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25B21-FC5A-4D11-8C9E-8B6F57FDF943}">
  <sheetPr>
    <pageSetUpPr fitToPage="1"/>
  </sheetPr>
  <dimension ref="B2:W39"/>
  <sheetViews>
    <sheetView showGridLines="0" zoomScale="75" zoomScaleNormal="75" workbookViewId="0">
      <selection activeCell="B3" sqref="B3"/>
    </sheetView>
  </sheetViews>
  <sheetFormatPr defaultRowHeight="15.6" x14ac:dyDescent="0.3"/>
  <cols>
    <col min="2" max="3" width="23.21875" style="1" customWidth="1"/>
    <col min="4" max="4" width="20.88671875" style="4" customWidth="1"/>
    <col min="5" max="6" width="23.21875" style="23" customWidth="1"/>
    <col min="7" max="7" width="16.77734375" style="23" customWidth="1"/>
    <col min="8" max="8" width="21.109375" style="23" customWidth="1"/>
    <col min="9" max="9" width="21.109375" style="10" customWidth="1"/>
    <col min="10" max="10" width="227.77734375" style="1" bestFit="1" customWidth="1"/>
    <col min="11" max="11" width="92.88671875" style="1" customWidth="1"/>
    <col min="12" max="23" width="8.88671875" style="1"/>
  </cols>
  <sheetData>
    <row r="2" spans="2:12" s="1" customFormat="1" ht="20.399999999999999" x14ac:dyDescent="0.35">
      <c r="B2" s="35" t="s">
        <v>153</v>
      </c>
      <c r="C2" s="35"/>
      <c r="D2" s="12"/>
      <c r="E2" s="12"/>
      <c r="J2" s="2" t="s">
        <v>151</v>
      </c>
    </row>
    <row r="3" spans="2:12" s="1" customFormat="1" x14ac:dyDescent="0.3">
      <c r="B3" s="12"/>
      <c r="C3" s="12"/>
      <c r="D3" s="12"/>
      <c r="E3" s="12"/>
      <c r="F3" s="12"/>
      <c r="G3" s="12"/>
      <c r="H3" s="12"/>
    </row>
    <row r="4" spans="2:12" s="1" customFormat="1" x14ac:dyDescent="0.3">
      <c r="B4" s="4"/>
      <c r="C4" s="4" t="s">
        <v>150</v>
      </c>
      <c r="D4" s="4" t="s">
        <v>2</v>
      </c>
      <c r="E4" s="4" t="s">
        <v>4</v>
      </c>
      <c r="F4" s="4"/>
      <c r="G4" s="4" t="s">
        <v>4</v>
      </c>
      <c r="H4" s="4" t="s">
        <v>7</v>
      </c>
      <c r="I4" s="4"/>
      <c r="J4" s="1" t="s">
        <v>9</v>
      </c>
    </row>
    <row r="5" spans="2:12" s="1" customFormat="1" ht="16.2" thickBot="1" x14ac:dyDescent="0.35">
      <c r="B5" s="4" t="s">
        <v>1</v>
      </c>
      <c r="C5" s="31">
        <v>44926</v>
      </c>
      <c r="D5" s="5" t="s">
        <v>3</v>
      </c>
      <c r="E5" s="4" t="s">
        <v>5</v>
      </c>
      <c r="F5" s="4"/>
      <c r="G5" s="4" t="s">
        <v>6</v>
      </c>
      <c r="H5" s="4" t="s">
        <v>8</v>
      </c>
      <c r="I5" s="4"/>
      <c r="J5" s="1" t="s">
        <v>10</v>
      </c>
      <c r="K5" s="1" t="s">
        <v>11</v>
      </c>
      <c r="L5" s="1" t="s">
        <v>12</v>
      </c>
    </row>
    <row r="6" spans="2:12" s="1" customFormat="1" x14ac:dyDescent="0.3">
      <c r="B6" s="14" t="s">
        <v>14</v>
      </c>
      <c r="C6" s="33">
        <v>100</v>
      </c>
      <c r="D6" s="17" t="s">
        <v>46</v>
      </c>
      <c r="E6" s="24">
        <v>5.7000000000000002E-2</v>
      </c>
      <c r="F6" s="36"/>
      <c r="G6" s="20">
        <v>3.7999999999999999E-2</v>
      </c>
      <c r="H6" s="24">
        <v>1.9E-2</v>
      </c>
      <c r="I6" s="10"/>
      <c r="J6" s="13" t="s">
        <v>119</v>
      </c>
      <c r="K6" s="3" t="s">
        <v>50</v>
      </c>
      <c r="L6" s="3" t="s">
        <v>49</v>
      </c>
    </row>
    <row r="7" spans="2:12" s="1" customFormat="1" x14ac:dyDescent="0.3">
      <c r="B7" s="15" t="s">
        <v>15</v>
      </c>
      <c r="C7" s="32">
        <v>468.22</v>
      </c>
      <c r="D7" s="18" t="s">
        <v>45</v>
      </c>
      <c r="E7" s="25">
        <v>7.8E-2</v>
      </c>
      <c r="F7" s="37"/>
      <c r="G7" s="21">
        <v>3.7999999999999999E-2</v>
      </c>
      <c r="H7" s="25">
        <v>0.04</v>
      </c>
      <c r="I7" s="10"/>
      <c r="J7" s="13" t="s">
        <v>117</v>
      </c>
      <c r="K7" s="3" t="s">
        <v>53</v>
      </c>
      <c r="L7" s="11" t="s">
        <v>54</v>
      </c>
    </row>
    <row r="8" spans="2:12" s="1" customFormat="1" x14ac:dyDescent="0.3">
      <c r="B8" s="15" t="s">
        <v>17</v>
      </c>
      <c r="C8" s="32">
        <v>8600</v>
      </c>
      <c r="D8" s="18" t="s">
        <v>45</v>
      </c>
      <c r="E8" s="25">
        <v>7.9000000000000001E-2</v>
      </c>
      <c r="F8" s="37"/>
      <c r="G8" s="21">
        <v>3.2000000000000001E-2</v>
      </c>
      <c r="H8" s="25">
        <v>4.7E-2</v>
      </c>
      <c r="I8" s="10"/>
      <c r="J8" s="13" t="s">
        <v>120</v>
      </c>
      <c r="K8" s="3"/>
      <c r="L8" s="3" t="s">
        <v>55</v>
      </c>
    </row>
    <row r="9" spans="2:12" s="1" customFormat="1" x14ac:dyDescent="0.3">
      <c r="B9" s="15" t="s">
        <v>18</v>
      </c>
      <c r="C9" s="32">
        <v>1800</v>
      </c>
      <c r="D9" s="18" t="s">
        <v>45</v>
      </c>
      <c r="E9" s="25">
        <v>6.4000000000000001E-2</v>
      </c>
      <c r="F9" s="37"/>
      <c r="G9" s="21">
        <v>0.04</v>
      </c>
      <c r="H9" s="25">
        <v>2.4E-2</v>
      </c>
      <c r="I9" s="10"/>
      <c r="J9" s="13" t="s">
        <v>121</v>
      </c>
      <c r="K9" s="3" t="s">
        <v>57</v>
      </c>
      <c r="L9" s="3" t="s">
        <v>56</v>
      </c>
    </row>
    <row r="10" spans="2:12" s="1" customFormat="1" x14ac:dyDescent="0.3">
      <c r="B10" s="15" t="s">
        <v>19</v>
      </c>
      <c r="C10" s="32">
        <v>15.42</v>
      </c>
      <c r="D10" s="18" t="s">
        <v>45</v>
      </c>
      <c r="E10" s="25">
        <v>7.2499999999999995E-2</v>
      </c>
      <c r="F10" s="37"/>
      <c r="G10" s="21">
        <v>4.7500000000000001E-2</v>
      </c>
      <c r="H10" s="25">
        <v>2.5000000000000001E-2</v>
      </c>
      <c r="I10" s="10"/>
      <c r="J10" s="13" t="s">
        <v>122</v>
      </c>
      <c r="K10" s="3"/>
      <c r="L10" s="3" t="s">
        <v>58</v>
      </c>
    </row>
    <row r="11" spans="2:12" s="1" customFormat="1" x14ac:dyDescent="0.3">
      <c r="B11" s="15" t="s">
        <v>21</v>
      </c>
      <c r="C11" s="32">
        <v>250</v>
      </c>
      <c r="D11" s="18" t="s">
        <v>45</v>
      </c>
      <c r="E11" s="25">
        <v>9.5000000000000001E-2</v>
      </c>
      <c r="F11" s="37"/>
      <c r="G11" s="21" t="s">
        <v>52</v>
      </c>
      <c r="H11" s="25" t="s">
        <v>52</v>
      </c>
      <c r="I11" s="10"/>
      <c r="J11" s="13" t="s">
        <v>145</v>
      </c>
      <c r="K11" s="3" t="s">
        <v>60</v>
      </c>
      <c r="L11" s="3" t="s">
        <v>59</v>
      </c>
    </row>
    <row r="12" spans="2:12" s="1" customFormat="1" x14ac:dyDescent="0.3">
      <c r="B12" s="15" t="s">
        <v>23</v>
      </c>
      <c r="C12" s="32">
        <v>24.6</v>
      </c>
      <c r="D12" s="18" t="s">
        <v>45</v>
      </c>
      <c r="E12" s="25">
        <v>7.0000000000000007E-2</v>
      </c>
      <c r="F12" s="37"/>
      <c r="G12" s="21">
        <v>4.5999999999999999E-2</v>
      </c>
      <c r="H12" s="25">
        <v>2.4E-2</v>
      </c>
      <c r="I12" s="10"/>
      <c r="J12" s="13" t="s">
        <v>144</v>
      </c>
      <c r="K12" s="3" t="s">
        <v>61</v>
      </c>
      <c r="L12" s="3"/>
    </row>
    <row r="13" spans="2:12" s="1" customFormat="1" x14ac:dyDescent="0.3">
      <c r="B13" s="15" t="s">
        <v>24</v>
      </c>
      <c r="C13" s="32">
        <v>3876</v>
      </c>
      <c r="D13" s="18" t="s">
        <v>62</v>
      </c>
      <c r="E13" s="25">
        <v>0.04</v>
      </c>
      <c r="F13" s="37"/>
      <c r="G13" s="21">
        <v>0.03</v>
      </c>
      <c r="H13" s="25">
        <v>0.01</v>
      </c>
      <c r="I13" s="10"/>
      <c r="J13" s="13" t="s">
        <v>143</v>
      </c>
      <c r="K13" s="3" t="s">
        <v>63</v>
      </c>
      <c r="L13" s="3" t="s">
        <v>64</v>
      </c>
    </row>
    <row r="14" spans="2:12" s="1" customFormat="1" x14ac:dyDescent="0.3">
      <c r="B14" s="15" t="s">
        <v>25</v>
      </c>
      <c r="C14" s="32">
        <v>1300</v>
      </c>
      <c r="D14" s="18" t="s">
        <v>45</v>
      </c>
      <c r="E14" s="25">
        <v>7.9000000000000001E-2</v>
      </c>
      <c r="F14" s="37"/>
      <c r="G14" s="21">
        <v>3.9E-2</v>
      </c>
      <c r="H14" s="25">
        <v>0.04</v>
      </c>
      <c r="I14" s="10"/>
      <c r="J14" s="13" t="s">
        <v>142</v>
      </c>
      <c r="K14" s="3" t="s">
        <v>65</v>
      </c>
      <c r="L14" s="3" t="s">
        <v>66</v>
      </c>
    </row>
    <row r="15" spans="2:12" s="1" customFormat="1" x14ac:dyDescent="0.3">
      <c r="B15" s="15" t="s">
        <v>26</v>
      </c>
      <c r="C15" s="32">
        <v>1409.2</v>
      </c>
      <c r="D15" s="18" t="s">
        <v>45</v>
      </c>
      <c r="E15" s="25">
        <v>7.6999999999999999E-2</v>
      </c>
      <c r="F15" s="37"/>
      <c r="G15" s="21">
        <v>0.03</v>
      </c>
      <c r="H15" s="25">
        <v>4.7E-2</v>
      </c>
      <c r="I15" s="10"/>
      <c r="J15" s="13" t="s">
        <v>141</v>
      </c>
      <c r="K15" s="3" t="s">
        <v>67</v>
      </c>
      <c r="L15" s="3" t="s">
        <v>68</v>
      </c>
    </row>
    <row r="16" spans="2:12" s="1" customFormat="1" x14ac:dyDescent="0.3">
      <c r="B16" s="15" t="s">
        <v>27</v>
      </c>
      <c r="C16" s="32">
        <v>2.9</v>
      </c>
      <c r="D16" s="18" t="s">
        <v>45</v>
      </c>
      <c r="E16" s="25">
        <v>7.4999999999999997E-2</v>
      </c>
      <c r="F16" s="37"/>
      <c r="G16" s="21">
        <v>0.04</v>
      </c>
      <c r="H16" s="25">
        <v>3.5000000000000003E-2</v>
      </c>
      <c r="I16" s="10"/>
      <c r="J16" s="13" t="s">
        <v>118</v>
      </c>
      <c r="K16" s="3" t="s">
        <v>69</v>
      </c>
      <c r="L16" s="3" t="s">
        <v>70</v>
      </c>
    </row>
    <row r="17" spans="2:12" s="1" customFormat="1" x14ac:dyDescent="0.3">
      <c r="B17" s="15" t="s">
        <v>28</v>
      </c>
      <c r="C17" s="32">
        <v>2760</v>
      </c>
      <c r="D17" s="18" t="s">
        <v>73</v>
      </c>
      <c r="E17" s="25">
        <v>7.9000000000000001E-2</v>
      </c>
      <c r="F17" s="37"/>
      <c r="G17" s="21">
        <v>5.1999999999999998E-2</v>
      </c>
      <c r="H17" s="25">
        <v>2.7E-2</v>
      </c>
      <c r="I17" s="10"/>
      <c r="J17" s="13" t="s">
        <v>123</v>
      </c>
      <c r="K17" s="3" t="s">
        <v>71</v>
      </c>
      <c r="L17" s="3" t="s">
        <v>72</v>
      </c>
    </row>
    <row r="18" spans="2:12" s="1" customFormat="1" x14ac:dyDescent="0.3">
      <c r="B18" s="15" t="s">
        <v>29</v>
      </c>
      <c r="C18" s="32">
        <v>192.2</v>
      </c>
      <c r="D18" s="18" t="s">
        <v>45</v>
      </c>
      <c r="E18" s="25">
        <v>8.2000000000000003E-2</v>
      </c>
      <c r="F18" s="37"/>
      <c r="G18" s="21">
        <v>3.5000000000000003E-2</v>
      </c>
      <c r="H18" s="25">
        <v>4.7E-2</v>
      </c>
      <c r="I18" s="10"/>
      <c r="J18" s="13" t="s">
        <v>124</v>
      </c>
      <c r="K18" s="3" t="s">
        <v>75</v>
      </c>
      <c r="L18" s="3" t="s">
        <v>74</v>
      </c>
    </row>
    <row r="19" spans="2:12" s="1" customFormat="1" x14ac:dyDescent="0.3">
      <c r="B19" s="15" t="s">
        <v>30</v>
      </c>
      <c r="C19" s="32">
        <v>1300</v>
      </c>
      <c r="D19" s="18" t="s">
        <v>78</v>
      </c>
      <c r="E19" s="25">
        <v>4.5999999999999999E-2</v>
      </c>
      <c r="F19" s="37"/>
      <c r="G19" s="21">
        <v>0.02</v>
      </c>
      <c r="H19" s="25">
        <v>2.5999999999999999E-2</v>
      </c>
      <c r="I19" s="10"/>
      <c r="J19" s="13" t="s">
        <v>125</v>
      </c>
      <c r="K19" s="3" t="s">
        <v>76</v>
      </c>
      <c r="L19" s="3" t="s">
        <v>77</v>
      </c>
    </row>
    <row r="20" spans="2:12" s="1" customFormat="1" x14ac:dyDescent="0.3">
      <c r="B20" s="15" t="s">
        <v>31</v>
      </c>
      <c r="C20" s="32">
        <v>253.6</v>
      </c>
      <c r="D20" s="18" t="s">
        <v>52</v>
      </c>
      <c r="E20" s="25">
        <v>7.3999999999999996E-2</v>
      </c>
      <c r="F20" s="37"/>
      <c r="G20" s="21">
        <v>4.5999999999999999E-2</v>
      </c>
      <c r="H20" s="25">
        <v>2.8000000000000001E-2</v>
      </c>
      <c r="I20" s="10"/>
      <c r="J20" s="13" t="s">
        <v>126</v>
      </c>
      <c r="K20" s="3" t="s">
        <v>79</v>
      </c>
      <c r="L20" s="3" t="s">
        <v>80</v>
      </c>
    </row>
    <row r="21" spans="2:12" s="1" customFormat="1" x14ac:dyDescent="0.3">
      <c r="B21" s="15" t="s">
        <v>32</v>
      </c>
      <c r="C21" s="32">
        <v>427</v>
      </c>
      <c r="D21" s="18" t="s">
        <v>62</v>
      </c>
      <c r="E21" s="25">
        <v>5.79E-2</v>
      </c>
      <c r="F21" s="37"/>
      <c r="G21" s="21">
        <v>2.7400000000000001E-2</v>
      </c>
      <c r="H21" s="25">
        <v>3.0499999999999999E-2</v>
      </c>
      <c r="I21" s="10"/>
      <c r="J21" s="13" t="s">
        <v>140</v>
      </c>
      <c r="K21" s="3" t="s">
        <v>81</v>
      </c>
      <c r="L21" s="3" t="s">
        <v>82</v>
      </c>
    </row>
    <row r="22" spans="2:12" s="1" customFormat="1" x14ac:dyDescent="0.3">
      <c r="B22" s="15" t="s">
        <v>33</v>
      </c>
      <c r="C22" s="32">
        <v>1000</v>
      </c>
      <c r="D22" s="18" t="s">
        <v>51</v>
      </c>
      <c r="E22" s="25">
        <v>0.06</v>
      </c>
      <c r="F22" s="37"/>
      <c r="G22" s="21">
        <v>3.6999999999999998E-2</v>
      </c>
      <c r="H22" s="25">
        <v>2.3E-2</v>
      </c>
      <c r="I22" s="10"/>
      <c r="J22" s="13" t="s">
        <v>139</v>
      </c>
      <c r="K22" s="3" t="s">
        <v>83</v>
      </c>
      <c r="L22" s="3" t="s">
        <v>84</v>
      </c>
    </row>
    <row r="23" spans="2:12" s="1" customFormat="1" x14ac:dyDescent="0.3">
      <c r="B23" s="15" t="s">
        <v>34</v>
      </c>
      <c r="C23" s="32">
        <v>1100</v>
      </c>
      <c r="D23" s="18" t="s">
        <v>45</v>
      </c>
      <c r="E23" s="25">
        <v>6.9599999999999995E-2</v>
      </c>
      <c r="F23" s="37"/>
      <c r="G23" s="21">
        <v>3.7100000000000001E-2</v>
      </c>
      <c r="H23" s="25">
        <v>3.2500000000000001E-2</v>
      </c>
      <c r="I23" s="10"/>
      <c r="J23" s="13" t="s">
        <v>127</v>
      </c>
      <c r="K23" s="3" t="s">
        <v>85</v>
      </c>
      <c r="L23" s="3" t="s">
        <v>86</v>
      </c>
    </row>
    <row r="24" spans="2:12" s="1" customFormat="1" x14ac:dyDescent="0.3">
      <c r="B24" s="15" t="s">
        <v>35</v>
      </c>
      <c r="C24" s="32">
        <v>1200</v>
      </c>
      <c r="D24" s="18" t="s">
        <v>45</v>
      </c>
      <c r="E24" s="25">
        <v>7.7600000000000002E-2</v>
      </c>
      <c r="F24" s="37"/>
      <c r="G24" s="21">
        <v>3.6400000000000002E-2</v>
      </c>
      <c r="H24" s="25">
        <v>4.1200000000000001E-2</v>
      </c>
      <c r="I24" s="10"/>
      <c r="J24" s="13" t="s">
        <v>128</v>
      </c>
      <c r="K24" s="3" t="s">
        <v>87</v>
      </c>
      <c r="L24" s="3" t="s">
        <v>88</v>
      </c>
    </row>
    <row r="25" spans="2:12" s="1" customFormat="1" x14ac:dyDescent="0.3">
      <c r="B25" s="15" t="s">
        <v>37</v>
      </c>
      <c r="C25" s="32">
        <v>389</v>
      </c>
      <c r="D25" s="18" t="s">
        <v>45</v>
      </c>
      <c r="E25" s="25">
        <v>7.85E-2</v>
      </c>
      <c r="F25" s="37"/>
      <c r="G25" s="21">
        <v>4.3499999999999997E-2</v>
      </c>
      <c r="H25" s="25">
        <v>3.5000000000000003E-2</v>
      </c>
      <c r="I25" s="10"/>
      <c r="J25" s="13" t="s">
        <v>130</v>
      </c>
      <c r="K25" s="3" t="s">
        <v>91</v>
      </c>
      <c r="L25" s="3" t="s">
        <v>92</v>
      </c>
    </row>
    <row r="26" spans="2:12" s="1" customFormat="1" x14ac:dyDescent="0.3">
      <c r="B26" s="15" t="s">
        <v>38</v>
      </c>
      <c r="C26" s="32">
        <v>1.3</v>
      </c>
      <c r="D26" s="18" t="s">
        <v>62</v>
      </c>
      <c r="E26" s="25">
        <v>6.7500000000000004E-2</v>
      </c>
      <c r="F26" s="37"/>
      <c r="G26" s="21">
        <v>0.04</v>
      </c>
      <c r="H26" s="25">
        <v>2.75E-2</v>
      </c>
      <c r="I26" s="10"/>
      <c r="J26" s="13" t="s">
        <v>131</v>
      </c>
      <c r="K26" s="3" t="s">
        <v>93</v>
      </c>
      <c r="L26" s="3" t="s">
        <v>94</v>
      </c>
    </row>
    <row r="27" spans="2:12" s="1" customFormat="1" x14ac:dyDescent="0.3">
      <c r="B27" s="15" t="s">
        <v>39</v>
      </c>
      <c r="C27" s="32">
        <v>915.53</v>
      </c>
      <c r="D27" s="18" t="s">
        <v>45</v>
      </c>
      <c r="E27" s="25">
        <v>9.0999999999999998E-2</v>
      </c>
      <c r="F27" s="37"/>
      <c r="G27" s="21">
        <v>3.7999999999999999E-2</v>
      </c>
      <c r="H27" s="25">
        <v>5.2999999999999999E-2</v>
      </c>
      <c r="I27" s="10"/>
      <c r="J27" s="13" t="s">
        <v>132</v>
      </c>
      <c r="K27" s="3" t="s">
        <v>95</v>
      </c>
      <c r="L27" s="3" t="s">
        <v>96</v>
      </c>
    </row>
    <row r="28" spans="2:12" s="1" customFormat="1" x14ac:dyDescent="0.3">
      <c r="B28" s="15" t="s">
        <v>40</v>
      </c>
      <c r="C28" s="32">
        <v>755</v>
      </c>
      <c r="D28" s="18" t="s">
        <v>45</v>
      </c>
      <c r="E28" s="25">
        <v>6.0999999999999999E-2</v>
      </c>
      <c r="F28" s="37"/>
      <c r="G28" s="21">
        <v>4.9000000000000002E-2</v>
      </c>
      <c r="H28" s="25">
        <v>1.2E-2</v>
      </c>
      <c r="I28" s="10"/>
      <c r="J28" s="13" t="s">
        <v>133</v>
      </c>
      <c r="K28" s="3" t="s">
        <v>97</v>
      </c>
      <c r="L28" s="3" t="s">
        <v>98</v>
      </c>
    </row>
    <row r="29" spans="2:12" s="1" customFormat="1" x14ac:dyDescent="0.3">
      <c r="B29" s="15" t="s">
        <v>41</v>
      </c>
      <c r="C29" s="32">
        <v>1275</v>
      </c>
      <c r="D29" s="18" t="s">
        <v>51</v>
      </c>
      <c r="E29" s="25">
        <v>4.9000000000000002E-2</v>
      </c>
      <c r="F29" s="37"/>
      <c r="G29" s="21">
        <v>-0.03</v>
      </c>
      <c r="H29" s="25">
        <v>7.9000000000000001E-2</v>
      </c>
      <c r="I29" s="10"/>
      <c r="J29" s="13" t="s">
        <v>134</v>
      </c>
      <c r="K29" s="3" t="s">
        <v>100</v>
      </c>
      <c r="L29" s="3" t="s">
        <v>99</v>
      </c>
    </row>
    <row r="30" spans="2:12" s="1" customFormat="1" x14ac:dyDescent="0.3">
      <c r="B30" s="15" t="s">
        <v>42</v>
      </c>
      <c r="C30" s="32">
        <v>3960</v>
      </c>
      <c r="D30" s="18" t="s">
        <v>51</v>
      </c>
      <c r="E30" s="25">
        <v>4.9000000000000002E-2</v>
      </c>
      <c r="F30" s="37"/>
      <c r="G30" s="21">
        <v>0.02</v>
      </c>
      <c r="H30" s="25">
        <v>2.9000000000000001E-2</v>
      </c>
      <c r="I30" s="10"/>
      <c r="J30" s="13" t="s">
        <v>135</v>
      </c>
      <c r="K30" s="3" t="s">
        <v>101</v>
      </c>
      <c r="L30" s="3" t="s">
        <v>102</v>
      </c>
    </row>
    <row r="31" spans="2:12" s="1" customFormat="1" x14ac:dyDescent="0.3">
      <c r="B31" s="15" t="s">
        <v>43</v>
      </c>
      <c r="C31" s="32">
        <v>7200</v>
      </c>
      <c r="D31" s="18" t="s">
        <v>45</v>
      </c>
      <c r="E31" s="25">
        <v>5.2999999999999999E-2</v>
      </c>
      <c r="F31" s="37"/>
      <c r="G31" s="21">
        <v>4.1000000000000002E-2</v>
      </c>
      <c r="H31" s="25">
        <v>1.2E-2</v>
      </c>
      <c r="I31" s="10"/>
      <c r="J31" s="13" t="s">
        <v>136</v>
      </c>
      <c r="K31" s="3" t="s">
        <v>103</v>
      </c>
      <c r="L31" s="3" t="s">
        <v>104</v>
      </c>
    </row>
    <row r="32" spans="2:12" s="1" customFormat="1" x14ac:dyDescent="0.3">
      <c r="B32" s="15" t="s">
        <v>44</v>
      </c>
      <c r="C32" s="32">
        <v>321</v>
      </c>
      <c r="D32" s="18" t="s">
        <v>45</v>
      </c>
      <c r="E32" s="25">
        <v>6.7500000000000004E-2</v>
      </c>
      <c r="F32" s="37"/>
      <c r="G32" s="21">
        <v>4.1000000000000002E-2</v>
      </c>
      <c r="H32" s="25">
        <v>0.04</v>
      </c>
      <c r="I32" s="10"/>
      <c r="J32" s="13" t="s">
        <v>137</v>
      </c>
      <c r="K32" s="3" t="s">
        <v>105</v>
      </c>
      <c r="L32" s="3" t="s">
        <v>106</v>
      </c>
    </row>
    <row r="33" spans="2:12" s="1" customFormat="1" x14ac:dyDescent="0.3">
      <c r="B33" s="15" t="s">
        <v>108</v>
      </c>
      <c r="C33" s="32">
        <v>1782.64</v>
      </c>
      <c r="D33" s="18" t="s">
        <v>45</v>
      </c>
      <c r="E33" s="25">
        <v>7.4999999999999997E-2</v>
      </c>
      <c r="F33" s="37"/>
      <c r="G33" s="21">
        <v>3.5000000000000003E-2</v>
      </c>
      <c r="H33" s="25">
        <v>0.04</v>
      </c>
      <c r="I33" s="10"/>
      <c r="J33" s="13" t="s">
        <v>138</v>
      </c>
      <c r="K33" s="3" t="s">
        <v>111</v>
      </c>
      <c r="L33" s="3" t="s">
        <v>112</v>
      </c>
    </row>
    <row r="34" spans="2:12" s="1" customFormat="1" x14ac:dyDescent="0.3">
      <c r="B34" s="15" t="s">
        <v>109</v>
      </c>
      <c r="C34" s="32">
        <v>1740</v>
      </c>
      <c r="D34" s="18" t="s">
        <v>51</v>
      </c>
      <c r="E34" s="25">
        <v>6.8000000000000005E-2</v>
      </c>
      <c r="F34" s="37"/>
      <c r="G34" s="21">
        <v>4.9500000000000002E-2</v>
      </c>
      <c r="H34" s="25">
        <v>1.8499999999999999E-2</v>
      </c>
      <c r="I34" s="10"/>
      <c r="J34" s="13" t="s">
        <v>147</v>
      </c>
      <c r="K34" s="3" t="s">
        <v>114</v>
      </c>
      <c r="L34" s="3" t="s">
        <v>113</v>
      </c>
    </row>
    <row r="35" spans="2:12" s="1" customFormat="1" ht="16.2" thickBot="1" x14ac:dyDescent="0.35">
      <c r="B35" s="16" t="s">
        <v>110</v>
      </c>
      <c r="C35" s="39">
        <v>3500</v>
      </c>
      <c r="D35" s="19" t="s">
        <v>45</v>
      </c>
      <c r="E35" s="26">
        <v>6.6000000000000003E-2</v>
      </c>
      <c r="F35" s="38"/>
      <c r="G35" s="22">
        <v>2.8000000000000001E-2</v>
      </c>
      <c r="H35" s="26">
        <v>3.7999999999999999E-2</v>
      </c>
      <c r="I35" s="10"/>
      <c r="J35" s="13" t="s">
        <v>148</v>
      </c>
      <c r="K35" s="3" t="s">
        <v>116</v>
      </c>
      <c r="L35" s="3" t="s">
        <v>115</v>
      </c>
    </row>
    <row r="36" spans="2:12" s="1" customFormat="1" ht="21" thickBot="1" x14ac:dyDescent="0.4">
      <c r="B36" s="27" t="s">
        <v>149</v>
      </c>
      <c r="C36" s="34">
        <f>SUM(C6:C35)</f>
        <v>47918.61</v>
      </c>
      <c r="D36" s="28" t="s">
        <v>45</v>
      </c>
      <c r="E36" s="29">
        <f>AVERAGE(E6:E35)</f>
        <v>6.8603333333333322E-2</v>
      </c>
      <c r="F36" s="29"/>
      <c r="G36" s="29">
        <f t="shared" ref="G36:H36" si="0">AVERAGE(G6:G35)</f>
        <v>3.539310344827587E-2</v>
      </c>
      <c r="H36" s="30">
        <f t="shared" si="0"/>
        <v>3.276551724137932E-2</v>
      </c>
      <c r="I36" s="10"/>
    </row>
    <row r="39" spans="2:12" s="1" customFormat="1" x14ac:dyDescent="0.3">
      <c r="B39" s="15" t="s">
        <v>36</v>
      </c>
      <c r="C39" s="32" t="s">
        <v>52</v>
      </c>
      <c r="D39" s="18" t="s">
        <v>45</v>
      </c>
      <c r="E39" s="21">
        <v>7.4999999999999997E-2</v>
      </c>
      <c r="F39" s="21"/>
      <c r="G39" s="21">
        <v>3.3500000000000002E-2</v>
      </c>
      <c r="H39" s="25">
        <v>4.1500000000000002E-2</v>
      </c>
      <c r="I39" s="10"/>
      <c r="J39" s="13" t="s">
        <v>129</v>
      </c>
      <c r="K39" s="3" t="s">
        <v>89</v>
      </c>
      <c r="L39" s="3" t="s">
        <v>90</v>
      </c>
    </row>
  </sheetData>
  <pageMargins left="1.2" right="0.7" top="0.75" bottom="0.75" header="0.3" footer="0.3"/>
  <pageSetup scale="96" orientation="portrait" horizontalDpi="1200" verticalDpi="1200" r:id="rId1"/>
  <ignoredErrors>
    <ignoredError sqref="C3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5D835-4C3B-409E-ABE0-2BCCA2FA9B7D}">
  <sheetPr>
    <pageSetUpPr fitToPage="1"/>
  </sheetPr>
  <dimension ref="A4:J81"/>
  <sheetViews>
    <sheetView showGridLines="0" topLeftCell="A9" zoomScale="75" zoomScaleNormal="75" workbookViewId="0">
      <selection activeCell="G37" sqref="G37"/>
    </sheetView>
  </sheetViews>
  <sheetFormatPr defaultRowHeight="15.6" x14ac:dyDescent="0.3"/>
  <cols>
    <col min="2" max="2" width="23.21875" style="1" customWidth="1"/>
    <col min="3" max="3" width="18.77734375" style="1" customWidth="1"/>
    <col min="4" max="4" width="19.6640625" style="4" customWidth="1"/>
    <col min="5" max="5" width="23.33203125" style="23" customWidth="1"/>
    <col min="6" max="6" width="23.21875" style="23" customWidth="1"/>
  </cols>
  <sheetData>
    <row r="4" spans="1:6" s="1" customFormat="1" ht="20.399999999999999" x14ac:dyDescent="0.35">
      <c r="B4" s="12" t="s">
        <v>153</v>
      </c>
      <c r="C4" s="35"/>
      <c r="D4" s="12"/>
      <c r="E4" s="12"/>
    </row>
    <row r="5" spans="1:6" s="1" customFormat="1" ht="16.2" thickBot="1" x14ac:dyDescent="0.35">
      <c r="B5" s="12"/>
      <c r="C5" s="12"/>
      <c r="D5" s="12"/>
      <c r="E5" s="12"/>
      <c r="F5" s="12"/>
    </row>
    <row r="6" spans="1:6" s="1" customFormat="1" x14ac:dyDescent="0.3">
      <c r="B6" s="49"/>
      <c r="C6" s="53" t="s">
        <v>150</v>
      </c>
      <c r="D6" s="53" t="s">
        <v>2</v>
      </c>
      <c r="E6" s="50" t="s">
        <v>4</v>
      </c>
      <c r="F6" s="4"/>
    </row>
    <row r="7" spans="1:6" s="1" customFormat="1" ht="16.2" thickBot="1" x14ac:dyDescent="0.35">
      <c r="B7" s="51" t="s">
        <v>1</v>
      </c>
      <c r="C7" s="55">
        <v>44926</v>
      </c>
      <c r="D7" s="54" t="s">
        <v>3</v>
      </c>
      <c r="E7" s="52" t="s">
        <v>5</v>
      </c>
      <c r="F7" s="4"/>
    </row>
    <row r="8" spans="1:6" s="1" customFormat="1" x14ac:dyDescent="0.3">
      <c r="A8" s="1">
        <v>1</v>
      </c>
      <c r="B8" s="14" t="s">
        <v>14</v>
      </c>
      <c r="C8" s="33">
        <v>100</v>
      </c>
      <c r="D8" s="17" t="s">
        <v>46</v>
      </c>
      <c r="E8" s="24">
        <v>5.7000000000000002E-2</v>
      </c>
      <c r="F8" s="23"/>
    </row>
    <row r="9" spans="1:6" s="1" customFormat="1" x14ac:dyDescent="0.3">
      <c r="A9" s="1">
        <f>A8+1</f>
        <v>2</v>
      </c>
      <c r="B9" s="15" t="s">
        <v>15</v>
      </c>
      <c r="C9" s="32">
        <v>468.22</v>
      </c>
      <c r="D9" s="18" t="s">
        <v>45</v>
      </c>
      <c r="E9" s="25">
        <v>7.8E-2</v>
      </c>
      <c r="F9" s="23"/>
    </row>
    <row r="10" spans="1:6" s="1" customFormat="1" x14ac:dyDescent="0.3">
      <c r="A10" s="1">
        <f t="shared" ref="A10:A37" si="0">A9+1</f>
        <v>3</v>
      </c>
      <c r="B10" s="15" t="s">
        <v>17</v>
      </c>
      <c r="C10" s="32">
        <v>8600</v>
      </c>
      <c r="D10" s="18" t="s">
        <v>45</v>
      </c>
      <c r="E10" s="25">
        <v>7.9000000000000001E-2</v>
      </c>
      <c r="F10" s="23"/>
    </row>
    <row r="11" spans="1:6" s="1" customFormat="1" x14ac:dyDescent="0.3">
      <c r="A11" s="1">
        <f t="shared" si="0"/>
        <v>4</v>
      </c>
      <c r="B11" s="15" t="s">
        <v>18</v>
      </c>
      <c r="C11" s="32">
        <v>1800</v>
      </c>
      <c r="D11" s="18" t="s">
        <v>45</v>
      </c>
      <c r="E11" s="25">
        <v>6.4000000000000001E-2</v>
      </c>
      <c r="F11" s="23"/>
    </row>
    <row r="12" spans="1:6" s="1" customFormat="1" x14ac:dyDescent="0.3">
      <c r="A12" s="1">
        <f t="shared" si="0"/>
        <v>5</v>
      </c>
      <c r="B12" s="15" t="s">
        <v>19</v>
      </c>
      <c r="C12" s="32">
        <v>15.42</v>
      </c>
      <c r="D12" s="18" t="s">
        <v>45</v>
      </c>
      <c r="E12" s="25">
        <v>7.2499999999999995E-2</v>
      </c>
      <c r="F12" s="23"/>
    </row>
    <row r="13" spans="1:6" s="1" customFormat="1" x14ac:dyDescent="0.3">
      <c r="A13" s="1">
        <f t="shared" si="0"/>
        <v>6</v>
      </c>
      <c r="B13" s="15" t="s">
        <v>21</v>
      </c>
      <c r="C13" s="32">
        <v>250</v>
      </c>
      <c r="D13" s="18" t="s">
        <v>45</v>
      </c>
      <c r="E13" s="25">
        <v>9.5000000000000001E-2</v>
      </c>
      <c r="F13" s="23"/>
    </row>
    <row r="14" spans="1:6" s="1" customFormat="1" x14ac:dyDescent="0.3">
      <c r="A14" s="1">
        <f t="shared" si="0"/>
        <v>7</v>
      </c>
      <c r="B14" s="15" t="s">
        <v>23</v>
      </c>
      <c r="C14" s="32">
        <v>24.6</v>
      </c>
      <c r="D14" s="18" t="s">
        <v>45</v>
      </c>
      <c r="E14" s="25">
        <v>7.0000000000000007E-2</v>
      </c>
      <c r="F14" s="23"/>
    </row>
    <row r="15" spans="1:6" s="1" customFormat="1" x14ac:dyDescent="0.3">
      <c r="A15" s="1">
        <f t="shared" si="0"/>
        <v>8</v>
      </c>
      <c r="B15" s="15" t="s">
        <v>24</v>
      </c>
      <c r="C15" s="32">
        <v>3876</v>
      </c>
      <c r="D15" s="18" t="s">
        <v>62</v>
      </c>
      <c r="E15" s="25">
        <v>0.04</v>
      </c>
      <c r="F15" s="23"/>
    </row>
    <row r="16" spans="1:6" s="1" customFormat="1" x14ac:dyDescent="0.3">
      <c r="A16" s="1">
        <f t="shared" si="0"/>
        <v>9</v>
      </c>
      <c r="B16" s="15" t="s">
        <v>25</v>
      </c>
      <c r="C16" s="32">
        <v>1300</v>
      </c>
      <c r="D16" s="18" t="s">
        <v>45</v>
      </c>
      <c r="E16" s="25">
        <v>7.9000000000000001E-2</v>
      </c>
      <c r="F16" s="23"/>
    </row>
    <row r="17" spans="1:6" s="1" customFormat="1" x14ac:dyDescent="0.3">
      <c r="A17" s="1">
        <f t="shared" si="0"/>
        <v>10</v>
      </c>
      <c r="B17" s="15" t="s">
        <v>26</v>
      </c>
      <c r="C17" s="32">
        <v>1409.2</v>
      </c>
      <c r="D17" s="18" t="s">
        <v>45</v>
      </c>
      <c r="E17" s="25">
        <v>7.6999999999999999E-2</v>
      </c>
      <c r="F17" s="23"/>
    </row>
    <row r="18" spans="1:6" s="1" customFormat="1" x14ac:dyDescent="0.3">
      <c r="A18" s="1">
        <f t="shared" si="0"/>
        <v>11</v>
      </c>
      <c r="B18" s="15" t="s">
        <v>27</v>
      </c>
      <c r="C18" s="32">
        <v>2.9</v>
      </c>
      <c r="D18" s="18" t="s">
        <v>45</v>
      </c>
      <c r="E18" s="25">
        <v>7.4999999999999997E-2</v>
      </c>
      <c r="F18" s="23"/>
    </row>
    <row r="19" spans="1:6" s="1" customFormat="1" x14ac:dyDescent="0.3">
      <c r="A19" s="1">
        <f t="shared" si="0"/>
        <v>12</v>
      </c>
      <c r="B19" s="15" t="s">
        <v>28</v>
      </c>
      <c r="C19" s="32">
        <v>2760</v>
      </c>
      <c r="D19" s="18" t="s">
        <v>73</v>
      </c>
      <c r="E19" s="25">
        <v>7.9000000000000001E-2</v>
      </c>
      <c r="F19" s="23"/>
    </row>
    <row r="20" spans="1:6" s="1" customFormat="1" x14ac:dyDescent="0.3">
      <c r="A20" s="1">
        <f t="shared" si="0"/>
        <v>13</v>
      </c>
      <c r="B20" s="15" t="s">
        <v>29</v>
      </c>
      <c r="C20" s="32">
        <v>192.2</v>
      </c>
      <c r="D20" s="18" t="s">
        <v>45</v>
      </c>
      <c r="E20" s="25">
        <v>8.2000000000000003E-2</v>
      </c>
      <c r="F20" s="23"/>
    </row>
    <row r="21" spans="1:6" s="1" customFormat="1" x14ac:dyDescent="0.3">
      <c r="A21" s="1">
        <f t="shared" si="0"/>
        <v>14</v>
      </c>
      <c r="B21" s="15" t="s">
        <v>30</v>
      </c>
      <c r="C21" s="32">
        <v>1300</v>
      </c>
      <c r="D21" s="18" t="s">
        <v>78</v>
      </c>
      <c r="E21" s="25">
        <v>4.5999999999999999E-2</v>
      </c>
      <c r="F21" s="23"/>
    </row>
    <row r="22" spans="1:6" s="1" customFormat="1" x14ac:dyDescent="0.3">
      <c r="A22" s="1">
        <f t="shared" si="0"/>
        <v>15</v>
      </c>
      <c r="B22" s="15" t="s">
        <v>31</v>
      </c>
      <c r="C22" s="32">
        <v>253.6</v>
      </c>
      <c r="D22" s="18" t="s">
        <v>52</v>
      </c>
      <c r="E22" s="25">
        <v>7.3999999999999996E-2</v>
      </c>
      <c r="F22" s="23"/>
    </row>
    <row r="23" spans="1:6" s="1" customFormat="1" x14ac:dyDescent="0.3">
      <c r="A23" s="1">
        <f t="shared" si="0"/>
        <v>16</v>
      </c>
      <c r="B23" s="15" t="s">
        <v>32</v>
      </c>
      <c r="C23" s="32">
        <v>427</v>
      </c>
      <c r="D23" s="18" t="s">
        <v>62</v>
      </c>
      <c r="E23" s="25">
        <v>5.79E-2</v>
      </c>
      <c r="F23" s="23"/>
    </row>
    <row r="24" spans="1:6" s="1" customFormat="1" x14ac:dyDescent="0.3">
      <c r="A24" s="1">
        <f t="shared" si="0"/>
        <v>17</v>
      </c>
      <c r="B24" s="15" t="s">
        <v>33</v>
      </c>
      <c r="C24" s="32">
        <v>1000</v>
      </c>
      <c r="D24" s="18" t="s">
        <v>51</v>
      </c>
      <c r="E24" s="25">
        <v>0.06</v>
      </c>
      <c r="F24" s="23"/>
    </row>
    <row r="25" spans="1:6" s="1" customFormat="1" x14ac:dyDescent="0.3">
      <c r="A25" s="1">
        <f t="shared" si="0"/>
        <v>18</v>
      </c>
      <c r="B25" s="15" t="s">
        <v>34</v>
      </c>
      <c r="C25" s="32">
        <v>1100</v>
      </c>
      <c r="D25" s="18" t="s">
        <v>45</v>
      </c>
      <c r="E25" s="25">
        <v>6.9599999999999995E-2</v>
      </c>
      <c r="F25" s="23"/>
    </row>
    <row r="26" spans="1:6" s="1" customFormat="1" x14ac:dyDescent="0.3">
      <c r="A26" s="1">
        <f t="shared" si="0"/>
        <v>19</v>
      </c>
      <c r="B26" s="15" t="s">
        <v>35</v>
      </c>
      <c r="C26" s="32">
        <v>1200</v>
      </c>
      <c r="D26" s="18" t="s">
        <v>45</v>
      </c>
      <c r="E26" s="25">
        <v>7.7600000000000002E-2</v>
      </c>
      <c r="F26" s="23"/>
    </row>
    <row r="27" spans="1:6" s="1" customFormat="1" x14ac:dyDescent="0.3">
      <c r="A27" s="1">
        <f t="shared" si="0"/>
        <v>20</v>
      </c>
      <c r="B27" s="15" t="s">
        <v>37</v>
      </c>
      <c r="C27" s="32">
        <v>389</v>
      </c>
      <c r="D27" s="18" t="s">
        <v>45</v>
      </c>
      <c r="E27" s="25">
        <v>7.85E-2</v>
      </c>
      <c r="F27" s="23"/>
    </row>
    <row r="28" spans="1:6" s="1" customFormat="1" x14ac:dyDescent="0.3">
      <c r="A28" s="1">
        <f t="shared" si="0"/>
        <v>21</v>
      </c>
      <c r="B28" s="15" t="s">
        <v>38</v>
      </c>
      <c r="C28" s="32">
        <v>1.3</v>
      </c>
      <c r="D28" s="18" t="s">
        <v>62</v>
      </c>
      <c r="E28" s="25">
        <v>6.7500000000000004E-2</v>
      </c>
      <c r="F28" s="23"/>
    </row>
    <row r="29" spans="1:6" s="1" customFormat="1" x14ac:dyDescent="0.3">
      <c r="A29" s="1">
        <f t="shared" si="0"/>
        <v>22</v>
      </c>
      <c r="B29" s="15" t="s">
        <v>39</v>
      </c>
      <c r="C29" s="32">
        <v>915.53</v>
      </c>
      <c r="D29" s="18" t="s">
        <v>45</v>
      </c>
      <c r="E29" s="25">
        <v>9.0999999999999998E-2</v>
      </c>
      <c r="F29" s="23"/>
    </row>
    <row r="30" spans="1:6" s="1" customFormat="1" x14ac:dyDescent="0.3">
      <c r="A30" s="1">
        <f t="shared" si="0"/>
        <v>23</v>
      </c>
      <c r="B30" s="15" t="s">
        <v>40</v>
      </c>
      <c r="C30" s="32">
        <v>755</v>
      </c>
      <c r="D30" s="18" t="s">
        <v>45</v>
      </c>
      <c r="E30" s="25">
        <v>6.0999999999999999E-2</v>
      </c>
      <c r="F30" s="23"/>
    </row>
    <row r="31" spans="1:6" s="1" customFormat="1" x14ac:dyDescent="0.3">
      <c r="A31" s="1">
        <f t="shared" si="0"/>
        <v>24</v>
      </c>
      <c r="B31" s="15" t="s">
        <v>41</v>
      </c>
      <c r="C31" s="32">
        <v>1275</v>
      </c>
      <c r="D31" s="18" t="s">
        <v>51</v>
      </c>
      <c r="E31" s="25">
        <v>4.9000000000000002E-2</v>
      </c>
      <c r="F31" s="23"/>
    </row>
    <row r="32" spans="1:6" s="1" customFormat="1" x14ac:dyDescent="0.3">
      <c r="A32" s="1">
        <f t="shared" si="0"/>
        <v>25</v>
      </c>
      <c r="B32" s="15" t="s">
        <v>42</v>
      </c>
      <c r="C32" s="32">
        <v>3960</v>
      </c>
      <c r="D32" s="18" t="s">
        <v>51</v>
      </c>
      <c r="E32" s="25">
        <v>4.9000000000000002E-2</v>
      </c>
      <c r="F32" s="23"/>
    </row>
    <row r="33" spans="1:6" s="1" customFormat="1" x14ac:dyDescent="0.3">
      <c r="A33" s="1">
        <f t="shared" si="0"/>
        <v>26</v>
      </c>
      <c r="B33" s="15" t="s">
        <v>43</v>
      </c>
      <c r="C33" s="32">
        <v>7200</v>
      </c>
      <c r="D33" s="18" t="s">
        <v>45</v>
      </c>
      <c r="E33" s="25">
        <v>5.2999999999999999E-2</v>
      </c>
      <c r="F33" s="23"/>
    </row>
    <row r="34" spans="1:6" s="1" customFormat="1" x14ac:dyDescent="0.3">
      <c r="A34" s="1">
        <f t="shared" si="0"/>
        <v>27</v>
      </c>
      <c r="B34" s="15" t="s">
        <v>44</v>
      </c>
      <c r="C34" s="32">
        <v>321</v>
      </c>
      <c r="D34" s="18" t="s">
        <v>45</v>
      </c>
      <c r="E34" s="25">
        <v>6.7500000000000004E-2</v>
      </c>
      <c r="F34" s="23"/>
    </row>
    <row r="35" spans="1:6" s="1" customFormat="1" x14ac:dyDescent="0.3">
      <c r="A35" s="1">
        <f t="shared" si="0"/>
        <v>28</v>
      </c>
      <c r="B35" s="15" t="s">
        <v>108</v>
      </c>
      <c r="C35" s="32">
        <v>1782.64</v>
      </c>
      <c r="D35" s="18" t="s">
        <v>45</v>
      </c>
      <c r="E35" s="25">
        <v>7.4999999999999997E-2</v>
      </c>
      <c r="F35" s="23"/>
    </row>
    <row r="36" spans="1:6" s="1" customFormat="1" x14ac:dyDescent="0.3">
      <c r="A36" s="1">
        <f t="shared" si="0"/>
        <v>29</v>
      </c>
      <c r="B36" s="15" t="s">
        <v>109</v>
      </c>
      <c r="C36" s="32">
        <v>1740</v>
      </c>
      <c r="D36" s="18" t="s">
        <v>51</v>
      </c>
      <c r="E36" s="25">
        <v>6.8000000000000005E-2</v>
      </c>
      <c r="F36" s="23"/>
    </row>
    <row r="37" spans="1:6" s="1" customFormat="1" ht="16.2" thickBot="1" x14ac:dyDescent="0.35">
      <c r="A37" s="1">
        <f t="shared" si="0"/>
        <v>30</v>
      </c>
      <c r="B37" s="16" t="s">
        <v>110</v>
      </c>
      <c r="C37" s="39">
        <v>3500</v>
      </c>
      <c r="D37" s="19" t="s">
        <v>45</v>
      </c>
      <c r="E37" s="26">
        <v>6.6000000000000003E-2</v>
      </c>
      <c r="F37" s="23"/>
    </row>
    <row r="38" spans="1:6" s="1" customFormat="1" ht="16.8" customHeight="1" thickBot="1" x14ac:dyDescent="0.4">
      <c r="B38" s="42" t="s">
        <v>149</v>
      </c>
      <c r="C38" s="43">
        <f>SUM(C8:C37)</f>
        <v>47918.61</v>
      </c>
      <c r="D38" s="44" t="s">
        <v>45</v>
      </c>
      <c r="E38" s="45">
        <f>AVERAGE(E8:E37)</f>
        <v>6.8603333333333322E-2</v>
      </c>
      <c r="F38" s="41"/>
    </row>
    <row r="39" spans="1:6" x14ac:dyDescent="0.3">
      <c r="B39" s="1" t="s">
        <v>154</v>
      </c>
    </row>
    <row r="41" spans="1:6" s="1" customFormat="1" x14ac:dyDescent="0.3">
      <c r="B41" s="15" t="s">
        <v>36</v>
      </c>
      <c r="C41" s="32" t="s">
        <v>52</v>
      </c>
      <c r="D41" s="18" t="s">
        <v>45</v>
      </c>
      <c r="E41" s="40">
        <v>7.4999999999999997E-2</v>
      </c>
      <c r="F41" s="23"/>
    </row>
    <row r="49" spans="5:10" ht="16.2" thickBot="1" x14ac:dyDescent="0.35"/>
    <row r="50" spans="5:10" x14ac:dyDescent="0.3">
      <c r="E50" s="24">
        <v>5.7000000000000002E-2</v>
      </c>
    </row>
    <row r="51" spans="5:10" x14ac:dyDescent="0.3">
      <c r="E51" s="25">
        <v>7.8E-2</v>
      </c>
    </row>
    <row r="52" spans="5:10" x14ac:dyDescent="0.3">
      <c r="E52" s="25">
        <v>7.9000000000000001E-2</v>
      </c>
    </row>
    <row r="53" spans="5:10" x14ac:dyDescent="0.3">
      <c r="E53" s="25">
        <v>6.4000000000000001E-2</v>
      </c>
    </row>
    <row r="54" spans="5:10" x14ac:dyDescent="0.3">
      <c r="E54" s="25">
        <v>7.2499999999999995E-2</v>
      </c>
    </row>
    <row r="55" spans="5:10" x14ac:dyDescent="0.3">
      <c r="E55" s="25">
        <v>9.5000000000000001E-2</v>
      </c>
    </row>
    <row r="56" spans="5:10" x14ac:dyDescent="0.3">
      <c r="E56" s="25">
        <v>7.0000000000000007E-2</v>
      </c>
    </row>
    <row r="57" spans="5:10" x14ac:dyDescent="0.3">
      <c r="E57" s="25">
        <v>0.04</v>
      </c>
    </row>
    <row r="58" spans="5:10" x14ac:dyDescent="0.3">
      <c r="E58" s="25">
        <v>7.9000000000000001E-2</v>
      </c>
    </row>
    <row r="59" spans="5:10" x14ac:dyDescent="0.3">
      <c r="E59" s="25">
        <v>7.6999999999999999E-2</v>
      </c>
    </row>
    <row r="60" spans="5:10" x14ac:dyDescent="0.3">
      <c r="E60" s="25">
        <v>7.4999999999999997E-2</v>
      </c>
    </row>
    <row r="61" spans="5:10" x14ac:dyDescent="0.3">
      <c r="E61" s="25">
        <v>7.9000000000000001E-2</v>
      </c>
      <c r="F61" s="23">
        <v>0.04</v>
      </c>
    </row>
    <row r="62" spans="5:10" ht="16.2" thickBot="1" x14ac:dyDescent="0.35">
      <c r="E62" s="25">
        <v>8.2000000000000003E-2</v>
      </c>
      <c r="F62" s="23">
        <v>0.05</v>
      </c>
    </row>
    <row r="63" spans="5:10" x14ac:dyDescent="0.3">
      <c r="E63" s="25">
        <v>4.5999999999999999E-2</v>
      </c>
      <c r="F63" s="23">
        <v>0.06</v>
      </c>
      <c r="I63" s="48" t="s">
        <v>155</v>
      </c>
      <c r="J63" s="48" t="s">
        <v>157</v>
      </c>
    </row>
    <row r="64" spans="5:10" x14ac:dyDescent="0.3">
      <c r="E64" s="25">
        <v>7.3999999999999996E-2</v>
      </c>
      <c r="F64" s="23">
        <v>7.0000000000000007E-2</v>
      </c>
      <c r="I64" s="46">
        <v>0.04</v>
      </c>
      <c r="J64">
        <v>1</v>
      </c>
    </row>
    <row r="65" spans="5:10" x14ac:dyDescent="0.3">
      <c r="E65" s="25">
        <v>5.79E-2</v>
      </c>
      <c r="F65" s="23">
        <v>0.08</v>
      </c>
      <c r="I65" s="46">
        <v>0.05</v>
      </c>
      <c r="J65">
        <v>3</v>
      </c>
    </row>
    <row r="66" spans="5:10" x14ac:dyDescent="0.3">
      <c r="E66" s="25">
        <v>0.06</v>
      </c>
      <c r="F66" s="23">
        <v>0.09</v>
      </c>
      <c r="I66" s="46">
        <v>0.06</v>
      </c>
      <c r="J66">
        <v>4</v>
      </c>
    </row>
    <row r="67" spans="5:10" x14ac:dyDescent="0.3">
      <c r="E67" s="25">
        <v>6.9599999999999995E-2</v>
      </c>
      <c r="F67" s="23">
        <v>0.1</v>
      </c>
      <c r="I67" s="46">
        <v>7.0000000000000007E-2</v>
      </c>
      <c r="J67">
        <v>8</v>
      </c>
    </row>
    <row r="68" spans="5:10" x14ac:dyDescent="0.3">
      <c r="E68" s="25">
        <v>7.7600000000000002E-2</v>
      </c>
      <c r="I68" s="46">
        <v>0.08</v>
      </c>
      <c r="J68">
        <v>11</v>
      </c>
    </row>
    <row r="69" spans="5:10" x14ac:dyDescent="0.3">
      <c r="E69" s="25">
        <v>7.85E-2</v>
      </c>
      <c r="I69" s="46">
        <v>0.09</v>
      </c>
      <c r="J69">
        <v>1</v>
      </c>
    </row>
    <row r="70" spans="5:10" x14ac:dyDescent="0.3">
      <c r="E70" s="25">
        <v>6.7500000000000004E-2</v>
      </c>
      <c r="I70" s="46">
        <v>0.1</v>
      </c>
      <c r="J70">
        <v>2</v>
      </c>
    </row>
    <row r="71" spans="5:10" ht="16.2" thickBot="1" x14ac:dyDescent="0.35">
      <c r="E71" s="25">
        <v>9.0999999999999998E-2</v>
      </c>
      <c r="I71" s="47"/>
      <c r="J71" s="47"/>
    </row>
    <row r="72" spans="5:10" x14ac:dyDescent="0.3">
      <c r="E72" s="25">
        <v>6.0999999999999999E-2</v>
      </c>
    </row>
    <row r="73" spans="5:10" x14ac:dyDescent="0.3">
      <c r="E73" s="25">
        <v>4.9000000000000002E-2</v>
      </c>
    </row>
    <row r="74" spans="5:10" x14ac:dyDescent="0.3">
      <c r="E74" s="25">
        <v>4.9000000000000002E-2</v>
      </c>
    </row>
    <row r="75" spans="5:10" x14ac:dyDescent="0.3">
      <c r="E75" s="25">
        <v>5.2999999999999999E-2</v>
      </c>
    </row>
    <row r="76" spans="5:10" x14ac:dyDescent="0.3">
      <c r="E76" s="25">
        <v>6.7500000000000004E-2</v>
      </c>
    </row>
    <row r="77" spans="5:10" x14ac:dyDescent="0.3">
      <c r="E77" s="25">
        <v>7.4999999999999997E-2</v>
      </c>
    </row>
    <row r="78" spans="5:10" x14ac:dyDescent="0.3">
      <c r="E78" s="25">
        <v>6.8000000000000005E-2</v>
      </c>
    </row>
    <row r="79" spans="5:10" ht="16.2" thickBot="1" x14ac:dyDescent="0.35">
      <c r="E79" s="26">
        <v>6.6000000000000003E-2</v>
      </c>
    </row>
    <row r="80" spans="5:10" x14ac:dyDescent="0.3">
      <c r="E80" s="23">
        <f t="shared" ref="E80" si="1">AVERAGE(E50:E79)</f>
        <v>6.8603333333333322E-2</v>
      </c>
    </row>
    <row r="81" spans="5:5" x14ac:dyDescent="0.3">
      <c r="E81" s="23">
        <f>_xlfn.STDEV.P(E50:E79)</f>
        <v>1.2808603445427742E-2</v>
      </c>
    </row>
  </sheetData>
  <sortState xmlns:xlrd2="http://schemas.microsoft.com/office/spreadsheetml/2017/richdata2" ref="I64:I70">
    <sortCondition ref="I64"/>
  </sortState>
  <pageMargins left="1.2" right="0.7" top="0.75" bottom="0.75" header="0.3" footer="0.3"/>
  <pageSetup scale="99" orientation="portrait" horizontalDpi="1200" verticalDpi="1200" r:id="rId1"/>
  <ignoredErrors>
    <ignoredError sqref="C38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5DED0-9A31-452F-8BE2-C473F690E628}">
  <sheetPr>
    <pageSetUpPr fitToPage="1"/>
  </sheetPr>
  <dimension ref="A1:L82"/>
  <sheetViews>
    <sheetView showGridLines="0" tabSelected="1" zoomScale="65" zoomScaleNormal="65" workbookViewId="0">
      <selection activeCell="D21" sqref="D21"/>
    </sheetView>
  </sheetViews>
  <sheetFormatPr defaultRowHeight="15.6" x14ac:dyDescent="0.3"/>
  <cols>
    <col min="3" max="3" width="23.21875" style="1" customWidth="1"/>
    <col min="4" max="4" width="18.77734375" style="1" customWidth="1"/>
    <col min="5" max="5" width="19.6640625" style="4" customWidth="1"/>
    <col min="6" max="6" width="23.33203125" style="23" customWidth="1"/>
    <col min="7" max="7" width="23.21875" style="23" customWidth="1"/>
  </cols>
  <sheetData>
    <row r="1" spans="1:7" x14ac:dyDescent="0.3">
      <c r="F1" s="56" t="s">
        <v>159</v>
      </c>
      <c r="G1" s="10"/>
    </row>
    <row r="2" spans="1:7" x14ac:dyDescent="0.3">
      <c r="F2" s="56" t="s">
        <v>158</v>
      </c>
      <c r="G2" s="10"/>
    </row>
    <row r="3" spans="1:7" x14ac:dyDescent="0.3">
      <c r="G3" s="10"/>
    </row>
    <row r="4" spans="1:7" s="1" customFormat="1" ht="20.399999999999999" x14ac:dyDescent="0.35">
      <c r="B4"/>
      <c r="C4" s="12" t="s">
        <v>161</v>
      </c>
      <c r="D4" s="35"/>
      <c r="E4" s="12"/>
      <c r="F4" s="12"/>
    </row>
    <row r="5" spans="1:7" s="1" customFormat="1" ht="16.2" thickBot="1" x14ac:dyDescent="0.35">
      <c r="B5"/>
      <c r="C5" s="57">
        <v>44926</v>
      </c>
      <c r="D5" s="12"/>
      <c r="E5" s="12"/>
      <c r="F5" s="12"/>
    </row>
    <row r="6" spans="1:7" s="1" customFormat="1" x14ac:dyDescent="0.3">
      <c r="B6"/>
      <c r="C6" s="49"/>
      <c r="D6" s="53" t="s">
        <v>162</v>
      </c>
      <c r="E6" s="53" t="s">
        <v>2</v>
      </c>
      <c r="F6" s="50" t="s">
        <v>4</v>
      </c>
    </row>
    <row r="7" spans="1:7" s="1" customFormat="1" ht="16.2" thickBot="1" x14ac:dyDescent="0.35">
      <c r="B7"/>
      <c r="C7" s="51" t="s">
        <v>1</v>
      </c>
      <c r="D7" s="55">
        <v>44926</v>
      </c>
      <c r="E7" s="54" t="s">
        <v>3</v>
      </c>
      <c r="F7" s="52" t="s">
        <v>5</v>
      </c>
      <c r="G7" s="4"/>
    </row>
    <row r="8" spans="1:7" s="1" customFormat="1" x14ac:dyDescent="0.3">
      <c r="A8" s="1">
        <v>1</v>
      </c>
      <c r="B8"/>
      <c r="C8" s="14" t="s">
        <v>14</v>
      </c>
      <c r="D8" s="33">
        <v>100</v>
      </c>
      <c r="E8" s="17" t="s">
        <v>46</v>
      </c>
      <c r="F8" s="24">
        <v>5.7000000000000002E-2</v>
      </c>
      <c r="G8" s="23"/>
    </row>
    <row r="9" spans="1:7" s="1" customFormat="1" x14ac:dyDescent="0.3">
      <c r="A9" s="1">
        <f>A8+1</f>
        <v>2</v>
      </c>
      <c r="B9"/>
      <c r="C9" s="15" t="s">
        <v>108</v>
      </c>
      <c r="D9" s="32">
        <v>1782.64</v>
      </c>
      <c r="E9" s="18" t="s">
        <v>45</v>
      </c>
      <c r="F9" s="25">
        <v>7.4999999999999997E-2</v>
      </c>
      <c r="G9" s="23"/>
    </row>
    <row r="10" spans="1:7" s="1" customFormat="1" x14ac:dyDescent="0.3">
      <c r="A10" s="1">
        <f t="shared" ref="A10:A38" si="0">A9+1</f>
        <v>3</v>
      </c>
      <c r="B10"/>
      <c r="C10" s="15" t="s">
        <v>15</v>
      </c>
      <c r="D10" s="32">
        <v>468.22</v>
      </c>
      <c r="E10" s="18" t="s">
        <v>45</v>
      </c>
      <c r="F10" s="25">
        <v>7.8E-2</v>
      </c>
      <c r="G10" s="23"/>
    </row>
    <row r="11" spans="1:7" s="1" customFormat="1" x14ac:dyDescent="0.3">
      <c r="A11" s="1">
        <f t="shared" si="0"/>
        <v>4</v>
      </c>
      <c r="B11"/>
      <c r="C11" s="15" t="s">
        <v>17</v>
      </c>
      <c r="D11" s="32">
        <v>8600</v>
      </c>
      <c r="E11" s="18" t="s">
        <v>45</v>
      </c>
      <c r="F11" s="25">
        <v>7.9000000000000001E-2</v>
      </c>
      <c r="G11" s="23"/>
    </row>
    <row r="12" spans="1:7" s="1" customFormat="1" x14ac:dyDescent="0.3">
      <c r="A12" s="1">
        <f t="shared" si="0"/>
        <v>5</v>
      </c>
      <c r="B12"/>
      <c r="C12" s="15" t="s">
        <v>18</v>
      </c>
      <c r="D12" s="32">
        <v>1800</v>
      </c>
      <c r="E12" s="18" t="s">
        <v>45</v>
      </c>
      <c r="F12" s="25">
        <v>6.4000000000000001E-2</v>
      </c>
      <c r="G12" s="23"/>
    </row>
    <row r="13" spans="1:7" s="1" customFormat="1" x14ac:dyDescent="0.3">
      <c r="A13" s="1">
        <f t="shared" si="0"/>
        <v>6</v>
      </c>
      <c r="B13"/>
      <c r="C13" s="15" t="s">
        <v>19</v>
      </c>
      <c r="D13" s="32">
        <v>15.42</v>
      </c>
      <c r="E13" s="18" t="s">
        <v>45</v>
      </c>
      <c r="F13" s="25">
        <v>7.2499999999999995E-2</v>
      </c>
      <c r="G13" s="23"/>
    </row>
    <row r="14" spans="1:7" s="1" customFormat="1" x14ac:dyDescent="0.3">
      <c r="B14"/>
      <c r="C14" s="15" t="s">
        <v>20</v>
      </c>
      <c r="D14" s="32">
        <v>2300</v>
      </c>
      <c r="E14" s="18" t="s">
        <v>62</v>
      </c>
      <c r="F14" s="25">
        <v>7.1999999999999995E-2</v>
      </c>
      <c r="G14" s="23"/>
    </row>
    <row r="15" spans="1:7" s="1" customFormat="1" x14ac:dyDescent="0.3">
      <c r="A15" s="1">
        <f>A13+1</f>
        <v>7</v>
      </c>
      <c r="B15"/>
      <c r="C15" s="15" t="s">
        <v>21</v>
      </c>
      <c r="D15" s="32">
        <v>250</v>
      </c>
      <c r="E15" s="18" t="s">
        <v>45</v>
      </c>
      <c r="F15" s="25">
        <v>9.5000000000000001E-2</v>
      </c>
      <c r="G15" s="23"/>
    </row>
    <row r="16" spans="1:7" s="1" customFormat="1" x14ac:dyDescent="0.3">
      <c r="A16" s="1">
        <f t="shared" si="0"/>
        <v>8</v>
      </c>
      <c r="B16"/>
      <c r="C16" s="15" t="s">
        <v>23</v>
      </c>
      <c r="D16" s="32">
        <v>30</v>
      </c>
      <c r="E16" s="18" t="s">
        <v>45</v>
      </c>
      <c r="F16" s="25">
        <v>7.0000000000000007E-2</v>
      </c>
      <c r="G16" s="23"/>
    </row>
    <row r="17" spans="1:7" s="1" customFormat="1" x14ac:dyDescent="0.3">
      <c r="A17" s="1">
        <f t="shared" si="0"/>
        <v>9</v>
      </c>
      <c r="B17"/>
      <c r="C17" s="15" t="s">
        <v>24</v>
      </c>
      <c r="D17" s="32">
        <v>3876</v>
      </c>
      <c r="E17" s="18" t="s">
        <v>62</v>
      </c>
      <c r="F17" s="25">
        <v>0.04</v>
      </c>
      <c r="G17" s="23"/>
    </row>
    <row r="18" spans="1:7" s="1" customFormat="1" x14ac:dyDescent="0.3">
      <c r="A18" s="1">
        <f t="shared" si="0"/>
        <v>10</v>
      </c>
      <c r="B18"/>
      <c r="C18" s="15" t="s">
        <v>25</v>
      </c>
      <c r="D18" s="32">
        <v>1300</v>
      </c>
      <c r="E18" s="18" t="s">
        <v>45</v>
      </c>
      <c r="F18" s="25">
        <v>7.9000000000000001E-2</v>
      </c>
      <c r="G18" s="23"/>
    </row>
    <row r="19" spans="1:7" s="1" customFormat="1" x14ac:dyDescent="0.3">
      <c r="A19" s="1">
        <f t="shared" si="0"/>
        <v>11</v>
      </c>
      <c r="B19"/>
      <c r="C19" s="15" t="s">
        <v>26</v>
      </c>
      <c r="D19" s="32">
        <v>1409.2</v>
      </c>
      <c r="E19" s="18" t="s">
        <v>45</v>
      </c>
      <c r="F19" s="25">
        <v>7.6999999999999999E-2</v>
      </c>
      <c r="G19" s="23"/>
    </row>
    <row r="20" spans="1:7" s="1" customFormat="1" x14ac:dyDescent="0.3">
      <c r="A20" s="1">
        <f t="shared" si="0"/>
        <v>12</v>
      </c>
      <c r="B20"/>
      <c r="C20" s="15" t="s">
        <v>27</v>
      </c>
      <c r="D20" s="32">
        <v>2.9</v>
      </c>
      <c r="E20" s="18" t="s">
        <v>45</v>
      </c>
      <c r="F20" s="25">
        <v>7.4999999999999997E-2</v>
      </c>
      <c r="G20" s="23"/>
    </row>
    <row r="21" spans="1:7" s="1" customFormat="1" x14ac:dyDescent="0.3">
      <c r="A21" s="1">
        <f t="shared" si="0"/>
        <v>13</v>
      </c>
      <c r="B21"/>
      <c r="C21" s="15" t="s">
        <v>28</v>
      </c>
      <c r="D21" s="32">
        <v>2760</v>
      </c>
      <c r="E21" s="18" t="s">
        <v>73</v>
      </c>
      <c r="F21" s="25">
        <v>7.9000000000000001E-2</v>
      </c>
      <c r="G21" s="23"/>
    </row>
    <row r="22" spans="1:7" s="1" customFormat="1" x14ac:dyDescent="0.3">
      <c r="A22" s="1">
        <f t="shared" si="0"/>
        <v>14</v>
      </c>
      <c r="B22"/>
      <c r="C22" s="15" t="s">
        <v>29</v>
      </c>
      <c r="D22" s="32">
        <v>192.2</v>
      </c>
      <c r="E22" s="18" t="s">
        <v>45</v>
      </c>
      <c r="F22" s="25">
        <v>8.2000000000000003E-2</v>
      </c>
      <c r="G22" s="23"/>
    </row>
    <row r="23" spans="1:7" s="1" customFormat="1" x14ac:dyDescent="0.3">
      <c r="A23" s="1">
        <f t="shared" si="0"/>
        <v>15</v>
      </c>
      <c r="B23"/>
      <c r="C23" s="15" t="s">
        <v>30</v>
      </c>
      <c r="D23" s="32">
        <v>1300</v>
      </c>
      <c r="E23" s="18" t="s">
        <v>78</v>
      </c>
      <c r="F23" s="25">
        <v>4.5999999999999999E-2</v>
      </c>
      <c r="G23" s="23"/>
    </row>
    <row r="24" spans="1:7" s="1" customFormat="1" x14ac:dyDescent="0.3">
      <c r="A24" s="1">
        <f t="shared" si="0"/>
        <v>16</v>
      </c>
      <c r="B24"/>
      <c r="C24" s="15" t="s">
        <v>31</v>
      </c>
      <c r="D24" s="32">
        <v>253.6</v>
      </c>
      <c r="E24" s="18" t="s">
        <v>52</v>
      </c>
      <c r="F24" s="25">
        <v>7.3999999999999996E-2</v>
      </c>
      <c r="G24" s="23"/>
    </row>
    <row r="25" spans="1:7" s="1" customFormat="1" x14ac:dyDescent="0.3">
      <c r="A25" s="1">
        <f t="shared" si="0"/>
        <v>17</v>
      </c>
      <c r="B25"/>
      <c r="C25" s="15" t="s">
        <v>32</v>
      </c>
      <c r="D25" s="32">
        <v>427</v>
      </c>
      <c r="E25" s="18" t="s">
        <v>62</v>
      </c>
      <c r="F25" s="25">
        <v>5.79E-2</v>
      </c>
      <c r="G25" s="23"/>
    </row>
    <row r="26" spans="1:7" s="1" customFormat="1" x14ac:dyDescent="0.3">
      <c r="A26" s="1">
        <f t="shared" si="0"/>
        <v>18</v>
      </c>
      <c r="B26"/>
      <c r="C26" s="15" t="s">
        <v>33</v>
      </c>
      <c r="D26" s="32">
        <v>1000</v>
      </c>
      <c r="E26" s="18" t="s">
        <v>51</v>
      </c>
      <c r="F26" s="25">
        <v>0.06</v>
      </c>
      <c r="G26" s="23"/>
    </row>
    <row r="27" spans="1:7" s="1" customFormat="1" x14ac:dyDescent="0.3">
      <c r="A27" s="1">
        <f t="shared" si="0"/>
        <v>19</v>
      </c>
      <c r="B27"/>
      <c r="C27" s="15" t="s">
        <v>34</v>
      </c>
      <c r="D27" s="32">
        <v>1100</v>
      </c>
      <c r="E27" s="18" t="s">
        <v>45</v>
      </c>
      <c r="F27" s="25">
        <v>6.9599999999999995E-2</v>
      </c>
      <c r="G27" s="23"/>
    </row>
    <row r="28" spans="1:7" s="1" customFormat="1" x14ac:dyDescent="0.3">
      <c r="A28" s="1">
        <f t="shared" si="0"/>
        <v>20</v>
      </c>
      <c r="B28"/>
      <c r="C28" s="15" t="s">
        <v>35</v>
      </c>
      <c r="D28" s="32">
        <v>1200</v>
      </c>
      <c r="E28" s="18" t="s">
        <v>45</v>
      </c>
      <c r="F28" s="25">
        <v>7.7600000000000002E-2</v>
      </c>
      <c r="G28" s="23"/>
    </row>
    <row r="29" spans="1:7" s="1" customFormat="1" x14ac:dyDescent="0.3">
      <c r="A29" s="1">
        <f t="shared" si="0"/>
        <v>21</v>
      </c>
      <c r="B29"/>
      <c r="C29" s="15" t="s">
        <v>109</v>
      </c>
      <c r="D29" s="32">
        <v>1740</v>
      </c>
      <c r="E29" s="18" t="s">
        <v>51</v>
      </c>
      <c r="F29" s="25">
        <v>6.8000000000000005E-2</v>
      </c>
      <c r="G29" s="23"/>
    </row>
    <row r="30" spans="1:7" s="1" customFormat="1" x14ac:dyDescent="0.3">
      <c r="A30" s="1">
        <f t="shared" si="0"/>
        <v>22</v>
      </c>
      <c r="B30"/>
      <c r="C30" s="15" t="s">
        <v>37</v>
      </c>
      <c r="D30" s="32">
        <v>389</v>
      </c>
      <c r="E30" s="18" t="s">
        <v>45</v>
      </c>
      <c r="F30" s="25">
        <v>7.85E-2</v>
      </c>
      <c r="G30" s="23"/>
    </row>
    <row r="31" spans="1:7" s="1" customFormat="1" x14ac:dyDescent="0.3">
      <c r="A31" s="1">
        <f t="shared" si="0"/>
        <v>23</v>
      </c>
      <c r="B31"/>
      <c r="C31" s="15" t="s">
        <v>38</v>
      </c>
      <c r="D31" s="32">
        <v>1.3</v>
      </c>
      <c r="E31" s="18" t="s">
        <v>62</v>
      </c>
      <c r="F31" s="25">
        <v>6.7500000000000004E-2</v>
      </c>
      <c r="G31" s="23"/>
    </row>
    <row r="32" spans="1:7" s="1" customFormat="1" x14ac:dyDescent="0.3">
      <c r="A32" s="1">
        <f t="shared" si="0"/>
        <v>24</v>
      </c>
      <c r="B32"/>
      <c r="C32" s="15" t="s">
        <v>39</v>
      </c>
      <c r="D32" s="32">
        <v>915.53</v>
      </c>
      <c r="E32" s="18" t="s">
        <v>45</v>
      </c>
      <c r="F32" s="25">
        <v>9.0999999999999998E-2</v>
      </c>
      <c r="G32" s="23"/>
    </row>
    <row r="33" spans="1:7" s="1" customFormat="1" x14ac:dyDescent="0.3">
      <c r="A33" s="1">
        <f t="shared" si="0"/>
        <v>25</v>
      </c>
      <c r="B33"/>
      <c r="C33" s="15" t="s">
        <v>40</v>
      </c>
      <c r="D33" s="32">
        <v>755</v>
      </c>
      <c r="E33" s="18" t="s">
        <v>45</v>
      </c>
      <c r="F33" s="25">
        <v>6.0999999999999999E-2</v>
      </c>
      <c r="G33" s="23"/>
    </row>
    <row r="34" spans="1:7" s="1" customFormat="1" x14ac:dyDescent="0.3">
      <c r="A34" s="1">
        <f t="shared" si="0"/>
        <v>26</v>
      </c>
      <c r="B34"/>
      <c r="C34" s="15" t="s">
        <v>110</v>
      </c>
      <c r="D34" s="32">
        <v>3500</v>
      </c>
      <c r="E34" s="18" t="s">
        <v>45</v>
      </c>
      <c r="F34" s="25">
        <v>6.6000000000000003E-2</v>
      </c>
      <c r="G34" s="23"/>
    </row>
    <row r="35" spans="1:7" s="1" customFormat="1" x14ac:dyDescent="0.3">
      <c r="A35" s="1">
        <f t="shared" si="0"/>
        <v>27</v>
      </c>
      <c r="B35"/>
      <c r="C35" s="15" t="s">
        <v>41</v>
      </c>
      <c r="D35" s="32">
        <v>1275</v>
      </c>
      <c r="E35" s="18" t="s">
        <v>51</v>
      </c>
      <c r="F35" s="25">
        <v>4.9000000000000002E-2</v>
      </c>
      <c r="G35" s="23"/>
    </row>
    <row r="36" spans="1:7" s="1" customFormat="1" x14ac:dyDescent="0.3">
      <c r="A36" s="1">
        <f t="shared" si="0"/>
        <v>28</v>
      </c>
      <c r="B36"/>
      <c r="C36" s="15" t="s">
        <v>42</v>
      </c>
      <c r="D36" s="32">
        <v>3960</v>
      </c>
      <c r="E36" s="18" t="s">
        <v>51</v>
      </c>
      <c r="F36" s="25">
        <v>4.9000000000000002E-2</v>
      </c>
      <c r="G36" s="23"/>
    </row>
    <row r="37" spans="1:7" s="1" customFormat="1" x14ac:dyDescent="0.3">
      <c r="A37" s="1">
        <f t="shared" si="0"/>
        <v>29</v>
      </c>
      <c r="B37"/>
      <c r="C37" s="15" t="s">
        <v>43</v>
      </c>
      <c r="D37" s="32">
        <v>7200</v>
      </c>
      <c r="E37" s="18" t="s">
        <v>45</v>
      </c>
      <c r="F37" s="25">
        <v>5.2999999999999999E-2</v>
      </c>
      <c r="G37" s="23"/>
    </row>
    <row r="38" spans="1:7" s="1" customFormat="1" ht="16.2" thickBot="1" x14ac:dyDescent="0.35">
      <c r="A38" s="1">
        <f t="shared" si="0"/>
        <v>30</v>
      </c>
      <c r="B38"/>
      <c r="C38" s="16" t="s">
        <v>44</v>
      </c>
      <c r="D38" s="39">
        <v>321</v>
      </c>
      <c r="E38" s="19" t="s">
        <v>45</v>
      </c>
      <c r="F38" s="26">
        <v>6.7500000000000004E-2</v>
      </c>
      <c r="G38" s="23"/>
    </row>
    <row r="39" spans="1:7" s="1" customFormat="1" ht="16.8" customHeight="1" thickBot="1" x14ac:dyDescent="0.4">
      <c r="B39"/>
      <c r="C39" s="42" t="s">
        <v>160</v>
      </c>
      <c r="D39" s="43">
        <f>SUM(D8:D38)</f>
        <v>50224.01</v>
      </c>
      <c r="E39" s="44" t="s">
        <v>45</v>
      </c>
      <c r="F39" s="45">
        <f>AVERAGE(F8:F38)</f>
        <v>6.8712903225806435E-2</v>
      </c>
      <c r="G39" s="41"/>
    </row>
    <row r="40" spans="1:7" x14ac:dyDescent="0.3">
      <c r="C40" s="1" t="s">
        <v>154</v>
      </c>
    </row>
    <row r="42" spans="1:7" s="1" customFormat="1" x14ac:dyDescent="0.3">
      <c r="B42"/>
      <c r="C42" s="15" t="s">
        <v>36</v>
      </c>
      <c r="D42" s="32" t="s">
        <v>52</v>
      </c>
      <c r="E42" s="18" t="s">
        <v>45</v>
      </c>
      <c r="F42" s="40">
        <v>7.4999999999999997E-2</v>
      </c>
      <c r="G42" s="23"/>
    </row>
    <row r="50" spans="6:12" ht="16.2" thickBot="1" x14ac:dyDescent="0.35"/>
    <row r="51" spans="6:12" x14ac:dyDescent="0.3">
      <c r="F51" s="24">
        <v>5.7000000000000002E-2</v>
      </c>
    </row>
    <row r="52" spans="6:12" x14ac:dyDescent="0.3">
      <c r="F52" s="25">
        <v>7.8E-2</v>
      </c>
    </row>
    <row r="53" spans="6:12" x14ac:dyDescent="0.3">
      <c r="F53" s="25">
        <v>7.9000000000000001E-2</v>
      </c>
    </row>
    <row r="54" spans="6:12" x14ac:dyDescent="0.3">
      <c r="F54" s="25">
        <v>6.4000000000000001E-2</v>
      </c>
    </row>
    <row r="55" spans="6:12" x14ac:dyDescent="0.3">
      <c r="F55" s="25">
        <v>7.2499999999999995E-2</v>
      </c>
      <c r="G55" s="23">
        <v>0.04</v>
      </c>
    </row>
    <row r="56" spans="6:12" x14ac:dyDescent="0.3">
      <c r="F56" s="25">
        <v>9.5000000000000001E-2</v>
      </c>
      <c r="G56" s="23">
        <f>G55+0.005</f>
        <v>4.4999999999999998E-2</v>
      </c>
    </row>
    <row r="57" spans="6:12" x14ac:dyDescent="0.3">
      <c r="F57" s="25">
        <v>7.0000000000000007E-2</v>
      </c>
      <c r="G57" s="23">
        <f t="shared" ref="G57:G66" si="1">G56+0.005</f>
        <v>4.9999999999999996E-2</v>
      </c>
    </row>
    <row r="58" spans="6:12" x14ac:dyDescent="0.3">
      <c r="F58" s="25">
        <v>0.04</v>
      </c>
      <c r="G58" s="23">
        <f t="shared" si="1"/>
        <v>5.4999999999999993E-2</v>
      </c>
    </row>
    <row r="59" spans="6:12" x14ac:dyDescent="0.3">
      <c r="F59" s="25">
        <v>7.9000000000000001E-2</v>
      </c>
      <c r="G59" s="23">
        <f t="shared" si="1"/>
        <v>5.9999999999999991E-2</v>
      </c>
    </row>
    <row r="60" spans="6:12" x14ac:dyDescent="0.3">
      <c r="F60" s="25">
        <v>7.6999999999999999E-2</v>
      </c>
      <c r="G60" s="23">
        <f t="shared" si="1"/>
        <v>6.4999999999999988E-2</v>
      </c>
    </row>
    <row r="61" spans="6:12" x14ac:dyDescent="0.3">
      <c r="F61" s="25">
        <v>7.4999999999999997E-2</v>
      </c>
      <c r="G61" s="23">
        <f t="shared" si="1"/>
        <v>6.9999999999999993E-2</v>
      </c>
    </row>
    <row r="62" spans="6:12" ht="16.2" thickBot="1" x14ac:dyDescent="0.35">
      <c r="F62" s="25">
        <v>7.9000000000000001E-2</v>
      </c>
      <c r="G62" s="23">
        <f t="shared" si="1"/>
        <v>7.4999999999999997E-2</v>
      </c>
    </row>
    <row r="63" spans="6:12" x14ac:dyDescent="0.3">
      <c r="F63" s="25">
        <v>8.2000000000000003E-2</v>
      </c>
      <c r="G63" s="23">
        <f t="shared" si="1"/>
        <v>0.08</v>
      </c>
      <c r="K63" s="48" t="s">
        <v>155</v>
      </c>
      <c r="L63" s="48" t="s">
        <v>157</v>
      </c>
    </row>
    <row r="64" spans="6:12" x14ac:dyDescent="0.3">
      <c r="F64" s="25">
        <v>4.5999999999999999E-2</v>
      </c>
      <c r="G64" s="23">
        <f t="shared" si="1"/>
        <v>8.5000000000000006E-2</v>
      </c>
      <c r="K64" s="46">
        <v>0.04</v>
      </c>
      <c r="L64">
        <v>1</v>
      </c>
    </row>
    <row r="65" spans="6:12" x14ac:dyDescent="0.3">
      <c r="F65" s="25">
        <v>7.3999999999999996E-2</v>
      </c>
      <c r="G65" s="23">
        <f t="shared" si="1"/>
        <v>9.0000000000000011E-2</v>
      </c>
      <c r="K65" s="46">
        <v>4.4999999999999998E-2</v>
      </c>
      <c r="L65">
        <v>0</v>
      </c>
    </row>
    <row r="66" spans="6:12" x14ac:dyDescent="0.3">
      <c r="F66" s="25">
        <v>5.79E-2</v>
      </c>
      <c r="G66" s="23">
        <f t="shared" si="1"/>
        <v>9.5000000000000015E-2</v>
      </c>
      <c r="K66" s="46">
        <v>4.9999999999999996E-2</v>
      </c>
      <c r="L66">
        <v>3</v>
      </c>
    </row>
    <row r="67" spans="6:12" x14ac:dyDescent="0.3">
      <c r="F67" s="25">
        <v>0.06</v>
      </c>
      <c r="K67" s="46">
        <v>5.4999999999999993E-2</v>
      </c>
      <c r="L67">
        <v>1</v>
      </c>
    </row>
    <row r="68" spans="6:12" x14ac:dyDescent="0.3">
      <c r="F68" s="25">
        <v>6.9599999999999995E-2</v>
      </c>
      <c r="K68" s="46">
        <v>5.9999999999999991E-2</v>
      </c>
      <c r="L68">
        <v>2</v>
      </c>
    </row>
    <row r="69" spans="6:12" x14ac:dyDescent="0.3">
      <c r="F69" s="25">
        <v>7.7600000000000002E-2</v>
      </c>
      <c r="K69" s="46">
        <v>6.4999999999999988E-2</v>
      </c>
      <c r="L69">
        <v>3</v>
      </c>
    </row>
    <row r="70" spans="6:12" x14ac:dyDescent="0.3">
      <c r="F70" s="25">
        <v>7.85E-2</v>
      </c>
      <c r="K70" s="46">
        <v>6.9999999999999993E-2</v>
      </c>
      <c r="L70">
        <v>5</v>
      </c>
    </row>
    <row r="71" spans="6:12" x14ac:dyDescent="0.3">
      <c r="F71" s="25">
        <v>6.7500000000000004E-2</v>
      </c>
      <c r="K71" s="46">
        <v>7.4999999999999997E-2</v>
      </c>
      <c r="L71">
        <v>5</v>
      </c>
    </row>
    <row r="72" spans="6:12" x14ac:dyDescent="0.3">
      <c r="F72" s="25">
        <v>9.0999999999999998E-2</v>
      </c>
      <c r="K72" s="46">
        <v>0.08</v>
      </c>
      <c r="L72">
        <v>7</v>
      </c>
    </row>
    <row r="73" spans="6:12" x14ac:dyDescent="0.3">
      <c r="F73" s="25">
        <v>6.0999999999999999E-2</v>
      </c>
      <c r="K73" s="46">
        <v>8.5000000000000006E-2</v>
      </c>
      <c r="L73">
        <v>1</v>
      </c>
    </row>
    <row r="74" spans="6:12" x14ac:dyDescent="0.3">
      <c r="F74" s="25">
        <v>4.9000000000000002E-2</v>
      </c>
      <c r="K74" s="46">
        <v>9.0000000000000011E-2</v>
      </c>
      <c r="L74">
        <v>0</v>
      </c>
    </row>
    <row r="75" spans="6:12" x14ac:dyDescent="0.3">
      <c r="F75" s="25">
        <v>4.9000000000000002E-2</v>
      </c>
      <c r="K75" s="46">
        <v>9.5000000000000015E-2</v>
      </c>
      <c r="L75">
        <v>2</v>
      </c>
    </row>
    <row r="76" spans="6:12" ht="16.2" thickBot="1" x14ac:dyDescent="0.35">
      <c r="F76" s="25">
        <v>5.2999999999999999E-2</v>
      </c>
      <c r="K76" s="47" t="s">
        <v>156</v>
      </c>
      <c r="L76" s="47">
        <v>0</v>
      </c>
    </row>
    <row r="77" spans="6:12" x14ac:dyDescent="0.3">
      <c r="F77" s="25">
        <v>6.7500000000000004E-2</v>
      </c>
    </row>
    <row r="78" spans="6:12" x14ac:dyDescent="0.3">
      <c r="F78" s="25">
        <v>7.4999999999999997E-2</v>
      </c>
    </row>
    <row r="79" spans="6:12" x14ac:dyDescent="0.3">
      <c r="F79" s="25">
        <v>6.8000000000000005E-2</v>
      </c>
    </row>
    <row r="80" spans="6:12" ht="16.2" thickBot="1" x14ac:dyDescent="0.35">
      <c r="F80" s="26">
        <v>6.6000000000000003E-2</v>
      </c>
    </row>
    <row r="81" spans="6:6" x14ac:dyDescent="0.3">
      <c r="F81" s="23">
        <f t="shared" ref="F81" si="2">AVERAGE(F51:F80)</f>
        <v>6.8603333333333322E-2</v>
      </c>
    </row>
    <row r="82" spans="6:6" x14ac:dyDescent="0.3">
      <c r="F82" s="23">
        <f>_xlfn.STDEV.P(F51:F80)</f>
        <v>1.2808603445427742E-2</v>
      </c>
    </row>
  </sheetData>
  <sortState xmlns:xlrd2="http://schemas.microsoft.com/office/spreadsheetml/2017/richdata2" ref="C9:F38">
    <sortCondition ref="C9:C38"/>
  </sortState>
  <pageMargins left="1.2" right="0.7" top="0.75" bottom="0.75" header="0.3" footer="0.3"/>
  <pageSetup scale="99" orientation="portrait" horizontalDpi="1200" verticalDpi="1200" r:id="rId1"/>
  <ignoredErrors>
    <ignoredError sqref="D39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2023-09-20T07:00:00+00:00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16" ma:contentTypeDescription="" ma:contentTypeScope="" ma:versionID="ae5715f8294db817070352dee543cb6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57382E-E35B-4DEE-AB19-51C39D5C2DD7}"/>
</file>

<file path=customXml/itemProps2.xml><?xml version="1.0" encoding="utf-8"?>
<ds:datastoreItem xmlns:ds="http://schemas.openxmlformats.org/officeDocument/2006/customXml" ds:itemID="{D9F3AAF4-A5A1-4689-99B7-2CDA1DA166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3A8DD4-784B-42C2-936F-8913DFA0C4C2}">
  <ds:schemaRefs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ef674113-f1ce-40da-a37c-15e7c2c16869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22C20435-0358-4F09-B7DE-A012947EFB40}"/>
</file>

<file path=docMetadata/LabelInfo.xml><?xml version="1.0" encoding="utf-8"?>
<clbl:labelList xmlns:clbl="http://schemas.microsoft.com/office/2020/mipLabelMetadata">
  <clbl:label id="{7cf48d45-3ddb-4389-a9c1-c115526eb52e}" enabled="0" method="" siteId="{7cf48d45-3ddb-4389-a9c1-c115526eb52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Expected Market Return Study</vt:lpstr>
      <vt:lpstr>Expected Market Return W AUM</vt:lpstr>
      <vt:lpstr>Expected Market Return W AU (2)</vt:lpstr>
      <vt:lpstr>Exh - Ex Stock Market Return</vt:lpstr>
      <vt:lpstr>Exh - Ex Stock Market Retur (2)</vt:lpstr>
      <vt:lpstr>'Exh - Ex Stock Market Retur (2)'!Print_Area</vt:lpstr>
      <vt:lpstr>'Exh - Ex Stock Market Return'!Print_Area</vt:lpstr>
      <vt:lpstr>'Expected Market Return W AU (2)'!Print_Area</vt:lpstr>
      <vt:lpstr>'Expected Market Return W AUM'!Print_Area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Woolridge, J. Randall</dc:creator>
  <cp:lastModifiedBy>Woolridge, J. Randall</cp:lastModifiedBy>
  <cp:lastPrinted>2023-06-13T23:18:30Z</cp:lastPrinted>
  <dcterms:created xsi:type="dcterms:W3CDTF">2023-03-13T21:59:23Z</dcterms:created>
  <dcterms:modified xsi:type="dcterms:W3CDTF">2023-06-24T17:57:25Z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{D87378EC-BC86-4EC1-BAB6-94CBA1CEB96B}</vt:lpwstr>
  </property>
  <property fmtid="{D5CDD505-2E9C-101B-9397-08002B2CF9AE}" pid="3" name="ContentTypeId">
    <vt:lpwstr>0x0101006E56B4D1795A2E4DB2F0B01679ED314A008D109B381DF0A9479BB07F4F14374B16</vt:lpwstr>
  </property>
  <property fmtid="{D5CDD505-2E9C-101B-9397-08002B2CF9AE}" pid="4" name="_docset_NoMedatataSyncRequired">
    <vt:lpwstr>False</vt:lpwstr>
  </property>
</Properties>
</file>