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492" yWindow="228" windowWidth="18672" windowHeight="10596"/>
  </bookViews>
  <sheets>
    <sheet name="BS Summary" sheetId="3" r:id="rId1"/>
    <sheet name="BS - Summary for Comm Reports" sheetId="2" r:id="rId2"/>
  </sheets>
  <externalReferences>
    <externalReference r:id="rId3"/>
  </externalReferences>
  <definedNames>
    <definedName name="_xlnm.Print_Titles" localSheetId="1">'BS - Summary for Comm Reports'!$A:$A,'BS - Summary for Comm Reports'!$2:$2</definedName>
    <definedName name="_xlnm.Print_Titles" localSheetId="0">'BS Summary'!$1:$5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B121" i="3" l="1"/>
  <c r="O210" i="2" l="1"/>
  <c r="N210" i="2"/>
  <c r="M210" i="2"/>
  <c r="L210" i="2"/>
  <c r="K210" i="2"/>
  <c r="J210" i="2"/>
  <c r="I210" i="2"/>
  <c r="H210" i="2"/>
  <c r="G210" i="2"/>
  <c r="F210" i="2"/>
  <c r="E210" i="2"/>
  <c r="D210" i="2"/>
  <c r="C210" i="2"/>
  <c r="B210" i="2"/>
  <c r="O212" i="2" l="1"/>
  <c r="O211" i="2"/>
  <c r="I211" i="2"/>
  <c r="J213" i="2"/>
  <c r="K213" i="2"/>
  <c r="L211" i="2"/>
  <c r="M211" i="2"/>
  <c r="N213" i="2"/>
  <c r="J211" i="2"/>
  <c r="K211" i="2"/>
  <c r="N211" i="2"/>
  <c r="E211" i="2"/>
  <c r="F211" i="2"/>
  <c r="C213" i="2"/>
  <c r="D213" i="2"/>
  <c r="E213" i="2"/>
  <c r="F213" i="2"/>
  <c r="G213" i="2"/>
  <c r="H213" i="2"/>
  <c r="B211" i="2"/>
  <c r="I213" i="2" l="1"/>
  <c r="M213" i="2"/>
  <c r="H211" i="2"/>
  <c r="D211" i="2"/>
  <c r="G211" i="2"/>
  <c r="C211" i="2"/>
  <c r="B213" i="2"/>
  <c r="L213" i="2"/>
  <c r="O213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B209" i="2"/>
  <c r="B207" i="3"/>
  <c r="B205" i="3"/>
  <c r="B203" i="3"/>
  <c r="B201" i="3"/>
  <c r="B199" i="3"/>
  <c r="B198" i="3"/>
  <c r="B197" i="3"/>
  <c r="B196" i="3"/>
  <c r="B185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2" i="3"/>
  <c r="B150" i="3"/>
  <c r="B149" i="3"/>
  <c r="B148" i="3"/>
  <c r="B144" i="3"/>
  <c r="B143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0" i="3"/>
  <c r="B98" i="3"/>
  <c r="B95" i="3"/>
  <c r="B94" i="3"/>
  <c r="B93" i="3"/>
  <c r="B92" i="3"/>
  <c r="B89" i="3"/>
  <c r="B88" i="3"/>
  <c r="B87" i="3"/>
  <c r="B84" i="3"/>
  <c r="B83" i="3"/>
  <c r="B82" i="3"/>
  <c r="B81" i="3"/>
  <c r="B80" i="3"/>
  <c r="B79" i="3"/>
  <c r="B78" i="3"/>
  <c r="B77" i="3"/>
  <c r="B74" i="3"/>
  <c r="B73" i="3"/>
  <c r="B70" i="3"/>
  <c r="B69" i="3"/>
  <c r="B68" i="3"/>
  <c r="B67" i="3"/>
  <c r="B66" i="3"/>
  <c r="B65" i="3"/>
  <c r="B64" i="3"/>
  <c r="B63" i="3"/>
  <c r="B62" i="3"/>
  <c r="B56" i="3"/>
  <c r="B55" i="3"/>
  <c r="B54" i="3"/>
  <c r="B53" i="3"/>
  <c r="B52" i="3"/>
  <c r="B48" i="3"/>
  <c r="B46" i="3"/>
  <c r="B45" i="3"/>
  <c r="B44" i="3"/>
  <c r="B43" i="3"/>
  <c r="B42" i="3"/>
  <c r="B38" i="3"/>
  <c r="B36" i="3"/>
  <c r="B35" i="3"/>
  <c r="B34" i="3"/>
  <c r="B33" i="3"/>
  <c r="B30" i="3"/>
  <c r="B29" i="3"/>
  <c r="B28" i="3"/>
  <c r="B27" i="3"/>
  <c r="B26" i="3"/>
  <c r="B23" i="3"/>
  <c r="B22" i="3"/>
  <c r="B21" i="3"/>
  <c r="B20" i="3"/>
  <c r="B19" i="3"/>
  <c r="B18" i="3"/>
  <c r="B15" i="3"/>
  <c r="B14" i="3"/>
  <c r="B13" i="3"/>
  <c r="B12" i="3"/>
  <c r="B11" i="3"/>
  <c r="B10" i="3"/>
  <c r="B9" i="3"/>
  <c r="O207" i="2" l="1"/>
  <c r="O206" i="2"/>
  <c r="O205" i="2"/>
  <c r="O204" i="2"/>
  <c r="O203" i="2"/>
  <c r="O202" i="2"/>
  <c r="O201" i="2"/>
  <c r="O200" i="2"/>
  <c r="O199" i="2"/>
  <c r="O198" i="2"/>
  <c r="O197" i="2"/>
  <c r="O196" i="2"/>
  <c r="O185" i="2"/>
  <c r="O183" i="2"/>
  <c r="O182" i="2"/>
  <c r="O181" i="2"/>
  <c r="O180" i="2"/>
  <c r="O179" i="2"/>
  <c r="O178" i="2"/>
  <c r="O177" i="2"/>
  <c r="O176" i="2"/>
  <c r="O175" i="2"/>
  <c r="O174" i="2"/>
  <c r="O173" i="2"/>
  <c r="O172" i="2"/>
  <c r="O171" i="2"/>
  <c r="O170" i="2"/>
  <c r="O169" i="2"/>
  <c r="O168" i="2"/>
  <c r="O167" i="2"/>
  <c r="O166" i="2"/>
  <c r="O165" i="2"/>
  <c r="O164" i="2"/>
  <c r="O163" i="2"/>
  <c r="O162" i="2"/>
  <c r="O161" i="2"/>
  <c r="O160" i="2"/>
  <c r="O159" i="2"/>
  <c r="O158" i="2"/>
  <c r="O157" i="2"/>
  <c r="O156" i="2"/>
  <c r="O155" i="2"/>
  <c r="O154" i="2"/>
  <c r="O153" i="2"/>
  <c r="O152" i="2"/>
  <c r="O151" i="2"/>
  <c r="O150" i="2"/>
  <c r="O149" i="2"/>
  <c r="O148" i="2"/>
  <c r="O147" i="2"/>
  <c r="O146" i="2"/>
  <c r="O145" i="2"/>
  <c r="O144" i="2"/>
  <c r="O143" i="2"/>
  <c r="O142" i="2"/>
  <c r="O141" i="2"/>
  <c r="O140" i="2"/>
  <c r="O139" i="2"/>
  <c r="O138" i="2"/>
  <c r="O137" i="2"/>
  <c r="O136" i="2"/>
  <c r="O135" i="2"/>
  <c r="O134" i="2"/>
  <c r="O133" i="2"/>
  <c r="O132" i="2"/>
  <c r="O131" i="2"/>
  <c r="O130" i="2"/>
  <c r="O129" i="2"/>
  <c r="O128" i="2"/>
  <c r="O127" i="2"/>
  <c r="O126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C14" i="3" l="1"/>
  <c r="C26" i="3"/>
  <c r="C34" i="3"/>
  <c r="C42" i="3"/>
  <c r="C54" i="3"/>
  <c r="C66" i="3"/>
  <c r="C74" i="3"/>
  <c r="C82" i="3"/>
  <c r="C110" i="3"/>
  <c r="C138" i="3"/>
  <c r="C150" i="3"/>
  <c r="C201" i="3"/>
  <c r="C11" i="3"/>
  <c r="C19" i="3"/>
  <c r="C43" i="3"/>
  <c r="C55" i="3"/>
  <c r="C79" i="3"/>
  <c r="C107" i="3"/>
  <c r="C12" i="3"/>
  <c r="C20" i="3"/>
  <c r="C28" i="3"/>
  <c r="C36" i="3"/>
  <c r="C44" i="3"/>
  <c r="C52" i="3"/>
  <c r="C68" i="3"/>
  <c r="C80" i="3"/>
  <c r="C88" i="3"/>
  <c r="C92" i="3"/>
  <c r="C104" i="3"/>
  <c r="C112" i="3"/>
  <c r="C116" i="3"/>
  <c r="C128" i="3"/>
  <c r="C136" i="3"/>
  <c r="C148" i="3"/>
  <c r="C156" i="3"/>
  <c r="C160" i="3"/>
  <c r="C172" i="3"/>
  <c r="C180" i="3"/>
  <c r="C185" i="3"/>
  <c r="C203" i="3"/>
  <c r="C9" i="3"/>
  <c r="C13" i="3"/>
  <c r="C21" i="3"/>
  <c r="C29" i="3"/>
  <c r="C33" i="3"/>
  <c r="C45" i="3"/>
  <c r="C53" i="3"/>
  <c r="C65" i="3"/>
  <c r="C69" i="3"/>
  <c r="C73" i="3"/>
  <c r="C77" i="3"/>
  <c r="C81" i="3"/>
  <c r="C89" i="3"/>
  <c r="C93" i="3"/>
  <c r="C105" i="3"/>
  <c r="C109" i="3"/>
  <c r="C113" i="3"/>
  <c r="C117" i="3"/>
  <c r="C121" i="3"/>
  <c r="C125" i="3"/>
  <c r="C129" i="3"/>
  <c r="C133" i="3"/>
  <c r="C137" i="3"/>
  <c r="C149" i="3"/>
  <c r="C157" i="3"/>
  <c r="C161" i="3"/>
  <c r="C165" i="3"/>
  <c r="C173" i="3"/>
  <c r="C177" i="3"/>
  <c r="C181" i="3"/>
  <c r="C196" i="3"/>
  <c r="C10" i="3"/>
  <c r="C22" i="3"/>
  <c r="C38" i="3"/>
  <c r="C70" i="3"/>
  <c r="C94" i="3"/>
  <c r="C106" i="3"/>
  <c r="C118" i="3"/>
  <c r="C130" i="3"/>
  <c r="C158" i="3"/>
  <c r="C162" i="3"/>
  <c r="C178" i="3"/>
  <c r="C197" i="3"/>
  <c r="C15" i="3"/>
  <c r="C23" i="3"/>
  <c r="C35" i="3"/>
  <c r="C63" i="3"/>
  <c r="C87" i="3"/>
  <c r="C95" i="3"/>
  <c r="C111" i="3"/>
  <c r="C115" i="3"/>
  <c r="C119" i="3"/>
  <c r="C127" i="3"/>
  <c r="C131" i="3"/>
  <c r="C135" i="3"/>
  <c r="C139" i="3"/>
  <c r="C143" i="3"/>
  <c r="C155" i="3"/>
  <c r="C159" i="3"/>
  <c r="C163" i="3"/>
  <c r="C167" i="3"/>
  <c r="C175" i="3"/>
  <c r="C179" i="3"/>
  <c r="C183" i="3"/>
  <c r="C198" i="3"/>
  <c r="C18" i="3"/>
  <c r="C30" i="3"/>
  <c r="C46" i="3"/>
  <c r="C62" i="3"/>
  <c r="C78" i="3"/>
  <c r="C98" i="3"/>
  <c r="C114" i="3"/>
  <c r="C126" i="3"/>
  <c r="C134" i="3"/>
  <c r="C166" i="3"/>
  <c r="C174" i="3"/>
  <c r="C182" i="3"/>
  <c r="C205" i="3"/>
  <c r="C27" i="3"/>
  <c r="C67" i="3"/>
  <c r="C83" i="3"/>
  <c r="C103" i="3"/>
  <c r="C48" i="3"/>
  <c r="C56" i="3"/>
  <c r="C64" i="3"/>
  <c r="C84" i="3"/>
  <c r="C100" i="3"/>
  <c r="C108" i="3"/>
  <c r="C132" i="3"/>
  <c r="C144" i="3"/>
  <c r="C152" i="3"/>
  <c r="C164" i="3"/>
  <c r="C176" i="3"/>
  <c r="C199" i="3"/>
  <c r="C207" i="3"/>
</calcChain>
</file>

<file path=xl/sharedStrings.xml><?xml version="1.0" encoding="utf-8"?>
<sst xmlns="http://schemas.openxmlformats.org/spreadsheetml/2006/main" count="369" uniqueCount="196">
  <si>
    <t>AMA Monthly Reports 2011 GRC Order</t>
  </si>
  <si>
    <t>*TOTAL CAPITALIZATION AND LIABILITIES</t>
  </si>
  <si>
    <t>**TOTAL CAPITALIZATION</t>
  </si>
  <si>
    <t>***REDEEMABLE SECURITIES AND LTD</t>
  </si>
  <si>
    <t>****Long-term Debt Total</t>
  </si>
  <si>
    <t>Long-term Debt</t>
  </si>
  <si>
    <t>226 Unamort.Disct. on Long-term Debt-Debit</t>
  </si>
  <si>
    <t>221 Bonds</t>
  </si>
  <si>
    <t>221 Junior Subordinated Debt</t>
  </si>
  <si>
    <t>****Long-term Debt</t>
  </si>
  <si>
    <t>****Corporation Obligated, Mand Redeem</t>
  </si>
  <si>
    <t>Preferred Stock Subscribed</t>
  </si>
  <si>
    <t>****Corporation Obligated, Mand Redeemable</t>
  </si>
  <si>
    <t>****Total Preferred Stock - Mand Redeem</t>
  </si>
  <si>
    <t>****Preferred Stock - Manditorily Redeemable Capital</t>
  </si>
  <si>
    <t>***REDEEMABLE SECURITIES AND LONG-TERM DEBT</t>
  </si>
  <si>
    <t>***TOTAL SHAREHOLDER'S EQUITY</t>
  </si>
  <si>
    <t>****Total Common Equity</t>
  </si>
  <si>
    <t>439 Adjustments to Retained Earnings</t>
  </si>
  <si>
    <t>438 Dividends Declared - Common Stock</t>
  </si>
  <si>
    <t>433 Balance Transferred from Income</t>
  </si>
  <si>
    <t>219 Other Comprehensive Income</t>
  </si>
  <si>
    <t>216.1 Unappr.Undistrib.Subsidiary Earnings</t>
  </si>
  <si>
    <t>216 Unappropriated Retained Earnings</t>
  </si>
  <si>
    <t>215 Appropriated Retained Earnings</t>
  </si>
  <si>
    <t>214 Capital Stock Expense</t>
  </si>
  <si>
    <t>211 Miscellaneous Paid-in Capital</t>
  </si>
  <si>
    <t>207 Premium on Capital Stock</t>
  </si>
  <si>
    <t>201 Common Stock Issued</t>
  </si>
  <si>
    <t>****Common Equity</t>
  </si>
  <si>
    <t>***SHAREHOLDER'S EQUITY</t>
  </si>
  <si>
    <t>**CAPITALIZATION</t>
  </si>
  <si>
    <t>**TOTAL OTHER DEFERRED CREDITS</t>
  </si>
  <si>
    <t>257 Unamortized Gain on Reacquired Debt</t>
  </si>
  <si>
    <t>256 Def. Gains from Dispos.of Utility Plt</t>
  </si>
  <si>
    <t>254 Other Regulatory Liabilities</t>
  </si>
  <si>
    <t>253 Other Deferred Credits</t>
  </si>
  <si>
    <t>252 Customer Advances for Construction</t>
  </si>
  <si>
    <t>230 Asset Retirement Obligations (FAS 143)</t>
  </si>
  <si>
    <t>229  Accum Provision for Rate Refunds</t>
  </si>
  <si>
    <t>228.4 Accum. Misc.Operating Provisions</t>
  </si>
  <si>
    <t>228.3 Pension &amp; Post Retirement Liabilities</t>
  </si>
  <si>
    <t>228.2 Accum. Prov.for Injuries and Damages</t>
  </si>
  <si>
    <t>Total Unrealized Loss on Derivatives -LT</t>
  </si>
  <si>
    <t>Subtotal 227 Oblig Under Cap Lease - Noncurr</t>
  </si>
  <si>
    <t>**OTHER DEFERRED CREDITS</t>
  </si>
  <si>
    <t>**TOTAL DEFERRED TAXES</t>
  </si>
  <si>
    <t>***Total Deferred Income Tax</t>
  </si>
  <si>
    <t>283 Accum.Deferred Income Taxes - Other</t>
  </si>
  <si>
    <t>282 Accum. Def. Income Taxes - Other Prop.</t>
  </si>
  <si>
    <t>255 Accum.Deferred Investment Tax Credits</t>
  </si>
  <si>
    <t>***Deferred Income Tax</t>
  </si>
  <si>
    <t>***Total Reg.Liab.for Def.Income Tax</t>
  </si>
  <si>
    <t>***Reg. Liability for Def.Income Tax</t>
  </si>
  <si>
    <t>**DEFERRED TAXES</t>
  </si>
  <si>
    <t>**TOTAL CURRENT LIABILITIES</t>
  </si>
  <si>
    <t>243 Obligations Under Cap.Leases - Current</t>
  </si>
  <si>
    <t>242 Misc. Current and Accrued Liabilities</t>
  </si>
  <si>
    <t>241 Tax Collections Payable</t>
  </si>
  <si>
    <t>238 Dividends Declared</t>
  </si>
  <si>
    <t>237 Interest Accrued</t>
  </si>
  <si>
    <t>236 Taxes Accrued</t>
  </si>
  <si>
    <t>235 Customer Deposits</t>
  </si>
  <si>
    <t>234 Accounts Payable to Asscted Companies</t>
  </si>
  <si>
    <t>233 Notes Payable to Associated Companies</t>
  </si>
  <si>
    <t>232 Accounts Payable</t>
  </si>
  <si>
    <t>231 Notes Payable</t>
  </si>
  <si>
    <t>245 FAS 133 Unrealized Loss ST</t>
  </si>
  <si>
    <t>244 FAS 133 Opt Unrealized Loss ST</t>
  </si>
  <si>
    <t>230 Asset Retirement Obligations</t>
  </si>
  <si>
    <t>**CURRENT LIABILITIES</t>
  </si>
  <si>
    <t>*CAPITALIZATION AND LIABILITIES</t>
  </si>
  <si>
    <t>*TOTAL ASSETS</t>
  </si>
  <si>
    <t>**TOTAL LONG-TERM ASSETS</t>
  </si>
  <si>
    <t>189 Unamortized Loss on Reacquired Debt</t>
  </si>
  <si>
    <t>187 Def.Losses from Dispos.of Utility Plant</t>
  </si>
  <si>
    <t>186 Miscellaneous Deferred Debits</t>
  </si>
  <si>
    <t>184 Clearing Accounts</t>
  </si>
  <si>
    <t>183 Prelm. Survey and Investigation Charges</t>
  </si>
  <si>
    <t>182.3 Other Regulatory Assets</t>
  </si>
  <si>
    <t>Subtotal WUTC AFUDC</t>
  </si>
  <si>
    <t>182.2 Unrecovered Plant &amp; Reg Study Costs</t>
  </si>
  <si>
    <t>182.1 Extraordinary Property Losses</t>
  </si>
  <si>
    <t>181 Unamortized Debt Expense</t>
  </si>
  <si>
    <t>176 Invest in Derivative Instrumnts-Gain LT</t>
  </si>
  <si>
    <t>175 Invest in Derivative Instrumnts -Opt LT</t>
  </si>
  <si>
    <t>165.9 Long-Term Prepaid</t>
  </si>
  <si>
    <t>165.8 Long-Term Prepaid Contra</t>
  </si>
  <si>
    <t>165 Long-Term Prepaid</t>
  </si>
  <si>
    <t>128 Qualified Pension Plan Funded Status</t>
  </si>
  <si>
    <t>**LONG-TERM ASSETS</t>
  </si>
  <si>
    <t>**TOTAL CURRENT ASSETS</t>
  </si>
  <si>
    <t>Total Current Deferred Taxes</t>
  </si>
  <si>
    <t>Current Deferred Taxes</t>
  </si>
  <si>
    <t>***Total Prepayments &amp; Othr.Currt.Assets</t>
  </si>
  <si>
    <t>174 Misc.Current and Accrued Assets</t>
  </si>
  <si>
    <t>165 Prepayments</t>
  </si>
  <si>
    <t>***Prepayments and Other Current Assets</t>
  </si>
  <si>
    <t>***Unrealized Gain on Derivatives (ST)</t>
  </si>
  <si>
    <t>176 Invest in Derivative Instrumnts-Gain ST</t>
  </si>
  <si>
    <t>175 Invest in Derivative Instrumnts -Opt ST</t>
  </si>
  <si>
    <t>***Unrealized Gain-Derivative Instrumnts (ST)</t>
  </si>
  <si>
    <t>***Total Materials and Supplies</t>
  </si>
  <si>
    <t>164.2 Liquefied Natural Gas Stored</t>
  </si>
  <si>
    <t>164.1 Gas Stored - Current</t>
  </si>
  <si>
    <t>163 Stores Expense Undistributed</t>
  </si>
  <si>
    <t>158.1 Carbon Allowances</t>
  </si>
  <si>
    <t>156 Other Materials and Supplies</t>
  </si>
  <si>
    <t>154 Plant Materials and Operating Supplies</t>
  </si>
  <si>
    <t>151 Fuel Stock</t>
  </si>
  <si>
    <t>***Materials and Supplies</t>
  </si>
  <si>
    <t>***Less: Allowance for Doubtful Accounts</t>
  </si>
  <si>
    <t>144 - Accumulated provision for uncollectible account credit</t>
  </si>
  <si>
    <t>***Allowance for Doubtful Accounts</t>
  </si>
  <si>
    <t>***Total Accounts Receivable</t>
  </si>
  <si>
    <t>191 Unrecovered Purchased Gas Costs</t>
  </si>
  <si>
    <t>185 Temporary Facilities</t>
  </si>
  <si>
    <t>173 Accrued Utility Revenues</t>
  </si>
  <si>
    <t>171 Interest and Dividends Receivable</t>
  </si>
  <si>
    <t>146 Accounts Receiv.from Assoc. Companies</t>
  </si>
  <si>
    <t>143 Other Accounts Receivable</t>
  </si>
  <si>
    <t>142 Customer Accounts Receivable</t>
  </si>
  <si>
    <t>141 Notes Receivable</t>
  </si>
  <si>
    <t>***Accounts Receivable</t>
  </si>
  <si>
    <t>***Total Restricted Cash</t>
  </si>
  <si>
    <t>***Restricted Cash</t>
  </si>
  <si>
    <t>***Total Cash</t>
  </si>
  <si>
    <t>136 Temporary Cash Investments</t>
  </si>
  <si>
    <t>135 Working Funds</t>
  </si>
  <si>
    <t>134 Other Special Deposits</t>
  </si>
  <si>
    <t>131 Cash</t>
  </si>
  <si>
    <t>***Cash</t>
  </si>
  <si>
    <t>**CURRENT ASSETS</t>
  </si>
  <si>
    <t>**TOTAL OTHER PROPERTY AND INVESTMENT</t>
  </si>
  <si>
    <t>***Total Other Investments</t>
  </si>
  <si>
    <t>124 Other Investments</t>
  </si>
  <si>
    <t>123.1 Investment in Subsidiary Companies</t>
  </si>
  <si>
    <t>122 Accm.Prov.for Depr.&amp; Amort.Non-utilty P</t>
  </si>
  <si>
    <t>121 Nonutility Property</t>
  </si>
  <si>
    <t>***Other Investments</t>
  </si>
  <si>
    <t>**OTHER PROPERTY AND INVESTMENTS</t>
  </si>
  <si>
    <t>**NET UTILITY PLANT</t>
  </si>
  <si>
    <t>Less:  Accumulated Depr and Amortizat</t>
  </si>
  <si>
    <t>115 Accm.Prv.for Amort.of Plant Acquis.Adj.</t>
  </si>
  <si>
    <t>111 Accumulated Provision for Amortization</t>
  </si>
  <si>
    <t>108 Accumulated Provision for Depreciation</t>
  </si>
  <si>
    <t>***Accumulated Depreciation and Amortization</t>
  </si>
  <si>
    <t>Total Common Plant</t>
  </si>
  <si>
    <t>107 Construction Work in Progress - Common</t>
  </si>
  <si>
    <t>106 Comp Construction Not Classfd. - Common</t>
  </si>
  <si>
    <t>101.1 - Property under capital leases</t>
  </si>
  <si>
    <t>101 Plant in Service - Common</t>
  </si>
  <si>
    <t>***Common Plant</t>
  </si>
  <si>
    <t>Total Gas Plant</t>
  </si>
  <si>
    <t>117.3 Gas Strd.in Resvr.&amp; Pipln.-Noncurr.</t>
  </si>
  <si>
    <t>107 Construction Work in Progress - Gas</t>
  </si>
  <si>
    <t>106 Comp. Construction Not Classfd.- Gas</t>
  </si>
  <si>
    <t>105 Gas Plant Held for Future Use</t>
  </si>
  <si>
    <t>101 Gas Plant in Service</t>
  </si>
  <si>
    <t>***Gas Plant</t>
  </si>
  <si>
    <t>Total Electric Plant</t>
  </si>
  <si>
    <t>114 Electric Plant Acquisition Adjustments</t>
  </si>
  <si>
    <t>107 Construction Work in Prog. - Electric</t>
  </si>
  <si>
    <t>106 Comp.Construction Not Classfd.-Electric</t>
  </si>
  <si>
    <t>105 Electric Plant Held for Future Use</t>
  </si>
  <si>
    <t>102 Electric Plant Purchased or Sold</t>
  </si>
  <si>
    <t>101 Electric Plant in Service</t>
  </si>
  <si>
    <t>***Electric Plant</t>
  </si>
  <si>
    <t>**UTILITY PLANT</t>
  </si>
  <si>
    <t>*ASSETS</t>
  </si>
  <si>
    <t>Cost Element/Company Total </t>
  </si>
  <si>
    <t>a-Sep 2015</t>
  </si>
  <si>
    <t>AMA</t>
  </si>
  <si>
    <t xml:space="preserve">Puget Sound Energy </t>
  </si>
  <si>
    <t xml:space="preserve">Balance Sheet </t>
  </si>
  <si>
    <t>a-Oct 2015</t>
  </si>
  <si>
    <t>a-Nov 2015</t>
  </si>
  <si>
    <t>a-Dec 2015</t>
  </si>
  <si>
    <t>a-Jan 2016</t>
  </si>
  <si>
    <t>a-Feb 2016</t>
  </si>
  <si>
    <t>a-Mar 2016</t>
  </si>
  <si>
    <t>a-Apr 2016</t>
  </si>
  <si>
    <t>a-May 2016</t>
  </si>
  <si>
    <t>a-Jun 2016</t>
  </si>
  <si>
    <t>a-Jul 2016</t>
  </si>
  <si>
    <t>a-Aug 2016</t>
  </si>
  <si>
    <t>a-Sep 2016</t>
  </si>
  <si>
    <t>check Assets and Liabilities</t>
  </si>
  <si>
    <t>Check RB</t>
  </si>
  <si>
    <t>RB</t>
  </si>
  <si>
    <t>Check SAP</t>
  </si>
  <si>
    <t>SAP ZRW_F1BS</t>
  </si>
  <si>
    <t>2017 General Rate Case</t>
  </si>
  <si>
    <t>AMA Sept 2016</t>
  </si>
  <si>
    <t>FERC Account and Description</t>
  </si>
  <si>
    <t>Sept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</si>
</sst>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&quot;$&quot;#,##0"/>
    <numFmt numFmtId="166" formatCode="0.00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164" fontId="21" fillId="0" borderId="0" xfId="0" applyNumberFormat="1" applyFont="1" applyAlignment="1">
      <alignment horizontal="left"/>
    </xf>
    <xf numFmtId="41" fontId="21" fillId="0" borderId="10" xfId="0" applyNumberFormat="1" applyFont="1" applyBorder="1" applyAlignment="1">
      <alignment horizontal="right"/>
    </xf>
    <xf numFmtId="164" fontId="22" fillId="0" borderId="0" xfId="0" applyNumberFormat="1" applyFont="1" applyAlignment="1">
      <alignment horizontal="left"/>
    </xf>
    <xf numFmtId="164" fontId="21" fillId="0" borderId="11" xfId="0" applyNumberFormat="1" applyFont="1" applyBorder="1" applyAlignment="1">
      <alignment horizontal="left"/>
    </xf>
    <xf numFmtId="41" fontId="21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left"/>
    </xf>
    <xf numFmtId="164" fontId="21" fillId="0" borderId="0" xfId="0" applyNumberFormat="1" applyFont="1" applyAlignment="1">
      <alignment horizontal="right"/>
    </xf>
    <xf numFmtId="164" fontId="21" fillId="0" borderId="12" xfId="0" applyNumberFormat="1" applyFont="1" applyBorder="1" applyAlignment="1">
      <alignment horizontal="left"/>
    </xf>
    <xf numFmtId="42" fontId="21" fillId="0" borderId="0" xfId="0" applyNumberFormat="1" applyFont="1" applyAlignment="1">
      <alignment horizontal="right"/>
    </xf>
    <xf numFmtId="164" fontId="21" fillId="0" borderId="0" xfId="0" applyNumberFormat="1" applyFont="1" applyBorder="1" applyAlignment="1">
      <alignment horizontal="left"/>
    </xf>
    <xf numFmtId="41" fontId="22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164" fontId="21" fillId="0" borderId="10" xfId="0" applyNumberFormat="1" applyFont="1" applyBorder="1" applyAlignment="1">
      <alignment horizontal="left"/>
    </xf>
    <xf numFmtId="42" fontId="21" fillId="0" borderId="12" xfId="0" applyNumberFormat="1" applyFont="1" applyBorder="1" applyAlignment="1">
      <alignment horizontal="right"/>
    </xf>
    <xf numFmtId="49" fontId="19" fillId="0" borderId="11" xfId="0" applyNumberFormat="1" applyFont="1" applyBorder="1" applyAlignment="1">
      <alignment horizontal="center" wrapText="1"/>
    </xf>
    <xf numFmtId="0" fontId="0" fillId="0" borderId="0" xfId="0"/>
    <xf numFmtId="165" fontId="23" fillId="0" borderId="0" xfId="0" applyNumberFormat="1" applyFont="1" applyAlignment="1">
      <alignment horizontal="left" wrapText="1"/>
    </xf>
    <xf numFmtId="165" fontId="23" fillId="0" borderId="0" xfId="0" applyNumberFormat="1" applyFont="1" applyAlignment="1">
      <alignment horizontal="right" wrapText="1"/>
    </xf>
    <xf numFmtId="165" fontId="23" fillId="0" borderId="0" xfId="0" applyNumberFormat="1" applyFont="1" applyAlignment="1">
      <alignment horizontal="left"/>
    </xf>
    <xf numFmtId="165" fontId="23" fillId="0" borderId="0" xfId="0" applyNumberFormat="1" applyFont="1"/>
    <xf numFmtId="165" fontId="23" fillId="0" borderId="0" xfId="0" applyNumberFormat="1" applyFont="1" applyAlignment="1">
      <alignment horizontal="right"/>
    </xf>
    <xf numFmtId="165" fontId="24" fillId="0" borderId="0" xfId="42" applyNumberFormat="1" applyFont="1"/>
    <xf numFmtId="165" fontId="23" fillId="0" borderId="10" xfId="0" applyNumberFormat="1" applyFont="1" applyBorder="1" applyAlignment="1">
      <alignment horizontal="left"/>
    </xf>
    <xf numFmtId="0" fontId="18" fillId="0" borderId="0" xfId="0" applyFont="1" applyBorder="1" applyAlignment="1">
      <alignment horizontal="centerContinuous"/>
    </xf>
    <xf numFmtId="49" fontId="19" fillId="0" borderId="0" xfId="0" applyNumberFormat="1" applyFont="1" applyBorder="1" applyAlignment="1">
      <alignment horizontal="centerContinuous" wrapText="1"/>
    </xf>
    <xf numFmtId="166" fontId="25" fillId="0" borderId="0" xfId="0" applyNumberFormat="1" applyFont="1" applyFill="1" applyAlignment="1">
      <alignment horizontal="right"/>
    </xf>
    <xf numFmtId="0" fontId="25" fillId="0" borderId="0" xfId="0" quotePrefix="1" applyFont="1" applyFill="1" applyBorder="1" applyAlignment="1">
      <alignment horizontal="righ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P-5.03-E-and-G-RB-5.04-E-and-G-WC-17G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B"/>
      <sheetName val="GRB"/>
      <sheetName val="CWC"/>
      <sheetName val="BS"/>
      <sheetName val="NOL Spread"/>
      <sheetName val="summary NOL"/>
      <sheetName val="June16"/>
      <sheetName val="May16"/>
      <sheetName val="Apr16"/>
      <sheetName val="Mar16"/>
      <sheetName val="Feb16"/>
      <sheetName val="Jan16"/>
      <sheetName val="Dec15"/>
      <sheetName val="Nov15"/>
      <sheetName val="Oct15"/>
      <sheetName val="Sept15"/>
      <sheetName val="BS and CWC Recon, p1"/>
      <sheetName val="BS and CWC Recon, p2"/>
      <sheetName val="PPXLSaveData0"/>
      <sheetName val="PPXLFunctions"/>
      <sheetName val="PPXLOpen"/>
    </sheetNames>
    <sheetDataSet>
      <sheetData sheetId="0">
        <row r="67">
          <cell r="D67">
            <v>73969464.23932533</v>
          </cell>
        </row>
      </sheetData>
      <sheetData sheetId="1">
        <row r="19">
          <cell r="D19">
            <v>3545031363</v>
          </cell>
        </row>
      </sheetData>
      <sheetData sheetId="2" refreshError="1"/>
      <sheetData sheetId="3">
        <row r="2407">
          <cell r="D2407">
            <v>-10959549411.560005</v>
          </cell>
          <cell r="E2407">
            <v>-10991954315.549992</v>
          </cell>
          <cell r="F2407">
            <v>-11084131179.300001</v>
          </cell>
          <cell r="G2407">
            <v>-11196859012.380003</v>
          </cell>
          <cell r="H2407">
            <v>-11184525477.869999</v>
          </cell>
          <cell r="I2407">
            <v>-11217464807.839998</v>
          </cell>
          <cell r="J2407">
            <v>-11175121559.570013</v>
          </cell>
          <cell r="K2407">
            <v>-11086137573.030003</v>
          </cell>
          <cell r="L2407">
            <v>-11068928781.270008</v>
          </cell>
          <cell r="M2407">
            <v>-11068951924.289999</v>
          </cell>
          <cell r="N2407">
            <v>-11099872884.920002</v>
          </cell>
          <cell r="O2407">
            <v>-11188440927.439999</v>
          </cell>
          <cell r="P2407">
            <v>-11215491565.459995</v>
          </cell>
          <cell r="Q2407">
            <v>-11120825744.330833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2"/>
  <sheetViews>
    <sheetView tabSelected="1" zoomScaleNormal="100" workbookViewId="0">
      <selection activeCell="A8" sqref="A8"/>
    </sheetView>
  </sheetViews>
  <sheetFormatPr defaultRowHeight="14.4" x14ac:dyDescent="0.3"/>
  <cols>
    <col min="1" max="1" width="66.6640625" style="6" customWidth="1"/>
    <col min="2" max="2" width="20" style="12" customWidth="1"/>
    <col min="3" max="3" width="22.109375" style="12" customWidth="1"/>
  </cols>
  <sheetData>
    <row r="1" spans="1:6" x14ac:dyDescent="0.3">
      <c r="A1" s="24" t="s">
        <v>173</v>
      </c>
      <c r="B1" s="25"/>
      <c r="C1" s="25"/>
      <c r="F1" s="26"/>
    </row>
    <row r="2" spans="1:6" x14ac:dyDescent="0.3">
      <c r="A2" s="24" t="s">
        <v>174</v>
      </c>
      <c r="B2" s="25"/>
      <c r="C2" s="25"/>
      <c r="F2" s="27"/>
    </row>
    <row r="3" spans="1:6" x14ac:dyDescent="0.3">
      <c r="A3" s="24" t="s">
        <v>192</v>
      </c>
      <c r="B3" s="25"/>
      <c r="C3" s="25"/>
    </row>
    <row r="4" spans="1:6" ht="10.5" customHeight="1" x14ac:dyDescent="0.3">
      <c r="A4" s="1"/>
    </row>
    <row r="5" spans="1:6" x14ac:dyDescent="0.3">
      <c r="A5" s="4" t="s">
        <v>194</v>
      </c>
      <c r="B5" s="15" t="s">
        <v>195</v>
      </c>
      <c r="C5" s="15" t="s">
        <v>193</v>
      </c>
    </row>
    <row r="6" spans="1:6" x14ac:dyDescent="0.3">
      <c r="A6" s="1" t="s">
        <v>169</v>
      </c>
    </row>
    <row r="7" spans="1:6" x14ac:dyDescent="0.3">
      <c r="A7" s="1" t="s">
        <v>168</v>
      </c>
    </row>
    <row r="8" spans="1:6" x14ac:dyDescent="0.3">
      <c r="A8" s="1" t="s">
        <v>167</v>
      </c>
    </row>
    <row r="9" spans="1:6" x14ac:dyDescent="0.3">
      <c r="A9" s="1" t="s">
        <v>166</v>
      </c>
      <c r="B9" s="9">
        <f>'BS - Summary for Comm Reports'!N9</f>
        <v>9256939501.7999992</v>
      </c>
      <c r="C9" s="9">
        <f>'BS - Summary for Comm Reports'!O9</f>
        <v>9155233283.3945808</v>
      </c>
    </row>
    <row r="10" spans="1:6" x14ac:dyDescent="0.3">
      <c r="A10" s="1" t="s">
        <v>165</v>
      </c>
      <c r="B10" s="7">
        <f>'BS - Summary for Comm Reports'!N10</f>
        <v>0</v>
      </c>
      <c r="C10" s="7">
        <f>'BS - Summary for Comm Reports'!O10</f>
        <v>0</v>
      </c>
    </row>
    <row r="11" spans="1:6" x14ac:dyDescent="0.3">
      <c r="A11" s="1" t="s">
        <v>164</v>
      </c>
      <c r="B11" s="5">
        <f>'BS - Summary for Comm Reports'!N11</f>
        <v>49005655.829999998</v>
      </c>
      <c r="C11" s="5">
        <f>'BS - Summary for Comm Reports'!O11</f>
        <v>49313213.286249995</v>
      </c>
    </row>
    <row r="12" spans="1:6" x14ac:dyDescent="0.3">
      <c r="A12" s="1" t="s">
        <v>163</v>
      </c>
      <c r="B12" s="5">
        <f>'BS - Summary for Comm Reports'!N12</f>
        <v>78207023.689999998</v>
      </c>
      <c r="C12" s="5">
        <f>'BS - Summary for Comm Reports'!O12</f>
        <v>37116885.302500002</v>
      </c>
    </row>
    <row r="13" spans="1:6" x14ac:dyDescent="0.3">
      <c r="A13" s="1" t="s">
        <v>162</v>
      </c>
      <c r="B13" s="5">
        <f>'BS - Summary for Comm Reports'!N13</f>
        <v>240138725</v>
      </c>
      <c r="C13" s="5">
        <f>'BS - Summary for Comm Reports'!O13</f>
        <v>246486388.18708333</v>
      </c>
    </row>
    <row r="14" spans="1:6" ht="15" thickBot="1" x14ac:dyDescent="0.35">
      <c r="A14" s="13" t="s">
        <v>161</v>
      </c>
      <c r="B14" s="2">
        <f>'BS - Summary for Comm Reports'!N14</f>
        <v>282791674.87</v>
      </c>
      <c r="C14" s="2">
        <f>'BS - Summary for Comm Reports'!O14</f>
        <v>282791674.86999995</v>
      </c>
    </row>
    <row r="15" spans="1:6" x14ac:dyDescent="0.3">
      <c r="A15" s="1" t="s">
        <v>160</v>
      </c>
      <c r="B15" s="5">
        <f>'BS - Summary for Comm Reports'!N15</f>
        <v>9907082581.1900005</v>
      </c>
      <c r="C15" s="5">
        <f>'BS - Summary for Comm Reports'!O15</f>
        <v>9770941445.0404148</v>
      </c>
    </row>
    <row r="16" spans="1:6" ht="6" customHeight="1" x14ac:dyDescent="0.3">
      <c r="A16" s="1"/>
      <c r="B16" s="5"/>
      <c r="C16" s="5"/>
    </row>
    <row r="17" spans="1:3" x14ac:dyDescent="0.3">
      <c r="A17" s="1" t="s">
        <v>159</v>
      </c>
      <c r="B17" s="5"/>
      <c r="C17" s="5"/>
    </row>
    <row r="18" spans="1:3" x14ac:dyDescent="0.3">
      <c r="A18" s="1" t="s">
        <v>158</v>
      </c>
      <c r="B18" s="5">
        <f>'BS - Summary for Comm Reports'!N18</f>
        <v>3424346976.3099999</v>
      </c>
      <c r="C18" s="5">
        <f>'BS - Summary for Comm Reports'!O18</f>
        <v>3351260647.9316649</v>
      </c>
    </row>
    <row r="19" spans="1:3" x14ac:dyDescent="0.3">
      <c r="A19" s="1" t="s">
        <v>157</v>
      </c>
      <c r="B19" s="5">
        <f>'BS - Summary for Comm Reports'!N19</f>
        <v>1436228.72</v>
      </c>
      <c r="C19" s="5">
        <f>'BS - Summary for Comm Reports'!O19</f>
        <v>3591494.7587500005</v>
      </c>
    </row>
    <row r="20" spans="1:3" x14ac:dyDescent="0.3">
      <c r="A20" s="1" t="s">
        <v>156</v>
      </c>
      <c r="B20" s="5">
        <f>'BS - Summary for Comm Reports'!N20</f>
        <v>58118844.409999996</v>
      </c>
      <c r="C20" s="5">
        <f>'BS - Summary for Comm Reports'!O20</f>
        <v>34157043.102499999</v>
      </c>
    </row>
    <row r="21" spans="1:3" x14ac:dyDescent="0.3">
      <c r="A21" s="1" t="s">
        <v>155</v>
      </c>
      <c r="B21" s="5">
        <f>'BS - Summary for Comm Reports'!N21</f>
        <v>95512139.870000005</v>
      </c>
      <c r="C21" s="5">
        <f>'BS - Summary for Comm Reports'!O21</f>
        <v>90396918.511666656</v>
      </c>
    </row>
    <row r="22" spans="1:3" ht="15" thickBot="1" x14ac:dyDescent="0.35">
      <c r="A22" s="13" t="s">
        <v>154</v>
      </c>
      <c r="B22" s="2">
        <f>'BS - Summary for Comm Reports'!N22</f>
        <v>8654564.4700000007</v>
      </c>
      <c r="C22" s="2">
        <f>'BS - Summary for Comm Reports'!O22</f>
        <v>8654564.4700000007</v>
      </c>
    </row>
    <row r="23" spans="1:3" x14ac:dyDescent="0.3">
      <c r="A23" s="1" t="s">
        <v>153</v>
      </c>
      <c r="B23" s="5">
        <f>'BS - Summary for Comm Reports'!N23</f>
        <v>3588068753.7799902</v>
      </c>
      <c r="C23" s="5">
        <f>'BS - Summary for Comm Reports'!O23</f>
        <v>3488060668.7745776</v>
      </c>
    </row>
    <row r="24" spans="1:3" ht="11.25" customHeight="1" x14ac:dyDescent="0.3">
      <c r="A24" s="1"/>
      <c r="B24" s="5"/>
      <c r="C24" s="5"/>
    </row>
    <row r="25" spans="1:3" x14ac:dyDescent="0.3">
      <c r="A25" s="1" t="s">
        <v>152</v>
      </c>
      <c r="B25" s="5"/>
      <c r="C25" s="5"/>
    </row>
    <row r="26" spans="1:3" x14ac:dyDescent="0.3">
      <c r="A26" s="1" t="s">
        <v>151</v>
      </c>
      <c r="B26" s="5">
        <f>'BS - Summary for Comm Reports'!N26</f>
        <v>520668925.48000002</v>
      </c>
      <c r="C26" s="5">
        <f>'BS - Summary for Comm Reports'!O26</f>
        <v>485420918.7854166</v>
      </c>
    </row>
    <row r="27" spans="1:3" x14ac:dyDescent="0.3">
      <c r="A27" s="1" t="s">
        <v>150</v>
      </c>
      <c r="B27" s="5">
        <f>'BS - Summary for Comm Reports'!N27</f>
        <v>0</v>
      </c>
      <c r="C27" s="5">
        <f>'BS - Summary for Comm Reports'!O27</f>
        <v>189115.43416666667</v>
      </c>
    </row>
    <row r="28" spans="1:3" x14ac:dyDescent="0.3">
      <c r="A28" s="1" t="s">
        <v>149</v>
      </c>
      <c r="B28" s="5">
        <f>'BS - Summary for Comm Reports'!N28</f>
        <v>3237945.12</v>
      </c>
      <c r="C28" s="5">
        <f>'BS - Summary for Comm Reports'!O28</f>
        <v>631073.9412499998</v>
      </c>
    </row>
    <row r="29" spans="1:3" ht="15" thickBot="1" x14ac:dyDescent="0.35">
      <c r="A29" s="13" t="s">
        <v>148</v>
      </c>
      <c r="B29" s="2">
        <f>'BS - Summary for Comm Reports'!N29</f>
        <v>100821185.59999999</v>
      </c>
      <c r="C29" s="2">
        <f>'BS - Summary for Comm Reports'!O29</f>
        <v>75354493.030833319</v>
      </c>
    </row>
    <row r="30" spans="1:3" x14ac:dyDescent="0.3">
      <c r="A30" s="1" t="s">
        <v>147</v>
      </c>
      <c r="B30" s="5">
        <f>'BS - Summary for Comm Reports'!N30</f>
        <v>624728056.20000005</v>
      </c>
      <c r="C30" s="5">
        <f>'BS - Summary for Comm Reports'!O30</f>
        <v>561595601.1916666</v>
      </c>
    </row>
    <row r="31" spans="1:3" ht="7.5" customHeight="1" x14ac:dyDescent="0.3">
      <c r="A31" s="1"/>
      <c r="B31" s="5"/>
      <c r="C31" s="5"/>
    </row>
    <row r="32" spans="1:3" x14ac:dyDescent="0.3">
      <c r="A32" s="1" t="s">
        <v>146</v>
      </c>
      <c r="B32" s="5"/>
      <c r="C32" s="5"/>
    </row>
    <row r="33" spans="1:3" x14ac:dyDescent="0.3">
      <c r="A33" s="1" t="s">
        <v>145</v>
      </c>
      <c r="B33" s="5">
        <f>'BS - Summary for Comm Reports'!N33</f>
        <v>-4975513928.1700001</v>
      </c>
      <c r="C33" s="5">
        <f>'BS - Summary for Comm Reports'!O33</f>
        <v>-4865309491.9437456</v>
      </c>
    </row>
    <row r="34" spans="1:3" ht="15" x14ac:dyDescent="0.25">
      <c r="A34" s="1" t="s">
        <v>144</v>
      </c>
      <c r="B34" s="5">
        <f>'BS - Summary for Comm Reports'!N34</f>
        <v>-141348022.97</v>
      </c>
      <c r="C34" s="5">
        <f>'BS - Summary for Comm Reports'!O34</f>
        <v>-127310394.54916628</v>
      </c>
    </row>
    <row r="35" spans="1:3" ht="15.75" thickBot="1" x14ac:dyDescent="0.3">
      <c r="A35" s="13" t="s">
        <v>143</v>
      </c>
      <c r="B35" s="2">
        <f>'BS - Summary for Comm Reports'!N35</f>
        <v>-119095483.81</v>
      </c>
      <c r="C35" s="2">
        <f>'BS - Summary for Comm Reports'!O35</f>
        <v>-114219709.01124977</v>
      </c>
    </row>
    <row r="36" spans="1:3" x14ac:dyDescent="0.3">
      <c r="A36" s="1" t="s">
        <v>142</v>
      </c>
      <c r="B36" s="5">
        <f>'BS - Summary for Comm Reports'!N36</f>
        <v>-5235957434.9499998</v>
      </c>
      <c r="C36" s="5">
        <f>'BS - Summary for Comm Reports'!O36</f>
        <v>-5106839595.5041637</v>
      </c>
    </row>
    <row r="37" spans="1:3" ht="11.25" customHeight="1" x14ac:dyDescent="0.3">
      <c r="A37" s="1"/>
      <c r="B37" s="5"/>
      <c r="C37" s="5"/>
    </row>
    <row r="38" spans="1:3" x14ac:dyDescent="0.3">
      <c r="A38" s="1" t="s">
        <v>141</v>
      </c>
      <c r="B38" s="5">
        <f>'BS - Summary for Comm Reports'!N38</f>
        <v>8883921956.2199898</v>
      </c>
      <c r="C38" s="5">
        <f>'BS - Summary for Comm Reports'!O38</f>
        <v>8713758119.5024986</v>
      </c>
    </row>
    <row r="39" spans="1:3" ht="9.75" customHeight="1" x14ac:dyDescent="0.3">
      <c r="A39" s="1"/>
      <c r="B39" s="5"/>
      <c r="C39" s="5"/>
    </row>
    <row r="40" spans="1:3" x14ac:dyDescent="0.3">
      <c r="A40" s="1" t="s">
        <v>140</v>
      </c>
      <c r="B40" s="5"/>
      <c r="C40" s="5"/>
    </row>
    <row r="41" spans="1:3" x14ac:dyDescent="0.3">
      <c r="A41" s="1" t="s">
        <v>139</v>
      </c>
      <c r="B41" s="5"/>
      <c r="C41" s="5"/>
    </row>
    <row r="42" spans="1:3" x14ac:dyDescent="0.3">
      <c r="A42" s="1" t="s">
        <v>138</v>
      </c>
      <c r="B42" s="5">
        <f>'BS - Summary for Comm Reports'!N42</f>
        <v>3293652.76</v>
      </c>
      <c r="C42" s="5">
        <f>'BS - Summary for Comm Reports'!O42</f>
        <v>3467785.8091666666</v>
      </c>
    </row>
    <row r="43" spans="1:3" x14ac:dyDescent="0.3">
      <c r="A43" s="1" t="s">
        <v>137</v>
      </c>
      <c r="B43" s="5">
        <f>'BS - Summary for Comm Reports'!N43</f>
        <v>79713.38</v>
      </c>
      <c r="C43" s="5">
        <f>'BS - Summary for Comm Reports'!O43</f>
        <v>172790.7291666666</v>
      </c>
    </row>
    <row r="44" spans="1:3" x14ac:dyDescent="0.3">
      <c r="A44" s="1" t="s">
        <v>136</v>
      </c>
      <c r="B44" s="5">
        <f>'BS - Summary for Comm Reports'!N44</f>
        <v>29644604</v>
      </c>
      <c r="C44" s="5">
        <f>'BS - Summary for Comm Reports'!O44</f>
        <v>29743547.833333332</v>
      </c>
    </row>
    <row r="45" spans="1:3" ht="15" thickBot="1" x14ac:dyDescent="0.35">
      <c r="A45" s="13" t="s">
        <v>135</v>
      </c>
      <c r="B45" s="2">
        <f>'BS - Summary for Comm Reports'!N45</f>
        <v>51523528.079999998</v>
      </c>
      <c r="C45" s="2">
        <f>'BS - Summary for Comm Reports'!O45</f>
        <v>50838695.379166663</v>
      </c>
    </row>
    <row r="46" spans="1:3" x14ac:dyDescent="0.3">
      <c r="A46" s="1" t="s">
        <v>134</v>
      </c>
      <c r="B46" s="5">
        <f>'BS - Summary for Comm Reports'!N46</f>
        <v>84541498.219999999</v>
      </c>
      <c r="C46" s="5">
        <f>'BS - Summary for Comm Reports'!O46</f>
        <v>84222819.750833333</v>
      </c>
    </row>
    <row r="47" spans="1:3" ht="6.75" customHeight="1" x14ac:dyDescent="0.3">
      <c r="A47" s="1"/>
      <c r="B47" s="5"/>
      <c r="C47" s="5"/>
    </row>
    <row r="48" spans="1:3" x14ac:dyDescent="0.3">
      <c r="A48" s="1" t="s">
        <v>133</v>
      </c>
      <c r="B48" s="5">
        <f>'BS - Summary for Comm Reports'!N48</f>
        <v>84541498.219999999</v>
      </c>
      <c r="C48" s="5">
        <f>'BS - Summary for Comm Reports'!O48</f>
        <v>84222819.750833333</v>
      </c>
    </row>
    <row r="49" spans="1:3" ht="7.5" customHeight="1" x14ac:dyDescent="0.3">
      <c r="A49" s="1"/>
      <c r="B49" s="5"/>
      <c r="C49" s="5"/>
    </row>
    <row r="50" spans="1:3" x14ac:dyDescent="0.3">
      <c r="A50" s="1" t="s">
        <v>132</v>
      </c>
      <c r="B50" s="5"/>
      <c r="C50" s="5"/>
    </row>
    <row r="51" spans="1:3" x14ac:dyDescent="0.3">
      <c r="A51" s="1" t="s">
        <v>131</v>
      </c>
      <c r="B51" s="5"/>
      <c r="C51" s="5"/>
    </row>
    <row r="52" spans="1:3" x14ac:dyDescent="0.3">
      <c r="A52" s="1" t="s">
        <v>130</v>
      </c>
      <c r="B52" s="5">
        <f>'BS - Summary for Comm Reports'!N52</f>
        <v>12115586.289999999</v>
      </c>
      <c r="C52" s="5">
        <f>'BS - Summary for Comm Reports'!O52</f>
        <v>18950088.162083298</v>
      </c>
    </row>
    <row r="53" spans="1:3" x14ac:dyDescent="0.3">
      <c r="A53" s="1" t="s">
        <v>129</v>
      </c>
      <c r="B53" s="5">
        <f>'BS - Summary for Comm Reports'!N53</f>
        <v>4793979.3599999901</v>
      </c>
      <c r="C53" s="5">
        <f>'BS - Summary for Comm Reports'!O53</f>
        <v>4230063.0791666629</v>
      </c>
    </row>
    <row r="54" spans="1:3" x14ac:dyDescent="0.3">
      <c r="A54" s="1" t="s">
        <v>128</v>
      </c>
      <c r="B54" s="5">
        <f>'BS - Summary for Comm Reports'!N54</f>
        <v>4465138.42</v>
      </c>
      <c r="C54" s="5">
        <f>'BS - Summary for Comm Reports'!O54</f>
        <v>4363549.3904166669</v>
      </c>
    </row>
    <row r="55" spans="1:3" ht="15" thickBot="1" x14ac:dyDescent="0.35">
      <c r="A55" s="13" t="s">
        <v>127</v>
      </c>
      <c r="B55" s="2">
        <f>'BS - Summary for Comm Reports'!N55</f>
        <v>0</v>
      </c>
      <c r="C55" s="2">
        <f>'BS - Summary for Comm Reports'!O55</f>
        <v>1500000</v>
      </c>
    </row>
    <row r="56" spans="1:3" x14ac:dyDescent="0.3">
      <c r="A56" s="1" t="s">
        <v>126</v>
      </c>
      <c r="B56" s="5">
        <f>'BS - Summary for Comm Reports'!N56</f>
        <v>21374704.07</v>
      </c>
      <c r="C56" s="5">
        <f>'BS - Summary for Comm Reports'!O56</f>
        <v>29043700.631666642</v>
      </c>
    </row>
    <row r="57" spans="1:3" ht="7.5" customHeight="1" x14ac:dyDescent="0.3">
      <c r="A57" s="1"/>
      <c r="B57" s="5"/>
      <c r="C57" s="5"/>
    </row>
    <row r="58" spans="1:3" x14ac:dyDescent="0.3">
      <c r="A58" s="1" t="s">
        <v>125</v>
      </c>
      <c r="B58" s="5"/>
      <c r="C58" s="5"/>
    </row>
    <row r="59" spans="1:3" x14ac:dyDescent="0.3">
      <c r="A59" s="1" t="s">
        <v>124</v>
      </c>
      <c r="B59" s="5"/>
      <c r="C59" s="5"/>
    </row>
    <row r="60" spans="1:3" ht="6" customHeight="1" x14ac:dyDescent="0.3">
      <c r="A60" s="1"/>
      <c r="B60" s="5"/>
      <c r="C60" s="5"/>
    </row>
    <row r="61" spans="1:3" x14ac:dyDescent="0.3">
      <c r="A61" s="1" t="s">
        <v>123</v>
      </c>
      <c r="B61" s="5"/>
      <c r="C61" s="5"/>
    </row>
    <row r="62" spans="1:3" x14ac:dyDescent="0.3">
      <c r="A62" s="1" t="s">
        <v>122</v>
      </c>
      <c r="B62" s="5">
        <f>'BS - Summary for Comm Reports'!N62</f>
        <v>3259692.33</v>
      </c>
      <c r="C62" s="5">
        <f>'BS - Summary for Comm Reports'!O62</f>
        <v>3287181.553749999</v>
      </c>
    </row>
    <row r="63" spans="1:3" x14ac:dyDescent="0.3">
      <c r="A63" s="1" t="s">
        <v>121</v>
      </c>
      <c r="B63" s="5">
        <f>'BS - Summary for Comm Reports'!N63</f>
        <v>149268744.77000001</v>
      </c>
      <c r="C63" s="5">
        <f>'BS - Summary for Comm Reports'!O63</f>
        <v>202558536.35916638</v>
      </c>
    </row>
    <row r="64" spans="1:3" x14ac:dyDescent="0.3">
      <c r="A64" s="1" t="s">
        <v>120</v>
      </c>
      <c r="B64" s="5">
        <f>'BS - Summary for Comm Reports'!N64</f>
        <v>82531612.700000003</v>
      </c>
      <c r="C64" s="5">
        <f>'BS - Summary for Comm Reports'!O64</f>
        <v>75177124.378333285</v>
      </c>
    </row>
    <row r="65" spans="1:3" x14ac:dyDescent="0.3">
      <c r="A65" s="1" t="s">
        <v>119</v>
      </c>
      <c r="B65" s="5">
        <f>'BS - Summary for Comm Reports'!N65</f>
        <v>382341.64</v>
      </c>
      <c r="C65" s="5">
        <f>'BS - Summary for Comm Reports'!O65</f>
        <v>586664.17249999999</v>
      </c>
    </row>
    <row r="66" spans="1:3" x14ac:dyDescent="0.3">
      <c r="A66" s="1" t="s">
        <v>118</v>
      </c>
      <c r="B66" s="5">
        <f>'BS - Summary for Comm Reports'!N66</f>
        <v>0</v>
      </c>
      <c r="C66" s="5">
        <f>'BS - Summary for Comm Reports'!O66</f>
        <v>0</v>
      </c>
    </row>
    <row r="67" spans="1:3" x14ac:dyDescent="0.3">
      <c r="A67" s="1" t="s">
        <v>117</v>
      </c>
      <c r="B67" s="5">
        <f>'BS - Summary for Comm Reports'!N67</f>
        <v>126021172.26000001</v>
      </c>
      <c r="C67" s="5">
        <f>'BS - Summary for Comm Reports'!O67</f>
        <v>157185906.46666637</v>
      </c>
    </row>
    <row r="68" spans="1:3" x14ac:dyDescent="0.3">
      <c r="A68" s="1" t="s">
        <v>116</v>
      </c>
      <c r="B68" s="5">
        <f>'BS - Summary for Comm Reports'!N68</f>
        <v>153438.88</v>
      </c>
      <c r="C68" s="5">
        <f>'BS - Summary for Comm Reports'!O68</f>
        <v>58277.685833333329</v>
      </c>
    </row>
    <row r="69" spans="1:3" ht="15" thickBot="1" x14ac:dyDescent="0.35">
      <c r="A69" s="13" t="s">
        <v>115</v>
      </c>
      <c r="B69" s="2">
        <f>'BS - Summary for Comm Reports'!N69</f>
        <v>-1846464.4</v>
      </c>
      <c r="C69" s="2">
        <f>'BS - Summary for Comm Reports'!O69</f>
        <v>-11122379.292916639</v>
      </c>
    </row>
    <row r="70" spans="1:3" x14ac:dyDescent="0.3">
      <c r="A70" s="1" t="s">
        <v>114</v>
      </c>
      <c r="B70" s="5">
        <f>'BS - Summary for Comm Reports'!N70</f>
        <v>359770538.18000001</v>
      </c>
      <c r="C70" s="5">
        <f>'BS - Summary for Comm Reports'!O70</f>
        <v>427731311.32333302</v>
      </c>
    </row>
    <row r="71" spans="1:3" ht="7.5" customHeight="1" x14ac:dyDescent="0.3">
      <c r="A71" s="1"/>
      <c r="B71" s="5"/>
      <c r="C71" s="5"/>
    </row>
    <row r="72" spans="1:3" x14ac:dyDescent="0.3">
      <c r="A72" s="1" t="s">
        <v>113</v>
      </c>
      <c r="B72" s="5"/>
      <c r="C72" s="5"/>
    </row>
    <row r="73" spans="1:3" ht="15" thickBot="1" x14ac:dyDescent="0.35">
      <c r="A73" s="13" t="s">
        <v>112</v>
      </c>
      <c r="B73" s="2">
        <f>'BS - Summary for Comm Reports'!N73</f>
        <v>-9571222.2699999996</v>
      </c>
      <c r="C73" s="2">
        <f>'BS - Summary for Comm Reports'!O73</f>
        <v>-10120398.815833332</v>
      </c>
    </row>
    <row r="74" spans="1:3" x14ac:dyDescent="0.3">
      <c r="A74" s="1" t="s">
        <v>111</v>
      </c>
      <c r="B74" s="5">
        <f>'BS - Summary for Comm Reports'!N74</f>
        <v>-9571222.2699999996</v>
      </c>
      <c r="C74" s="5">
        <f>'BS - Summary for Comm Reports'!O74</f>
        <v>-10120398.815833332</v>
      </c>
    </row>
    <row r="75" spans="1:3" ht="11.25" customHeight="1" x14ac:dyDescent="0.3">
      <c r="A75" s="1"/>
      <c r="B75" s="5"/>
      <c r="C75" s="5"/>
    </row>
    <row r="76" spans="1:3" x14ac:dyDescent="0.3">
      <c r="A76" s="1" t="s">
        <v>110</v>
      </c>
      <c r="B76" s="5"/>
      <c r="C76" s="5"/>
    </row>
    <row r="77" spans="1:3" x14ac:dyDescent="0.3">
      <c r="A77" s="1" t="s">
        <v>109</v>
      </c>
      <c r="B77" s="5">
        <f>'BS - Summary for Comm Reports'!N77</f>
        <v>20023776.529999901</v>
      </c>
      <c r="C77" s="5">
        <f>'BS - Summary for Comm Reports'!O77</f>
        <v>19753934.641666647</v>
      </c>
    </row>
    <row r="78" spans="1:3" x14ac:dyDescent="0.3">
      <c r="A78" s="1" t="s">
        <v>108</v>
      </c>
      <c r="B78" s="5">
        <f>'BS - Summary for Comm Reports'!N78</f>
        <v>104049263.03</v>
      </c>
      <c r="C78" s="5">
        <f>'BS - Summary for Comm Reports'!O78</f>
        <v>88480143.750416651</v>
      </c>
    </row>
    <row r="79" spans="1:3" x14ac:dyDescent="0.3">
      <c r="A79" s="1" t="s">
        <v>107</v>
      </c>
      <c r="B79" s="5">
        <f>'BS - Summary for Comm Reports'!N79</f>
        <v>149552.1</v>
      </c>
      <c r="C79" s="5">
        <f>'BS - Summary for Comm Reports'!O79</f>
        <v>228039.97624999998</v>
      </c>
    </row>
    <row r="80" spans="1:3" x14ac:dyDescent="0.3">
      <c r="A80" s="1" t="s">
        <v>106</v>
      </c>
      <c r="B80" s="5">
        <f>'BS - Summary for Comm Reports'!N80</f>
        <v>4082.8</v>
      </c>
      <c r="C80" s="5">
        <f>'BS - Summary for Comm Reports'!O80</f>
        <v>10371.216666666669</v>
      </c>
    </row>
    <row r="81" spans="1:3" x14ac:dyDescent="0.3">
      <c r="A81" s="1" t="s">
        <v>105</v>
      </c>
      <c r="B81" s="5">
        <f>'BS - Summary for Comm Reports'!N81</f>
        <v>2638929.08</v>
      </c>
      <c r="C81" s="5">
        <f>'BS - Summary for Comm Reports'!O81</f>
        <v>3854381.4970833329</v>
      </c>
    </row>
    <row r="82" spans="1:3" x14ac:dyDescent="0.3">
      <c r="A82" s="1" t="s">
        <v>104</v>
      </c>
      <c r="B82" s="5">
        <f>'BS - Summary for Comm Reports'!N82</f>
        <v>40348459.340000004</v>
      </c>
      <c r="C82" s="5">
        <f>'BS - Summary for Comm Reports'!O82</f>
        <v>34459339.249583334</v>
      </c>
    </row>
    <row r="83" spans="1:3" ht="15" thickBot="1" x14ac:dyDescent="0.35">
      <c r="A83" s="13" t="s">
        <v>103</v>
      </c>
      <c r="B83" s="2">
        <f>'BS - Summary for Comm Reports'!N83</f>
        <v>23991.279999999999</v>
      </c>
      <c r="C83" s="2">
        <f>'BS - Summary for Comm Reports'!O83</f>
        <v>117456.16166666667</v>
      </c>
    </row>
    <row r="84" spans="1:3" x14ac:dyDescent="0.3">
      <c r="A84" s="1" t="s">
        <v>102</v>
      </c>
      <c r="B84" s="5">
        <f>'BS - Summary for Comm Reports'!N84</f>
        <v>167238054.16</v>
      </c>
      <c r="C84" s="5">
        <f>'BS - Summary for Comm Reports'!O84</f>
        <v>146903666.49333325</v>
      </c>
    </row>
    <row r="85" spans="1:3" ht="6" customHeight="1" x14ac:dyDescent="0.3">
      <c r="A85" s="1"/>
      <c r="B85" s="5"/>
      <c r="C85" s="5"/>
    </row>
    <row r="86" spans="1:3" x14ac:dyDescent="0.3">
      <c r="A86" s="1" t="s">
        <v>101</v>
      </c>
      <c r="B86" s="5"/>
      <c r="C86" s="5"/>
    </row>
    <row r="87" spans="1:3" x14ac:dyDescent="0.3">
      <c r="A87" s="1" t="s">
        <v>100</v>
      </c>
      <c r="B87" s="5">
        <f>'BS - Summary for Comm Reports'!N87</f>
        <v>15007637.6299999</v>
      </c>
      <c r="C87" s="5">
        <f>'BS - Summary for Comm Reports'!O87</f>
        <v>29076392.191666663</v>
      </c>
    </row>
    <row r="88" spans="1:3" ht="15" thickBot="1" x14ac:dyDescent="0.35">
      <c r="A88" s="13" t="s">
        <v>99</v>
      </c>
      <c r="B88" s="2">
        <f>'BS - Summary for Comm Reports'!N88</f>
        <v>0</v>
      </c>
      <c r="C88" s="2">
        <f>'BS - Summary for Comm Reports'!O88</f>
        <v>0</v>
      </c>
    </row>
    <row r="89" spans="1:3" x14ac:dyDescent="0.3">
      <c r="A89" s="1" t="s">
        <v>98</v>
      </c>
      <c r="B89" s="5">
        <f>'BS - Summary for Comm Reports'!N89</f>
        <v>15007637.6299999</v>
      </c>
      <c r="C89" s="5">
        <f>'BS - Summary for Comm Reports'!O89</f>
        <v>29076392.191666663</v>
      </c>
    </row>
    <row r="90" spans="1:3" ht="8.25" customHeight="1" x14ac:dyDescent="0.3">
      <c r="A90" s="1"/>
      <c r="B90" s="5"/>
      <c r="C90" s="5"/>
    </row>
    <row r="91" spans="1:3" x14ac:dyDescent="0.3">
      <c r="A91" s="1" t="s">
        <v>97</v>
      </c>
      <c r="B91" s="5"/>
      <c r="C91" s="5"/>
    </row>
    <row r="92" spans="1:3" x14ac:dyDescent="0.3">
      <c r="A92" s="1" t="s">
        <v>96</v>
      </c>
      <c r="B92" s="5">
        <f>'BS - Summary for Comm Reports'!N92</f>
        <v>23088162.129999999</v>
      </c>
      <c r="C92" s="5">
        <f>'BS - Summary for Comm Reports'!O92</f>
        <v>25078683.906666633</v>
      </c>
    </row>
    <row r="93" spans="1:3" x14ac:dyDescent="0.3">
      <c r="A93" s="1" t="s">
        <v>95</v>
      </c>
      <c r="B93" s="5">
        <f>'BS - Summary for Comm Reports'!N93</f>
        <v>23302850.359999999</v>
      </c>
      <c r="C93" s="5">
        <f>'BS - Summary for Comm Reports'!O93</f>
        <v>7217785.4637500001</v>
      </c>
    </row>
    <row r="94" spans="1:3" ht="15" thickBot="1" x14ac:dyDescent="0.35">
      <c r="A94" s="13" t="s">
        <v>76</v>
      </c>
      <c r="B94" s="2">
        <f>'BS - Summary for Comm Reports'!N94</f>
        <v>5732.52</v>
      </c>
      <c r="C94" s="2">
        <f>'BS - Summary for Comm Reports'!O94</f>
        <v>7910.7345833333338</v>
      </c>
    </row>
    <row r="95" spans="1:3" x14ac:dyDescent="0.3">
      <c r="A95" s="1" t="s">
        <v>94</v>
      </c>
      <c r="B95" s="5">
        <f>'BS - Summary for Comm Reports'!N95</f>
        <v>46396745.009999998</v>
      </c>
      <c r="C95" s="5">
        <f>'BS - Summary for Comm Reports'!O95</f>
        <v>32304380.104999959</v>
      </c>
    </row>
    <row r="96" spans="1:3" ht="9" customHeight="1" x14ac:dyDescent="0.3">
      <c r="A96" s="1"/>
      <c r="B96" s="5"/>
      <c r="C96" s="5"/>
    </row>
    <row r="97" spans="1:7" x14ac:dyDescent="0.3">
      <c r="A97" s="1" t="s">
        <v>93</v>
      </c>
      <c r="B97" s="5"/>
      <c r="C97" s="5"/>
      <c r="F97" s="16"/>
    </row>
    <row r="98" spans="1:7" x14ac:dyDescent="0.3">
      <c r="A98" s="1" t="s">
        <v>92</v>
      </c>
      <c r="B98" s="5">
        <f>'BS - Summary for Comm Reports'!N98</f>
        <v>564368436.50999999</v>
      </c>
      <c r="C98" s="5">
        <f>'BS - Summary for Comm Reports'!O98</f>
        <v>575608842.44500005</v>
      </c>
      <c r="F98" s="16"/>
      <c r="G98" s="16"/>
    </row>
    <row r="99" spans="1:7" ht="6" customHeight="1" x14ac:dyDescent="0.3">
      <c r="A99" s="1"/>
      <c r="B99" s="5"/>
      <c r="C99" s="5"/>
      <c r="F99" s="16"/>
      <c r="G99" s="16"/>
    </row>
    <row r="100" spans="1:7" x14ac:dyDescent="0.3">
      <c r="A100" s="1" t="s">
        <v>91</v>
      </c>
      <c r="B100" s="5">
        <f>'BS - Summary for Comm Reports'!N100</f>
        <v>1164584893.29</v>
      </c>
      <c r="C100" s="5">
        <f>'BS - Summary for Comm Reports'!O100</f>
        <v>1230547894.3741639</v>
      </c>
      <c r="F100" s="16"/>
      <c r="G100" s="16"/>
    </row>
    <row r="101" spans="1:7" ht="9" customHeight="1" x14ac:dyDescent="0.3">
      <c r="A101" s="1"/>
      <c r="B101" s="5"/>
      <c r="C101" s="5"/>
      <c r="F101" s="16"/>
      <c r="G101" s="16"/>
    </row>
    <row r="102" spans="1:7" x14ac:dyDescent="0.3">
      <c r="A102" s="1" t="s">
        <v>90</v>
      </c>
      <c r="B102" s="5"/>
      <c r="C102" s="5"/>
      <c r="F102" s="16"/>
      <c r="G102" s="16"/>
    </row>
    <row r="103" spans="1:7" x14ac:dyDescent="0.3">
      <c r="A103" s="10" t="s">
        <v>89</v>
      </c>
      <c r="B103" s="5">
        <f>'BS - Summary for Comm Reports'!N103</f>
        <v>20162914.789999999</v>
      </c>
      <c r="C103" s="5">
        <f>'BS - Summary for Comm Reports'!O103</f>
        <v>20162233.841249999</v>
      </c>
      <c r="F103" s="16"/>
      <c r="G103" s="16"/>
    </row>
    <row r="104" spans="1:7" x14ac:dyDescent="0.3">
      <c r="A104" s="1" t="s">
        <v>88</v>
      </c>
      <c r="B104" s="5">
        <f>'BS - Summary for Comm Reports'!N104</f>
        <v>3309431.3499999898</v>
      </c>
      <c r="C104" s="5">
        <f>'BS - Summary for Comm Reports'!O104</f>
        <v>9785561.9062499981</v>
      </c>
    </row>
    <row r="105" spans="1:7" x14ac:dyDescent="0.3">
      <c r="A105" s="1" t="s">
        <v>87</v>
      </c>
      <c r="B105" s="5">
        <f>'BS - Summary for Comm Reports'!N105</f>
        <v>-3299085.9</v>
      </c>
      <c r="C105" s="5">
        <f>'BS - Summary for Comm Reports'!O105</f>
        <v>-8483302.0899999756</v>
      </c>
    </row>
    <row r="106" spans="1:7" x14ac:dyDescent="0.3">
      <c r="A106" s="1" t="s">
        <v>86</v>
      </c>
      <c r="B106" s="5">
        <f>'BS - Summary for Comm Reports'!N106</f>
        <v>3299085.9</v>
      </c>
      <c r="C106" s="5">
        <f>'BS - Summary for Comm Reports'!O106</f>
        <v>8483302.0899999756</v>
      </c>
    </row>
    <row r="107" spans="1:7" x14ac:dyDescent="0.3">
      <c r="A107" s="1" t="s">
        <v>85</v>
      </c>
      <c r="B107" s="5">
        <f>'BS - Summary for Comm Reports'!N107</f>
        <v>5408675.6200000001</v>
      </c>
      <c r="C107" s="5">
        <f>'BS - Summary for Comm Reports'!O107</f>
        <v>6658202.9849999994</v>
      </c>
    </row>
    <row r="108" spans="1:7" x14ac:dyDescent="0.3">
      <c r="A108" s="1" t="s">
        <v>84</v>
      </c>
      <c r="B108" s="5">
        <f>'BS - Summary for Comm Reports'!N108</f>
        <v>0</v>
      </c>
      <c r="C108" s="5">
        <f>'BS - Summary for Comm Reports'!O108</f>
        <v>0</v>
      </c>
    </row>
    <row r="109" spans="1:7" x14ac:dyDescent="0.3">
      <c r="A109" s="1" t="s">
        <v>83</v>
      </c>
      <c r="B109" s="5">
        <f>'BS - Summary for Comm Reports'!N109</f>
        <v>27866389.539999999</v>
      </c>
      <c r="C109" s="5">
        <f>'BS - Summary for Comm Reports'!O109</f>
        <v>29298606.068333294</v>
      </c>
    </row>
    <row r="110" spans="1:7" x14ac:dyDescent="0.3">
      <c r="A110" s="1" t="s">
        <v>82</v>
      </c>
      <c r="B110" s="5">
        <f>'BS - Summary for Comm Reports'!N110</f>
        <v>120682992.14999899</v>
      </c>
      <c r="C110" s="5">
        <f>'BS - Summary for Comm Reports'!O110</f>
        <v>123187221.22999942</v>
      </c>
    </row>
    <row r="111" spans="1:7" x14ac:dyDescent="0.3">
      <c r="A111" s="1" t="s">
        <v>81</v>
      </c>
      <c r="B111" s="5">
        <f>'BS - Summary for Comm Reports'!N111</f>
        <v>6512532.5099999998</v>
      </c>
      <c r="C111" s="5">
        <f>'BS - Summary for Comm Reports'!O111</f>
        <v>9076682.6437499896</v>
      </c>
    </row>
    <row r="112" spans="1:7" x14ac:dyDescent="0.3">
      <c r="A112" s="1" t="s">
        <v>80</v>
      </c>
      <c r="B112" s="5">
        <f>'BS - Summary for Comm Reports'!N112</f>
        <v>50586415.949999899</v>
      </c>
      <c r="C112" s="5">
        <f>'BS - Summary for Comm Reports'!O112</f>
        <v>51599994.90374998</v>
      </c>
    </row>
    <row r="113" spans="1:3" x14ac:dyDescent="0.3">
      <c r="A113" s="1" t="s">
        <v>79</v>
      </c>
      <c r="B113" s="5">
        <f>'BS - Summary for Comm Reports'!N113</f>
        <v>577302639.74000001</v>
      </c>
      <c r="C113" s="5">
        <f>'BS - Summary for Comm Reports'!O113</f>
        <v>565257630.31916666</v>
      </c>
    </row>
    <row r="114" spans="1:3" x14ac:dyDescent="0.3">
      <c r="A114" s="1" t="s">
        <v>78</v>
      </c>
      <c r="B114" s="5">
        <f>'BS - Summary for Comm Reports'!N114</f>
        <v>0</v>
      </c>
      <c r="C114" s="5">
        <f>'BS - Summary for Comm Reports'!O114</f>
        <v>0</v>
      </c>
    </row>
    <row r="115" spans="1:3" x14ac:dyDescent="0.3">
      <c r="A115" s="1" t="s">
        <v>77</v>
      </c>
      <c r="B115" s="5">
        <f>'BS - Summary for Comm Reports'!N115</f>
        <v>434193.11</v>
      </c>
      <c r="C115" s="5">
        <f>'BS - Summary for Comm Reports'!O115</f>
        <v>-445293.21750000009</v>
      </c>
    </row>
    <row r="116" spans="1:3" x14ac:dyDescent="0.3">
      <c r="A116" s="1" t="s">
        <v>76</v>
      </c>
      <c r="B116" s="5">
        <f>'BS - Summary for Comm Reports'!N116</f>
        <v>226853103.329999</v>
      </c>
      <c r="C116" s="5">
        <f>'BS - Summary for Comm Reports'!O116</f>
        <v>232885642.75458285</v>
      </c>
    </row>
    <row r="117" spans="1:3" x14ac:dyDescent="0.3">
      <c r="A117" s="1" t="s">
        <v>75</v>
      </c>
      <c r="B117" s="5">
        <f>'BS - Summary for Comm Reports'!N117</f>
        <v>432310.33</v>
      </c>
      <c r="C117" s="5">
        <f>'BS - Summary for Comm Reports'!O117</f>
        <v>543733.77333333332</v>
      </c>
    </row>
    <row r="118" spans="1:3" ht="15" thickBot="1" x14ac:dyDescent="0.35">
      <c r="A118" s="13" t="s">
        <v>74</v>
      </c>
      <c r="B118" s="2">
        <f>'BS - Summary for Comm Reports'!N118</f>
        <v>42891619.309999898</v>
      </c>
      <c r="C118" s="2">
        <f>'BS - Summary for Comm Reports'!O118</f>
        <v>44286693.469999976</v>
      </c>
    </row>
    <row r="119" spans="1:3" x14ac:dyDescent="0.3">
      <c r="A119" s="1" t="s">
        <v>73</v>
      </c>
      <c r="B119" s="5">
        <f>'BS - Summary for Comm Reports'!N119</f>
        <v>1082443217.73</v>
      </c>
      <c r="C119" s="5">
        <f>'BS - Summary for Comm Reports'!O119</f>
        <v>1092296910.6779168</v>
      </c>
    </row>
    <row r="120" spans="1:3" ht="6.75" customHeight="1" x14ac:dyDescent="0.3">
      <c r="A120" s="1"/>
      <c r="B120" s="5"/>
      <c r="C120" s="5"/>
    </row>
    <row r="121" spans="1:3" ht="15" thickBot="1" x14ac:dyDescent="0.35">
      <c r="A121" s="8" t="s">
        <v>72</v>
      </c>
      <c r="B121" s="14">
        <f>'BS - Summary for Comm Reports'!N121+1</f>
        <v>11215491566.4599</v>
      </c>
      <c r="C121" s="14">
        <f>'BS - Summary for Comm Reports'!O121</f>
        <v>11120825744.305414</v>
      </c>
    </row>
    <row r="122" spans="1:3" ht="11.25" customHeight="1" thickTop="1" x14ac:dyDescent="0.3">
      <c r="A122" s="1"/>
      <c r="B122" s="5"/>
      <c r="C122" s="5"/>
    </row>
    <row r="123" spans="1:3" x14ac:dyDescent="0.3">
      <c r="A123" s="1" t="s">
        <v>71</v>
      </c>
      <c r="B123" s="5"/>
      <c r="C123" s="5"/>
    </row>
    <row r="124" spans="1:3" x14ac:dyDescent="0.3">
      <c r="A124" s="1" t="s">
        <v>70</v>
      </c>
      <c r="B124" s="5"/>
      <c r="C124" s="5"/>
    </row>
    <row r="125" spans="1:3" x14ac:dyDescent="0.3">
      <c r="A125" s="1" t="s">
        <v>69</v>
      </c>
      <c r="B125" s="5">
        <f>'BS - Summary for Comm Reports'!N125</f>
        <v>-352790.69</v>
      </c>
      <c r="C125" s="5">
        <f>'BS - Summary for Comm Reports'!O125</f>
        <v>-734657.62333333155</v>
      </c>
    </row>
    <row r="126" spans="1:3" x14ac:dyDescent="0.3">
      <c r="A126" s="1" t="s">
        <v>68</v>
      </c>
      <c r="B126" s="5">
        <f>'BS - Summary for Comm Reports'!N126</f>
        <v>-49966219.019999899</v>
      </c>
      <c r="C126" s="5">
        <f>'BS - Summary for Comm Reports'!O126</f>
        <v>-110594259.01666664</v>
      </c>
    </row>
    <row r="127" spans="1:3" x14ac:dyDescent="0.3">
      <c r="A127" s="1" t="s">
        <v>67</v>
      </c>
      <c r="B127" s="5">
        <f>'BS - Summary for Comm Reports'!N127</f>
        <v>0</v>
      </c>
      <c r="C127" s="5">
        <f>'BS - Summary for Comm Reports'!O127</f>
        <v>0</v>
      </c>
    </row>
    <row r="128" spans="1:3" x14ac:dyDescent="0.3">
      <c r="A128" s="1" t="s">
        <v>66</v>
      </c>
      <c r="B128" s="5">
        <f>'BS - Summary for Comm Reports'!N128</f>
        <v>-172000000</v>
      </c>
      <c r="C128" s="5">
        <f>'BS - Summary for Comm Reports'!O128</f>
        <v>-58312833.333333336</v>
      </c>
    </row>
    <row r="129" spans="1:3" x14ac:dyDescent="0.3">
      <c r="A129" s="1" t="s">
        <v>65</v>
      </c>
      <c r="B129" s="5">
        <f>'BS - Summary for Comm Reports'!N129</f>
        <v>-267240580.34999999</v>
      </c>
      <c r="C129" s="5">
        <f>'BS - Summary for Comm Reports'!O129</f>
        <v>-243572181.41916636</v>
      </c>
    </row>
    <row r="130" spans="1:3" x14ac:dyDescent="0.3">
      <c r="A130" s="1" t="s">
        <v>64</v>
      </c>
      <c r="B130" s="5">
        <f>'BS - Summary for Comm Reports'!N130</f>
        <v>0</v>
      </c>
      <c r="C130" s="5">
        <f>'BS - Summary for Comm Reports'!O130</f>
        <v>0</v>
      </c>
    </row>
    <row r="131" spans="1:3" x14ac:dyDescent="0.3">
      <c r="A131" s="1" t="s">
        <v>63</v>
      </c>
      <c r="B131" s="5">
        <f>'BS - Summary for Comm Reports'!N131</f>
        <v>0</v>
      </c>
      <c r="C131" s="5">
        <f>'BS - Summary for Comm Reports'!O131</f>
        <v>0</v>
      </c>
    </row>
    <row r="132" spans="1:3" x14ac:dyDescent="0.3">
      <c r="A132" s="1" t="s">
        <v>62</v>
      </c>
      <c r="B132" s="5">
        <f>'BS - Summary for Comm Reports'!N132</f>
        <v>-41476101.399999999</v>
      </c>
      <c r="C132" s="5">
        <f>'BS - Summary for Comm Reports'!O132</f>
        <v>-34305054.392916657</v>
      </c>
    </row>
    <row r="133" spans="1:3" x14ac:dyDescent="0.3">
      <c r="A133" s="1" t="s">
        <v>61</v>
      </c>
      <c r="B133" s="5">
        <f>'BS - Summary for Comm Reports'!N133</f>
        <v>-78381284.090000004</v>
      </c>
      <c r="C133" s="5">
        <f>'BS - Summary for Comm Reports'!O133</f>
        <v>-106040536.53416641</v>
      </c>
    </row>
    <row r="134" spans="1:3" x14ac:dyDescent="0.3">
      <c r="A134" s="1" t="s">
        <v>60</v>
      </c>
      <c r="B134" s="5">
        <f>'BS - Summary for Comm Reports'!N134</f>
        <v>-55930702.199999899</v>
      </c>
      <c r="C134" s="5">
        <f>'BS - Summary for Comm Reports'!O134</f>
        <v>-57657709.763333298</v>
      </c>
    </row>
    <row r="135" spans="1:3" x14ac:dyDescent="0.3">
      <c r="A135" s="1" t="s">
        <v>59</v>
      </c>
      <c r="B135" s="5">
        <f>'BS - Summary for Comm Reports'!N135</f>
        <v>0</v>
      </c>
      <c r="C135" s="5">
        <f>'BS - Summary for Comm Reports'!O135</f>
        <v>0</v>
      </c>
    </row>
    <row r="136" spans="1:3" x14ac:dyDescent="0.3">
      <c r="A136" s="1" t="s">
        <v>58</v>
      </c>
      <c r="B136" s="5">
        <f>'BS - Summary for Comm Reports'!N136</f>
        <v>-1270321.02</v>
      </c>
      <c r="C136" s="5">
        <f>'BS - Summary for Comm Reports'!O136</f>
        <v>-1228021.0441666653</v>
      </c>
    </row>
    <row r="137" spans="1:3" x14ac:dyDescent="0.3">
      <c r="A137" s="1" t="s">
        <v>57</v>
      </c>
      <c r="B137" s="5">
        <f>'BS - Summary for Comm Reports'!N137</f>
        <v>-27718311.3699999</v>
      </c>
      <c r="C137" s="5">
        <f>'BS - Summary for Comm Reports'!O137</f>
        <v>-28680489.235416666</v>
      </c>
    </row>
    <row r="138" spans="1:3" ht="15" thickBot="1" x14ac:dyDescent="0.35">
      <c r="A138" s="13" t="s">
        <v>56</v>
      </c>
      <c r="B138" s="2">
        <f>'BS - Summary for Comm Reports'!N138</f>
        <v>0</v>
      </c>
      <c r="C138" s="2">
        <f>'BS - Summary for Comm Reports'!O138</f>
        <v>-189115.43416666667</v>
      </c>
    </row>
    <row r="139" spans="1:3" x14ac:dyDescent="0.3">
      <c r="A139" s="1" t="s">
        <v>55</v>
      </c>
      <c r="B139" s="5">
        <f>'BS - Summary for Comm Reports'!N139</f>
        <v>-694336310.13999999</v>
      </c>
      <c r="C139" s="5">
        <f>'BS - Summary for Comm Reports'!O139</f>
        <v>-641314857.7966665</v>
      </c>
    </row>
    <row r="140" spans="1:3" ht="12" customHeight="1" x14ac:dyDescent="0.3">
      <c r="A140" s="1"/>
      <c r="B140" s="5"/>
      <c r="C140" s="5"/>
    </row>
    <row r="141" spans="1:3" x14ac:dyDescent="0.3">
      <c r="A141" s="1" t="s">
        <v>54</v>
      </c>
      <c r="B141" s="5"/>
      <c r="C141" s="5"/>
    </row>
    <row r="142" spans="1:3" x14ac:dyDescent="0.3">
      <c r="A142" s="1" t="s">
        <v>53</v>
      </c>
      <c r="B142" s="5"/>
      <c r="C142" s="5"/>
    </row>
    <row r="143" spans="1:3" ht="15" thickBot="1" x14ac:dyDescent="0.35">
      <c r="A143" s="13" t="s">
        <v>48</v>
      </c>
      <c r="B143" s="2">
        <f>'BS - Summary for Comm Reports'!N143</f>
        <v>-68624721.790000007</v>
      </c>
      <c r="C143" s="2">
        <f>'BS - Summary for Comm Reports'!O143</f>
        <v>-70002824.639166668</v>
      </c>
    </row>
    <row r="144" spans="1:3" x14ac:dyDescent="0.3">
      <c r="A144" s="1" t="s">
        <v>52</v>
      </c>
      <c r="B144" s="5">
        <f>'BS - Summary for Comm Reports'!N144</f>
        <v>-68624721.790000007</v>
      </c>
      <c r="C144" s="5">
        <f>'BS - Summary for Comm Reports'!O144</f>
        <v>-70002824.639166668</v>
      </c>
    </row>
    <row r="145" spans="1:3" ht="9" customHeight="1" x14ac:dyDescent="0.3">
      <c r="A145" s="1"/>
      <c r="B145" s="5"/>
      <c r="C145" s="5"/>
    </row>
    <row r="146" spans="1:3" x14ac:dyDescent="0.3">
      <c r="A146" s="1" t="s">
        <v>51</v>
      </c>
      <c r="B146" s="5"/>
      <c r="C146" s="5"/>
    </row>
    <row r="147" spans="1:3" x14ac:dyDescent="0.3">
      <c r="A147" s="1" t="s">
        <v>50</v>
      </c>
      <c r="B147" s="5"/>
      <c r="C147" s="5"/>
    </row>
    <row r="148" spans="1:3" x14ac:dyDescent="0.3">
      <c r="A148" s="1" t="s">
        <v>49</v>
      </c>
      <c r="B148" s="5">
        <f>'BS - Summary for Comm Reports'!N148</f>
        <v>-1875726117.5799999</v>
      </c>
      <c r="C148" s="5">
        <f>'BS - Summary for Comm Reports'!O148</f>
        <v>-1814935208.9595814</v>
      </c>
    </row>
    <row r="149" spans="1:3" ht="15" thickBot="1" x14ac:dyDescent="0.35">
      <c r="A149" s="13" t="s">
        <v>48</v>
      </c>
      <c r="B149" s="2">
        <f>'BS - Summary for Comm Reports'!N149</f>
        <v>-297497139.14999998</v>
      </c>
      <c r="C149" s="2">
        <f>'BS - Summary for Comm Reports'!O149</f>
        <v>-301459011.78416657</v>
      </c>
    </row>
    <row r="150" spans="1:3" x14ac:dyDescent="0.3">
      <c r="A150" s="1" t="s">
        <v>47</v>
      </c>
      <c r="B150" s="5">
        <f>'BS - Summary for Comm Reports'!N150</f>
        <v>-2173223256.73</v>
      </c>
      <c r="C150" s="5">
        <f>'BS - Summary for Comm Reports'!O150</f>
        <v>-2116394220.7437499</v>
      </c>
    </row>
    <row r="151" spans="1:3" ht="9" customHeight="1" x14ac:dyDescent="0.3">
      <c r="A151" s="1"/>
      <c r="B151" s="5"/>
      <c r="C151" s="5"/>
    </row>
    <row r="152" spans="1:3" x14ac:dyDescent="0.3">
      <c r="A152" s="1" t="s">
        <v>46</v>
      </c>
      <c r="B152" s="5">
        <f>'BS - Summary for Comm Reports'!N152</f>
        <v>-2241847978.52</v>
      </c>
      <c r="C152" s="5">
        <f>'BS - Summary for Comm Reports'!O152</f>
        <v>-2186397045.382916</v>
      </c>
    </row>
    <row r="153" spans="1:3" ht="9" customHeight="1" x14ac:dyDescent="0.3">
      <c r="A153" s="1"/>
      <c r="B153" s="5"/>
      <c r="C153" s="5"/>
    </row>
    <row r="154" spans="1:3" x14ac:dyDescent="0.3">
      <c r="A154" s="1" t="s">
        <v>45</v>
      </c>
      <c r="B154" s="5"/>
      <c r="C154" s="5"/>
    </row>
    <row r="155" spans="1:3" x14ac:dyDescent="0.3">
      <c r="A155" s="1" t="s">
        <v>44</v>
      </c>
      <c r="B155" s="5">
        <f>'BS - Summary for Comm Reports'!N155</f>
        <v>0</v>
      </c>
      <c r="C155" s="5">
        <f>'BS - Summary for Comm Reports'!O155</f>
        <v>0</v>
      </c>
    </row>
    <row r="156" spans="1:3" x14ac:dyDescent="0.3">
      <c r="A156" s="1" t="s">
        <v>43</v>
      </c>
      <c r="B156" s="5">
        <f>'BS - Summary for Comm Reports'!N156</f>
        <v>-20417406.710000001</v>
      </c>
      <c r="C156" s="5">
        <f>'BS - Summary for Comm Reports'!O156</f>
        <v>-34367248.10458333</v>
      </c>
    </row>
    <row r="157" spans="1:3" x14ac:dyDescent="0.3">
      <c r="A157" s="1" t="s">
        <v>42</v>
      </c>
      <c r="B157" s="5">
        <f>'BS - Summary for Comm Reports'!N157</f>
        <v>-528000</v>
      </c>
      <c r="C157" s="5">
        <f>'BS - Summary for Comm Reports'!O157</f>
        <v>-285083.33333333331</v>
      </c>
    </row>
    <row r="158" spans="1:3" x14ac:dyDescent="0.3">
      <c r="A158" s="1" t="s">
        <v>41</v>
      </c>
      <c r="B158" s="5">
        <f>'BS - Summary for Comm Reports'!N158</f>
        <v>-81391389.170000002</v>
      </c>
      <c r="C158" s="5">
        <f>'BS - Summary for Comm Reports'!O158</f>
        <v>-102436651.06416665</v>
      </c>
    </row>
    <row r="159" spans="1:3" x14ac:dyDescent="0.3">
      <c r="A159" s="1" t="s">
        <v>40</v>
      </c>
      <c r="B159" s="5">
        <f>'BS - Summary for Comm Reports'!N159</f>
        <v>-288144417.69</v>
      </c>
      <c r="C159" s="5">
        <f>'BS - Summary for Comm Reports'!O159</f>
        <v>-287626312.76041669</v>
      </c>
    </row>
    <row r="160" spans="1:3" x14ac:dyDescent="0.3">
      <c r="A160" s="1" t="s">
        <v>39</v>
      </c>
      <c r="B160" s="5">
        <f>'BS - Summary for Comm Reports'!N160</f>
        <v>0</v>
      </c>
      <c r="C160" s="5">
        <f>'BS - Summary for Comm Reports'!O160</f>
        <v>0</v>
      </c>
    </row>
    <row r="161" spans="1:3" x14ac:dyDescent="0.3">
      <c r="A161" s="1" t="s">
        <v>38</v>
      </c>
      <c r="B161" s="5">
        <f>'BS - Summary for Comm Reports'!N161</f>
        <v>-102132315.61999901</v>
      </c>
      <c r="C161" s="5">
        <f>'BS - Summary for Comm Reports'!O161</f>
        <v>-92531822.195416555</v>
      </c>
    </row>
    <row r="162" spans="1:3" x14ac:dyDescent="0.3">
      <c r="A162" s="1" t="s">
        <v>37</v>
      </c>
      <c r="B162" s="5">
        <f>'BS - Summary for Comm Reports'!N162</f>
        <v>-84105178.709999993</v>
      </c>
      <c r="C162" s="5">
        <f>'BS - Summary for Comm Reports'!O162</f>
        <v>-75580381.634999961</v>
      </c>
    </row>
    <row r="163" spans="1:3" x14ac:dyDescent="0.3">
      <c r="A163" s="1" t="s">
        <v>36</v>
      </c>
      <c r="B163" s="5">
        <f>'BS - Summary for Comm Reports'!N163</f>
        <v>-371095230.93000001</v>
      </c>
      <c r="C163" s="5">
        <f>'BS - Summary for Comm Reports'!O163</f>
        <v>-358723385.31791639</v>
      </c>
    </row>
    <row r="164" spans="1:3" x14ac:dyDescent="0.3">
      <c r="A164" s="1" t="s">
        <v>35</v>
      </c>
      <c r="B164" s="5">
        <f>'BS - Summary for Comm Reports'!N164</f>
        <v>-125490004.56999999</v>
      </c>
      <c r="C164" s="5">
        <f>'BS - Summary for Comm Reports'!O164</f>
        <v>-131176562.50999975</v>
      </c>
    </row>
    <row r="165" spans="1:3" x14ac:dyDescent="0.3">
      <c r="A165" s="1" t="s">
        <v>34</v>
      </c>
      <c r="B165" s="5">
        <f>'BS - Summary for Comm Reports'!N165</f>
        <v>-3056782.6599999899</v>
      </c>
      <c r="C165" s="5">
        <f>'BS - Summary for Comm Reports'!O165</f>
        <v>-3305302.0487499982</v>
      </c>
    </row>
    <row r="166" spans="1:3" ht="15" thickBot="1" x14ac:dyDescent="0.35">
      <c r="A166" s="13" t="s">
        <v>33</v>
      </c>
      <c r="B166" s="2">
        <f>'BS - Summary for Comm Reports'!N166</f>
        <v>142319.78</v>
      </c>
      <c r="C166" s="2">
        <f>'BS - Summary for Comm Reports'!O166</f>
        <v>7185.3908333333338</v>
      </c>
    </row>
    <row r="167" spans="1:3" x14ac:dyDescent="0.3">
      <c r="A167" s="1" t="s">
        <v>32</v>
      </c>
      <c r="B167" s="5">
        <f>'BS - Summary for Comm Reports'!N167</f>
        <v>-1076218406.28</v>
      </c>
      <c r="C167" s="5">
        <f>'BS - Summary for Comm Reports'!O167</f>
        <v>-1086025563.5787489</v>
      </c>
    </row>
    <row r="168" spans="1:3" ht="9.75" customHeight="1" x14ac:dyDescent="0.3">
      <c r="A168" s="1"/>
      <c r="B168" s="5"/>
      <c r="C168" s="5"/>
    </row>
    <row r="169" spans="1:3" x14ac:dyDescent="0.3">
      <c r="A169" s="1" t="s">
        <v>31</v>
      </c>
      <c r="B169" s="5"/>
      <c r="C169" s="5"/>
    </row>
    <row r="170" spans="1:3" x14ac:dyDescent="0.3">
      <c r="A170" s="1" t="s">
        <v>30</v>
      </c>
      <c r="B170" s="5"/>
      <c r="C170" s="5"/>
    </row>
    <row r="171" spans="1:3" x14ac:dyDescent="0.3">
      <c r="A171" s="1" t="s">
        <v>29</v>
      </c>
      <c r="B171" s="5"/>
      <c r="C171" s="5"/>
    </row>
    <row r="172" spans="1:3" x14ac:dyDescent="0.3">
      <c r="A172" s="1" t="s">
        <v>28</v>
      </c>
      <c r="B172" s="5">
        <f>'BS - Summary for Comm Reports'!N172</f>
        <v>-859037.91</v>
      </c>
      <c r="C172" s="5">
        <f>'BS - Summary for Comm Reports'!O172</f>
        <v>-859037.91</v>
      </c>
    </row>
    <row r="173" spans="1:3" x14ac:dyDescent="0.3">
      <c r="A173" s="1" t="s">
        <v>27</v>
      </c>
      <c r="B173" s="5">
        <f>'BS - Summary for Comm Reports'!N173</f>
        <v>-478145249.86999899</v>
      </c>
      <c r="C173" s="5">
        <f>'BS - Summary for Comm Reports'!O173</f>
        <v>-478145249.86999899</v>
      </c>
    </row>
    <row r="174" spans="1:3" x14ac:dyDescent="0.3">
      <c r="A174" s="1" t="s">
        <v>26</v>
      </c>
      <c r="B174" s="5">
        <f>'BS - Summary for Comm Reports'!N174</f>
        <v>-2804096691.4699998</v>
      </c>
      <c r="C174" s="5">
        <f>'BS - Summary for Comm Reports'!O174</f>
        <v>-2804096691.4700003</v>
      </c>
    </row>
    <row r="175" spans="1:3" x14ac:dyDescent="0.3">
      <c r="A175" s="1" t="s">
        <v>25</v>
      </c>
      <c r="B175" s="5">
        <f>'BS - Summary for Comm Reports'!N175</f>
        <v>7133879.4000000004</v>
      </c>
      <c r="C175" s="5">
        <f>'BS - Summary for Comm Reports'!O175</f>
        <v>7133879.4000000013</v>
      </c>
    </row>
    <row r="176" spans="1:3" x14ac:dyDescent="0.3">
      <c r="A176" s="1" t="s">
        <v>24</v>
      </c>
      <c r="B176" s="5">
        <f>'BS - Summary for Comm Reports'!N176</f>
        <v>-20239166</v>
      </c>
      <c r="C176" s="5">
        <f>'BS - Summary for Comm Reports'!O176</f>
        <v>-15836659.708333334</v>
      </c>
    </row>
    <row r="177" spans="1:3" x14ac:dyDescent="0.3">
      <c r="A177" s="1" t="s">
        <v>23</v>
      </c>
      <c r="B177" s="5">
        <f>'BS - Summary for Comm Reports'!N177</f>
        <v>-237035697.34999901</v>
      </c>
      <c r="C177" s="5">
        <f>'BS - Summary for Comm Reports'!O177</f>
        <v>-231435555.69499967</v>
      </c>
    </row>
    <row r="178" spans="1:3" x14ac:dyDescent="0.3">
      <c r="A178" s="1" t="s">
        <v>22</v>
      </c>
      <c r="B178" s="5">
        <f>'BS - Summary for Comm Reports'!N178</f>
        <v>14852840</v>
      </c>
      <c r="C178" s="5">
        <f>'BS - Summary for Comm Reports'!O178</f>
        <v>14753896.166666666</v>
      </c>
    </row>
    <row r="179" spans="1:3" x14ac:dyDescent="0.3">
      <c r="A179" s="1" t="s">
        <v>21</v>
      </c>
      <c r="B179" s="5">
        <f>'BS - Summary for Comm Reports'!N179</f>
        <v>141989923.13</v>
      </c>
      <c r="C179" s="5">
        <f>'BS - Summary for Comm Reports'!O179</f>
        <v>148535212.66958299</v>
      </c>
    </row>
    <row r="180" spans="1:3" x14ac:dyDescent="0.3">
      <c r="A180" s="1" t="s">
        <v>20</v>
      </c>
      <c r="B180" s="5">
        <f>'BS - Summary for Comm Reports'!N180</f>
        <v>-256382152</v>
      </c>
      <c r="C180" s="5">
        <f>'BS - Summary for Comm Reports'!O180</f>
        <v>-203198975.12041619</v>
      </c>
    </row>
    <row r="181" spans="1:3" x14ac:dyDescent="0.3">
      <c r="A181" s="1" t="s">
        <v>19</v>
      </c>
      <c r="B181" s="5">
        <f>'BS - Summary for Comm Reports'!N181</f>
        <v>195864996</v>
      </c>
      <c r="C181" s="5">
        <f>'BS - Summary for Comm Reports'!O181</f>
        <v>122201292.60250001</v>
      </c>
    </row>
    <row r="182" spans="1:3" ht="15" thickBot="1" x14ac:dyDescent="0.35">
      <c r="A182" s="13" t="s">
        <v>18</v>
      </c>
      <c r="B182" s="2">
        <f>'BS - Summary for Comm Reports'!N182</f>
        <v>5848610</v>
      </c>
      <c r="C182" s="2">
        <f>'BS - Summary for Comm Reports'!O182</f>
        <v>5848610</v>
      </c>
    </row>
    <row r="183" spans="1:3" x14ac:dyDescent="0.3">
      <c r="A183" s="1" t="s">
        <v>17</v>
      </c>
      <c r="B183" s="5">
        <f>'BS - Summary for Comm Reports'!N183</f>
        <v>-3431067746.0699902</v>
      </c>
      <c r="C183" s="5">
        <f>'BS - Summary for Comm Reports'!O183</f>
        <v>-3435099278.9349952</v>
      </c>
    </row>
    <row r="184" spans="1:3" ht="11.25" customHeight="1" x14ac:dyDescent="0.3">
      <c r="A184" s="1"/>
      <c r="B184" s="5"/>
      <c r="C184" s="5"/>
    </row>
    <row r="185" spans="1:3" x14ac:dyDescent="0.3">
      <c r="A185" s="1" t="s">
        <v>16</v>
      </c>
      <c r="B185" s="5">
        <f>'BS - Summary for Comm Reports'!N185</f>
        <v>-3431067746.0699902</v>
      </c>
      <c r="C185" s="5">
        <f>'BS - Summary for Comm Reports'!O185</f>
        <v>-3435099278.9349952</v>
      </c>
    </row>
    <row r="186" spans="1:3" x14ac:dyDescent="0.3">
      <c r="A186" s="1"/>
      <c r="B186" s="5"/>
      <c r="C186" s="5"/>
    </row>
    <row r="187" spans="1:3" x14ac:dyDescent="0.3">
      <c r="A187" s="1" t="s">
        <v>15</v>
      </c>
      <c r="B187" s="5"/>
      <c r="C187" s="5"/>
    </row>
    <row r="188" spans="1:3" x14ac:dyDescent="0.3">
      <c r="A188" s="1" t="s">
        <v>14</v>
      </c>
      <c r="B188" s="5"/>
      <c r="C188" s="5"/>
    </row>
    <row r="189" spans="1:3" x14ac:dyDescent="0.3">
      <c r="A189" s="1" t="s">
        <v>13</v>
      </c>
      <c r="B189" s="5"/>
      <c r="C189" s="5"/>
    </row>
    <row r="190" spans="1:3" x14ac:dyDescent="0.3">
      <c r="A190" s="1"/>
      <c r="B190" s="5"/>
      <c r="C190" s="5"/>
    </row>
    <row r="191" spans="1:3" x14ac:dyDescent="0.3">
      <c r="A191" s="1" t="s">
        <v>12</v>
      </c>
      <c r="B191" s="5"/>
      <c r="C191" s="5"/>
    </row>
    <row r="192" spans="1:3" x14ac:dyDescent="0.3">
      <c r="A192" s="1" t="s">
        <v>11</v>
      </c>
      <c r="B192" s="5"/>
      <c r="C192" s="5"/>
    </row>
    <row r="193" spans="1:3" x14ac:dyDescent="0.3">
      <c r="A193" s="1" t="s">
        <v>10</v>
      </c>
      <c r="B193" s="5"/>
      <c r="C193" s="5"/>
    </row>
    <row r="194" spans="1:3" x14ac:dyDescent="0.3">
      <c r="A194" s="1"/>
      <c r="B194" s="5"/>
      <c r="C194" s="5"/>
    </row>
    <row r="195" spans="1:3" x14ac:dyDescent="0.3">
      <c r="A195" s="1" t="s">
        <v>9</v>
      </c>
      <c r="B195" s="5"/>
      <c r="C195" s="5"/>
    </row>
    <row r="196" spans="1:3" x14ac:dyDescent="0.3">
      <c r="A196" s="1" t="s">
        <v>8</v>
      </c>
      <c r="B196" s="5">
        <f>'BS - Summary for Comm Reports'!N196</f>
        <v>-250000000</v>
      </c>
      <c r="C196" s="5">
        <f>'BS - Summary for Comm Reports'!O196</f>
        <v>-250000000</v>
      </c>
    </row>
    <row r="197" spans="1:3" x14ac:dyDescent="0.3">
      <c r="A197" s="1" t="s">
        <v>7</v>
      </c>
      <c r="B197" s="5">
        <f>'BS - Summary for Comm Reports'!N197</f>
        <v>-3523860000</v>
      </c>
      <c r="C197" s="5">
        <f>'BS - Summary for Comm Reports'!O197</f>
        <v>-3523860000</v>
      </c>
    </row>
    <row r="198" spans="1:3" ht="15" thickBot="1" x14ac:dyDescent="0.35">
      <c r="A198" s="13" t="s">
        <v>6</v>
      </c>
      <c r="B198" s="2">
        <f>'BS - Summary for Comm Reports'!N198</f>
        <v>1838875.25</v>
      </c>
      <c r="C198" s="2">
        <f>'BS - Summary for Comm Reports'!O198</f>
        <v>1871001.3500000003</v>
      </c>
    </row>
    <row r="199" spans="1:3" x14ac:dyDescent="0.3">
      <c r="A199" s="1" t="s">
        <v>5</v>
      </c>
      <c r="B199" s="5">
        <f>'BS - Summary for Comm Reports'!N199</f>
        <v>-3772021124.75</v>
      </c>
      <c r="C199" s="5">
        <f>'BS - Summary for Comm Reports'!O199</f>
        <v>-3771988998.6500001</v>
      </c>
    </row>
    <row r="200" spans="1:3" ht="13.5" customHeight="1" x14ac:dyDescent="0.3">
      <c r="A200" s="1"/>
      <c r="B200" s="5"/>
      <c r="C200" s="5"/>
    </row>
    <row r="201" spans="1:3" x14ac:dyDescent="0.3">
      <c r="A201" s="1" t="s">
        <v>4</v>
      </c>
      <c r="B201" s="5">
        <f>'BS - Summary for Comm Reports'!N201</f>
        <v>-3772021124.75</v>
      </c>
      <c r="C201" s="5">
        <f>'BS - Summary for Comm Reports'!O201</f>
        <v>-3771988998.6500001</v>
      </c>
    </row>
    <row r="202" spans="1:3" ht="9.75" customHeight="1" x14ac:dyDescent="0.3">
      <c r="A202" s="1"/>
      <c r="B202" s="5"/>
      <c r="C202" s="5"/>
    </row>
    <row r="203" spans="1:3" x14ac:dyDescent="0.3">
      <c r="A203" s="1" t="s">
        <v>3</v>
      </c>
      <c r="B203" s="5">
        <f>'BS - Summary for Comm Reports'!N203</f>
        <v>-3772021124.75</v>
      </c>
      <c r="C203" s="5">
        <f>'BS - Summary for Comm Reports'!O203</f>
        <v>-3771988998.6500001</v>
      </c>
    </row>
    <row r="204" spans="1:3" x14ac:dyDescent="0.3">
      <c r="A204" s="1"/>
      <c r="B204" s="5"/>
      <c r="C204" s="5"/>
    </row>
    <row r="205" spans="1:3" x14ac:dyDescent="0.3">
      <c r="A205" s="1" t="s">
        <v>2</v>
      </c>
      <c r="B205" s="5">
        <f>'BS - Summary for Comm Reports'!N205</f>
        <v>-7203088870.8199997</v>
      </c>
      <c r="C205" s="5">
        <f>'BS - Summary for Comm Reports'!O205</f>
        <v>-7207088277.5849962</v>
      </c>
    </row>
    <row r="206" spans="1:3" ht="12" customHeight="1" x14ac:dyDescent="0.3">
      <c r="A206" s="1"/>
      <c r="B206" s="5"/>
      <c r="C206" s="5"/>
    </row>
    <row r="207" spans="1:3" ht="15" thickBot="1" x14ac:dyDescent="0.35">
      <c r="A207" s="8" t="s">
        <v>1</v>
      </c>
      <c r="B207" s="14">
        <f>'BS - Summary for Comm Reports'!N207</f>
        <v>-11215491565.76</v>
      </c>
      <c r="C207" s="14">
        <f>'BS - Summary for Comm Reports'!O207</f>
        <v>-11120825744.343306</v>
      </c>
    </row>
    <row r="208" spans="1:3" ht="15" thickTop="1" x14ac:dyDescent="0.3"/>
    <row r="209" spans="1:3" x14ac:dyDescent="0.3">
      <c r="A209" s="1"/>
      <c r="B209" s="5"/>
      <c r="C209" s="5"/>
    </row>
    <row r="210" spans="1:3" x14ac:dyDescent="0.3">
      <c r="A210" s="3"/>
      <c r="B210" s="11"/>
      <c r="C210" s="11"/>
    </row>
    <row r="211" spans="1:3" x14ac:dyDescent="0.3">
      <c r="A211" s="1"/>
      <c r="B211" s="5"/>
      <c r="C211" s="5"/>
    </row>
    <row r="212" spans="1:3" x14ac:dyDescent="0.3">
      <c r="A212" s="3"/>
      <c r="B212" s="11"/>
      <c r="C212" s="11"/>
    </row>
  </sheetData>
  <pageMargins left="0.95" right="0.7" top="0.75" bottom="0.75" header="0.3" footer="0.3"/>
  <pageSetup scale="72" firstPageNumber="2" orientation="portrait" useFirstPageNumber="1" r:id="rId1"/>
  <headerFooter>
    <oddHeader xml:space="preserve">&amp;RExhibit No. ___ (SEF-5)
Page&amp;P of 12 </oddHeader>
  </headerFooter>
  <rowBreaks count="3" manualBreakCount="3">
    <brk id="60" max="16383" man="1"/>
    <brk id="121" max="16383" man="1"/>
    <brk id="18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3"/>
  <sheetViews>
    <sheetView workbookViewId="0">
      <pane xSplit="1" ySplit="3" topLeftCell="H190" activePane="bottomRight" state="frozen"/>
      <selection pane="topRight" activeCell="B1" sqref="B1"/>
      <selection pane="bottomLeft" activeCell="A4" sqref="A4"/>
      <selection pane="bottomRight" activeCell="H212" sqref="H212"/>
    </sheetView>
  </sheetViews>
  <sheetFormatPr defaultColWidth="9.109375" defaultRowHeight="12" x14ac:dyDescent="0.25"/>
  <cols>
    <col min="1" max="1" width="39.44140625" style="19" customWidth="1"/>
    <col min="2" max="2" width="14.109375" style="21" customWidth="1"/>
    <col min="3" max="3" width="13.5546875" style="21" customWidth="1"/>
    <col min="4" max="4" width="14.109375" style="21" customWidth="1"/>
    <col min="5" max="5" width="13.88671875" style="21" customWidth="1"/>
    <col min="6" max="6" width="14" style="21" customWidth="1"/>
    <col min="7" max="7" width="13.6640625" style="21" customWidth="1"/>
    <col min="8" max="8" width="14.33203125" style="21" customWidth="1"/>
    <col min="9" max="9" width="13.88671875" style="21" customWidth="1"/>
    <col min="10" max="14" width="15.44140625" style="21" bestFit="1" customWidth="1"/>
    <col min="15" max="15" width="17.88671875" style="20" bestFit="1" customWidth="1"/>
    <col min="16" max="16" width="9.109375" style="20"/>
    <col min="17" max="16384" width="9.109375" style="21"/>
  </cols>
  <sheetData>
    <row r="1" spans="1:16" s="18" customFormat="1" x14ac:dyDescent="0.25">
      <c r="A1" s="17"/>
    </row>
    <row r="2" spans="1:16" s="18" customFormat="1" x14ac:dyDescent="0.25">
      <c r="A2" s="17" t="s">
        <v>0</v>
      </c>
      <c r="B2" s="18" t="s">
        <v>171</v>
      </c>
      <c r="C2" s="18" t="s">
        <v>175</v>
      </c>
      <c r="D2" s="18" t="s">
        <v>176</v>
      </c>
      <c r="E2" s="18" t="s">
        <v>177</v>
      </c>
      <c r="F2" s="18" t="s">
        <v>178</v>
      </c>
      <c r="G2" s="18" t="s">
        <v>179</v>
      </c>
      <c r="H2" s="18" t="s">
        <v>180</v>
      </c>
      <c r="I2" s="18" t="s">
        <v>181</v>
      </c>
      <c r="J2" s="18" t="s">
        <v>182</v>
      </c>
      <c r="K2" s="18" t="s">
        <v>183</v>
      </c>
      <c r="L2" s="18" t="s">
        <v>184</v>
      </c>
      <c r="M2" s="18" t="s">
        <v>185</v>
      </c>
      <c r="N2" s="18" t="s">
        <v>186</v>
      </c>
      <c r="O2" s="18" t="s">
        <v>172</v>
      </c>
    </row>
    <row r="3" spans="1:16" s="18" customFormat="1" x14ac:dyDescent="0.25">
      <c r="A3" s="17"/>
    </row>
    <row r="4" spans="1:16" x14ac:dyDescent="0.25">
      <c r="A4" s="19" t="s">
        <v>170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1"/>
      <c r="P4" s="21"/>
    </row>
    <row r="5" spans="1:16" x14ac:dyDescent="0.25">
      <c r="O5" s="21"/>
      <c r="P5" s="21"/>
    </row>
    <row r="6" spans="1:16" x14ac:dyDescent="0.25">
      <c r="A6" s="19" t="s">
        <v>169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  <c r="P6" s="21"/>
    </row>
    <row r="7" spans="1:16" x14ac:dyDescent="0.25">
      <c r="A7" s="19" t="s">
        <v>168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  <c r="P7" s="21"/>
    </row>
    <row r="8" spans="1:16" x14ac:dyDescent="0.25">
      <c r="A8" s="19" t="s">
        <v>167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  <c r="P8" s="21"/>
    </row>
    <row r="9" spans="1:16" x14ac:dyDescent="0.25">
      <c r="A9" s="19" t="s">
        <v>166</v>
      </c>
      <c r="B9" s="21">
        <v>9062172777.6100006</v>
      </c>
      <c r="C9" s="21">
        <v>9076022007.4300003</v>
      </c>
      <c r="D9" s="21">
        <v>9084392089.1399994</v>
      </c>
      <c r="E9" s="21">
        <v>9088280486.8899994</v>
      </c>
      <c r="F9" s="21">
        <v>9106091393.7399998</v>
      </c>
      <c r="G9" s="21">
        <v>9122859972.9799995</v>
      </c>
      <c r="H9" s="21">
        <v>9171206101.75</v>
      </c>
      <c r="I9" s="21">
        <v>9183490872.2799892</v>
      </c>
      <c r="J9" s="21">
        <v>9196282858.1499996</v>
      </c>
      <c r="K9" s="21">
        <v>9209690645.1999893</v>
      </c>
      <c r="L9" s="21">
        <v>9224477583.8999996</v>
      </c>
      <c r="M9" s="21">
        <v>9240449249.5699997</v>
      </c>
      <c r="N9" s="21">
        <v>9256939501.7999992</v>
      </c>
      <c r="O9" s="22">
        <f>((B9+N9)+2*(SUM(C9:M9)))/24</f>
        <v>9155233283.3945808</v>
      </c>
      <c r="P9" s="21"/>
    </row>
    <row r="10" spans="1:16" x14ac:dyDescent="0.25">
      <c r="A10" s="19" t="s">
        <v>165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2">
        <f t="shared" ref="O10:O73" si="0">((B10+N10)+2*(SUM(C10:M10)))/24</f>
        <v>0</v>
      </c>
      <c r="P10" s="21"/>
    </row>
    <row r="11" spans="1:16" x14ac:dyDescent="0.25">
      <c r="A11" s="19" t="s">
        <v>164</v>
      </c>
      <c r="B11" s="21">
        <v>49892821.960000001</v>
      </c>
      <c r="C11" s="21">
        <v>49893059.25</v>
      </c>
      <c r="D11" s="21">
        <v>49893215.060000002</v>
      </c>
      <c r="E11" s="21">
        <v>49903527.170000002</v>
      </c>
      <c r="F11" s="21">
        <v>49625649.560000002</v>
      </c>
      <c r="G11" s="21">
        <v>48974348.380000003</v>
      </c>
      <c r="H11" s="21">
        <v>49003253.520000003</v>
      </c>
      <c r="I11" s="21">
        <v>49003253.520000003</v>
      </c>
      <c r="J11" s="21">
        <v>49003253.520000003</v>
      </c>
      <c r="K11" s="21">
        <v>49003253.520000003</v>
      </c>
      <c r="L11" s="21">
        <v>49003253.520000003</v>
      </c>
      <c r="M11" s="21">
        <v>49003253.520000003</v>
      </c>
      <c r="N11" s="21">
        <v>49005655.829999998</v>
      </c>
      <c r="O11" s="22">
        <f t="shared" si="0"/>
        <v>49313213.286249995</v>
      </c>
      <c r="P11" s="21"/>
    </row>
    <row r="12" spans="1:16" x14ac:dyDescent="0.25">
      <c r="A12" s="19" t="s">
        <v>163</v>
      </c>
      <c r="B12" s="21">
        <v>17818867.25</v>
      </c>
      <c r="C12" s="21">
        <v>16716535.84</v>
      </c>
      <c r="D12" s="21">
        <v>21854732.800000001</v>
      </c>
      <c r="E12" s="21">
        <v>35067731.560000002</v>
      </c>
      <c r="F12" s="21">
        <v>40796159.259999998</v>
      </c>
      <c r="G12" s="21">
        <v>39844084.170000002</v>
      </c>
      <c r="H12" s="21">
        <v>31391467.120000001</v>
      </c>
      <c r="I12" s="21">
        <v>33059239.899999999</v>
      </c>
      <c r="J12" s="21">
        <v>41865761.539999999</v>
      </c>
      <c r="K12" s="21">
        <v>40568411.469999999</v>
      </c>
      <c r="L12" s="21">
        <v>45177509.390000001</v>
      </c>
      <c r="M12" s="21">
        <v>51048045.109999999</v>
      </c>
      <c r="N12" s="21">
        <v>78207023.689999998</v>
      </c>
      <c r="O12" s="22">
        <f t="shared" si="0"/>
        <v>37116885.302500002</v>
      </c>
      <c r="P12" s="21"/>
    </row>
    <row r="13" spans="1:16" x14ac:dyDescent="0.25">
      <c r="A13" s="19" t="s">
        <v>162</v>
      </c>
      <c r="B13" s="21">
        <v>220282594.72999999</v>
      </c>
      <c r="C13" s="21">
        <v>232328494.38999999</v>
      </c>
      <c r="D13" s="21">
        <v>231134120.81999999</v>
      </c>
      <c r="E13" s="21">
        <v>247426744.5</v>
      </c>
      <c r="F13" s="21">
        <v>240872217.16</v>
      </c>
      <c r="G13" s="21">
        <v>240253853.47999999</v>
      </c>
      <c r="H13" s="21">
        <v>237891011.72999999</v>
      </c>
      <c r="I13" s="21">
        <v>244391198.84</v>
      </c>
      <c r="J13" s="21">
        <v>248463471.28</v>
      </c>
      <c r="K13" s="21">
        <v>275759578.75999999</v>
      </c>
      <c r="L13" s="21">
        <v>277509414.30000001</v>
      </c>
      <c r="M13" s="21">
        <v>251595893.12</v>
      </c>
      <c r="N13" s="21">
        <v>240138725</v>
      </c>
      <c r="O13" s="22">
        <f t="shared" si="0"/>
        <v>246486388.18708333</v>
      </c>
      <c r="P13" s="21"/>
    </row>
    <row r="14" spans="1:16" ht="12.6" thickBot="1" x14ac:dyDescent="0.3">
      <c r="A14" s="23" t="s">
        <v>161</v>
      </c>
      <c r="B14" s="21">
        <v>282791674.87</v>
      </c>
      <c r="C14" s="21">
        <v>282791674.87</v>
      </c>
      <c r="D14" s="21">
        <v>282791674.87</v>
      </c>
      <c r="E14" s="21">
        <v>282791674.87</v>
      </c>
      <c r="F14" s="21">
        <v>282791674.87</v>
      </c>
      <c r="G14" s="21">
        <v>282791674.87</v>
      </c>
      <c r="H14" s="21">
        <v>282791674.87</v>
      </c>
      <c r="I14" s="21">
        <v>282791674.87</v>
      </c>
      <c r="J14" s="21">
        <v>282791674.87</v>
      </c>
      <c r="K14" s="21">
        <v>282791674.87</v>
      </c>
      <c r="L14" s="21">
        <v>282791674.87</v>
      </c>
      <c r="M14" s="21">
        <v>282791674.87</v>
      </c>
      <c r="N14" s="21">
        <v>282791674.87</v>
      </c>
      <c r="O14" s="22">
        <f t="shared" si="0"/>
        <v>282791674.86999995</v>
      </c>
      <c r="P14" s="21"/>
    </row>
    <row r="15" spans="1:16" x14ac:dyDescent="0.25">
      <c r="A15" s="19" t="s">
        <v>160</v>
      </c>
      <c r="B15" s="21">
        <v>9632958736.4200001</v>
      </c>
      <c r="C15" s="21">
        <v>9657751771.7800007</v>
      </c>
      <c r="D15" s="21">
        <v>9670065832.6899891</v>
      </c>
      <c r="E15" s="21">
        <v>9703470164.9899998</v>
      </c>
      <c r="F15" s="21">
        <v>9720177094.5900002</v>
      </c>
      <c r="G15" s="21">
        <v>9734723933.8799992</v>
      </c>
      <c r="H15" s="21">
        <v>9772283508.9899998</v>
      </c>
      <c r="I15" s="21">
        <v>9792736239.4099998</v>
      </c>
      <c r="J15" s="21">
        <v>9818407019.3600006</v>
      </c>
      <c r="K15" s="21">
        <v>9857813563.8199997</v>
      </c>
      <c r="L15" s="21">
        <v>9878959435.9799995</v>
      </c>
      <c r="M15" s="21">
        <v>9874888116.1900005</v>
      </c>
      <c r="N15" s="21">
        <v>9907082581.1900005</v>
      </c>
      <c r="O15" s="22">
        <f t="shared" si="0"/>
        <v>9770941445.0404148</v>
      </c>
      <c r="P15" s="21"/>
    </row>
    <row r="16" spans="1:16" x14ac:dyDescent="0.25">
      <c r="O16" s="22">
        <f t="shared" si="0"/>
        <v>0</v>
      </c>
      <c r="P16" s="21"/>
    </row>
    <row r="17" spans="1:16" x14ac:dyDescent="0.25">
      <c r="A17" s="19" t="s">
        <v>159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2">
        <f t="shared" si="0"/>
        <v>0</v>
      </c>
      <c r="P17" s="21"/>
    </row>
    <row r="18" spans="1:16" x14ac:dyDescent="0.25">
      <c r="A18" s="19" t="s">
        <v>158</v>
      </c>
      <c r="B18" s="21">
        <v>3284595182.1300001</v>
      </c>
      <c r="C18" s="21">
        <v>3297966293.9299998</v>
      </c>
      <c r="D18" s="21">
        <v>3309214126.1799998</v>
      </c>
      <c r="E18" s="21">
        <v>3315161396.3200002</v>
      </c>
      <c r="F18" s="21">
        <v>3322115061.5100002</v>
      </c>
      <c r="G18" s="21">
        <v>3332433896.1999998</v>
      </c>
      <c r="H18" s="21">
        <v>3345107302.8199902</v>
      </c>
      <c r="I18" s="21">
        <v>3359522652.8999901</v>
      </c>
      <c r="J18" s="21">
        <v>3372370658.79</v>
      </c>
      <c r="K18" s="21">
        <v>3392203433.5099902</v>
      </c>
      <c r="L18" s="21">
        <v>3400799783.27</v>
      </c>
      <c r="M18" s="21">
        <v>3413762090.5300002</v>
      </c>
      <c r="N18" s="21">
        <v>3424346976.3099999</v>
      </c>
      <c r="O18" s="22">
        <f t="shared" si="0"/>
        <v>3351260647.9316649</v>
      </c>
      <c r="P18" s="21"/>
    </row>
    <row r="19" spans="1:16" x14ac:dyDescent="0.25">
      <c r="A19" s="19" t="s">
        <v>157</v>
      </c>
      <c r="B19" s="21">
        <v>6138640.21</v>
      </c>
      <c r="C19" s="21">
        <v>6138709.29</v>
      </c>
      <c r="D19" s="21">
        <v>6138742.2699999996</v>
      </c>
      <c r="E19" s="21">
        <v>6138775.25</v>
      </c>
      <c r="F19" s="21">
        <v>6138808.2300000004</v>
      </c>
      <c r="G19" s="21">
        <v>6138842.1799999997</v>
      </c>
      <c r="H19" s="21">
        <v>1436025.02</v>
      </c>
      <c r="I19" s="21">
        <v>1436058.97</v>
      </c>
      <c r="J19" s="21">
        <v>1436092.92</v>
      </c>
      <c r="K19" s="21">
        <v>1436126.87</v>
      </c>
      <c r="L19" s="21">
        <v>1436126.87</v>
      </c>
      <c r="M19" s="21">
        <v>1436194.77</v>
      </c>
      <c r="N19" s="21">
        <v>1436228.72</v>
      </c>
      <c r="O19" s="22">
        <f t="shared" si="0"/>
        <v>3591494.7587500005</v>
      </c>
      <c r="P19" s="21"/>
    </row>
    <row r="20" spans="1:16" x14ac:dyDescent="0.25">
      <c r="A20" s="19" t="s">
        <v>156</v>
      </c>
      <c r="B20" s="21">
        <v>23476289.649999999</v>
      </c>
      <c r="C20" s="21">
        <v>23781707.949999999</v>
      </c>
      <c r="D20" s="21">
        <v>23939605.359999999</v>
      </c>
      <c r="E20" s="21">
        <v>30778732.359999999</v>
      </c>
      <c r="F20" s="21">
        <v>29035605.829999998</v>
      </c>
      <c r="G20" s="21">
        <v>33113701.52</v>
      </c>
      <c r="H20" s="21">
        <v>33576344</v>
      </c>
      <c r="I20" s="21">
        <v>29338686.510000002</v>
      </c>
      <c r="J20" s="21">
        <v>30280197.719999999</v>
      </c>
      <c r="K20" s="21">
        <v>28815814.18</v>
      </c>
      <c r="L20" s="21">
        <v>52229615.990000002</v>
      </c>
      <c r="M20" s="21">
        <v>54196938.780000001</v>
      </c>
      <c r="N20" s="21">
        <v>58118844.409999996</v>
      </c>
      <c r="O20" s="22">
        <f t="shared" si="0"/>
        <v>34157043.102499999</v>
      </c>
      <c r="P20" s="21"/>
    </row>
    <row r="21" spans="1:16" x14ac:dyDescent="0.25">
      <c r="A21" s="19" t="s">
        <v>155</v>
      </c>
      <c r="B21" s="21">
        <v>77953083.269999996</v>
      </c>
      <c r="C21" s="21">
        <v>82126724.310000002</v>
      </c>
      <c r="D21" s="21">
        <v>75240689.879999995</v>
      </c>
      <c r="E21" s="21">
        <v>84010941.670000002</v>
      </c>
      <c r="F21" s="21">
        <v>92646940.890000001</v>
      </c>
      <c r="G21" s="21">
        <v>91028794.409999996</v>
      </c>
      <c r="H21" s="21">
        <v>95895549.890000001</v>
      </c>
      <c r="I21" s="21">
        <v>97946648.780000001</v>
      </c>
      <c r="J21" s="21">
        <v>100310840.63</v>
      </c>
      <c r="K21" s="21">
        <v>102305016.91</v>
      </c>
      <c r="L21" s="21">
        <v>86148159.689999998</v>
      </c>
      <c r="M21" s="21">
        <v>90370103.510000005</v>
      </c>
      <c r="N21" s="21">
        <v>95512139.870000005</v>
      </c>
      <c r="O21" s="22">
        <f t="shared" si="0"/>
        <v>90396918.511666656</v>
      </c>
      <c r="P21" s="21"/>
    </row>
    <row r="22" spans="1:16" ht="12.6" thickBot="1" x14ac:dyDescent="0.3">
      <c r="A22" s="23" t="s">
        <v>154</v>
      </c>
      <c r="B22" s="21">
        <v>8654564.4700000007</v>
      </c>
      <c r="C22" s="21">
        <v>8654564.4700000007</v>
      </c>
      <c r="D22" s="21">
        <v>8654564.4700000007</v>
      </c>
      <c r="E22" s="21">
        <v>8654564.4700000007</v>
      </c>
      <c r="F22" s="21">
        <v>8654564.4700000007</v>
      </c>
      <c r="G22" s="21">
        <v>8654564.4700000007</v>
      </c>
      <c r="H22" s="21">
        <v>8654564.4700000007</v>
      </c>
      <c r="I22" s="21">
        <v>8654564.4700000007</v>
      </c>
      <c r="J22" s="21">
        <v>8654564.4700000007</v>
      </c>
      <c r="K22" s="21">
        <v>8654564.4700000007</v>
      </c>
      <c r="L22" s="21">
        <v>8654564.4700000007</v>
      </c>
      <c r="M22" s="21">
        <v>8654564.4700000007</v>
      </c>
      <c r="N22" s="21">
        <v>8654564.4700000007</v>
      </c>
      <c r="O22" s="22">
        <f t="shared" si="0"/>
        <v>8654564.4700000007</v>
      </c>
      <c r="P22" s="21"/>
    </row>
    <row r="23" spans="1:16" x14ac:dyDescent="0.25">
      <c r="A23" s="19" t="s">
        <v>153</v>
      </c>
      <c r="B23" s="21">
        <v>3400817759.73</v>
      </c>
      <c r="C23" s="21">
        <v>3418667999.9499898</v>
      </c>
      <c r="D23" s="21">
        <v>3423187728.1599998</v>
      </c>
      <c r="E23" s="21">
        <v>3444744410.0700002</v>
      </c>
      <c r="F23" s="21">
        <v>3458590980.9299998</v>
      </c>
      <c r="G23" s="21">
        <v>3471369798.7799902</v>
      </c>
      <c r="H23" s="21">
        <v>3484669786.1999898</v>
      </c>
      <c r="I23" s="21">
        <v>3496898611.6299901</v>
      </c>
      <c r="J23" s="21">
        <v>3513052354.5299902</v>
      </c>
      <c r="K23" s="21">
        <v>3533414955.93999</v>
      </c>
      <c r="L23" s="21">
        <v>3549268250.2899899</v>
      </c>
      <c r="M23" s="21">
        <v>3568419892.0599999</v>
      </c>
      <c r="N23" s="21">
        <v>3588068753.7799902</v>
      </c>
      <c r="O23" s="22">
        <f t="shared" si="0"/>
        <v>3488060668.7745776</v>
      </c>
      <c r="P23" s="21"/>
    </row>
    <row r="24" spans="1:16" x14ac:dyDescent="0.25">
      <c r="O24" s="22">
        <f t="shared" si="0"/>
        <v>0</v>
      </c>
      <c r="P24" s="21"/>
    </row>
    <row r="25" spans="1:16" x14ac:dyDescent="0.25">
      <c r="A25" s="19" t="s">
        <v>152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2">
        <f t="shared" si="0"/>
        <v>0</v>
      </c>
      <c r="P25" s="21"/>
    </row>
    <row r="26" spans="1:16" x14ac:dyDescent="0.25">
      <c r="A26" s="19" t="s">
        <v>151</v>
      </c>
      <c r="B26" s="21">
        <v>465073975.06999999</v>
      </c>
      <c r="C26" s="21">
        <v>463822981.52999997</v>
      </c>
      <c r="D26" s="21">
        <v>466152813.31999999</v>
      </c>
      <c r="E26" s="21">
        <v>470875205.74000001</v>
      </c>
      <c r="F26" s="21">
        <v>483107127.49000001</v>
      </c>
      <c r="G26" s="21">
        <v>479765973.39999998</v>
      </c>
      <c r="H26" s="21">
        <v>485625164.68000001</v>
      </c>
      <c r="I26" s="21">
        <v>486712912.94</v>
      </c>
      <c r="J26" s="21">
        <v>490277559.41000003</v>
      </c>
      <c r="K26" s="21">
        <v>493461415.01999998</v>
      </c>
      <c r="L26" s="21">
        <v>493145371.85000002</v>
      </c>
      <c r="M26" s="21">
        <v>519233049.76999998</v>
      </c>
      <c r="N26" s="21">
        <v>520668925.48000002</v>
      </c>
      <c r="O26" s="22">
        <f t="shared" si="0"/>
        <v>485420918.7854166</v>
      </c>
      <c r="P26" s="21"/>
    </row>
    <row r="27" spans="1:16" x14ac:dyDescent="0.25">
      <c r="A27" s="19" t="s">
        <v>150</v>
      </c>
      <c r="B27" s="21">
        <v>756461.72</v>
      </c>
      <c r="C27" s="21">
        <v>630384.77</v>
      </c>
      <c r="D27" s="21">
        <v>504307.82</v>
      </c>
      <c r="E27" s="21">
        <v>378230.87</v>
      </c>
      <c r="F27" s="21">
        <v>252153.92</v>
      </c>
      <c r="G27" s="21">
        <v>126076.97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2">
        <f t="shared" si="0"/>
        <v>189115.43416666667</v>
      </c>
      <c r="P27" s="21"/>
    </row>
    <row r="28" spans="1:16" x14ac:dyDescent="0.25">
      <c r="A28" s="19" t="s">
        <v>149</v>
      </c>
      <c r="B28" s="21">
        <v>117138.09</v>
      </c>
      <c r="C28" s="21">
        <v>899262.47</v>
      </c>
      <c r="D28" s="21">
        <v>3735.28</v>
      </c>
      <c r="E28" s="21">
        <v>45877.94</v>
      </c>
      <c r="F28" s="21">
        <v>1022399.12</v>
      </c>
      <c r="G28" s="21">
        <v>561731.59</v>
      </c>
      <c r="H28" s="21">
        <v>707585.35</v>
      </c>
      <c r="I28" s="21">
        <v>149958.97999999899</v>
      </c>
      <c r="J28" s="21">
        <v>152106.28999999899</v>
      </c>
      <c r="K28" s="21">
        <v>673097.25</v>
      </c>
      <c r="L28" s="21">
        <v>774347.83</v>
      </c>
      <c r="M28" s="21">
        <v>905243.59</v>
      </c>
      <c r="N28" s="21">
        <v>3237945.12</v>
      </c>
      <c r="O28" s="22">
        <f t="shared" si="0"/>
        <v>631073.9412499998</v>
      </c>
      <c r="P28" s="21"/>
    </row>
    <row r="29" spans="1:16" ht="12.6" thickBot="1" x14ac:dyDescent="0.3">
      <c r="A29" s="23" t="s">
        <v>148</v>
      </c>
      <c r="B29" s="21">
        <v>55151892.340000004</v>
      </c>
      <c r="C29" s="21">
        <v>61527971.039999999</v>
      </c>
      <c r="D29" s="21">
        <v>68560430.579999998</v>
      </c>
      <c r="E29" s="21">
        <v>77357379.429999903</v>
      </c>
      <c r="F29" s="21">
        <v>62714485.979999997</v>
      </c>
      <c r="G29" s="21">
        <v>65712378.140000001</v>
      </c>
      <c r="H29" s="21">
        <v>66586014.100000001</v>
      </c>
      <c r="I29" s="21">
        <v>73845572.489999995</v>
      </c>
      <c r="J29" s="21">
        <v>82396073.030000001</v>
      </c>
      <c r="K29" s="21">
        <v>82732035.149999902</v>
      </c>
      <c r="L29" s="21">
        <v>88701497.390000001</v>
      </c>
      <c r="M29" s="21">
        <v>96133540.069999993</v>
      </c>
      <c r="N29" s="21">
        <v>100821185.59999999</v>
      </c>
      <c r="O29" s="22">
        <f t="shared" si="0"/>
        <v>75354493.030833319</v>
      </c>
      <c r="P29" s="21"/>
    </row>
    <row r="30" spans="1:16" x14ac:dyDescent="0.25">
      <c r="A30" s="19" t="s">
        <v>147</v>
      </c>
      <c r="B30" s="21">
        <v>521099467.22000003</v>
      </c>
      <c r="C30" s="21">
        <v>526880599.80999899</v>
      </c>
      <c r="D30" s="21">
        <v>535221287</v>
      </c>
      <c r="E30" s="21">
        <v>548656693.98000002</v>
      </c>
      <c r="F30" s="21">
        <v>547096166.50999999</v>
      </c>
      <c r="G30" s="21">
        <v>546166160.10000002</v>
      </c>
      <c r="H30" s="21">
        <v>552918764.13</v>
      </c>
      <c r="I30" s="21">
        <v>560708444.40999997</v>
      </c>
      <c r="J30" s="21">
        <v>572825738.73000002</v>
      </c>
      <c r="K30" s="21">
        <v>576866547.41999996</v>
      </c>
      <c r="L30" s="21">
        <v>582621217.07000005</v>
      </c>
      <c r="M30" s="21">
        <v>616271833.42999995</v>
      </c>
      <c r="N30" s="21">
        <v>624728056.20000005</v>
      </c>
      <c r="O30" s="22">
        <f t="shared" si="0"/>
        <v>561595601.1916666</v>
      </c>
      <c r="P30" s="21"/>
    </row>
    <row r="31" spans="1:16" x14ac:dyDescent="0.25">
      <c r="O31" s="22">
        <f t="shared" si="0"/>
        <v>0</v>
      </c>
      <c r="P31" s="21"/>
    </row>
    <row r="32" spans="1:16" x14ac:dyDescent="0.25">
      <c r="A32" s="19" t="s">
        <v>146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2">
        <f t="shared" si="0"/>
        <v>0</v>
      </c>
      <c r="P32" s="21"/>
    </row>
    <row r="33" spans="1:16" x14ac:dyDescent="0.25">
      <c r="A33" s="19" t="s">
        <v>145</v>
      </c>
      <c r="B33" s="21">
        <v>-4727947776.9199896</v>
      </c>
      <c r="C33" s="21">
        <v>-4750818839.9699898</v>
      </c>
      <c r="D33" s="21">
        <v>-4776029581.1499996</v>
      </c>
      <c r="E33" s="21">
        <v>-4793383291.8299904</v>
      </c>
      <c r="F33" s="21">
        <v>-4824252297.25</v>
      </c>
      <c r="G33" s="21">
        <v>-4848637772.4299898</v>
      </c>
      <c r="H33" s="21">
        <v>-4867695984.6400003</v>
      </c>
      <c r="I33" s="21">
        <v>-4894913893.1099997</v>
      </c>
      <c r="J33" s="21">
        <v>-4921135149.9699898</v>
      </c>
      <c r="K33" s="21">
        <v>-4937852445.8599997</v>
      </c>
      <c r="L33" s="21">
        <v>-4964085280.4099903</v>
      </c>
      <c r="M33" s="21">
        <v>-4953178514.1599998</v>
      </c>
      <c r="N33" s="21">
        <v>-4975513928.1700001</v>
      </c>
      <c r="O33" s="22">
        <f t="shared" si="0"/>
        <v>-4865309491.9437456</v>
      </c>
      <c r="P33" s="21"/>
    </row>
    <row r="34" spans="1:16" x14ac:dyDescent="0.25">
      <c r="A34" s="19" t="s">
        <v>144</v>
      </c>
      <c r="B34" s="21">
        <v>-116613142.34999999</v>
      </c>
      <c r="C34" s="21">
        <v>-117956383.139999</v>
      </c>
      <c r="D34" s="21">
        <v>-121229343.66</v>
      </c>
      <c r="E34" s="21">
        <v>-124309223.61</v>
      </c>
      <c r="F34" s="21">
        <v>-122420530.53999899</v>
      </c>
      <c r="G34" s="21">
        <v>-121291719.28999899</v>
      </c>
      <c r="H34" s="21">
        <v>-124508982.169999</v>
      </c>
      <c r="I34" s="21">
        <v>-127788242.97999901</v>
      </c>
      <c r="J34" s="21">
        <v>-131324799.34</v>
      </c>
      <c r="K34" s="21">
        <v>-134319877.53999999</v>
      </c>
      <c r="L34" s="21">
        <v>-137290070.90000001</v>
      </c>
      <c r="M34" s="21">
        <v>-136304978.75999999</v>
      </c>
      <c r="N34" s="21">
        <v>-141348022.97</v>
      </c>
      <c r="O34" s="22">
        <f t="shared" si="0"/>
        <v>-127310394.54916628</v>
      </c>
      <c r="P34" s="21"/>
    </row>
    <row r="35" spans="1:16" ht="12.6" thickBot="1" x14ac:dyDescent="0.3">
      <c r="A35" s="23" t="s">
        <v>143</v>
      </c>
      <c r="B35" s="21">
        <v>-108927429.42</v>
      </c>
      <c r="C35" s="21">
        <v>-109821187.58999901</v>
      </c>
      <c r="D35" s="21">
        <v>-110714945.76000001</v>
      </c>
      <c r="E35" s="21">
        <v>-111608703.92999899</v>
      </c>
      <c r="F35" s="21">
        <v>-112505583.55</v>
      </c>
      <c r="G35" s="21">
        <v>-113389977.36</v>
      </c>
      <c r="H35" s="21">
        <v>-114286856.98</v>
      </c>
      <c r="I35" s="21">
        <v>-115177493.69</v>
      </c>
      <c r="J35" s="21">
        <v>-116074373.31</v>
      </c>
      <c r="K35" s="21">
        <v>-116965010.02</v>
      </c>
      <c r="L35" s="21">
        <v>-117688784.949999</v>
      </c>
      <c r="M35" s="21">
        <v>-118392134.38</v>
      </c>
      <c r="N35" s="21">
        <v>-119095483.81</v>
      </c>
      <c r="O35" s="22">
        <f t="shared" si="0"/>
        <v>-114219709.01124977</v>
      </c>
      <c r="P35" s="21"/>
    </row>
    <row r="36" spans="1:16" x14ac:dyDescent="0.25">
      <c r="A36" s="19" t="s">
        <v>142</v>
      </c>
      <c r="B36" s="21">
        <v>-4953488348.6899996</v>
      </c>
      <c r="C36" s="21">
        <v>-4978596410.6999998</v>
      </c>
      <c r="D36" s="21">
        <v>-5007973870.5699997</v>
      </c>
      <c r="E36" s="21">
        <v>-5029301219.3699903</v>
      </c>
      <c r="F36" s="21">
        <v>-5059178411.3400002</v>
      </c>
      <c r="G36" s="21">
        <v>-5083319469.0799904</v>
      </c>
      <c r="H36" s="21">
        <v>-5106491823.79</v>
      </c>
      <c r="I36" s="21">
        <v>-5137879629.7799902</v>
      </c>
      <c r="J36" s="21">
        <v>-5168534322.6199999</v>
      </c>
      <c r="K36" s="21">
        <v>-5189137333.4200001</v>
      </c>
      <c r="L36" s="21">
        <v>-5219064136.2599897</v>
      </c>
      <c r="M36" s="21">
        <v>-5207875627.3000002</v>
      </c>
      <c r="N36" s="21">
        <v>-5235957434.9499998</v>
      </c>
      <c r="O36" s="22">
        <f t="shared" si="0"/>
        <v>-5106839595.5041637</v>
      </c>
      <c r="P36" s="21"/>
    </row>
    <row r="37" spans="1:16" x14ac:dyDescent="0.25">
      <c r="O37" s="22">
        <f t="shared" si="0"/>
        <v>0</v>
      </c>
      <c r="P37" s="21"/>
    </row>
    <row r="38" spans="1:16" x14ac:dyDescent="0.25">
      <c r="A38" s="19" t="s">
        <v>141</v>
      </c>
      <c r="B38" s="21">
        <v>8601387614.6800003</v>
      </c>
      <c r="C38" s="21">
        <v>8624703960.8400002</v>
      </c>
      <c r="D38" s="21">
        <v>8620500977.2799892</v>
      </c>
      <c r="E38" s="21">
        <v>8667570049.6700001</v>
      </c>
      <c r="F38" s="21">
        <v>8666685830.6900005</v>
      </c>
      <c r="G38" s="21">
        <v>8668940423.6800003</v>
      </c>
      <c r="H38" s="21">
        <v>8703380235.5300007</v>
      </c>
      <c r="I38" s="21">
        <v>8712463665.6700001</v>
      </c>
      <c r="J38" s="21">
        <v>8735750790</v>
      </c>
      <c r="K38" s="21">
        <v>8778957733.7599907</v>
      </c>
      <c r="L38" s="21">
        <v>8791784767.0799999</v>
      </c>
      <c r="M38" s="21">
        <v>8851704214.3799992</v>
      </c>
      <c r="N38" s="21">
        <v>8883921956.2199898</v>
      </c>
      <c r="O38" s="22">
        <f t="shared" si="0"/>
        <v>8713758119.5024986</v>
      </c>
      <c r="P38" s="21"/>
    </row>
    <row r="39" spans="1:16" x14ac:dyDescent="0.25">
      <c r="O39" s="22">
        <f t="shared" si="0"/>
        <v>0</v>
      </c>
      <c r="P39" s="21"/>
    </row>
    <row r="40" spans="1:16" x14ac:dyDescent="0.25">
      <c r="A40" s="19" t="s">
        <v>140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2">
        <f t="shared" si="0"/>
        <v>0</v>
      </c>
      <c r="P40" s="21"/>
    </row>
    <row r="41" spans="1:16" x14ac:dyDescent="0.25">
      <c r="A41" s="19" t="s">
        <v>139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2">
        <f t="shared" si="0"/>
        <v>0</v>
      </c>
      <c r="P41" s="21"/>
    </row>
    <row r="42" spans="1:16" x14ac:dyDescent="0.25">
      <c r="A42" s="19" t="s">
        <v>138</v>
      </c>
      <c r="B42" s="21">
        <v>4028551.88</v>
      </c>
      <c r="C42" s="21">
        <v>3686486.35</v>
      </c>
      <c r="D42" s="21">
        <v>3953529.25</v>
      </c>
      <c r="E42" s="21">
        <v>3759917.81</v>
      </c>
      <c r="F42" s="21">
        <v>3378954.87</v>
      </c>
      <c r="G42" s="21">
        <v>3396379.67</v>
      </c>
      <c r="H42" s="21">
        <v>3408882.43</v>
      </c>
      <c r="I42" s="21">
        <v>3232981.45</v>
      </c>
      <c r="J42" s="21">
        <v>3270946.05</v>
      </c>
      <c r="K42" s="21">
        <v>3286073.75</v>
      </c>
      <c r="L42" s="21">
        <v>3298623.46</v>
      </c>
      <c r="M42" s="21">
        <v>3279552.3</v>
      </c>
      <c r="N42" s="21">
        <v>3293652.76</v>
      </c>
      <c r="O42" s="22">
        <f t="shared" si="0"/>
        <v>3467785.8091666666</v>
      </c>
      <c r="P42" s="21"/>
    </row>
    <row r="43" spans="1:16" x14ac:dyDescent="0.25">
      <c r="A43" s="19" t="s">
        <v>137</v>
      </c>
      <c r="B43" s="21">
        <v>398835.72</v>
      </c>
      <c r="C43" s="21">
        <v>398835.72</v>
      </c>
      <c r="D43" s="21">
        <v>398835.72</v>
      </c>
      <c r="E43" s="21">
        <v>398835.72</v>
      </c>
      <c r="F43" s="21">
        <v>79713.38</v>
      </c>
      <c r="G43" s="21">
        <v>79713.38</v>
      </c>
      <c r="H43" s="21">
        <v>79713.38</v>
      </c>
      <c r="I43" s="21">
        <v>79713.38</v>
      </c>
      <c r="J43" s="21">
        <v>79713.38</v>
      </c>
      <c r="K43" s="21">
        <v>79713.38</v>
      </c>
      <c r="L43" s="21">
        <v>79713.38</v>
      </c>
      <c r="M43" s="21">
        <v>79713.38</v>
      </c>
      <c r="N43" s="21">
        <v>79713.38</v>
      </c>
      <c r="O43" s="22">
        <f t="shared" si="0"/>
        <v>172790.7291666666</v>
      </c>
      <c r="P43" s="21"/>
    </row>
    <row r="44" spans="1:16" x14ac:dyDescent="0.25">
      <c r="A44" s="19" t="s">
        <v>136</v>
      </c>
      <c r="B44" s="21">
        <v>29594520</v>
      </c>
      <c r="C44" s="21">
        <v>29594520</v>
      </c>
      <c r="D44" s="21">
        <v>29594520</v>
      </c>
      <c r="E44" s="21">
        <v>29897623</v>
      </c>
      <c r="F44" s="21">
        <v>29897623</v>
      </c>
      <c r="G44" s="21">
        <v>29897623</v>
      </c>
      <c r="H44" s="21">
        <v>29740793</v>
      </c>
      <c r="I44" s="21">
        <v>29740793</v>
      </c>
      <c r="J44" s="21">
        <v>29740793</v>
      </c>
      <c r="K44" s="21">
        <v>29732908</v>
      </c>
      <c r="L44" s="21">
        <v>29732908</v>
      </c>
      <c r="M44" s="21">
        <v>29732908</v>
      </c>
      <c r="N44" s="21">
        <v>29644604</v>
      </c>
      <c r="O44" s="22">
        <f t="shared" si="0"/>
        <v>29743547.833333332</v>
      </c>
      <c r="P44" s="21"/>
    </row>
    <row r="45" spans="1:16" x14ac:dyDescent="0.25">
      <c r="A45" s="19" t="s">
        <v>135</v>
      </c>
      <c r="B45" s="21">
        <v>50293588.159999996</v>
      </c>
      <c r="C45" s="21">
        <v>50286274.43</v>
      </c>
      <c r="D45" s="21">
        <v>50279970.219999999</v>
      </c>
      <c r="E45" s="21">
        <v>50595597.75</v>
      </c>
      <c r="F45" s="21">
        <v>50593061.359999999</v>
      </c>
      <c r="G45" s="21">
        <v>50578668.329999998</v>
      </c>
      <c r="H45" s="21">
        <v>50752332.029999897</v>
      </c>
      <c r="I45" s="21">
        <v>50754444.609999999</v>
      </c>
      <c r="J45" s="21">
        <v>50740099.539999999</v>
      </c>
      <c r="K45" s="21">
        <v>51873709.07</v>
      </c>
      <c r="L45" s="21">
        <v>51354210.939999998</v>
      </c>
      <c r="M45" s="21">
        <v>51347418.149999999</v>
      </c>
      <c r="N45" s="21">
        <v>51523528.079999998</v>
      </c>
      <c r="O45" s="22">
        <f t="shared" si="0"/>
        <v>50838695.379166663</v>
      </c>
      <c r="P45" s="21"/>
    </row>
    <row r="46" spans="1:16" x14ac:dyDescent="0.25">
      <c r="A46" s="19" t="s">
        <v>134</v>
      </c>
      <c r="B46" s="21">
        <v>84315495.759999901</v>
      </c>
      <c r="C46" s="21">
        <v>83966116.5</v>
      </c>
      <c r="D46" s="21">
        <v>84226855.189999998</v>
      </c>
      <c r="E46" s="21">
        <v>84651974.280000001</v>
      </c>
      <c r="F46" s="21">
        <v>83949352.609999999</v>
      </c>
      <c r="G46" s="21">
        <v>83952384.379999995</v>
      </c>
      <c r="H46" s="21">
        <v>83981720.839999899</v>
      </c>
      <c r="I46" s="21">
        <v>83807932.439999998</v>
      </c>
      <c r="J46" s="21">
        <v>83831551.969999999</v>
      </c>
      <c r="K46" s="21">
        <v>84972404.200000003</v>
      </c>
      <c r="L46" s="21">
        <v>84465455.780000001</v>
      </c>
      <c r="M46" s="21">
        <v>84439591.829999998</v>
      </c>
      <c r="N46" s="21">
        <v>84541498.219999999</v>
      </c>
      <c r="O46" s="22">
        <f t="shared" si="0"/>
        <v>84222819.750833333</v>
      </c>
      <c r="P46" s="21"/>
    </row>
    <row r="47" spans="1:16" x14ac:dyDescent="0.25">
      <c r="O47" s="22">
        <f t="shared" si="0"/>
        <v>0</v>
      </c>
      <c r="P47" s="21"/>
    </row>
    <row r="48" spans="1:16" x14ac:dyDescent="0.25">
      <c r="A48" s="19" t="s">
        <v>133</v>
      </c>
      <c r="B48" s="21">
        <v>84315495.759999901</v>
      </c>
      <c r="C48" s="21">
        <v>83966116.5</v>
      </c>
      <c r="D48" s="21">
        <v>84226855.189999998</v>
      </c>
      <c r="E48" s="21">
        <v>84651974.280000001</v>
      </c>
      <c r="F48" s="21">
        <v>83949352.609999999</v>
      </c>
      <c r="G48" s="21">
        <v>83952384.379999995</v>
      </c>
      <c r="H48" s="21">
        <v>83981720.839999899</v>
      </c>
      <c r="I48" s="21">
        <v>83807932.439999998</v>
      </c>
      <c r="J48" s="21">
        <v>83831551.969999999</v>
      </c>
      <c r="K48" s="21">
        <v>84972404.200000003</v>
      </c>
      <c r="L48" s="21">
        <v>84465455.780000001</v>
      </c>
      <c r="M48" s="21">
        <v>84439591.829999998</v>
      </c>
      <c r="N48" s="21">
        <v>84541498.219999999</v>
      </c>
      <c r="O48" s="22">
        <f t="shared" si="0"/>
        <v>84222819.750833333</v>
      </c>
      <c r="P48" s="21"/>
    </row>
    <row r="49" spans="1:16" x14ac:dyDescent="0.25">
      <c r="O49" s="22">
        <f t="shared" si="0"/>
        <v>0</v>
      </c>
      <c r="P49" s="21"/>
    </row>
    <row r="50" spans="1:16" x14ac:dyDescent="0.25">
      <c r="A50" s="19" t="s">
        <v>132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2">
        <f t="shared" si="0"/>
        <v>0</v>
      </c>
      <c r="P50" s="21"/>
    </row>
    <row r="51" spans="1:16" x14ac:dyDescent="0.25">
      <c r="A51" s="19" t="s">
        <v>131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2">
        <f t="shared" si="0"/>
        <v>0</v>
      </c>
      <c r="P51" s="21"/>
    </row>
    <row r="52" spans="1:16" x14ac:dyDescent="0.25">
      <c r="A52" s="19" t="s">
        <v>130</v>
      </c>
      <c r="B52" s="21">
        <v>13674268.1399999</v>
      </c>
      <c r="C52" s="21">
        <v>3736717.4</v>
      </c>
      <c r="D52" s="21">
        <v>23669952.239999998</v>
      </c>
      <c r="E52" s="21">
        <v>39443111.789999902</v>
      </c>
      <c r="F52" s="21">
        <v>12492802.720000001</v>
      </c>
      <c r="G52" s="21">
        <v>40770389.699999899</v>
      </c>
      <c r="H52" s="21">
        <v>27405258.670000002</v>
      </c>
      <c r="I52" s="21">
        <v>-13103271.529999999</v>
      </c>
      <c r="J52" s="21">
        <v>18118404.829999998</v>
      </c>
      <c r="K52" s="21">
        <v>14302765.0599999</v>
      </c>
      <c r="L52" s="21">
        <v>15237453.279999999</v>
      </c>
      <c r="M52" s="21">
        <v>32432546.5699999</v>
      </c>
      <c r="N52" s="21">
        <v>12115586.289999999</v>
      </c>
      <c r="O52" s="22">
        <f t="shared" si="0"/>
        <v>18950088.162083298</v>
      </c>
      <c r="P52" s="21"/>
    </row>
    <row r="53" spans="1:16" x14ac:dyDescent="0.25">
      <c r="A53" s="19" t="s">
        <v>129</v>
      </c>
      <c r="B53" s="21">
        <v>6947167.5599999996</v>
      </c>
      <c r="C53" s="21">
        <v>3340370.65</v>
      </c>
      <c r="D53" s="21">
        <v>3619443.81</v>
      </c>
      <c r="E53" s="21">
        <v>3659935.4999999902</v>
      </c>
      <c r="F53" s="21">
        <v>3802257.35</v>
      </c>
      <c r="G53" s="21">
        <v>3805866.9299999899</v>
      </c>
      <c r="H53" s="21">
        <v>3937887.04</v>
      </c>
      <c r="I53" s="21">
        <v>3868211.1899999902</v>
      </c>
      <c r="J53" s="21">
        <v>3863159.9599999902</v>
      </c>
      <c r="K53" s="21">
        <v>4409670.8499999996</v>
      </c>
      <c r="L53" s="21">
        <v>5307703.28</v>
      </c>
      <c r="M53" s="21">
        <v>5275676.93</v>
      </c>
      <c r="N53" s="21">
        <v>4793979.3599999901</v>
      </c>
      <c r="O53" s="22">
        <f t="shared" si="0"/>
        <v>4230063.0791666629</v>
      </c>
      <c r="P53" s="21"/>
    </row>
    <row r="54" spans="1:16" x14ac:dyDescent="0.25">
      <c r="A54" s="19" t="s">
        <v>128</v>
      </c>
      <c r="B54" s="21">
        <v>4075479.45</v>
      </c>
      <c r="C54" s="21">
        <v>3710942.91</v>
      </c>
      <c r="D54" s="21">
        <v>3714986.07</v>
      </c>
      <c r="E54" s="21">
        <v>4207856.76</v>
      </c>
      <c r="F54" s="21">
        <v>4261815.7</v>
      </c>
      <c r="G54" s="21">
        <v>4285120.53</v>
      </c>
      <c r="H54" s="21">
        <v>4785500.0599999996</v>
      </c>
      <c r="I54" s="21">
        <v>4409042.43</v>
      </c>
      <c r="J54" s="21">
        <v>4363017.1399999997</v>
      </c>
      <c r="K54" s="21">
        <v>5637742.3499999996</v>
      </c>
      <c r="L54" s="21">
        <v>4217821.96</v>
      </c>
      <c r="M54" s="21">
        <v>4498437.84</v>
      </c>
      <c r="N54" s="21">
        <v>4465138.42</v>
      </c>
      <c r="O54" s="22">
        <f t="shared" si="0"/>
        <v>4363549.3904166669</v>
      </c>
      <c r="P54" s="21"/>
    </row>
    <row r="55" spans="1:16" ht="12.6" thickBot="1" x14ac:dyDescent="0.3">
      <c r="A55" s="23" t="s">
        <v>127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18000000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2">
        <f t="shared" si="0"/>
        <v>1500000</v>
      </c>
      <c r="P55" s="21"/>
    </row>
    <row r="56" spans="1:16" x14ac:dyDescent="0.25">
      <c r="A56" s="19" t="s">
        <v>126</v>
      </c>
      <c r="B56" s="21">
        <v>24696915.149999999</v>
      </c>
      <c r="C56" s="21">
        <v>10788030.960000001</v>
      </c>
      <c r="D56" s="21">
        <v>31004382.120000001</v>
      </c>
      <c r="E56" s="21">
        <v>47310904.0499999</v>
      </c>
      <c r="F56" s="21">
        <v>20556875.77</v>
      </c>
      <c r="G56" s="21">
        <v>48861377.159999996</v>
      </c>
      <c r="H56" s="21">
        <v>36128645.770000003</v>
      </c>
      <c r="I56" s="21">
        <v>13173982.089999899</v>
      </c>
      <c r="J56" s="21">
        <v>26344581.93</v>
      </c>
      <c r="K56" s="21">
        <v>24350178.259999901</v>
      </c>
      <c r="L56" s="21">
        <v>24762978.52</v>
      </c>
      <c r="M56" s="21">
        <v>42206661.340000004</v>
      </c>
      <c r="N56" s="21">
        <v>21374704.07</v>
      </c>
      <c r="O56" s="22">
        <f t="shared" si="0"/>
        <v>29043700.631666642</v>
      </c>
      <c r="P56" s="21"/>
    </row>
    <row r="57" spans="1:16" x14ac:dyDescent="0.25">
      <c r="O57" s="22">
        <f t="shared" si="0"/>
        <v>0</v>
      </c>
      <c r="P57" s="21"/>
    </row>
    <row r="58" spans="1:16" x14ac:dyDescent="0.25">
      <c r="A58" s="19" t="s">
        <v>125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2">
        <f t="shared" si="0"/>
        <v>0</v>
      </c>
      <c r="P58" s="21"/>
    </row>
    <row r="59" spans="1:16" x14ac:dyDescent="0.25">
      <c r="A59" s="19" t="s">
        <v>124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2">
        <f t="shared" si="0"/>
        <v>0</v>
      </c>
      <c r="P59" s="21"/>
    </row>
    <row r="60" spans="1:16" x14ac:dyDescent="0.25">
      <c r="O60" s="22">
        <f t="shared" si="0"/>
        <v>0</v>
      </c>
      <c r="P60" s="21"/>
    </row>
    <row r="61" spans="1:16" x14ac:dyDescent="0.25">
      <c r="A61" s="19" t="s">
        <v>123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2">
        <f t="shared" si="0"/>
        <v>0</v>
      </c>
      <c r="P61" s="21"/>
    </row>
    <row r="62" spans="1:16" x14ac:dyDescent="0.25">
      <c r="A62" s="19" t="s">
        <v>122</v>
      </c>
      <c r="B62" s="21">
        <v>3312955.02</v>
      </c>
      <c r="C62" s="21">
        <v>3312955.02</v>
      </c>
      <c r="D62" s="21">
        <v>3312955.02</v>
      </c>
      <c r="E62" s="21">
        <v>3312955.02</v>
      </c>
      <c r="F62" s="21">
        <v>3307509.42</v>
      </c>
      <c r="G62" s="21">
        <v>3307509.42</v>
      </c>
      <c r="H62" s="21">
        <v>3307509.42</v>
      </c>
      <c r="I62" s="21">
        <v>3259692.33</v>
      </c>
      <c r="J62" s="21">
        <v>3259692.33</v>
      </c>
      <c r="K62" s="21">
        <v>3259692.33</v>
      </c>
      <c r="L62" s="21">
        <v>3259692.33</v>
      </c>
      <c r="M62" s="21">
        <v>3259692.33</v>
      </c>
      <c r="N62" s="21">
        <v>3259692.33</v>
      </c>
      <c r="O62" s="22">
        <f t="shared" si="0"/>
        <v>3287181.553749999</v>
      </c>
      <c r="P62" s="21"/>
    </row>
    <row r="63" spans="1:16" x14ac:dyDescent="0.25">
      <c r="A63" s="19" t="s">
        <v>121</v>
      </c>
      <c r="B63" s="21">
        <v>143428418.449999</v>
      </c>
      <c r="C63" s="21">
        <v>148676413.05999899</v>
      </c>
      <c r="D63" s="21">
        <v>202608300.66999999</v>
      </c>
      <c r="E63" s="21">
        <v>247661911.13999999</v>
      </c>
      <c r="F63" s="21">
        <v>293344614.04000002</v>
      </c>
      <c r="G63" s="21">
        <v>277883994.88999999</v>
      </c>
      <c r="H63" s="21">
        <v>239638739.22999901</v>
      </c>
      <c r="I63" s="21">
        <v>214644323.17999899</v>
      </c>
      <c r="J63" s="21">
        <v>183550984.94999999</v>
      </c>
      <c r="K63" s="21">
        <v>164506972.40000001</v>
      </c>
      <c r="L63" s="21">
        <v>159003072.69</v>
      </c>
      <c r="M63" s="21">
        <v>152834528.44999999</v>
      </c>
      <c r="N63" s="21">
        <v>149268744.77000001</v>
      </c>
      <c r="O63" s="22">
        <f t="shared" si="0"/>
        <v>202558536.35916638</v>
      </c>
      <c r="P63" s="21"/>
    </row>
    <row r="64" spans="1:16" x14ac:dyDescent="0.25">
      <c r="A64" s="19" t="s">
        <v>120</v>
      </c>
      <c r="B64" s="21">
        <v>88680146.139999896</v>
      </c>
      <c r="C64" s="21">
        <v>82562342.079999894</v>
      </c>
      <c r="D64" s="21">
        <v>73904866.090000004</v>
      </c>
      <c r="E64" s="21">
        <v>70009510.230000004</v>
      </c>
      <c r="F64" s="21">
        <v>69591689.420000002</v>
      </c>
      <c r="G64" s="21">
        <v>78816084.310000002</v>
      </c>
      <c r="H64" s="21">
        <v>71537734.309999898</v>
      </c>
      <c r="I64" s="21">
        <v>69041304.749999896</v>
      </c>
      <c r="J64" s="21">
        <v>65756950.68</v>
      </c>
      <c r="K64" s="21">
        <v>69472041.129999995</v>
      </c>
      <c r="L64" s="21">
        <v>80282891.689999893</v>
      </c>
      <c r="M64" s="21">
        <v>85544198.429999903</v>
      </c>
      <c r="N64" s="21">
        <v>82531612.700000003</v>
      </c>
      <c r="O64" s="22">
        <f t="shared" si="0"/>
        <v>75177124.378333285</v>
      </c>
      <c r="P64" s="21"/>
    </row>
    <row r="65" spans="1:16" x14ac:dyDescent="0.25">
      <c r="A65" s="19" t="s">
        <v>119</v>
      </c>
      <c r="B65" s="21">
        <v>398250.18</v>
      </c>
      <c r="C65" s="21">
        <v>513887.43</v>
      </c>
      <c r="D65" s="21">
        <v>570029.32999999996</v>
      </c>
      <c r="E65" s="21">
        <v>459716.05</v>
      </c>
      <c r="F65" s="21">
        <v>538233.42000000004</v>
      </c>
      <c r="G65" s="21">
        <v>730619.5</v>
      </c>
      <c r="H65" s="21">
        <v>728848.73</v>
      </c>
      <c r="I65" s="21">
        <v>813627.3</v>
      </c>
      <c r="J65" s="21">
        <v>877289.17</v>
      </c>
      <c r="K65" s="21">
        <v>441003.02</v>
      </c>
      <c r="L65" s="21">
        <v>463027.16</v>
      </c>
      <c r="M65" s="21">
        <v>513393.05</v>
      </c>
      <c r="N65" s="21">
        <v>382341.64</v>
      </c>
      <c r="O65" s="22">
        <f t="shared" si="0"/>
        <v>586664.17249999999</v>
      </c>
      <c r="P65" s="21"/>
    </row>
    <row r="66" spans="1:16" x14ac:dyDescent="0.25">
      <c r="A66" s="19" t="s">
        <v>118</v>
      </c>
      <c r="B66" s="21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2">
        <f t="shared" si="0"/>
        <v>0</v>
      </c>
      <c r="P66" s="21"/>
    </row>
    <row r="67" spans="1:16" x14ac:dyDescent="0.25">
      <c r="A67" s="19" t="s">
        <v>117</v>
      </c>
      <c r="B67" s="21">
        <v>127619888.02</v>
      </c>
      <c r="C67" s="21">
        <v>148762212.13999999</v>
      </c>
      <c r="D67" s="21">
        <v>203452898.75</v>
      </c>
      <c r="E67" s="21">
        <v>217273663.83999899</v>
      </c>
      <c r="F67" s="21">
        <v>199412662.459999</v>
      </c>
      <c r="G67" s="21">
        <v>167639045.68000001</v>
      </c>
      <c r="H67" s="21">
        <v>165078436.53999999</v>
      </c>
      <c r="I67" s="21">
        <v>131948028.66</v>
      </c>
      <c r="J67" s="21">
        <v>135506942.52000001</v>
      </c>
      <c r="K67" s="21">
        <v>126240588.20999999</v>
      </c>
      <c r="L67" s="21">
        <v>133803629.67999899</v>
      </c>
      <c r="M67" s="21">
        <v>130292238.97999901</v>
      </c>
      <c r="N67" s="21">
        <v>126021172.26000001</v>
      </c>
      <c r="O67" s="22">
        <f t="shared" si="0"/>
        <v>157185906.46666637</v>
      </c>
      <c r="P67" s="21"/>
    </row>
    <row r="68" spans="1:16" x14ac:dyDescent="0.25">
      <c r="A68" s="19" t="s">
        <v>116</v>
      </c>
      <c r="B68" s="21">
        <v>-23870.04</v>
      </c>
      <c r="C68" s="21">
        <v>-34723.68</v>
      </c>
      <c r="D68" s="21">
        <v>-35350.68</v>
      </c>
      <c r="E68" s="21">
        <v>0</v>
      </c>
      <c r="F68" s="21">
        <v>47272.29</v>
      </c>
      <c r="G68" s="21">
        <v>55514.66</v>
      </c>
      <c r="H68" s="21">
        <v>78711.399999999994</v>
      </c>
      <c r="I68" s="21">
        <v>97190.9</v>
      </c>
      <c r="J68" s="21">
        <v>89283.6</v>
      </c>
      <c r="K68" s="21">
        <v>94693.23</v>
      </c>
      <c r="L68" s="21">
        <v>101738.17</v>
      </c>
      <c r="M68" s="21">
        <v>140217.92000000001</v>
      </c>
      <c r="N68" s="21">
        <v>153438.88</v>
      </c>
      <c r="O68" s="22">
        <f t="shared" si="0"/>
        <v>58277.685833333329</v>
      </c>
      <c r="P68" s="21"/>
    </row>
    <row r="69" spans="1:16" ht="12.6" thickBot="1" x14ac:dyDescent="0.3">
      <c r="A69" s="23" t="s">
        <v>115</v>
      </c>
      <c r="B69" s="21">
        <v>-8346858.98999999</v>
      </c>
      <c r="C69" s="21">
        <v>-10706026.4899999</v>
      </c>
      <c r="D69" s="21">
        <v>-9863117.27999999</v>
      </c>
      <c r="E69" s="21">
        <v>-12589439.75</v>
      </c>
      <c r="F69" s="21">
        <v>-13806810.829999899</v>
      </c>
      <c r="G69" s="21">
        <v>-12327185.17</v>
      </c>
      <c r="H69" s="21">
        <v>-14478712.289999999</v>
      </c>
      <c r="I69" s="21">
        <v>-15206986.7099999</v>
      </c>
      <c r="J69" s="21">
        <v>-14271394.27</v>
      </c>
      <c r="K69" s="21">
        <v>-11561605.4</v>
      </c>
      <c r="L69" s="21">
        <v>-8745149.0700000003</v>
      </c>
      <c r="M69" s="21">
        <v>-4815462.5599999903</v>
      </c>
      <c r="N69" s="21">
        <v>-1846464.4</v>
      </c>
      <c r="O69" s="22">
        <f t="shared" si="0"/>
        <v>-11122379.292916639</v>
      </c>
      <c r="P69" s="21"/>
    </row>
    <row r="70" spans="1:16" x14ac:dyDescent="0.25">
      <c r="A70" s="19" t="s">
        <v>114</v>
      </c>
      <c r="B70" s="21">
        <v>355068928.77999902</v>
      </c>
      <c r="C70" s="21">
        <v>373087059.55999899</v>
      </c>
      <c r="D70" s="21">
        <v>473950581.89999998</v>
      </c>
      <c r="E70" s="21">
        <v>526128316.52999997</v>
      </c>
      <c r="F70" s="21">
        <v>552435170.21999896</v>
      </c>
      <c r="G70" s="21">
        <v>516105583.29000002</v>
      </c>
      <c r="H70" s="21">
        <v>465891267.33999902</v>
      </c>
      <c r="I70" s="21">
        <v>404597180.41000003</v>
      </c>
      <c r="J70" s="21">
        <v>374769748.98000002</v>
      </c>
      <c r="K70" s="21">
        <v>352453384.92000002</v>
      </c>
      <c r="L70" s="21">
        <v>368168902.64999998</v>
      </c>
      <c r="M70" s="21">
        <v>367768806.60000002</v>
      </c>
      <c r="N70" s="21">
        <v>359770538.18000001</v>
      </c>
      <c r="O70" s="22">
        <f t="shared" si="0"/>
        <v>427731311.32333302</v>
      </c>
      <c r="P70" s="21"/>
    </row>
    <row r="71" spans="1:16" x14ac:dyDescent="0.25">
      <c r="O71" s="22">
        <f t="shared" si="0"/>
        <v>0</v>
      </c>
      <c r="P71" s="21"/>
    </row>
    <row r="72" spans="1:16" x14ac:dyDescent="0.25">
      <c r="A72" s="19" t="s">
        <v>113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2">
        <f t="shared" si="0"/>
        <v>0</v>
      </c>
      <c r="P72" s="21"/>
    </row>
    <row r="73" spans="1:16" ht="12.6" thickBot="1" x14ac:dyDescent="0.3">
      <c r="A73" s="23" t="s">
        <v>112</v>
      </c>
      <c r="B73" s="21">
        <v>-11487963.210000001</v>
      </c>
      <c r="C73" s="21">
        <v>-12546199.35</v>
      </c>
      <c r="D73" s="21">
        <v>-12658598.76</v>
      </c>
      <c r="E73" s="21">
        <v>-9755942.7699999902</v>
      </c>
      <c r="F73" s="21">
        <v>-10702667.029999999</v>
      </c>
      <c r="G73" s="21">
        <v>-9697881.3800000008</v>
      </c>
      <c r="H73" s="21">
        <v>-8276021.2300000004</v>
      </c>
      <c r="I73" s="21">
        <v>-8939038.5199999996</v>
      </c>
      <c r="J73" s="21">
        <v>-9617731.4000000004</v>
      </c>
      <c r="K73" s="21">
        <v>-9643738.2799999993</v>
      </c>
      <c r="L73" s="21">
        <v>-9465945.25</v>
      </c>
      <c r="M73" s="21">
        <v>-9611429.0800000001</v>
      </c>
      <c r="N73" s="21">
        <v>-9571222.2699999996</v>
      </c>
      <c r="O73" s="22">
        <f t="shared" si="0"/>
        <v>-10120398.815833332</v>
      </c>
      <c r="P73" s="21"/>
    </row>
    <row r="74" spans="1:16" x14ac:dyDescent="0.25">
      <c r="A74" s="19" t="s">
        <v>111</v>
      </c>
      <c r="B74" s="21">
        <v>-11487963.210000001</v>
      </c>
      <c r="C74" s="21">
        <v>-12546199.35</v>
      </c>
      <c r="D74" s="21">
        <v>-12658598.76</v>
      </c>
      <c r="E74" s="21">
        <v>-9755942.7699999902</v>
      </c>
      <c r="F74" s="21">
        <v>-10702667.029999999</v>
      </c>
      <c r="G74" s="21">
        <v>-9697881.3800000008</v>
      </c>
      <c r="H74" s="21">
        <v>-8276021.2300000004</v>
      </c>
      <c r="I74" s="21">
        <v>-8939038.5199999996</v>
      </c>
      <c r="J74" s="21">
        <v>-9617731.4000000004</v>
      </c>
      <c r="K74" s="21">
        <v>-9643738.2799999993</v>
      </c>
      <c r="L74" s="21">
        <v>-9465945.25</v>
      </c>
      <c r="M74" s="21">
        <v>-9611429.0800000001</v>
      </c>
      <c r="N74" s="21">
        <v>-9571222.2699999996</v>
      </c>
      <c r="O74" s="22">
        <f t="shared" ref="O74:O137" si="1">((B74+N74)+2*(SUM(C74:M74)))/24</f>
        <v>-10120398.815833332</v>
      </c>
      <c r="P74" s="21"/>
    </row>
    <row r="75" spans="1:16" x14ac:dyDescent="0.25">
      <c r="O75" s="22">
        <f t="shared" si="1"/>
        <v>0</v>
      </c>
      <c r="P75" s="21"/>
    </row>
    <row r="76" spans="1:16" x14ac:dyDescent="0.25">
      <c r="A76" s="19" t="s">
        <v>110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2">
        <f t="shared" si="1"/>
        <v>0</v>
      </c>
      <c r="P76" s="21"/>
    </row>
    <row r="77" spans="1:16" x14ac:dyDescent="0.25">
      <c r="A77" s="19" t="s">
        <v>109</v>
      </c>
      <c r="B77" s="21">
        <v>19538672.649999999</v>
      </c>
      <c r="C77" s="21">
        <v>19018997.18</v>
      </c>
      <c r="D77" s="21">
        <v>18292000.859999899</v>
      </c>
      <c r="E77" s="21">
        <v>18852704.489999998</v>
      </c>
      <c r="F77" s="21">
        <v>19093120.469999999</v>
      </c>
      <c r="G77" s="21">
        <v>17784199.849999901</v>
      </c>
      <c r="H77" s="21">
        <v>18347116.600000001</v>
      </c>
      <c r="I77" s="21">
        <v>19570999.25</v>
      </c>
      <c r="J77" s="21">
        <v>23069774.5</v>
      </c>
      <c r="K77" s="21">
        <v>20751183.190000001</v>
      </c>
      <c r="L77" s="21">
        <v>21837282.190000001</v>
      </c>
      <c r="M77" s="21">
        <v>20648612.530000001</v>
      </c>
      <c r="N77" s="21">
        <v>20023776.529999901</v>
      </c>
      <c r="O77" s="22">
        <f t="shared" si="1"/>
        <v>19753934.641666647</v>
      </c>
      <c r="P77" s="21"/>
    </row>
    <row r="78" spans="1:16" x14ac:dyDescent="0.25">
      <c r="A78" s="19" t="s">
        <v>108</v>
      </c>
      <c r="B78" s="21">
        <v>79384395.679999903</v>
      </c>
      <c r="C78" s="21">
        <v>77681046.510000005</v>
      </c>
      <c r="D78" s="21">
        <v>77936418.909999996</v>
      </c>
      <c r="E78" s="21">
        <v>74041849</v>
      </c>
      <c r="F78" s="21">
        <v>75276484.700000003</v>
      </c>
      <c r="G78" s="21">
        <v>79873213</v>
      </c>
      <c r="H78" s="21">
        <v>96586435.519999996</v>
      </c>
      <c r="I78" s="21">
        <v>98080325.25</v>
      </c>
      <c r="J78" s="21">
        <v>95747765.469999999</v>
      </c>
      <c r="K78" s="21">
        <v>93637410.359999999</v>
      </c>
      <c r="L78" s="21">
        <v>94365950.170000002</v>
      </c>
      <c r="M78" s="21">
        <v>106817996.76000001</v>
      </c>
      <c r="N78" s="21">
        <v>104049263.03</v>
      </c>
      <c r="O78" s="22">
        <f t="shared" si="1"/>
        <v>88480143.750416651</v>
      </c>
      <c r="P78" s="21"/>
    </row>
    <row r="79" spans="1:16" x14ac:dyDescent="0.25">
      <c r="A79" s="19" t="s">
        <v>107</v>
      </c>
      <c r="B79" s="21">
        <v>259569.61</v>
      </c>
      <c r="C79" s="21">
        <v>156115.41</v>
      </c>
      <c r="D79" s="21">
        <v>92631.05</v>
      </c>
      <c r="E79" s="21">
        <v>289557.46000000002</v>
      </c>
      <c r="F79" s="21">
        <v>244239.56</v>
      </c>
      <c r="G79" s="21">
        <v>213403.19</v>
      </c>
      <c r="H79" s="21">
        <v>67358.53</v>
      </c>
      <c r="I79" s="21">
        <v>128561.61</v>
      </c>
      <c r="J79" s="21">
        <v>424429.3</v>
      </c>
      <c r="K79" s="21">
        <v>396856.21</v>
      </c>
      <c r="L79" s="21">
        <v>259383.27</v>
      </c>
      <c r="M79" s="21">
        <v>259383.27</v>
      </c>
      <c r="N79" s="21">
        <v>149552.1</v>
      </c>
      <c r="O79" s="22">
        <f t="shared" si="1"/>
        <v>228039.97624999998</v>
      </c>
      <c r="P79" s="21"/>
    </row>
    <row r="80" spans="1:16" x14ac:dyDescent="0.25">
      <c r="A80" s="19" t="s">
        <v>106</v>
      </c>
      <c r="B80" s="21">
        <v>34267.199999999997</v>
      </c>
      <c r="C80" s="21">
        <v>34267.199999999997</v>
      </c>
      <c r="D80" s="21">
        <v>34267.199999999997</v>
      </c>
      <c r="E80" s="21">
        <v>4082.8</v>
      </c>
      <c r="F80" s="21">
        <v>4082.8</v>
      </c>
      <c r="G80" s="21">
        <v>4082.8</v>
      </c>
      <c r="H80" s="21">
        <v>4082.8</v>
      </c>
      <c r="I80" s="21">
        <v>4082.8</v>
      </c>
      <c r="J80" s="21">
        <v>4082.8</v>
      </c>
      <c r="K80" s="21">
        <v>4082.8</v>
      </c>
      <c r="L80" s="21">
        <v>4082.8</v>
      </c>
      <c r="M80" s="21">
        <v>4082.8</v>
      </c>
      <c r="N80" s="21">
        <v>4082.8</v>
      </c>
      <c r="O80" s="22">
        <f t="shared" si="1"/>
        <v>10371.216666666669</v>
      </c>
      <c r="P80" s="21"/>
    </row>
    <row r="81" spans="1:16" x14ac:dyDescent="0.25">
      <c r="A81" s="19" t="s">
        <v>105</v>
      </c>
      <c r="B81" s="21">
        <v>5070736.57</v>
      </c>
      <c r="C81" s="21">
        <v>4822762.92</v>
      </c>
      <c r="D81" s="21">
        <v>4812309.71</v>
      </c>
      <c r="E81" s="21">
        <v>4198466.3499999996</v>
      </c>
      <c r="F81" s="21">
        <v>4141534.2</v>
      </c>
      <c r="G81" s="21">
        <v>4078372.54</v>
      </c>
      <c r="H81" s="21">
        <v>3981594.23</v>
      </c>
      <c r="I81" s="21">
        <v>3806447.87</v>
      </c>
      <c r="J81" s="21">
        <v>3667432.44</v>
      </c>
      <c r="K81" s="21">
        <v>3196279.16</v>
      </c>
      <c r="L81" s="21">
        <v>3049210.25</v>
      </c>
      <c r="M81" s="21">
        <v>2643335.46999999</v>
      </c>
      <c r="N81" s="21">
        <v>2638929.08</v>
      </c>
      <c r="O81" s="22">
        <f t="shared" si="1"/>
        <v>3854381.4970833329</v>
      </c>
      <c r="P81" s="21"/>
    </row>
    <row r="82" spans="1:16" x14ac:dyDescent="0.25">
      <c r="A82" s="19" t="s">
        <v>104</v>
      </c>
      <c r="B82" s="21">
        <v>45970640.710000001</v>
      </c>
      <c r="C82" s="21">
        <v>47433356.149999999</v>
      </c>
      <c r="D82" s="21">
        <v>43088090.840000004</v>
      </c>
      <c r="E82" s="21">
        <v>38129090.530000001</v>
      </c>
      <c r="F82" s="21">
        <v>34543343.670000002</v>
      </c>
      <c r="G82" s="21">
        <v>25203912.870000001</v>
      </c>
      <c r="H82" s="21">
        <v>24861473.449999999</v>
      </c>
      <c r="I82" s="21">
        <v>25700378.030000001</v>
      </c>
      <c r="J82" s="21">
        <v>30101187.140000001</v>
      </c>
      <c r="K82" s="21">
        <v>31162891.620000001</v>
      </c>
      <c r="L82" s="21">
        <v>33817540.630000003</v>
      </c>
      <c r="M82" s="21">
        <v>36311256.039999999</v>
      </c>
      <c r="N82" s="21">
        <v>40348459.340000004</v>
      </c>
      <c r="O82" s="22">
        <f t="shared" si="1"/>
        <v>34459339.249583334</v>
      </c>
      <c r="P82" s="21"/>
    </row>
    <row r="83" spans="1:16" ht="12.6" thickBot="1" x14ac:dyDescent="0.3">
      <c r="A83" s="23" t="s">
        <v>103</v>
      </c>
      <c r="B83" s="21">
        <v>632564.92000000004</v>
      </c>
      <c r="C83" s="21">
        <v>638647.52</v>
      </c>
      <c r="D83" s="21">
        <v>49530.63</v>
      </c>
      <c r="E83" s="21">
        <v>52337.29</v>
      </c>
      <c r="F83" s="21">
        <v>36095.43</v>
      </c>
      <c r="G83" s="21">
        <v>46719.8</v>
      </c>
      <c r="H83" s="21">
        <v>58871.21</v>
      </c>
      <c r="I83" s="21">
        <v>52843.19</v>
      </c>
      <c r="J83" s="21">
        <v>45176.84</v>
      </c>
      <c r="K83" s="21">
        <v>39435.56</v>
      </c>
      <c r="L83" s="21">
        <v>34283.47</v>
      </c>
      <c r="M83" s="21">
        <v>27254.9</v>
      </c>
      <c r="N83" s="21">
        <v>23991.279999999999</v>
      </c>
      <c r="O83" s="22">
        <f t="shared" si="1"/>
        <v>117456.16166666667</v>
      </c>
      <c r="P83" s="21"/>
    </row>
    <row r="84" spans="1:16" x14ac:dyDescent="0.25">
      <c r="A84" s="19" t="s">
        <v>102</v>
      </c>
      <c r="B84" s="21">
        <v>150890847.34</v>
      </c>
      <c r="C84" s="21">
        <v>149785192.88999999</v>
      </c>
      <c r="D84" s="21">
        <v>144305249.19999999</v>
      </c>
      <c r="E84" s="21">
        <v>135568087.91999999</v>
      </c>
      <c r="F84" s="21">
        <v>133338900.83</v>
      </c>
      <c r="G84" s="21">
        <v>127203904.05</v>
      </c>
      <c r="H84" s="21">
        <v>143906932.34</v>
      </c>
      <c r="I84" s="21">
        <v>147343638</v>
      </c>
      <c r="J84" s="21">
        <v>153059848.489999</v>
      </c>
      <c r="K84" s="21">
        <v>149188138.90000001</v>
      </c>
      <c r="L84" s="21">
        <v>153367732.78</v>
      </c>
      <c r="M84" s="21">
        <v>166711921.77000001</v>
      </c>
      <c r="N84" s="21">
        <v>167238054.16</v>
      </c>
      <c r="O84" s="22">
        <f t="shared" si="1"/>
        <v>146903666.49333325</v>
      </c>
      <c r="P84" s="21"/>
    </row>
    <row r="85" spans="1:16" x14ac:dyDescent="0.25">
      <c r="O85" s="22">
        <f t="shared" si="1"/>
        <v>0</v>
      </c>
      <c r="P85" s="21"/>
    </row>
    <row r="86" spans="1:16" x14ac:dyDescent="0.25">
      <c r="A86" s="19" t="s">
        <v>101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2">
        <f t="shared" si="1"/>
        <v>0</v>
      </c>
      <c r="P86" s="21"/>
    </row>
    <row r="87" spans="1:16" x14ac:dyDescent="0.25">
      <c r="A87" s="19" t="s">
        <v>100</v>
      </c>
      <c r="B87" s="21">
        <v>18771323.989999998</v>
      </c>
      <c r="C87" s="21">
        <v>20040712.030000001</v>
      </c>
      <c r="D87" s="21">
        <v>23745387.440000001</v>
      </c>
      <c r="E87" s="21">
        <v>24418315.129999999</v>
      </c>
      <c r="F87" s="21">
        <v>29919961.039999999</v>
      </c>
      <c r="G87" s="21">
        <v>49748351.68</v>
      </c>
      <c r="H87" s="21">
        <v>39574285.57</v>
      </c>
      <c r="I87" s="21">
        <v>29889897.73</v>
      </c>
      <c r="J87" s="21">
        <v>28601829.77</v>
      </c>
      <c r="K87" s="21">
        <v>36255407.5</v>
      </c>
      <c r="L87" s="21">
        <v>28434036.539999999</v>
      </c>
      <c r="M87" s="21">
        <v>21399041.059999999</v>
      </c>
      <c r="N87" s="21">
        <v>15007637.6299999</v>
      </c>
      <c r="O87" s="22">
        <f t="shared" si="1"/>
        <v>29076392.191666663</v>
      </c>
      <c r="P87" s="21"/>
    </row>
    <row r="88" spans="1:16" ht="12.6" thickBot="1" x14ac:dyDescent="0.3">
      <c r="A88" s="23" t="s">
        <v>99</v>
      </c>
      <c r="B88" s="21">
        <v>0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2">
        <f t="shared" si="1"/>
        <v>0</v>
      </c>
      <c r="P88" s="21"/>
    </row>
    <row r="89" spans="1:16" x14ac:dyDescent="0.25">
      <c r="A89" s="19" t="s">
        <v>98</v>
      </c>
      <c r="B89" s="21">
        <v>18771323.989999998</v>
      </c>
      <c r="C89" s="21">
        <v>20040712.030000001</v>
      </c>
      <c r="D89" s="21">
        <v>23745387.440000001</v>
      </c>
      <c r="E89" s="21">
        <v>24418315.129999999</v>
      </c>
      <c r="F89" s="21">
        <v>29919961.039999999</v>
      </c>
      <c r="G89" s="21">
        <v>49748351.68</v>
      </c>
      <c r="H89" s="21">
        <v>39574285.57</v>
      </c>
      <c r="I89" s="21">
        <v>29889897.73</v>
      </c>
      <c r="J89" s="21">
        <v>28601829.77</v>
      </c>
      <c r="K89" s="21">
        <v>36255407.5</v>
      </c>
      <c r="L89" s="21">
        <v>28434036.539999999</v>
      </c>
      <c r="M89" s="21">
        <v>21399041.059999999</v>
      </c>
      <c r="N89" s="21">
        <v>15007637.6299999</v>
      </c>
      <c r="O89" s="22">
        <f t="shared" si="1"/>
        <v>29076392.191666663</v>
      </c>
      <c r="P89" s="21"/>
    </row>
    <row r="90" spans="1:16" x14ac:dyDescent="0.25">
      <c r="O90" s="22">
        <f t="shared" si="1"/>
        <v>0</v>
      </c>
      <c r="P90" s="21"/>
    </row>
    <row r="91" spans="1:16" x14ac:dyDescent="0.25">
      <c r="A91" s="19" t="s">
        <v>97</v>
      </c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2">
        <f t="shared" si="1"/>
        <v>0</v>
      </c>
      <c r="P91" s="21"/>
    </row>
    <row r="92" spans="1:16" x14ac:dyDescent="0.25">
      <c r="A92" s="19" t="s">
        <v>96</v>
      </c>
      <c r="B92" s="21">
        <v>16753345.429999899</v>
      </c>
      <c r="C92" s="21">
        <v>16808120.219999898</v>
      </c>
      <c r="D92" s="21">
        <v>14967038.43</v>
      </c>
      <c r="E92" s="21">
        <v>16774525.539999999</v>
      </c>
      <c r="F92" s="21">
        <v>36392947.799999997</v>
      </c>
      <c r="G92" s="21">
        <v>35116770.699999899</v>
      </c>
      <c r="H92" s="21">
        <v>36898062.030000001</v>
      </c>
      <c r="I92" s="21">
        <v>38891697.670000002</v>
      </c>
      <c r="J92" s="21">
        <v>37902458.399999999</v>
      </c>
      <c r="K92" s="21">
        <v>17697957.300000001</v>
      </c>
      <c r="L92" s="21">
        <v>15495525.9799999</v>
      </c>
      <c r="M92" s="21">
        <v>14078349.029999901</v>
      </c>
      <c r="N92" s="21">
        <v>23088162.129999999</v>
      </c>
      <c r="O92" s="22">
        <f t="shared" si="1"/>
        <v>25078683.906666633</v>
      </c>
      <c r="P92" s="21"/>
    </row>
    <row r="93" spans="1:16" x14ac:dyDescent="0.25">
      <c r="A93" s="19" t="s">
        <v>95</v>
      </c>
      <c r="B93" s="21">
        <v>22485722.829999998</v>
      </c>
      <c r="C93" s="21">
        <v>22485722.829999998</v>
      </c>
      <c r="D93" s="21">
        <v>12239505.779999999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1801927.73</v>
      </c>
      <c r="L93" s="21">
        <v>9553632.6600000001</v>
      </c>
      <c r="M93" s="21">
        <v>17638349.969999999</v>
      </c>
      <c r="N93" s="21">
        <v>23302850.359999999</v>
      </c>
      <c r="O93" s="22">
        <f t="shared" si="1"/>
        <v>7217785.4637500001</v>
      </c>
      <c r="P93" s="21"/>
    </row>
    <row r="94" spans="1:16" ht="12.6" thickBot="1" x14ac:dyDescent="0.3">
      <c r="A94" s="23" t="s">
        <v>76</v>
      </c>
      <c r="B94" s="21">
        <v>6736.13</v>
      </c>
      <c r="C94" s="21">
        <v>6469.97</v>
      </c>
      <c r="D94" s="21">
        <v>4437.8500000000004</v>
      </c>
      <c r="E94" s="21">
        <v>4199.91</v>
      </c>
      <c r="F94" s="21">
        <v>6814.86</v>
      </c>
      <c r="G94" s="21">
        <v>9268.68</v>
      </c>
      <c r="H94" s="21">
        <v>9268.68</v>
      </c>
      <c r="I94" s="21">
        <v>8358.08</v>
      </c>
      <c r="J94" s="21">
        <v>7443.65</v>
      </c>
      <c r="K94" s="21">
        <v>7687.53</v>
      </c>
      <c r="L94" s="21">
        <v>19794.669999999998</v>
      </c>
      <c r="M94" s="21">
        <v>4950.6099999999997</v>
      </c>
      <c r="N94" s="21">
        <v>5732.52</v>
      </c>
      <c r="O94" s="22">
        <f t="shared" si="1"/>
        <v>7910.7345833333338</v>
      </c>
      <c r="P94" s="21"/>
    </row>
    <row r="95" spans="1:16" x14ac:dyDescent="0.25">
      <c r="A95" s="19" t="s">
        <v>94</v>
      </c>
      <c r="B95" s="21">
        <v>39245804.389999896</v>
      </c>
      <c r="C95" s="21">
        <v>39300313.019999899</v>
      </c>
      <c r="D95" s="21">
        <v>27210982.059999999</v>
      </c>
      <c r="E95" s="21">
        <v>16778725.449999999</v>
      </c>
      <c r="F95" s="21">
        <v>36399762.659999996</v>
      </c>
      <c r="G95" s="21">
        <v>35126039.379999898</v>
      </c>
      <c r="H95" s="21">
        <v>36907330.710000001</v>
      </c>
      <c r="I95" s="21">
        <v>38900055.75</v>
      </c>
      <c r="J95" s="21">
        <v>37909902.049999997</v>
      </c>
      <c r="K95" s="21">
        <v>19507572.559999999</v>
      </c>
      <c r="L95" s="21">
        <v>25068953.309999902</v>
      </c>
      <c r="M95" s="21">
        <v>31721649.609999899</v>
      </c>
      <c r="N95" s="21">
        <v>46396745.009999998</v>
      </c>
      <c r="O95" s="22">
        <f t="shared" si="1"/>
        <v>32304380.104999959</v>
      </c>
      <c r="P95" s="21"/>
    </row>
    <row r="96" spans="1:16" x14ac:dyDescent="0.25">
      <c r="O96" s="22">
        <f t="shared" si="1"/>
        <v>0</v>
      </c>
      <c r="P96" s="21"/>
    </row>
    <row r="97" spans="1:16" x14ac:dyDescent="0.25">
      <c r="A97" s="19" t="s">
        <v>93</v>
      </c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2">
        <f t="shared" si="1"/>
        <v>0</v>
      </c>
      <c r="P97" s="21"/>
    </row>
    <row r="98" spans="1:16" x14ac:dyDescent="0.25">
      <c r="A98" s="19" t="s">
        <v>92</v>
      </c>
      <c r="B98" s="21">
        <v>611357910.00999999</v>
      </c>
      <c r="C98" s="21">
        <v>609764280.04999995</v>
      </c>
      <c r="D98" s="21">
        <v>596594226.47000003</v>
      </c>
      <c r="E98" s="21">
        <v>609193138.12</v>
      </c>
      <c r="F98" s="21">
        <v>584579851.5</v>
      </c>
      <c r="G98" s="21">
        <v>591572215.39999998</v>
      </c>
      <c r="H98" s="21">
        <v>571033766.59000003</v>
      </c>
      <c r="I98" s="21">
        <v>560001678.97000003</v>
      </c>
      <c r="J98" s="21">
        <v>550980734.42999995</v>
      </c>
      <c r="K98" s="21">
        <v>547462962.16999996</v>
      </c>
      <c r="L98" s="21">
        <v>547827229.76999998</v>
      </c>
      <c r="M98" s="21">
        <v>550432852.61000001</v>
      </c>
      <c r="N98" s="21">
        <v>564368436.50999999</v>
      </c>
      <c r="O98" s="22">
        <f t="shared" si="1"/>
        <v>575608842.44500005</v>
      </c>
      <c r="P98" s="21"/>
    </row>
    <row r="99" spans="1:16" x14ac:dyDescent="0.25">
      <c r="O99" s="22">
        <f t="shared" si="1"/>
        <v>0</v>
      </c>
      <c r="P99" s="21"/>
    </row>
    <row r="100" spans="1:16" x14ac:dyDescent="0.25">
      <c r="A100" s="19" t="s">
        <v>91</v>
      </c>
      <c r="B100" s="21">
        <v>1188543766.44999</v>
      </c>
      <c r="C100" s="21">
        <v>1190219389.1599901</v>
      </c>
      <c r="D100" s="21">
        <v>1284152210.4300001</v>
      </c>
      <c r="E100" s="21">
        <v>1349641544.4299901</v>
      </c>
      <c r="F100" s="21">
        <v>1346527854.99</v>
      </c>
      <c r="G100" s="21">
        <v>1358919589.5799999</v>
      </c>
      <c r="H100" s="21">
        <v>1285166207.0899999</v>
      </c>
      <c r="I100" s="21">
        <v>1184967394.4300001</v>
      </c>
      <c r="J100" s="21">
        <v>1162048914.25</v>
      </c>
      <c r="K100" s="21">
        <v>1119573906.03</v>
      </c>
      <c r="L100" s="21">
        <v>1138163888.3199899</v>
      </c>
      <c r="M100" s="21">
        <v>1170629503.9100001</v>
      </c>
      <c r="N100" s="21">
        <v>1164584893.29</v>
      </c>
      <c r="O100" s="22">
        <f t="shared" si="1"/>
        <v>1230547894.3741639</v>
      </c>
      <c r="P100" s="21"/>
    </row>
    <row r="101" spans="1:16" x14ac:dyDescent="0.25">
      <c r="O101" s="22">
        <f t="shared" si="1"/>
        <v>0</v>
      </c>
      <c r="P101" s="21"/>
    </row>
    <row r="102" spans="1:16" x14ac:dyDescent="0.25">
      <c r="A102" s="19" t="s">
        <v>90</v>
      </c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2">
        <f t="shared" si="1"/>
        <v>0</v>
      </c>
      <c r="P102" s="21"/>
    </row>
    <row r="103" spans="1:16" ht="12.6" thickBot="1" x14ac:dyDescent="0.3">
      <c r="A103" s="23" t="s">
        <v>89</v>
      </c>
      <c r="B103" s="21">
        <v>20161843.280000001</v>
      </c>
      <c r="C103" s="21">
        <v>20161885.629999999</v>
      </c>
      <c r="D103" s="21">
        <v>20161926.609999999</v>
      </c>
      <c r="E103" s="21">
        <v>20161968.960000001</v>
      </c>
      <c r="F103" s="21">
        <v>20162009.940000001</v>
      </c>
      <c r="G103" s="21">
        <v>20162052.289999999</v>
      </c>
      <c r="H103" s="21">
        <v>20162094.539999999</v>
      </c>
      <c r="I103" s="21">
        <v>20162219.870000001</v>
      </c>
      <c r="J103" s="21">
        <v>20162360.649999999</v>
      </c>
      <c r="K103" s="21">
        <v>20162496.899999999</v>
      </c>
      <c r="L103" s="21">
        <v>20162637.699999999</v>
      </c>
      <c r="M103" s="21">
        <v>20162773.969999999</v>
      </c>
      <c r="N103" s="21">
        <v>20162914.789999999</v>
      </c>
      <c r="O103" s="22">
        <f t="shared" si="1"/>
        <v>20162233.841249999</v>
      </c>
      <c r="P103" s="21"/>
    </row>
    <row r="104" spans="1:16" x14ac:dyDescent="0.25">
      <c r="A104" s="19" t="s">
        <v>88</v>
      </c>
      <c r="B104" s="21">
        <v>4125535</v>
      </c>
      <c r="C104" s="21">
        <v>4139784.69</v>
      </c>
      <c r="D104" s="21">
        <v>4000221.52</v>
      </c>
      <c r="E104" s="21">
        <v>9700671.8599999994</v>
      </c>
      <c r="F104" s="21">
        <v>11612118.59</v>
      </c>
      <c r="G104" s="21">
        <v>11739005.17</v>
      </c>
      <c r="H104" s="21">
        <v>11765132.02</v>
      </c>
      <c r="I104" s="21">
        <v>12543186.210000001</v>
      </c>
      <c r="J104" s="21">
        <v>12408448.66</v>
      </c>
      <c r="K104" s="21">
        <v>11925636.109999999</v>
      </c>
      <c r="L104" s="21">
        <v>11953296.91</v>
      </c>
      <c r="M104" s="21">
        <v>11921757.960000001</v>
      </c>
      <c r="N104" s="21">
        <v>3309431.3499999898</v>
      </c>
      <c r="O104" s="22">
        <f t="shared" si="1"/>
        <v>9785561.9062499981</v>
      </c>
      <c r="P104" s="21"/>
    </row>
    <row r="105" spans="1:16" x14ac:dyDescent="0.25">
      <c r="A105" s="19" t="s">
        <v>87</v>
      </c>
      <c r="B105" s="21">
        <v>0</v>
      </c>
      <c r="C105" s="21">
        <v>0</v>
      </c>
      <c r="D105" s="21">
        <v>0</v>
      </c>
      <c r="E105" s="21">
        <v>-9700671.8599999994</v>
      </c>
      <c r="F105" s="21">
        <v>-9700671.8599999994</v>
      </c>
      <c r="G105" s="21">
        <v>-9700671.8599999994</v>
      </c>
      <c r="H105" s="21">
        <v>-11763533.640000001</v>
      </c>
      <c r="I105" s="21">
        <v>-11763533.640000001</v>
      </c>
      <c r="J105" s="21">
        <v>-11763533.640000001</v>
      </c>
      <c r="K105" s="21">
        <v>-11919155.2099999</v>
      </c>
      <c r="L105" s="21">
        <v>-11919155.2099999</v>
      </c>
      <c r="M105" s="21">
        <v>-11919155.2099999</v>
      </c>
      <c r="N105" s="21">
        <v>-3299085.9</v>
      </c>
      <c r="O105" s="22">
        <f t="shared" si="1"/>
        <v>-8483302.0899999756</v>
      </c>
      <c r="P105" s="21"/>
    </row>
    <row r="106" spans="1:16" x14ac:dyDescent="0.25">
      <c r="A106" s="19" t="s">
        <v>86</v>
      </c>
      <c r="B106" s="21">
        <v>0</v>
      </c>
      <c r="C106" s="21">
        <v>0</v>
      </c>
      <c r="D106" s="21">
        <v>0</v>
      </c>
      <c r="E106" s="21">
        <v>9700671.8599999994</v>
      </c>
      <c r="F106" s="21">
        <v>9700671.8599999994</v>
      </c>
      <c r="G106" s="21">
        <v>9700671.8599999994</v>
      </c>
      <c r="H106" s="21">
        <v>11763533.640000001</v>
      </c>
      <c r="I106" s="21">
        <v>11763533.640000001</v>
      </c>
      <c r="J106" s="21">
        <v>11763533.640000001</v>
      </c>
      <c r="K106" s="21">
        <v>11919155.2099999</v>
      </c>
      <c r="L106" s="21">
        <v>11919155.2099999</v>
      </c>
      <c r="M106" s="21">
        <v>11919155.2099999</v>
      </c>
      <c r="N106" s="21">
        <v>3299085.9</v>
      </c>
      <c r="O106" s="22">
        <f t="shared" si="1"/>
        <v>8483302.0899999756</v>
      </c>
      <c r="P106" s="21"/>
    </row>
    <row r="107" spans="1:16" x14ac:dyDescent="0.25">
      <c r="A107" s="19" t="s">
        <v>85</v>
      </c>
      <c r="B107" s="21">
        <v>3309331.68</v>
      </c>
      <c r="C107" s="21">
        <v>3151648.78</v>
      </c>
      <c r="D107" s="21">
        <v>4503912.5199999996</v>
      </c>
      <c r="E107" s="21">
        <v>5225473.55</v>
      </c>
      <c r="F107" s="21">
        <v>6220972.2800000003</v>
      </c>
      <c r="G107" s="21">
        <v>9931940.9199999999</v>
      </c>
      <c r="H107" s="21">
        <v>7951090.9699999997</v>
      </c>
      <c r="I107" s="21">
        <v>6557614.71</v>
      </c>
      <c r="J107" s="21">
        <v>7163651.2599999998</v>
      </c>
      <c r="K107" s="21">
        <v>8782322.8999999892</v>
      </c>
      <c r="L107" s="21">
        <v>9435624.5</v>
      </c>
      <c r="M107" s="21">
        <v>6615179.7800000003</v>
      </c>
      <c r="N107" s="21">
        <v>5408675.6200000001</v>
      </c>
      <c r="O107" s="22">
        <f t="shared" si="1"/>
        <v>6658202.9849999994</v>
      </c>
      <c r="P107" s="21"/>
    </row>
    <row r="108" spans="1:16" x14ac:dyDescent="0.25">
      <c r="A108" s="19" t="s">
        <v>84</v>
      </c>
      <c r="B108" s="21">
        <v>0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2">
        <f t="shared" si="1"/>
        <v>0</v>
      </c>
      <c r="P108" s="21"/>
    </row>
    <row r="109" spans="1:16" x14ac:dyDescent="0.25">
      <c r="A109" s="19" t="s">
        <v>83</v>
      </c>
      <c r="B109" s="21">
        <v>30662633.100000001</v>
      </c>
      <c r="C109" s="21">
        <v>30504052.59</v>
      </c>
      <c r="D109" s="21">
        <v>30263056.120000001</v>
      </c>
      <c r="E109" s="21">
        <v>30022059.649999999</v>
      </c>
      <c r="F109" s="21">
        <v>29781146.489999902</v>
      </c>
      <c r="G109" s="21">
        <v>29540233.329999998</v>
      </c>
      <c r="H109" s="21">
        <v>29299320.169999901</v>
      </c>
      <c r="I109" s="21">
        <v>29058407.010000002</v>
      </c>
      <c r="J109" s="21">
        <v>28821247.919999901</v>
      </c>
      <c r="K109" s="21">
        <v>28581698.84</v>
      </c>
      <c r="L109" s="21">
        <v>28343648.739999902</v>
      </c>
      <c r="M109" s="21">
        <v>28103890.6399999</v>
      </c>
      <c r="N109" s="21">
        <v>27866389.539999999</v>
      </c>
      <c r="O109" s="22">
        <f t="shared" si="1"/>
        <v>29298606.068333294</v>
      </c>
      <c r="P109" s="21"/>
    </row>
    <row r="110" spans="1:16" x14ac:dyDescent="0.25">
      <c r="A110" s="19" t="s">
        <v>82</v>
      </c>
      <c r="B110" s="21">
        <v>112362056.72999901</v>
      </c>
      <c r="C110" s="21">
        <v>112267175.93000001</v>
      </c>
      <c r="D110" s="21">
        <v>121262486.90000001</v>
      </c>
      <c r="E110" s="21">
        <v>125776620.86999901</v>
      </c>
      <c r="F110" s="21">
        <v>125194878.17999899</v>
      </c>
      <c r="G110" s="21">
        <v>125129350.45999999</v>
      </c>
      <c r="H110" s="21">
        <v>129534754.48999999</v>
      </c>
      <c r="I110" s="21">
        <v>126980481.989999</v>
      </c>
      <c r="J110" s="21">
        <v>125841237.97999901</v>
      </c>
      <c r="K110" s="21">
        <v>124527798.529999</v>
      </c>
      <c r="L110" s="21">
        <v>123245548.389999</v>
      </c>
      <c r="M110" s="21">
        <v>121963796.59999999</v>
      </c>
      <c r="N110" s="21">
        <v>120682992.14999899</v>
      </c>
      <c r="O110" s="22">
        <f t="shared" si="1"/>
        <v>123187221.22999942</v>
      </c>
      <c r="P110" s="21"/>
    </row>
    <row r="111" spans="1:16" x14ac:dyDescent="0.25">
      <c r="A111" s="19" t="s">
        <v>81</v>
      </c>
      <c r="B111" s="21">
        <v>11643323.1</v>
      </c>
      <c r="C111" s="21">
        <v>11216033.92</v>
      </c>
      <c r="D111" s="21">
        <v>10785424.310000001</v>
      </c>
      <c r="E111" s="21">
        <v>10358135.1299999</v>
      </c>
      <c r="F111" s="21">
        <v>9930845.9499999993</v>
      </c>
      <c r="G111" s="21">
        <v>9503556.7699999902</v>
      </c>
      <c r="H111" s="21">
        <v>9076267.5899999999</v>
      </c>
      <c r="I111" s="21">
        <v>8648978.4099999908</v>
      </c>
      <c r="J111" s="21">
        <v>8221689.2300000004</v>
      </c>
      <c r="K111" s="21">
        <v>7794400.0499999896</v>
      </c>
      <c r="L111" s="21">
        <v>7367110.8700000001</v>
      </c>
      <c r="M111" s="21">
        <v>6939821.6899999902</v>
      </c>
      <c r="N111" s="21">
        <v>6512532.5099999998</v>
      </c>
      <c r="O111" s="22">
        <f t="shared" si="1"/>
        <v>9076682.6437499896</v>
      </c>
      <c r="P111" s="21"/>
    </row>
    <row r="112" spans="1:16" x14ac:dyDescent="0.25">
      <c r="A112" s="19" t="s">
        <v>80</v>
      </c>
      <c r="B112" s="21">
        <v>52171515.979999997</v>
      </c>
      <c r="C112" s="21">
        <v>52109864.659999996</v>
      </c>
      <c r="D112" s="21">
        <v>52053219.490000002</v>
      </c>
      <c r="E112" s="21">
        <v>52197238.469999999</v>
      </c>
      <c r="F112" s="21">
        <v>52232906.469999999</v>
      </c>
      <c r="G112" s="21">
        <v>52006826.68</v>
      </c>
      <c r="H112" s="21">
        <v>51785672.130000003</v>
      </c>
      <c r="I112" s="21">
        <v>51571931.519999899</v>
      </c>
      <c r="J112" s="21">
        <v>51325254.890000001</v>
      </c>
      <c r="K112" s="21">
        <v>51104088.530000001</v>
      </c>
      <c r="L112" s="21">
        <v>50852634.009999998</v>
      </c>
      <c r="M112" s="21">
        <v>50581336.030000001</v>
      </c>
      <c r="N112" s="21">
        <v>50586415.949999899</v>
      </c>
      <c r="O112" s="22">
        <f t="shared" si="1"/>
        <v>51599994.90374998</v>
      </c>
      <c r="P112" s="21"/>
    </row>
    <row r="113" spans="1:16" x14ac:dyDescent="0.25">
      <c r="A113" s="19" t="s">
        <v>79</v>
      </c>
      <c r="B113" s="21">
        <v>559715238.13999999</v>
      </c>
      <c r="C113" s="21">
        <v>562307821.27999997</v>
      </c>
      <c r="D113" s="21">
        <v>555375782.74000001</v>
      </c>
      <c r="E113" s="21">
        <v>551203016.03999996</v>
      </c>
      <c r="F113" s="21">
        <v>545127715.42999995</v>
      </c>
      <c r="G113" s="21">
        <v>549950528.75999999</v>
      </c>
      <c r="H113" s="21">
        <v>565426615.84000003</v>
      </c>
      <c r="I113" s="21">
        <v>583925725.35000002</v>
      </c>
      <c r="J113" s="21">
        <v>573571583.28999996</v>
      </c>
      <c r="K113" s="21">
        <v>576288392.54999995</v>
      </c>
      <c r="L113" s="21">
        <v>576256186.61000001</v>
      </c>
      <c r="M113" s="21">
        <v>575149257</v>
      </c>
      <c r="N113" s="21">
        <v>577302639.74000001</v>
      </c>
      <c r="O113" s="22">
        <f t="shared" si="1"/>
        <v>565257630.31916666</v>
      </c>
      <c r="P113" s="21"/>
    </row>
    <row r="114" spans="1:16" x14ac:dyDescent="0.25">
      <c r="A114" s="19" t="s">
        <v>78</v>
      </c>
      <c r="B114" s="21">
        <v>0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2">
        <f t="shared" si="1"/>
        <v>0</v>
      </c>
      <c r="P114" s="21"/>
    </row>
    <row r="115" spans="1:16" x14ac:dyDescent="0.25">
      <c r="A115" s="19" t="s">
        <v>77</v>
      </c>
      <c r="B115" s="21">
        <v>-374196.55</v>
      </c>
      <c r="C115" s="21">
        <v>-1657857.63</v>
      </c>
      <c r="D115" s="21">
        <v>-2039752</v>
      </c>
      <c r="E115" s="21">
        <v>0</v>
      </c>
      <c r="F115" s="21">
        <v>108251.379999999</v>
      </c>
      <c r="G115" s="21">
        <v>195030.87</v>
      </c>
      <c r="H115" s="21">
        <v>-177056.23</v>
      </c>
      <c r="I115" s="21">
        <v>-1139346.25</v>
      </c>
      <c r="J115" s="21">
        <v>-952246.33</v>
      </c>
      <c r="K115" s="21">
        <v>88663.96</v>
      </c>
      <c r="L115" s="21">
        <v>192558.39</v>
      </c>
      <c r="M115" s="21">
        <v>8236.9500000000098</v>
      </c>
      <c r="N115" s="21">
        <v>434193.11</v>
      </c>
      <c r="O115" s="22">
        <f t="shared" si="1"/>
        <v>-445293.21750000009</v>
      </c>
      <c r="P115" s="21"/>
    </row>
    <row r="116" spans="1:16" x14ac:dyDescent="0.25">
      <c r="A116" s="19" t="s">
        <v>76</v>
      </c>
      <c r="B116" s="21">
        <v>245315230.63999999</v>
      </c>
      <c r="C116" s="21">
        <v>252852117.87</v>
      </c>
      <c r="D116" s="21">
        <v>253117477.28</v>
      </c>
      <c r="E116" s="21">
        <v>244822111.28</v>
      </c>
      <c r="F116" s="21">
        <v>241708280.62</v>
      </c>
      <c r="G116" s="21">
        <v>252455377.34999999</v>
      </c>
      <c r="H116" s="21">
        <v>232975937.489999</v>
      </c>
      <c r="I116" s="21">
        <v>222040753.579999</v>
      </c>
      <c r="J116" s="21">
        <v>216430608.90999901</v>
      </c>
      <c r="K116" s="21">
        <v>212133633.61999899</v>
      </c>
      <c r="L116" s="21">
        <v>213835718.68000001</v>
      </c>
      <c r="M116" s="21">
        <v>216171529.389999</v>
      </c>
      <c r="N116" s="21">
        <v>226853103.329999</v>
      </c>
      <c r="O116" s="22">
        <f t="shared" si="1"/>
        <v>232885642.75458285</v>
      </c>
      <c r="P116" s="21"/>
    </row>
    <row r="117" spans="1:16" x14ac:dyDescent="0.25">
      <c r="A117" s="19" t="s">
        <v>75</v>
      </c>
      <c r="B117" s="21">
        <v>528255.44999999995</v>
      </c>
      <c r="C117" s="21">
        <v>563065.56999999995</v>
      </c>
      <c r="D117" s="21">
        <v>550638.28</v>
      </c>
      <c r="E117" s="21">
        <v>543917.72</v>
      </c>
      <c r="F117" s="21">
        <v>531596.37</v>
      </c>
      <c r="G117" s="21">
        <v>519301.36</v>
      </c>
      <c r="H117" s="21">
        <v>506874.07</v>
      </c>
      <c r="I117" s="21">
        <v>494446.78</v>
      </c>
      <c r="J117" s="21">
        <v>482019.49</v>
      </c>
      <c r="K117" s="21">
        <v>469592.2</v>
      </c>
      <c r="L117" s="21">
        <v>457164.91</v>
      </c>
      <c r="M117" s="21">
        <v>925905.64</v>
      </c>
      <c r="N117" s="21">
        <v>432310.33</v>
      </c>
      <c r="O117" s="22">
        <f t="shared" si="1"/>
        <v>543733.77333333332</v>
      </c>
      <c r="P117" s="21"/>
    </row>
    <row r="118" spans="1:16" ht="12.6" thickBot="1" x14ac:dyDescent="0.3">
      <c r="A118" s="23" t="s">
        <v>74</v>
      </c>
      <c r="B118" s="21">
        <v>45681767.630000003</v>
      </c>
      <c r="C118" s="21">
        <v>45449255.270000003</v>
      </c>
      <c r="D118" s="21">
        <v>45216742.909999996</v>
      </c>
      <c r="E118" s="21">
        <v>44984230.549999997</v>
      </c>
      <c r="F118" s="21">
        <v>44751718.189999998</v>
      </c>
      <c r="G118" s="21">
        <v>44519205.829999998</v>
      </c>
      <c r="H118" s="21">
        <v>44286693.469999999</v>
      </c>
      <c r="I118" s="21">
        <v>44054181.109999903</v>
      </c>
      <c r="J118" s="21">
        <v>43821668.75</v>
      </c>
      <c r="K118" s="21">
        <v>43589156.390000001</v>
      </c>
      <c r="L118" s="21">
        <v>43356644.030000001</v>
      </c>
      <c r="M118" s="21">
        <v>43124131.669999897</v>
      </c>
      <c r="N118" s="21">
        <v>42891619.309999898</v>
      </c>
      <c r="O118" s="22">
        <f t="shared" si="1"/>
        <v>44286693.469999976</v>
      </c>
      <c r="P118" s="21"/>
    </row>
    <row r="119" spans="1:16" x14ac:dyDescent="0.25">
      <c r="A119" s="19" t="s">
        <v>73</v>
      </c>
      <c r="B119" s="21">
        <v>1085302534.1800001</v>
      </c>
      <c r="C119" s="21">
        <v>1093064848.5599999</v>
      </c>
      <c r="D119" s="21">
        <v>1095251136.6800001</v>
      </c>
      <c r="E119" s="21">
        <v>1094995444.0799999</v>
      </c>
      <c r="F119" s="21">
        <v>1087362439.8900001</v>
      </c>
      <c r="G119" s="21">
        <v>1105652409.79</v>
      </c>
      <c r="H119" s="21">
        <v>1102593396.55</v>
      </c>
      <c r="I119" s="21">
        <v>1104898580.29</v>
      </c>
      <c r="J119" s="21">
        <v>1087297524.7</v>
      </c>
      <c r="K119" s="21">
        <v>1085447880.5799999</v>
      </c>
      <c r="L119" s="21">
        <v>1085458773.74</v>
      </c>
      <c r="M119" s="21">
        <v>1081667617.3199999</v>
      </c>
      <c r="N119" s="21">
        <v>1082443217.73</v>
      </c>
      <c r="O119" s="22">
        <f t="shared" si="1"/>
        <v>1092296910.6779168</v>
      </c>
      <c r="P119" s="21"/>
    </row>
    <row r="120" spans="1:16" x14ac:dyDescent="0.25">
      <c r="O120" s="22">
        <f t="shared" si="1"/>
        <v>0</v>
      </c>
      <c r="P120" s="21"/>
    </row>
    <row r="121" spans="1:16" x14ac:dyDescent="0.25">
      <c r="A121" s="19" t="s">
        <v>72</v>
      </c>
      <c r="B121" s="21">
        <v>10959549411.07</v>
      </c>
      <c r="C121" s="21">
        <v>10991954315.059999</v>
      </c>
      <c r="D121" s="21">
        <v>11084131179.58</v>
      </c>
      <c r="E121" s="21">
        <v>11196859012.459999</v>
      </c>
      <c r="F121" s="21">
        <v>11184525478.18</v>
      </c>
      <c r="G121" s="21">
        <v>11217464807.43</v>
      </c>
      <c r="H121" s="21">
        <v>11175121560.01</v>
      </c>
      <c r="I121" s="21">
        <v>11086137572.83</v>
      </c>
      <c r="J121" s="21">
        <v>11068928780.92</v>
      </c>
      <c r="K121" s="21">
        <v>11068951924.57</v>
      </c>
      <c r="L121" s="21">
        <v>11099872884.92</v>
      </c>
      <c r="M121" s="21">
        <v>11188440927.440001</v>
      </c>
      <c r="N121" s="21">
        <v>11215491565.4599</v>
      </c>
      <c r="O121" s="22">
        <f t="shared" si="1"/>
        <v>11120825744.305414</v>
      </c>
      <c r="P121" s="21"/>
    </row>
    <row r="122" spans="1:16" x14ac:dyDescent="0.25">
      <c r="O122" s="22">
        <f t="shared" si="1"/>
        <v>0</v>
      </c>
      <c r="P122" s="21"/>
    </row>
    <row r="123" spans="1:16" x14ac:dyDescent="0.25">
      <c r="A123" s="19" t="s">
        <v>71</v>
      </c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2">
        <f t="shared" si="1"/>
        <v>0</v>
      </c>
      <c r="P123" s="21"/>
    </row>
    <row r="124" spans="1:16" x14ac:dyDescent="0.25">
      <c r="A124" s="19" t="s">
        <v>70</v>
      </c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2">
        <f t="shared" si="1"/>
        <v>0</v>
      </c>
      <c r="P124" s="21"/>
    </row>
    <row r="125" spans="1:16" x14ac:dyDescent="0.25">
      <c r="A125" s="19" t="s">
        <v>69</v>
      </c>
      <c r="B125" s="21">
        <v>-2185751.96999999</v>
      </c>
      <c r="C125" s="21">
        <v>-2185751.96999999</v>
      </c>
      <c r="D125" s="21">
        <v>-2185751.96999999</v>
      </c>
      <c r="E125" s="21">
        <v>-352790.69</v>
      </c>
      <c r="F125" s="21">
        <v>-352790.69</v>
      </c>
      <c r="G125" s="21">
        <v>-352790.69</v>
      </c>
      <c r="H125" s="21">
        <v>-352790.69</v>
      </c>
      <c r="I125" s="21">
        <v>-352790.69</v>
      </c>
      <c r="J125" s="21">
        <v>-352790.69</v>
      </c>
      <c r="K125" s="21">
        <v>-352790.69</v>
      </c>
      <c r="L125" s="21">
        <v>-352790.69</v>
      </c>
      <c r="M125" s="21">
        <v>-352790.69</v>
      </c>
      <c r="N125" s="21">
        <v>-352790.69</v>
      </c>
      <c r="O125" s="22">
        <f t="shared" si="1"/>
        <v>-734657.62333333155</v>
      </c>
      <c r="P125" s="21"/>
    </row>
    <row r="126" spans="1:16" x14ac:dyDescent="0.25">
      <c r="A126" s="19" t="s">
        <v>68</v>
      </c>
      <c r="B126" s="21">
        <v>-127077488.78</v>
      </c>
      <c r="C126" s="21">
        <v>-139829925.78999999</v>
      </c>
      <c r="D126" s="21">
        <v>-147263721.00999999</v>
      </c>
      <c r="E126" s="21">
        <v>-131420314.06</v>
      </c>
      <c r="F126" s="21">
        <v>-135247371.09</v>
      </c>
      <c r="G126" s="21">
        <v>-179929407.47999999</v>
      </c>
      <c r="H126" s="21">
        <v>-137230163.44</v>
      </c>
      <c r="I126" s="21">
        <v>-102236545.26000001</v>
      </c>
      <c r="J126" s="21">
        <v>-89133318.280000001</v>
      </c>
      <c r="K126" s="21">
        <v>-64235707.950000003</v>
      </c>
      <c r="L126" s="21">
        <v>-57629866.350000001</v>
      </c>
      <c r="M126" s="21">
        <v>-54452913.590000004</v>
      </c>
      <c r="N126" s="21">
        <v>-49966219.019999899</v>
      </c>
      <c r="O126" s="22">
        <f t="shared" si="1"/>
        <v>-110594259.01666664</v>
      </c>
      <c r="P126" s="21"/>
    </row>
    <row r="127" spans="1:16" x14ac:dyDescent="0.25">
      <c r="A127" s="19" t="s">
        <v>67</v>
      </c>
      <c r="B127" s="21">
        <v>0</v>
      </c>
      <c r="C127" s="21"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2">
        <f t="shared" si="1"/>
        <v>0</v>
      </c>
      <c r="P127" s="21"/>
    </row>
    <row r="128" spans="1:16" x14ac:dyDescent="0.25">
      <c r="A128" s="19" t="s">
        <v>66</v>
      </c>
      <c r="B128" s="21">
        <v>-79500000</v>
      </c>
      <c r="C128" s="21">
        <v>-77000000</v>
      </c>
      <c r="D128" s="21">
        <v>-110000000</v>
      </c>
      <c r="E128" s="21">
        <v>-159004000</v>
      </c>
      <c r="F128" s="21">
        <v>-93000000</v>
      </c>
      <c r="G128" s="21">
        <v>0</v>
      </c>
      <c r="H128" s="21">
        <v>0</v>
      </c>
      <c r="I128" s="21">
        <v>0</v>
      </c>
      <c r="J128" s="21">
        <v>0</v>
      </c>
      <c r="K128" s="21">
        <v>-36000000</v>
      </c>
      <c r="L128" s="21">
        <v>-33000000</v>
      </c>
      <c r="M128" s="21">
        <v>-66000000</v>
      </c>
      <c r="N128" s="21">
        <v>-172000000</v>
      </c>
      <c r="O128" s="22">
        <f t="shared" si="1"/>
        <v>-58312833.333333336</v>
      </c>
      <c r="P128" s="21"/>
    </row>
    <row r="129" spans="1:16" x14ac:dyDescent="0.25">
      <c r="A129" s="19" t="s">
        <v>65</v>
      </c>
      <c r="B129" s="21">
        <v>-246654103.94999999</v>
      </c>
      <c r="C129" s="21">
        <v>-233974251.47</v>
      </c>
      <c r="D129" s="21">
        <v>-238171841.47999999</v>
      </c>
      <c r="E129" s="21">
        <v>-284129757.13</v>
      </c>
      <c r="F129" s="21">
        <v>-261077639.56999999</v>
      </c>
      <c r="G129" s="21">
        <v>-248506778.25</v>
      </c>
      <c r="H129" s="21">
        <v>-252066824.17999899</v>
      </c>
      <c r="I129" s="21">
        <v>-211044023.519999</v>
      </c>
      <c r="J129" s="21">
        <v>-204067578.66</v>
      </c>
      <c r="K129" s="21">
        <v>-223292591.49999899</v>
      </c>
      <c r="L129" s="21">
        <v>-244515292.609999</v>
      </c>
      <c r="M129" s="21">
        <v>-265072256.50999999</v>
      </c>
      <c r="N129" s="21">
        <v>-267240580.34999999</v>
      </c>
      <c r="O129" s="22">
        <f t="shared" si="1"/>
        <v>-243572181.41916636</v>
      </c>
      <c r="P129" s="21"/>
    </row>
    <row r="130" spans="1:16" x14ac:dyDescent="0.25">
      <c r="A130" s="19" t="s">
        <v>64</v>
      </c>
      <c r="B130" s="21">
        <v>0</v>
      </c>
      <c r="C130" s="21">
        <v>0</v>
      </c>
      <c r="D130" s="21">
        <v>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2">
        <f t="shared" si="1"/>
        <v>0</v>
      </c>
      <c r="P130" s="21"/>
    </row>
    <row r="131" spans="1:16" x14ac:dyDescent="0.25">
      <c r="A131" s="19" t="s">
        <v>63</v>
      </c>
      <c r="B131" s="21">
        <v>0</v>
      </c>
      <c r="C131" s="21">
        <v>0</v>
      </c>
      <c r="D131" s="21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2">
        <f t="shared" si="1"/>
        <v>0</v>
      </c>
      <c r="P131" s="21"/>
    </row>
    <row r="132" spans="1:16" x14ac:dyDescent="0.25">
      <c r="A132" s="19" t="s">
        <v>62</v>
      </c>
      <c r="B132" s="21">
        <v>-27552397.0499999</v>
      </c>
      <c r="C132" s="21">
        <v>-28642094.669999901</v>
      </c>
      <c r="D132" s="21">
        <v>-29527804.32</v>
      </c>
      <c r="E132" s="21">
        <v>-30018550.559999999</v>
      </c>
      <c r="F132" s="21">
        <v>-30335450.399999999</v>
      </c>
      <c r="G132" s="21">
        <v>-33295339.23</v>
      </c>
      <c r="H132" s="21">
        <v>-34465971.75</v>
      </c>
      <c r="I132" s="21">
        <v>-35469935.810000002</v>
      </c>
      <c r="J132" s="21">
        <v>-37016026.280000001</v>
      </c>
      <c r="K132" s="21">
        <v>-38353976.149999999</v>
      </c>
      <c r="L132" s="21">
        <v>-39385705</v>
      </c>
      <c r="M132" s="21">
        <v>-40635549.32</v>
      </c>
      <c r="N132" s="21">
        <v>-41476101.399999999</v>
      </c>
      <c r="O132" s="22">
        <f t="shared" si="1"/>
        <v>-34305054.392916657</v>
      </c>
      <c r="P132" s="21"/>
    </row>
    <row r="133" spans="1:16" x14ac:dyDescent="0.25">
      <c r="A133" s="19" t="s">
        <v>61</v>
      </c>
      <c r="B133" s="21">
        <v>-79959364.450000003</v>
      </c>
      <c r="C133" s="21">
        <v>-89002068.280000001</v>
      </c>
      <c r="D133" s="21">
        <v>-98398740.319999993</v>
      </c>
      <c r="E133" s="21">
        <v>-114561816.13</v>
      </c>
      <c r="F133" s="21">
        <v>-119322520.65000001</v>
      </c>
      <c r="G133" s="21">
        <v>-126398008.879999</v>
      </c>
      <c r="H133" s="21">
        <v>-135301287.00999999</v>
      </c>
      <c r="I133" s="21">
        <v>-96933816.489999995</v>
      </c>
      <c r="J133" s="21">
        <v>-97498297.230000004</v>
      </c>
      <c r="K133" s="21">
        <v>-101622482.749999</v>
      </c>
      <c r="L133" s="21">
        <v>-103376766.86999901</v>
      </c>
      <c r="M133" s="21">
        <v>-110900309.53</v>
      </c>
      <c r="N133" s="21">
        <v>-78381284.090000004</v>
      </c>
      <c r="O133" s="22">
        <f t="shared" si="1"/>
        <v>-106040536.53416641</v>
      </c>
      <c r="P133" s="21"/>
    </row>
    <row r="134" spans="1:16" x14ac:dyDescent="0.25">
      <c r="A134" s="19" t="s">
        <v>60</v>
      </c>
      <c r="B134" s="21">
        <v>-55360309.359999999</v>
      </c>
      <c r="C134" s="21">
        <v>-51615094.219999999</v>
      </c>
      <c r="D134" s="21">
        <v>-54468411.899999902</v>
      </c>
      <c r="E134" s="21">
        <v>-47771879.600000001</v>
      </c>
      <c r="F134" s="21">
        <v>-58808834.959999897</v>
      </c>
      <c r="G134" s="21">
        <v>-77101163.640000001</v>
      </c>
      <c r="H134" s="21">
        <v>-55748800.619999997</v>
      </c>
      <c r="I134" s="21">
        <v>-52001512.849999897</v>
      </c>
      <c r="J134" s="21">
        <v>-54566627.829999998</v>
      </c>
      <c r="K134" s="21">
        <v>-47898718.5</v>
      </c>
      <c r="L134" s="21">
        <v>-58982972.710000001</v>
      </c>
      <c r="M134" s="21">
        <v>-77282994.549999893</v>
      </c>
      <c r="N134" s="21">
        <v>-55930702.199999899</v>
      </c>
      <c r="O134" s="22">
        <f t="shared" si="1"/>
        <v>-57657709.763333298</v>
      </c>
      <c r="P134" s="21"/>
    </row>
    <row r="135" spans="1:16" x14ac:dyDescent="0.25">
      <c r="A135" s="19" t="s">
        <v>59</v>
      </c>
      <c r="B135" s="21">
        <v>0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2">
        <f t="shared" si="1"/>
        <v>0</v>
      </c>
      <c r="P135" s="21"/>
    </row>
    <row r="136" spans="1:16" x14ac:dyDescent="0.25">
      <c r="A136" s="19" t="s">
        <v>58</v>
      </c>
      <c r="B136" s="21">
        <v>-1850804.8199999901</v>
      </c>
      <c r="C136" s="21">
        <v>-1780431.45</v>
      </c>
      <c r="D136" s="21">
        <v>-1423848.08</v>
      </c>
      <c r="E136" s="21">
        <v>-876546.34</v>
      </c>
      <c r="F136" s="21">
        <v>-838249.1</v>
      </c>
      <c r="G136" s="21">
        <v>-1858905.03</v>
      </c>
      <c r="H136" s="21">
        <v>-1883938.95</v>
      </c>
      <c r="I136" s="21">
        <v>-655466.43999999994</v>
      </c>
      <c r="J136" s="21">
        <v>-455698.17</v>
      </c>
      <c r="K136" s="21">
        <v>-512245.19999999902</v>
      </c>
      <c r="L136" s="21">
        <v>-865006.99</v>
      </c>
      <c r="M136" s="21">
        <v>-2025353.8599999901</v>
      </c>
      <c r="N136" s="21">
        <v>-1270321.02</v>
      </c>
      <c r="O136" s="22">
        <f t="shared" si="1"/>
        <v>-1228021.0441666653</v>
      </c>
      <c r="P136" s="21"/>
    </row>
    <row r="137" spans="1:16" x14ac:dyDescent="0.25">
      <c r="A137" s="19" t="s">
        <v>57</v>
      </c>
      <c r="B137" s="21">
        <v>-22375013.760000002</v>
      </c>
      <c r="C137" s="21">
        <v>-22007795.829999998</v>
      </c>
      <c r="D137" s="21">
        <v>-21217534.399999999</v>
      </c>
      <c r="E137" s="21">
        <v>-20571462.73</v>
      </c>
      <c r="F137" s="21">
        <v>-42701220.969999999</v>
      </c>
      <c r="G137" s="21">
        <v>-39284116.509999998</v>
      </c>
      <c r="H137" s="21">
        <v>-36706681.020000003</v>
      </c>
      <c r="I137" s="21">
        <v>-29921869.960000001</v>
      </c>
      <c r="J137" s="21">
        <v>-28372084.210000001</v>
      </c>
      <c r="K137" s="21">
        <v>-27153211.93</v>
      </c>
      <c r="L137" s="21">
        <v>-26406903.66</v>
      </c>
      <c r="M137" s="21">
        <v>-24776327.039999999</v>
      </c>
      <c r="N137" s="21">
        <v>-27718311.3699999</v>
      </c>
      <c r="O137" s="22">
        <f t="shared" si="1"/>
        <v>-28680489.235416666</v>
      </c>
      <c r="P137" s="21"/>
    </row>
    <row r="138" spans="1:16" ht="12.6" thickBot="1" x14ac:dyDescent="0.3">
      <c r="A138" s="23" t="s">
        <v>56</v>
      </c>
      <c r="B138" s="21">
        <v>-756461.72</v>
      </c>
      <c r="C138" s="21">
        <v>-630384.77</v>
      </c>
      <c r="D138" s="21">
        <v>-504307.82</v>
      </c>
      <c r="E138" s="21">
        <v>-378230.87</v>
      </c>
      <c r="F138" s="21">
        <v>-252153.92</v>
      </c>
      <c r="G138" s="21">
        <v>-126076.97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2">
        <f t="shared" ref="O138:O201" si="2">((B138+N138)+2*(SUM(C138:M138)))/24</f>
        <v>-189115.43416666667</v>
      </c>
      <c r="P138" s="21"/>
    </row>
    <row r="139" spans="1:16" x14ac:dyDescent="0.25">
      <c r="A139" s="19" t="s">
        <v>55</v>
      </c>
      <c r="B139" s="21">
        <v>-643271695.86000001</v>
      </c>
      <c r="C139" s="21">
        <v>-646667798.45000005</v>
      </c>
      <c r="D139" s="21">
        <v>-703161961.29999995</v>
      </c>
      <c r="E139" s="21">
        <v>-789085348.11000001</v>
      </c>
      <c r="F139" s="21">
        <v>-741936231.35000002</v>
      </c>
      <c r="G139" s="21">
        <v>-706852586.67999995</v>
      </c>
      <c r="H139" s="21">
        <v>-653756457.65999901</v>
      </c>
      <c r="I139" s="21">
        <v>-528615961.01999903</v>
      </c>
      <c r="J139" s="21">
        <v>-511462421.35000002</v>
      </c>
      <c r="K139" s="21">
        <v>-539421724.66999996</v>
      </c>
      <c r="L139" s="21">
        <v>-564515304.88</v>
      </c>
      <c r="M139" s="21">
        <v>-641498495.08999896</v>
      </c>
      <c r="N139" s="21">
        <v>-694336310.13999999</v>
      </c>
      <c r="O139" s="22">
        <f t="shared" si="2"/>
        <v>-641314857.7966665</v>
      </c>
      <c r="P139" s="21"/>
    </row>
    <row r="140" spans="1:16" x14ac:dyDescent="0.25">
      <c r="O140" s="22">
        <f t="shared" si="2"/>
        <v>0</v>
      </c>
      <c r="P140" s="21"/>
    </row>
    <row r="141" spans="1:16" x14ac:dyDescent="0.25">
      <c r="A141" s="19" t="s">
        <v>54</v>
      </c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2">
        <f t="shared" si="2"/>
        <v>0</v>
      </c>
      <c r="P141" s="21"/>
    </row>
    <row r="142" spans="1:16" x14ac:dyDescent="0.25">
      <c r="A142" s="19" t="s">
        <v>53</v>
      </c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2">
        <f t="shared" si="2"/>
        <v>0</v>
      </c>
      <c r="P142" s="21"/>
    </row>
    <row r="143" spans="1:16" ht="12.6" thickBot="1" x14ac:dyDescent="0.3">
      <c r="A143" s="23" t="s">
        <v>48</v>
      </c>
      <c r="B143" s="21">
        <v>-70000128.870000005</v>
      </c>
      <c r="C143" s="21">
        <v>-69338822.159999996</v>
      </c>
      <c r="D143" s="21">
        <v>-71909595.430000007</v>
      </c>
      <c r="E143" s="21">
        <v>-71485314.980000004</v>
      </c>
      <c r="F143" s="21">
        <v>-71119508.900000006</v>
      </c>
      <c r="G143" s="21">
        <v>-70097666.950000003</v>
      </c>
      <c r="H143" s="21">
        <v>-70193099.359999999</v>
      </c>
      <c r="I143" s="21">
        <v>-69664927.510000005</v>
      </c>
      <c r="J143" s="21">
        <v>-69852577.170000002</v>
      </c>
      <c r="K143" s="21">
        <v>-69437160.579999998</v>
      </c>
      <c r="L143" s="21">
        <v>-68901326.400000006</v>
      </c>
      <c r="M143" s="21">
        <v>-68721470.900000006</v>
      </c>
      <c r="N143" s="21">
        <v>-68624721.790000007</v>
      </c>
      <c r="O143" s="22">
        <f t="shared" si="2"/>
        <v>-70002824.639166668</v>
      </c>
      <c r="P143" s="21"/>
    </row>
    <row r="144" spans="1:16" x14ac:dyDescent="0.25">
      <c r="A144" s="19" t="s">
        <v>52</v>
      </c>
      <c r="B144" s="21">
        <v>-70000128.870000005</v>
      </c>
      <c r="C144" s="21">
        <v>-69338822.159999996</v>
      </c>
      <c r="D144" s="21">
        <v>-71909595.430000007</v>
      </c>
      <c r="E144" s="21">
        <v>-71485314.980000004</v>
      </c>
      <c r="F144" s="21">
        <v>-71119508.900000006</v>
      </c>
      <c r="G144" s="21">
        <v>-70097666.950000003</v>
      </c>
      <c r="H144" s="21">
        <v>-70193099.359999999</v>
      </c>
      <c r="I144" s="21">
        <v>-69664927.510000005</v>
      </c>
      <c r="J144" s="21">
        <v>-69852577.170000002</v>
      </c>
      <c r="K144" s="21">
        <v>-69437160.579999998</v>
      </c>
      <c r="L144" s="21">
        <v>-68901326.400000006</v>
      </c>
      <c r="M144" s="21">
        <v>-68721470.900000006</v>
      </c>
      <c r="N144" s="21">
        <v>-68624721.790000007</v>
      </c>
      <c r="O144" s="22">
        <f t="shared" si="2"/>
        <v>-70002824.639166668</v>
      </c>
      <c r="P144" s="21"/>
    </row>
    <row r="145" spans="1:16" x14ac:dyDescent="0.25">
      <c r="O145" s="22">
        <f t="shared" si="2"/>
        <v>0</v>
      </c>
      <c r="P145" s="21"/>
    </row>
    <row r="146" spans="1:16" x14ac:dyDescent="0.25">
      <c r="A146" s="19" t="s">
        <v>51</v>
      </c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2">
        <f t="shared" si="2"/>
        <v>0</v>
      </c>
      <c r="P146" s="21"/>
    </row>
    <row r="147" spans="1:16" x14ac:dyDescent="0.25">
      <c r="A147" s="19" t="s">
        <v>50</v>
      </c>
      <c r="B147" s="21">
        <v>0</v>
      </c>
      <c r="C147" s="21">
        <v>0</v>
      </c>
      <c r="D147" s="21">
        <v>0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2">
        <f t="shared" si="2"/>
        <v>0</v>
      </c>
      <c r="P147" s="21"/>
    </row>
    <row r="148" spans="1:16" x14ac:dyDescent="0.25">
      <c r="A148" s="19" t="s">
        <v>49</v>
      </c>
      <c r="B148" s="21">
        <v>-1748489153.1299901</v>
      </c>
      <c r="C148" s="21">
        <v>-1750948793.21</v>
      </c>
      <c r="D148" s="21">
        <v>-1752932060.1099999</v>
      </c>
      <c r="E148" s="21">
        <v>-1797521700.5</v>
      </c>
      <c r="F148" s="21">
        <v>-1803447436.1700001</v>
      </c>
      <c r="G148" s="21">
        <v>-1814037698.9100001</v>
      </c>
      <c r="H148" s="21">
        <v>-1821441242.1300001</v>
      </c>
      <c r="I148" s="21">
        <v>-1829414422.6500001</v>
      </c>
      <c r="J148" s="21">
        <v>-1837400268.1399901</v>
      </c>
      <c r="K148" s="21">
        <v>-1845375981.71</v>
      </c>
      <c r="L148" s="21">
        <v>-1853351695.24</v>
      </c>
      <c r="M148" s="21">
        <v>-1861243573.3899901</v>
      </c>
      <c r="N148" s="21">
        <v>-1875726117.5799999</v>
      </c>
      <c r="O148" s="22">
        <f t="shared" si="2"/>
        <v>-1814935208.9595814</v>
      </c>
      <c r="P148" s="21"/>
    </row>
    <row r="149" spans="1:16" ht="12.6" thickBot="1" x14ac:dyDescent="0.3">
      <c r="A149" s="23" t="s">
        <v>48</v>
      </c>
      <c r="B149" s="21">
        <v>-294995477.64999998</v>
      </c>
      <c r="C149" s="21">
        <v>-299050089.56</v>
      </c>
      <c r="D149" s="21">
        <v>-300094150.67000002</v>
      </c>
      <c r="E149" s="21">
        <v>-298343339.69</v>
      </c>
      <c r="F149" s="21">
        <v>-297965198.56999999</v>
      </c>
      <c r="G149" s="21">
        <v>-311394872.12</v>
      </c>
      <c r="H149" s="21">
        <v>-309025241.50999999</v>
      </c>
      <c r="I149" s="21">
        <v>-306907296.27999997</v>
      </c>
      <c r="J149" s="21">
        <v>-298990532.69999999</v>
      </c>
      <c r="K149" s="21">
        <v>-301160425.45999998</v>
      </c>
      <c r="L149" s="21">
        <v>-300591446.03999901</v>
      </c>
      <c r="M149" s="21">
        <v>-297739240.41000003</v>
      </c>
      <c r="N149" s="21">
        <v>-297497139.14999998</v>
      </c>
      <c r="O149" s="22">
        <f t="shared" si="2"/>
        <v>-301459011.78416657</v>
      </c>
      <c r="P149" s="21"/>
    </row>
    <row r="150" spans="1:16" x14ac:dyDescent="0.25">
      <c r="A150" s="19" t="s">
        <v>47</v>
      </c>
      <c r="B150" s="21">
        <v>-2043484630.78</v>
      </c>
      <c r="C150" s="21">
        <v>-2049998882.77</v>
      </c>
      <c r="D150" s="21">
        <v>-2053026210.78</v>
      </c>
      <c r="E150" s="21">
        <v>-2095865040.1900001</v>
      </c>
      <c r="F150" s="21">
        <v>-2101412634.74</v>
      </c>
      <c r="G150" s="21">
        <v>-2125432571.03</v>
      </c>
      <c r="H150" s="21">
        <v>-2130466483.6400001</v>
      </c>
      <c r="I150" s="21">
        <v>-2136321718.9300001</v>
      </c>
      <c r="J150" s="21">
        <v>-2136390800.8399999</v>
      </c>
      <c r="K150" s="21">
        <v>-2146536407.1700001</v>
      </c>
      <c r="L150" s="21">
        <v>-2153943141.2800002</v>
      </c>
      <c r="M150" s="21">
        <v>-2158982813.8000002</v>
      </c>
      <c r="N150" s="21">
        <v>-2173223256.73</v>
      </c>
      <c r="O150" s="22">
        <f t="shared" si="2"/>
        <v>-2116394220.7437499</v>
      </c>
      <c r="P150" s="21"/>
    </row>
    <row r="151" spans="1:16" x14ac:dyDescent="0.25">
      <c r="O151" s="22">
        <f t="shared" si="2"/>
        <v>0</v>
      </c>
      <c r="P151" s="21"/>
    </row>
    <row r="152" spans="1:16" x14ac:dyDescent="0.25">
      <c r="A152" s="19" t="s">
        <v>46</v>
      </c>
      <c r="B152" s="21">
        <v>-2113484759.6500001</v>
      </c>
      <c r="C152" s="21">
        <v>-2119337704.9300001</v>
      </c>
      <c r="D152" s="21">
        <v>-2124935806.21</v>
      </c>
      <c r="E152" s="21">
        <v>-2167350355.1700001</v>
      </c>
      <c r="F152" s="21">
        <v>-2172532143.6399999</v>
      </c>
      <c r="G152" s="21">
        <v>-2195530237.98</v>
      </c>
      <c r="H152" s="21">
        <v>-2200659583</v>
      </c>
      <c r="I152" s="21">
        <v>-2205986646.4400001</v>
      </c>
      <c r="J152" s="21">
        <v>-2206243378.0099902</v>
      </c>
      <c r="K152" s="21">
        <v>-2215973567.75</v>
      </c>
      <c r="L152" s="21">
        <v>-2222844467.6799998</v>
      </c>
      <c r="M152" s="21">
        <v>-2227704284.6999998</v>
      </c>
      <c r="N152" s="21">
        <v>-2241847978.52</v>
      </c>
      <c r="O152" s="22">
        <f t="shared" si="2"/>
        <v>-2186397045.382916</v>
      </c>
      <c r="P152" s="21"/>
    </row>
    <row r="153" spans="1:16" x14ac:dyDescent="0.25">
      <c r="O153" s="22">
        <f t="shared" si="2"/>
        <v>0</v>
      </c>
      <c r="P153" s="21"/>
    </row>
    <row r="154" spans="1:16" x14ac:dyDescent="0.25">
      <c r="A154" s="19" t="s">
        <v>45</v>
      </c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2">
        <f t="shared" si="2"/>
        <v>0</v>
      </c>
      <c r="P154" s="21"/>
    </row>
    <row r="155" spans="1:16" x14ac:dyDescent="0.25">
      <c r="A155" s="19" t="s">
        <v>44</v>
      </c>
      <c r="B155" s="21">
        <v>0</v>
      </c>
      <c r="C155" s="21">
        <v>0</v>
      </c>
      <c r="D155" s="21">
        <v>0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2">
        <f t="shared" si="2"/>
        <v>0</v>
      </c>
      <c r="P155" s="21"/>
    </row>
    <row r="156" spans="1:16" x14ac:dyDescent="0.25">
      <c r="A156" s="19" t="s">
        <v>43</v>
      </c>
      <c r="B156" s="21">
        <v>-53963237.399999999</v>
      </c>
      <c r="C156" s="21">
        <v>-52106129.450000003</v>
      </c>
      <c r="D156" s="21">
        <v>-52809452.189999998</v>
      </c>
      <c r="E156" s="21">
        <v>-47775658.519999899</v>
      </c>
      <c r="F156" s="21">
        <v>-44069633.549999997</v>
      </c>
      <c r="G156" s="21">
        <v>-48290368.920000002</v>
      </c>
      <c r="H156" s="21">
        <v>-30222614.48</v>
      </c>
      <c r="I156" s="21">
        <v>-23175153.460000001</v>
      </c>
      <c r="J156" s="21">
        <v>-21180054.940000001</v>
      </c>
      <c r="K156" s="21">
        <v>-19858998.510000002</v>
      </c>
      <c r="L156" s="21">
        <v>-17347625.859999999</v>
      </c>
      <c r="M156" s="21">
        <v>-18380965.32</v>
      </c>
      <c r="N156" s="21">
        <v>-20417406.710000001</v>
      </c>
      <c r="O156" s="22">
        <f t="shared" si="2"/>
        <v>-34367248.10458333</v>
      </c>
      <c r="P156" s="21"/>
    </row>
    <row r="157" spans="1:16" x14ac:dyDescent="0.25">
      <c r="A157" s="19" t="s">
        <v>42</v>
      </c>
      <c r="B157" s="21">
        <v>-214000</v>
      </c>
      <c r="C157" s="21">
        <v>-175000</v>
      </c>
      <c r="D157" s="21">
        <v>-175000</v>
      </c>
      <c r="E157" s="21">
        <v>-175000</v>
      </c>
      <c r="F157" s="21">
        <v>-175000</v>
      </c>
      <c r="G157" s="21">
        <v>-175000</v>
      </c>
      <c r="H157" s="21">
        <v>-380000</v>
      </c>
      <c r="I157" s="21">
        <v>-380000</v>
      </c>
      <c r="J157" s="21">
        <v>-380000</v>
      </c>
      <c r="K157" s="21">
        <v>-345000</v>
      </c>
      <c r="L157" s="21">
        <v>-345000</v>
      </c>
      <c r="M157" s="21">
        <v>-345000</v>
      </c>
      <c r="N157" s="21">
        <v>-528000</v>
      </c>
      <c r="O157" s="22">
        <f t="shared" si="2"/>
        <v>-285083.33333333331</v>
      </c>
      <c r="P157" s="21"/>
    </row>
    <row r="158" spans="1:16" x14ac:dyDescent="0.25">
      <c r="A158" s="19" t="s">
        <v>41</v>
      </c>
      <c r="B158" s="21">
        <v>-118197775.37</v>
      </c>
      <c r="C158" s="21">
        <v>-119048922.73999999</v>
      </c>
      <c r="D158" s="21">
        <v>-119577049.06</v>
      </c>
      <c r="E158" s="21">
        <v>-105662084.20999999</v>
      </c>
      <c r="F158" s="21">
        <v>-107008090.75</v>
      </c>
      <c r="G158" s="21">
        <v>-107028541.05</v>
      </c>
      <c r="H158" s="21">
        <v>-100136739.28</v>
      </c>
      <c r="I158" s="21">
        <v>-99688149.449999899</v>
      </c>
      <c r="J158" s="21">
        <v>-99841853.530000001</v>
      </c>
      <c r="K158" s="21">
        <v>-95460283.409999996</v>
      </c>
      <c r="L158" s="21">
        <v>-90626682.25</v>
      </c>
      <c r="M158" s="21">
        <v>-85366834.769999996</v>
      </c>
      <c r="N158" s="21">
        <v>-81391389.170000002</v>
      </c>
      <c r="O158" s="22">
        <f t="shared" si="2"/>
        <v>-102436651.06416665</v>
      </c>
      <c r="P158" s="21"/>
    </row>
    <row r="159" spans="1:16" x14ac:dyDescent="0.25">
      <c r="A159" s="19" t="s">
        <v>40</v>
      </c>
      <c r="B159" s="21">
        <v>-303463914.39999998</v>
      </c>
      <c r="C159" s="21">
        <v>-303190599.39999998</v>
      </c>
      <c r="D159" s="21">
        <v>-302914138.14999998</v>
      </c>
      <c r="E159" s="21">
        <v>-302749690.07999998</v>
      </c>
      <c r="F159" s="21">
        <v>-279082561.13</v>
      </c>
      <c r="G159" s="21">
        <v>-278809246.13</v>
      </c>
      <c r="H159" s="21">
        <v>-279833594</v>
      </c>
      <c r="I159" s="21">
        <v>-279560279</v>
      </c>
      <c r="J159" s="21">
        <v>-279284161.75</v>
      </c>
      <c r="K159" s="21">
        <v>-283684784.5</v>
      </c>
      <c r="L159" s="21">
        <v>-283437923.97000003</v>
      </c>
      <c r="M159" s="21">
        <v>-283164608.97000003</v>
      </c>
      <c r="N159" s="21">
        <v>-288144417.69</v>
      </c>
      <c r="O159" s="22">
        <f t="shared" si="2"/>
        <v>-287626312.76041669</v>
      </c>
      <c r="P159" s="21"/>
    </row>
    <row r="160" spans="1:16" x14ac:dyDescent="0.25">
      <c r="A160" s="19" t="s">
        <v>39</v>
      </c>
      <c r="B160" s="21">
        <v>0</v>
      </c>
      <c r="C160" s="21">
        <v>0</v>
      </c>
      <c r="D160" s="21">
        <v>0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2">
        <f t="shared" si="2"/>
        <v>0</v>
      </c>
      <c r="P160" s="21"/>
    </row>
    <row r="161" spans="1:16" x14ac:dyDescent="0.25">
      <c r="A161" s="19" t="s">
        <v>38</v>
      </c>
      <c r="B161" s="21">
        <v>-79230972.989999995</v>
      </c>
      <c r="C161" s="21">
        <v>-79426854.629999995</v>
      </c>
      <c r="D161" s="21">
        <v>-79623406.129999995</v>
      </c>
      <c r="E161" s="21">
        <v>-84674717.140000001</v>
      </c>
      <c r="F161" s="21">
        <v>-81636540.609999999</v>
      </c>
      <c r="G161" s="21">
        <v>-81809031.749999896</v>
      </c>
      <c r="H161" s="21">
        <v>-101661628.06</v>
      </c>
      <c r="I161" s="21">
        <v>-101893252.14999899</v>
      </c>
      <c r="J161" s="21">
        <v>-102125534.69</v>
      </c>
      <c r="K161" s="21">
        <v>-102358477.84</v>
      </c>
      <c r="L161" s="21">
        <v>-102592083.45999999</v>
      </c>
      <c r="M161" s="21">
        <v>-101898695.58</v>
      </c>
      <c r="N161" s="21">
        <v>-102132315.61999901</v>
      </c>
      <c r="O161" s="22">
        <f t="shared" si="2"/>
        <v>-92531822.195416555</v>
      </c>
      <c r="P161" s="21"/>
    </row>
    <row r="162" spans="1:16" x14ac:dyDescent="0.25">
      <c r="A162" s="19" t="s">
        <v>37</v>
      </c>
      <c r="B162" s="21">
        <v>-75632894.010000005</v>
      </c>
      <c r="C162" s="21">
        <v>-77530059.560000002</v>
      </c>
      <c r="D162" s="21">
        <v>-69442406.089999899</v>
      </c>
      <c r="E162" s="21">
        <v>-70204449.900000006</v>
      </c>
      <c r="F162" s="21">
        <v>-71487273.739999995</v>
      </c>
      <c r="G162" s="21">
        <v>-72720981.209999993</v>
      </c>
      <c r="H162" s="21">
        <v>-73741121.430000007</v>
      </c>
      <c r="I162" s="21">
        <v>-75408270.019999996</v>
      </c>
      <c r="J162" s="21">
        <v>-77245731.700000003</v>
      </c>
      <c r="K162" s="21">
        <v>-78042930.059999898</v>
      </c>
      <c r="L162" s="21">
        <v>-79559175.639999896</v>
      </c>
      <c r="M162" s="21">
        <v>-81713143.909999907</v>
      </c>
      <c r="N162" s="21">
        <v>-84105178.709999993</v>
      </c>
      <c r="O162" s="22">
        <f t="shared" si="2"/>
        <v>-75580381.634999961</v>
      </c>
      <c r="P162" s="21"/>
    </row>
    <row r="163" spans="1:16" x14ac:dyDescent="0.25">
      <c r="A163" s="19" t="s">
        <v>36</v>
      </c>
      <c r="B163" s="21">
        <v>-337096752.30000001</v>
      </c>
      <c r="C163" s="21">
        <v>-344097364.24000001</v>
      </c>
      <c r="D163" s="21">
        <v>-343559471.48000002</v>
      </c>
      <c r="E163" s="21">
        <v>-352032419.50999999</v>
      </c>
      <c r="F163" s="21">
        <v>-356087239.12</v>
      </c>
      <c r="G163" s="21">
        <v>-360972571.66000003</v>
      </c>
      <c r="H163" s="21">
        <v>-360191553.359999</v>
      </c>
      <c r="I163" s="21">
        <v>-361728238.80000001</v>
      </c>
      <c r="J163" s="21">
        <v>-366583029.62999898</v>
      </c>
      <c r="K163" s="21">
        <v>-366401950.36999899</v>
      </c>
      <c r="L163" s="21">
        <v>-368269298.17000002</v>
      </c>
      <c r="M163" s="21">
        <v>-370661495.859999</v>
      </c>
      <c r="N163" s="21">
        <v>-371095230.93000001</v>
      </c>
      <c r="O163" s="22">
        <f t="shared" si="2"/>
        <v>-358723385.31791639</v>
      </c>
      <c r="P163" s="21"/>
    </row>
    <row r="164" spans="1:16" x14ac:dyDescent="0.25">
      <c r="A164" s="19" t="s">
        <v>35</v>
      </c>
      <c r="B164" s="21">
        <v>-133787551.23</v>
      </c>
      <c r="C164" s="21">
        <v>-132838795.69</v>
      </c>
      <c r="D164" s="21">
        <v>-131971665.23</v>
      </c>
      <c r="E164" s="21">
        <v>-138764098.83999899</v>
      </c>
      <c r="F164" s="21">
        <v>-137964189.88999999</v>
      </c>
      <c r="G164" s="21">
        <v>-137279580.16</v>
      </c>
      <c r="H164" s="21">
        <v>-144674818.68000001</v>
      </c>
      <c r="I164" s="21">
        <v>-144284778.71999899</v>
      </c>
      <c r="J164" s="21">
        <v>-127221213.67999899</v>
      </c>
      <c r="K164" s="21">
        <v>-115625915.22</v>
      </c>
      <c r="L164" s="21">
        <v>-116242388.51000001</v>
      </c>
      <c r="M164" s="21">
        <v>-117612527.59999999</v>
      </c>
      <c r="N164" s="21">
        <v>-125490004.56999999</v>
      </c>
      <c r="O164" s="22">
        <f t="shared" si="2"/>
        <v>-131176562.50999975</v>
      </c>
      <c r="P164" s="21"/>
    </row>
    <row r="165" spans="1:16" x14ac:dyDescent="0.25">
      <c r="A165" s="19" t="s">
        <v>34</v>
      </c>
      <c r="B165" s="21">
        <v>-3455696.21</v>
      </c>
      <c r="C165" s="21">
        <v>-3397791.48</v>
      </c>
      <c r="D165" s="21">
        <v>-3426924.75</v>
      </c>
      <c r="E165" s="21">
        <v>-3420721.4999999902</v>
      </c>
      <c r="F165" s="21">
        <v>-3418521.06</v>
      </c>
      <c r="G165" s="21">
        <v>-3363244.84</v>
      </c>
      <c r="H165" s="21">
        <v>-3305340.11</v>
      </c>
      <c r="I165" s="21">
        <v>-3312242.01</v>
      </c>
      <c r="J165" s="21">
        <v>-3273875.4</v>
      </c>
      <c r="K165" s="21">
        <v>-3215970.67</v>
      </c>
      <c r="L165" s="21">
        <v>-3158065.94</v>
      </c>
      <c r="M165" s="21">
        <v>-3114687.3899999899</v>
      </c>
      <c r="N165" s="21">
        <v>-3056782.6599999899</v>
      </c>
      <c r="O165" s="22">
        <f t="shared" si="2"/>
        <v>-3305302.0487499982</v>
      </c>
      <c r="P165" s="21"/>
    </row>
    <row r="166" spans="1:16" ht="12.6" thickBot="1" x14ac:dyDescent="0.3">
      <c r="A166" s="23" t="s">
        <v>33</v>
      </c>
      <c r="B166" s="21">
        <v>0</v>
      </c>
      <c r="C166" s="21">
        <v>0</v>
      </c>
      <c r="D166" s="21">
        <v>0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5021.6000000000004</v>
      </c>
      <c r="L166" s="21">
        <v>5021.6000000000004</v>
      </c>
      <c r="M166" s="21">
        <v>5021.6000000000004</v>
      </c>
      <c r="N166" s="21">
        <v>142319.78</v>
      </c>
      <c r="O166" s="22">
        <f t="shared" si="2"/>
        <v>7185.3908333333338</v>
      </c>
      <c r="P166" s="21"/>
    </row>
    <row r="167" spans="1:16" x14ac:dyDescent="0.25">
      <c r="A167" s="19" t="s">
        <v>32</v>
      </c>
      <c r="B167" s="21">
        <v>-1105042793.9100001</v>
      </c>
      <c r="C167" s="21">
        <v>-1111811517.1900001</v>
      </c>
      <c r="D167" s="21">
        <v>-1103499513.0799999</v>
      </c>
      <c r="E167" s="21">
        <v>-1105458839.7</v>
      </c>
      <c r="F167" s="21">
        <v>-1080929049.8499999</v>
      </c>
      <c r="G167" s="21">
        <v>-1090448565.72</v>
      </c>
      <c r="H167" s="21">
        <v>-1094147409.3999901</v>
      </c>
      <c r="I167" s="21">
        <v>-1089430363.6099999</v>
      </c>
      <c r="J167" s="21">
        <v>-1077135455.3199999</v>
      </c>
      <c r="K167" s="21">
        <v>-1064989288.98</v>
      </c>
      <c r="L167" s="21">
        <v>-1061573222.2</v>
      </c>
      <c r="M167" s="21">
        <v>-1062252937.8</v>
      </c>
      <c r="N167" s="21">
        <v>-1076218406.28</v>
      </c>
      <c r="O167" s="22">
        <f t="shared" si="2"/>
        <v>-1086025563.5787489</v>
      </c>
      <c r="P167" s="21"/>
    </row>
    <row r="168" spans="1:16" x14ac:dyDescent="0.25">
      <c r="O168" s="22">
        <f t="shared" si="2"/>
        <v>0</v>
      </c>
      <c r="P168" s="21"/>
    </row>
    <row r="169" spans="1:16" x14ac:dyDescent="0.25">
      <c r="A169" s="19" t="s">
        <v>31</v>
      </c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2">
        <f t="shared" si="2"/>
        <v>0</v>
      </c>
      <c r="P169" s="21"/>
    </row>
    <row r="170" spans="1:16" x14ac:dyDescent="0.25">
      <c r="A170" s="19" t="s">
        <v>30</v>
      </c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2">
        <f t="shared" si="2"/>
        <v>0</v>
      </c>
      <c r="P170" s="21"/>
    </row>
    <row r="171" spans="1:16" x14ac:dyDescent="0.25">
      <c r="A171" s="19" t="s">
        <v>29</v>
      </c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2">
        <f t="shared" si="2"/>
        <v>0</v>
      </c>
      <c r="P171" s="21"/>
    </row>
    <row r="172" spans="1:16" x14ac:dyDescent="0.25">
      <c r="A172" s="19" t="s">
        <v>28</v>
      </c>
      <c r="B172" s="21">
        <v>-859037.91</v>
      </c>
      <c r="C172" s="21">
        <v>-859037.91</v>
      </c>
      <c r="D172" s="21">
        <v>-859037.91</v>
      </c>
      <c r="E172" s="21">
        <v>-859037.91</v>
      </c>
      <c r="F172" s="21">
        <v>-859037.91</v>
      </c>
      <c r="G172" s="21">
        <v>-859037.91</v>
      </c>
      <c r="H172" s="21">
        <v>-859037.91</v>
      </c>
      <c r="I172" s="21">
        <v>-859037.91</v>
      </c>
      <c r="J172" s="21">
        <v>-859037.91</v>
      </c>
      <c r="K172" s="21">
        <v>-859037.91</v>
      </c>
      <c r="L172" s="21">
        <v>-859037.91</v>
      </c>
      <c r="M172" s="21">
        <v>-859037.91</v>
      </c>
      <c r="N172" s="21">
        <v>-859037.91</v>
      </c>
      <c r="O172" s="22">
        <f t="shared" si="2"/>
        <v>-859037.91</v>
      </c>
      <c r="P172" s="21"/>
    </row>
    <row r="173" spans="1:16" x14ac:dyDescent="0.25">
      <c r="A173" s="19" t="s">
        <v>27</v>
      </c>
      <c r="B173" s="21">
        <v>-478145249.86999899</v>
      </c>
      <c r="C173" s="21">
        <v>-478145249.86999899</v>
      </c>
      <c r="D173" s="21">
        <v>-478145249.86999899</v>
      </c>
      <c r="E173" s="21">
        <v>-478145249.86999899</v>
      </c>
      <c r="F173" s="21">
        <v>-478145249.86999899</v>
      </c>
      <c r="G173" s="21">
        <v>-478145249.86999899</v>
      </c>
      <c r="H173" s="21">
        <v>-478145249.86999899</v>
      </c>
      <c r="I173" s="21">
        <v>-478145249.86999899</v>
      </c>
      <c r="J173" s="21">
        <v>-478145249.86999899</v>
      </c>
      <c r="K173" s="21">
        <v>-478145249.86999899</v>
      </c>
      <c r="L173" s="21">
        <v>-478145249.86999899</v>
      </c>
      <c r="M173" s="21">
        <v>-478145249.86999899</v>
      </c>
      <c r="N173" s="21">
        <v>-478145249.86999899</v>
      </c>
      <c r="O173" s="22">
        <f t="shared" si="2"/>
        <v>-478145249.86999899</v>
      </c>
      <c r="P173" s="21"/>
    </row>
    <row r="174" spans="1:16" x14ac:dyDescent="0.25">
      <c r="A174" s="19" t="s">
        <v>26</v>
      </c>
      <c r="B174" s="21">
        <v>-2804096691.4699998</v>
      </c>
      <c r="C174" s="21">
        <v>-2804096691.4699998</v>
      </c>
      <c r="D174" s="21">
        <v>-2804096691.4699998</v>
      </c>
      <c r="E174" s="21">
        <v>-2804096691.4699998</v>
      </c>
      <c r="F174" s="21">
        <v>-2804096691.4699998</v>
      </c>
      <c r="G174" s="21">
        <v>-2804096691.4699998</v>
      </c>
      <c r="H174" s="21">
        <v>-2804096691.4699998</v>
      </c>
      <c r="I174" s="21">
        <v>-2804096691.4699998</v>
      </c>
      <c r="J174" s="21">
        <v>-2804096691.4699998</v>
      </c>
      <c r="K174" s="21">
        <v>-2804096691.4699998</v>
      </c>
      <c r="L174" s="21">
        <v>-2804096691.4699998</v>
      </c>
      <c r="M174" s="21">
        <v>-2804096691.4699998</v>
      </c>
      <c r="N174" s="21">
        <v>-2804096691.4699998</v>
      </c>
      <c r="O174" s="22">
        <f t="shared" si="2"/>
        <v>-2804096691.4700003</v>
      </c>
      <c r="P174" s="21"/>
    </row>
    <row r="175" spans="1:16" x14ac:dyDescent="0.25">
      <c r="A175" s="19" t="s">
        <v>25</v>
      </c>
      <c r="B175" s="21">
        <v>7133879.4000000004</v>
      </c>
      <c r="C175" s="21">
        <v>7133879.4000000004</v>
      </c>
      <c r="D175" s="21">
        <v>7133879.4000000004</v>
      </c>
      <c r="E175" s="21">
        <v>7133879.4000000004</v>
      </c>
      <c r="F175" s="21">
        <v>7133879.4000000004</v>
      </c>
      <c r="G175" s="21">
        <v>7133879.4000000004</v>
      </c>
      <c r="H175" s="21">
        <v>7133879.4000000004</v>
      </c>
      <c r="I175" s="21">
        <v>7133879.4000000004</v>
      </c>
      <c r="J175" s="21">
        <v>7133879.4000000004</v>
      </c>
      <c r="K175" s="21">
        <v>7133879.4000000004</v>
      </c>
      <c r="L175" s="21">
        <v>7133879.4000000004</v>
      </c>
      <c r="M175" s="21">
        <v>7133879.4000000004</v>
      </c>
      <c r="N175" s="21">
        <v>7133879.4000000004</v>
      </c>
      <c r="O175" s="22">
        <f t="shared" si="2"/>
        <v>7133879.4000000013</v>
      </c>
      <c r="P175" s="21"/>
    </row>
    <row r="176" spans="1:16" x14ac:dyDescent="0.25">
      <c r="A176" s="19" t="s">
        <v>24</v>
      </c>
      <c r="B176" s="21">
        <v>-14048059</v>
      </c>
      <c r="C176" s="21">
        <v>-14048059</v>
      </c>
      <c r="D176" s="21">
        <v>-14048059</v>
      </c>
      <c r="E176" s="21">
        <v>-14048059</v>
      </c>
      <c r="F176" s="21">
        <v>-14048059</v>
      </c>
      <c r="G176" s="21">
        <v>-14048059</v>
      </c>
      <c r="H176" s="21">
        <v>-14048059</v>
      </c>
      <c r="I176" s="21">
        <v>-17092196</v>
      </c>
      <c r="J176" s="21">
        <v>-17092196</v>
      </c>
      <c r="K176" s="21">
        <v>-17092196</v>
      </c>
      <c r="L176" s="21">
        <v>-17092196</v>
      </c>
      <c r="M176" s="21">
        <v>-20239166</v>
      </c>
      <c r="N176" s="21">
        <v>-20239166</v>
      </c>
      <c r="O176" s="22">
        <f t="shared" si="2"/>
        <v>-15836659.708333334</v>
      </c>
      <c r="P176" s="21"/>
    </row>
    <row r="177" spans="1:16" x14ac:dyDescent="0.25">
      <c r="A177" s="19" t="s">
        <v>23</v>
      </c>
      <c r="B177" s="21">
        <v>-209321331.38999999</v>
      </c>
      <c r="C177" s="21">
        <v>-209321331.38999999</v>
      </c>
      <c r="D177" s="21">
        <v>-209321331.38999999</v>
      </c>
      <c r="E177" s="21">
        <v>-209018228.38999999</v>
      </c>
      <c r="F177" s="21">
        <v>-242973785.34999999</v>
      </c>
      <c r="G177" s="21">
        <v>-242973785.34999999</v>
      </c>
      <c r="H177" s="21">
        <v>-243130615.34999999</v>
      </c>
      <c r="I177" s="21">
        <v>-240086478.34999901</v>
      </c>
      <c r="J177" s="21">
        <v>-240086478.34999999</v>
      </c>
      <c r="K177" s="21">
        <v>-240094363.34999901</v>
      </c>
      <c r="L177" s="21">
        <v>-240094363.34999901</v>
      </c>
      <c r="M177" s="21">
        <v>-236947393.34999999</v>
      </c>
      <c r="N177" s="21">
        <v>-237035697.34999901</v>
      </c>
      <c r="O177" s="22">
        <f t="shared" si="2"/>
        <v>-231435555.69499967</v>
      </c>
      <c r="P177" s="21"/>
    </row>
    <row r="178" spans="1:16" x14ac:dyDescent="0.25">
      <c r="A178" s="19" t="s">
        <v>22</v>
      </c>
      <c r="B178" s="21">
        <v>14902924</v>
      </c>
      <c r="C178" s="21">
        <v>14902924</v>
      </c>
      <c r="D178" s="21">
        <v>14902924</v>
      </c>
      <c r="E178" s="21">
        <v>14599821</v>
      </c>
      <c r="F178" s="21">
        <v>14599821</v>
      </c>
      <c r="G178" s="21">
        <v>14599821</v>
      </c>
      <c r="H178" s="21">
        <v>14756651</v>
      </c>
      <c r="I178" s="21">
        <v>14756651</v>
      </c>
      <c r="J178" s="21">
        <v>14756651</v>
      </c>
      <c r="K178" s="21">
        <v>14764536</v>
      </c>
      <c r="L178" s="21">
        <v>14764536</v>
      </c>
      <c r="M178" s="21">
        <v>14764536</v>
      </c>
      <c r="N178" s="21">
        <v>14852840</v>
      </c>
      <c r="O178" s="22">
        <f t="shared" si="2"/>
        <v>14753896.166666666</v>
      </c>
      <c r="P178" s="21"/>
    </row>
    <row r="179" spans="1:16" x14ac:dyDescent="0.25">
      <c r="A179" s="19" t="s">
        <v>21</v>
      </c>
      <c r="B179" s="21">
        <v>159187716.799999</v>
      </c>
      <c r="C179" s="21">
        <v>158037755.27000001</v>
      </c>
      <c r="D179" s="21">
        <v>156887793.739999</v>
      </c>
      <c r="E179" s="21">
        <v>149548979.39999899</v>
      </c>
      <c r="F179" s="21">
        <v>148742517.41</v>
      </c>
      <c r="G179" s="21">
        <v>147936055.43000001</v>
      </c>
      <c r="H179" s="21">
        <v>147129593.44</v>
      </c>
      <c r="I179" s="21">
        <v>146323131.44999999</v>
      </c>
      <c r="J179" s="21">
        <v>145516669.46000001</v>
      </c>
      <c r="K179" s="21">
        <v>144710207.47999901</v>
      </c>
      <c r="L179" s="21">
        <v>143903745.489999</v>
      </c>
      <c r="M179" s="21">
        <v>143097283.5</v>
      </c>
      <c r="N179" s="21">
        <v>141989923.13</v>
      </c>
      <c r="O179" s="22">
        <f t="shared" si="2"/>
        <v>148535212.66958299</v>
      </c>
      <c r="P179" s="21"/>
    </row>
    <row r="180" spans="1:16" x14ac:dyDescent="0.25">
      <c r="A180" s="19" t="s">
        <v>20</v>
      </c>
      <c r="B180" s="21">
        <v>-181675103.92999801</v>
      </c>
      <c r="C180" s="21">
        <v>-197498920.88999799</v>
      </c>
      <c r="D180" s="21">
        <v>-242775874.739999</v>
      </c>
      <c r="E180" s="21">
        <v>-304188835.74000001</v>
      </c>
      <c r="F180" s="21">
        <v>-66624567.289999902</v>
      </c>
      <c r="G180" s="21">
        <v>-101810450.39</v>
      </c>
      <c r="H180" s="21">
        <v>-156505243.09999901</v>
      </c>
      <c r="I180" s="21">
        <v>-191793150.209999</v>
      </c>
      <c r="J180" s="21">
        <v>-210735083.5</v>
      </c>
      <c r="K180" s="21">
        <v>-237405623.47</v>
      </c>
      <c r="L180" s="21">
        <v>-252156950.40000001</v>
      </c>
      <c r="M180" s="21">
        <v>-257864373.75</v>
      </c>
      <c r="N180" s="21">
        <v>-256382152</v>
      </c>
      <c r="O180" s="22">
        <f t="shared" si="2"/>
        <v>-203198975.12041619</v>
      </c>
      <c r="P180" s="21"/>
    </row>
    <row r="181" spans="1:16" x14ac:dyDescent="0.25">
      <c r="A181" s="19" t="s">
        <v>19</v>
      </c>
      <c r="B181" s="21">
        <v>175279053.78</v>
      </c>
      <c r="C181" s="21">
        <v>175871053.78</v>
      </c>
      <c r="D181" s="21">
        <v>183906719.78</v>
      </c>
      <c r="E181" s="21">
        <v>270233278.77999997</v>
      </c>
      <c r="F181" s="21">
        <v>13272800</v>
      </c>
      <c r="G181" s="21">
        <v>13765135</v>
      </c>
      <c r="H181" s="21">
        <v>67347052</v>
      </c>
      <c r="I181" s="21">
        <v>67900283</v>
      </c>
      <c r="J181" s="21">
        <v>75671108</v>
      </c>
      <c r="K181" s="21">
        <v>128673648</v>
      </c>
      <c r="L181" s="21">
        <v>141864244</v>
      </c>
      <c r="M181" s="21">
        <v>142338164</v>
      </c>
      <c r="N181" s="21">
        <v>195864996</v>
      </c>
      <c r="O181" s="22">
        <f t="shared" si="2"/>
        <v>122201292.60250001</v>
      </c>
      <c r="P181" s="21"/>
    </row>
    <row r="182" spans="1:16" ht="12.6" thickBot="1" x14ac:dyDescent="0.3">
      <c r="A182" s="23" t="s">
        <v>18</v>
      </c>
      <c r="B182" s="21">
        <v>5848610</v>
      </c>
      <c r="C182" s="21">
        <v>5848610</v>
      </c>
      <c r="D182" s="21">
        <v>5848610</v>
      </c>
      <c r="E182" s="21">
        <v>5848610</v>
      </c>
      <c r="F182" s="21">
        <v>5848610</v>
      </c>
      <c r="G182" s="21">
        <v>5848610</v>
      </c>
      <c r="H182" s="21">
        <v>5848610</v>
      </c>
      <c r="I182" s="21">
        <v>5848610</v>
      </c>
      <c r="J182" s="21">
        <v>5848610</v>
      </c>
      <c r="K182" s="21">
        <v>5848610</v>
      </c>
      <c r="L182" s="21">
        <v>5848610</v>
      </c>
      <c r="M182" s="21">
        <v>5848610</v>
      </c>
      <c r="N182" s="21">
        <v>5848610</v>
      </c>
      <c r="O182" s="22">
        <f t="shared" si="2"/>
        <v>5848610</v>
      </c>
      <c r="P182" s="21"/>
    </row>
    <row r="183" spans="1:16" x14ac:dyDescent="0.25">
      <c r="A183" s="19" t="s">
        <v>17</v>
      </c>
      <c r="B183" s="21">
        <v>-3325793289.5899901</v>
      </c>
      <c r="C183" s="21">
        <v>-3342175068.0799899</v>
      </c>
      <c r="D183" s="21">
        <v>-3380566317.45999</v>
      </c>
      <c r="E183" s="21">
        <v>-3362991533.8000002</v>
      </c>
      <c r="F183" s="21">
        <v>-3417149763.0799999</v>
      </c>
      <c r="G183" s="21">
        <v>-3452649773.1599998</v>
      </c>
      <c r="H183" s="21">
        <v>-3454569110.8599901</v>
      </c>
      <c r="I183" s="21">
        <v>-3490110248.95999</v>
      </c>
      <c r="J183" s="21">
        <v>-3502087819.2399998</v>
      </c>
      <c r="K183" s="21">
        <v>-3476562281.1900001</v>
      </c>
      <c r="L183" s="21">
        <v>-3478929474.1099901</v>
      </c>
      <c r="M183" s="21">
        <v>-3484969439.4499998</v>
      </c>
      <c r="N183" s="21">
        <v>-3431067746.0699902</v>
      </c>
      <c r="O183" s="22">
        <f t="shared" si="2"/>
        <v>-3435099278.9349952</v>
      </c>
      <c r="P183" s="21"/>
    </row>
    <row r="184" spans="1:16" x14ac:dyDescent="0.25">
      <c r="O184" s="22"/>
      <c r="P184" s="21"/>
    </row>
    <row r="185" spans="1:16" x14ac:dyDescent="0.25">
      <c r="A185" s="19" t="s">
        <v>16</v>
      </c>
      <c r="B185" s="21">
        <v>-3325793289.5899901</v>
      </c>
      <c r="C185" s="21">
        <v>-3342175068.0799899</v>
      </c>
      <c r="D185" s="21">
        <v>-3380566317.45999</v>
      </c>
      <c r="E185" s="21">
        <v>-3362991533.8000002</v>
      </c>
      <c r="F185" s="21">
        <v>-3417149763.0799999</v>
      </c>
      <c r="G185" s="21">
        <v>-3452649773.1599998</v>
      </c>
      <c r="H185" s="21">
        <v>-3454569110.8599901</v>
      </c>
      <c r="I185" s="21">
        <v>-3490110248.95999</v>
      </c>
      <c r="J185" s="21">
        <v>-3502087819.2399998</v>
      </c>
      <c r="K185" s="21">
        <v>-3476562281.1900001</v>
      </c>
      <c r="L185" s="21">
        <v>-3478929474.1099901</v>
      </c>
      <c r="M185" s="21">
        <v>-3484969439.4499998</v>
      </c>
      <c r="N185" s="21">
        <v>-3431067746.0699902</v>
      </c>
      <c r="O185" s="22">
        <f t="shared" si="2"/>
        <v>-3435099278.9349952</v>
      </c>
      <c r="P185" s="21"/>
    </row>
    <row r="186" spans="1:16" x14ac:dyDescent="0.25">
      <c r="O186" s="22"/>
      <c r="P186" s="21"/>
    </row>
    <row r="187" spans="1:16" x14ac:dyDescent="0.25">
      <c r="A187" s="19" t="s">
        <v>15</v>
      </c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2"/>
      <c r="P187" s="21"/>
    </row>
    <row r="188" spans="1:16" x14ac:dyDescent="0.25">
      <c r="A188" s="19" t="s">
        <v>14</v>
      </c>
      <c r="B188" s="21">
        <v>0</v>
      </c>
      <c r="C188" s="21">
        <v>0</v>
      </c>
      <c r="D188" s="21">
        <v>0</v>
      </c>
      <c r="E188" s="21">
        <v>0</v>
      </c>
      <c r="F188" s="21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1">
        <v>0</v>
      </c>
      <c r="O188" s="22"/>
      <c r="P188" s="21"/>
    </row>
    <row r="189" spans="1:16" x14ac:dyDescent="0.25">
      <c r="A189" s="19" t="s">
        <v>13</v>
      </c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2"/>
      <c r="P189" s="21"/>
    </row>
    <row r="190" spans="1:16" x14ac:dyDescent="0.25">
      <c r="O190" s="22"/>
      <c r="P190" s="21"/>
    </row>
    <row r="191" spans="1:16" x14ac:dyDescent="0.25">
      <c r="A191" s="19" t="s">
        <v>12</v>
      </c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2"/>
      <c r="P191" s="21"/>
    </row>
    <row r="192" spans="1:16" x14ac:dyDescent="0.25">
      <c r="A192" s="19" t="s">
        <v>11</v>
      </c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2"/>
      <c r="P192" s="21"/>
    </row>
    <row r="193" spans="1:16" x14ac:dyDescent="0.25">
      <c r="A193" s="19" t="s">
        <v>10</v>
      </c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2"/>
      <c r="P193" s="21"/>
    </row>
    <row r="194" spans="1:16" x14ac:dyDescent="0.25">
      <c r="O194" s="22"/>
      <c r="P194" s="21"/>
    </row>
    <row r="195" spans="1:16" x14ac:dyDescent="0.25">
      <c r="A195" s="19" t="s">
        <v>9</v>
      </c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2"/>
      <c r="P195" s="21"/>
    </row>
    <row r="196" spans="1:16" x14ac:dyDescent="0.25">
      <c r="A196" s="19" t="s">
        <v>8</v>
      </c>
      <c r="B196" s="21">
        <v>-250000000</v>
      </c>
      <c r="C196" s="21">
        <v>-250000000</v>
      </c>
      <c r="D196" s="21">
        <v>-250000000</v>
      </c>
      <c r="E196" s="21">
        <v>-250000000</v>
      </c>
      <c r="F196" s="21">
        <v>-250000000</v>
      </c>
      <c r="G196" s="21">
        <v>-250000000</v>
      </c>
      <c r="H196" s="21">
        <v>-250000000</v>
      </c>
      <c r="I196" s="21">
        <v>-250000000</v>
      </c>
      <c r="J196" s="21">
        <v>-250000000</v>
      </c>
      <c r="K196" s="21">
        <v>-250000000</v>
      </c>
      <c r="L196" s="21">
        <v>-250000000</v>
      </c>
      <c r="M196" s="21">
        <v>-250000000</v>
      </c>
      <c r="N196" s="21">
        <v>-250000000</v>
      </c>
      <c r="O196" s="22">
        <f t="shared" si="2"/>
        <v>-250000000</v>
      </c>
      <c r="P196" s="21"/>
    </row>
    <row r="197" spans="1:16" x14ac:dyDescent="0.25">
      <c r="A197" s="19" t="s">
        <v>7</v>
      </c>
      <c r="B197" s="21">
        <v>-3523860000</v>
      </c>
      <c r="C197" s="21">
        <v>-3523860000</v>
      </c>
      <c r="D197" s="21">
        <v>-3523860000</v>
      </c>
      <c r="E197" s="21">
        <v>-3523860000</v>
      </c>
      <c r="F197" s="21">
        <v>-3523860000</v>
      </c>
      <c r="G197" s="21">
        <v>-3523860000</v>
      </c>
      <c r="H197" s="21">
        <v>-3523860000</v>
      </c>
      <c r="I197" s="21">
        <v>-3523860000</v>
      </c>
      <c r="J197" s="21">
        <v>-3523860000</v>
      </c>
      <c r="K197" s="21">
        <v>-3523860000</v>
      </c>
      <c r="L197" s="21">
        <v>-3523860000</v>
      </c>
      <c r="M197" s="21">
        <v>-3523860000</v>
      </c>
      <c r="N197" s="21">
        <v>-3523860000</v>
      </c>
      <c r="O197" s="22">
        <f t="shared" si="2"/>
        <v>-3523860000</v>
      </c>
      <c r="P197" s="21"/>
    </row>
    <row r="198" spans="1:16" ht="12.6" thickBot="1" x14ac:dyDescent="0.3">
      <c r="A198" s="23" t="s">
        <v>6</v>
      </c>
      <c r="B198" s="21">
        <v>1903127.45</v>
      </c>
      <c r="C198" s="21">
        <v>1897773.1</v>
      </c>
      <c r="D198" s="21">
        <v>1892418.75</v>
      </c>
      <c r="E198" s="21">
        <v>1887064.4</v>
      </c>
      <c r="F198" s="21">
        <v>1881710.05</v>
      </c>
      <c r="G198" s="21">
        <v>1876355.7</v>
      </c>
      <c r="H198" s="21">
        <v>1871001.35</v>
      </c>
      <c r="I198" s="21">
        <v>1865647</v>
      </c>
      <c r="J198" s="21">
        <v>1860292.65</v>
      </c>
      <c r="K198" s="21">
        <v>1854938.3</v>
      </c>
      <c r="L198" s="21">
        <v>1849583.95</v>
      </c>
      <c r="M198" s="21">
        <v>1844229.6</v>
      </c>
      <c r="N198" s="21">
        <v>1838875.25</v>
      </c>
      <c r="O198" s="22">
        <f t="shared" si="2"/>
        <v>1871001.3500000003</v>
      </c>
      <c r="P198" s="21"/>
    </row>
    <row r="199" spans="1:16" x14ac:dyDescent="0.25">
      <c r="A199" s="19" t="s">
        <v>5</v>
      </c>
      <c r="B199" s="21">
        <v>-3771956872.5500002</v>
      </c>
      <c r="C199" s="21">
        <v>-3771962226.9000001</v>
      </c>
      <c r="D199" s="21">
        <v>-3771967581.25</v>
      </c>
      <c r="E199" s="21">
        <v>-3771972935.5999999</v>
      </c>
      <c r="F199" s="21">
        <v>-3771978289.9499998</v>
      </c>
      <c r="G199" s="21">
        <v>-3771983644.3000002</v>
      </c>
      <c r="H199" s="21">
        <v>-3771988998.6500001</v>
      </c>
      <c r="I199" s="21">
        <v>-3771994353</v>
      </c>
      <c r="J199" s="21">
        <v>-3771999707.3499999</v>
      </c>
      <c r="K199" s="21">
        <v>-3772005061.6999998</v>
      </c>
      <c r="L199" s="21">
        <v>-3772010416.0500002</v>
      </c>
      <c r="M199" s="21">
        <v>-3772015770.4000001</v>
      </c>
      <c r="N199" s="21">
        <v>-3772021124.75</v>
      </c>
      <c r="O199" s="22">
        <f t="shared" si="2"/>
        <v>-3771988998.6500001</v>
      </c>
      <c r="P199" s="21"/>
    </row>
    <row r="200" spans="1:16" x14ac:dyDescent="0.25">
      <c r="O200" s="22">
        <f t="shared" si="2"/>
        <v>0</v>
      </c>
      <c r="P200" s="21"/>
    </row>
    <row r="201" spans="1:16" x14ac:dyDescent="0.25">
      <c r="A201" s="19" t="s">
        <v>4</v>
      </c>
      <c r="B201" s="21">
        <v>-3771956872.5500002</v>
      </c>
      <c r="C201" s="21">
        <v>-3771962226.9000001</v>
      </c>
      <c r="D201" s="21">
        <v>-3771967581.25</v>
      </c>
      <c r="E201" s="21">
        <v>-3771972935.5999999</v>
      </c>
      <c r="F201" s="21">
        <v>-3771978289.9499998</v>
      </c>
      <c r="G201" s="21">
        <v>-3771983644.3000002</v>
      </c>
      <c r="H201" s="21">
        <v>-3771988998.6500001</v>
      </c>
      <c r="I201" s="21">
        <v>-3771994353</v>
      </c>
      <c r="J201" s="21">
        <v>-3771999707.3499999</v>
      </c>
      <c r="K201" s="21">
        <v>-3772005061.6999998</v>
      </c>
      <c r="L201" s="21">
        <v>-3772010416.0500002</v>
      </c>
      <c r="M201" s="21">
        <v>-3772015770.4000001</v>
      </c>
      <c r="N201" s="21">
        <v>-3772021124.75</v>
      </c>
      <c r="O201" s="22">
        <f t="shared" si="2"/>
        <v>-3771988998.6500001</v>
      </c>
      <c r="P201" s="21"/>
    </row>
    <row r="202" spans="1:16" x14ac:dyDescent="0.25">
      <c r="O202" s="22">
        <f t="shared" ref="O202:O207" si="3">((B202+N202)+2*(SUM(C202:M202)))/24</f>
        <v>0</v>
      </c>
      <c r="P202" s="21"/>
    </row>
    <row r="203" spans="1:16" x14ac:dyDescent="0.25">
      <c r="A203" s="19" t="s">
        <v>3</v>
      </c>
      <c r="B203" s="21">
        <v>-3771956872.5500002</v>
      </c>
      <c r="C203" s="21">
        <v>-3771962226.9000001</v>
      </c>
      <c r="D203" s="21">
        <v>-3771967581.25</v>
      </c>
      <c r="E203" s="21">
        <v>-3771972935.5999999</v>
      </c>
      <c r="F203" s="21">
        <v>-3771978289.9499998</v>
      </c>
      <c r="G203" s="21">
        <v>-3771983644.3000002</v>
      </c>
      <c r="H203" s="21">
        <v>-3771988998.6500001</v>
      </c>
      <c r="I203" s="21">
        <v>-3771994353</v>
      </c>
      <c r="J203" s="21">
        <v>-3771999707.3499999</v>
      </c>
      <c r="K203" s="21">
        <v>-3772005061.6999998</v>
      </c>
      <c r="L203" s="21">
        <v>-3772010416.0500002</v>
      </c>
      <c r="M203" s="21">
        <v>-3772015770.4000001</v>
      </c>
      <c r="N203" s="21">
        <v>-3772021124.75</v>
      </c>
      <c r="O203" s="22">
        <f t="shared" si="3"/>
        <v>-3771988998.6500001</v>
      </c>
      <c r="P203" s="21"/>
    </row>
    <row r="204" spans="1:16" x14ac:dyDescent="0.25">
      <c r="O204" s="22">
        <f t="shared" si="3"/>
        <v>0</v>
      </c>
      <c r="P204" s="21"/>
    </row>
    <row r="205" spans="1:16" x14ac:dyDescent="0.25">
      <c r="A205" s="19" t="s">
        <v>2</v>
      </c>
      <c r="B205" s="21">
        <v>-7097750162.1399899</v>
      </c>
      <c r="C205" s="21">
        <v>-7114137294.97999</v>
      </c>
      <c r="D205" s="21">
        <v>-7152533898.7099895</v>
      </c>
      <c r="E205" s="21">
        <v>-7134964469.3999996</v>
      </c>
      <c r="F205" s="21">
        <v>-7189128053.0299997</v>
      </c>
      <c r="G205" s="21">
        <v>-7224633417.46</v>
      </c>
      <c r="H205" s="21">
        <v>-7226558109.5100002</v>
      </c>
      <c r="I205" s="21">
        <v>-7262104601.9599895</v>
      </c>
      <c r="J205" s="21">
        <v>-7274087526.5900002</v>
      </c>
      <c r="K205" s="21">
        <v>-7248567342.8899899</v>
      </c>
      <c r="L205" s="21">
        <v>-7250939890.1599998</v>
      </c>
      <c r="M205" s="21">
        <v>-7256985209.8500004</v>
      </c>
      <c r="N205" s="21">
        <v>-7203088870.8199997</v>
      </c>
      <c r="O205" s="22">
        <f t="shared" si="3"/>
        <v>-7207088277.5849962</v>
      </c>
      <c r="P205" s="21"/>
    </row>
    <row r="206" spans="1:16" x14ac:dyDescent="0.25">
      <c r="O206" s="22">
        <f t="shared" si="3"/>
        <v>0</v>
      </c>
      <c r="P206" s="21"/>
    </row>
    <row r="207" spans="1:16" x14ac:dyDescent="0.25">
      <c r="A207" s="19" t="s">
        <v>1</v>
      </c>
      <c r="B207" s="21">
        <v>-10959549411.5599</v>
      </c>
      <c r="C207" s="21">
        <v>-10991954315.549999</v>
      </c>
      <c r="D207" s="21">
        <v>-11084131179.299999</v>
      </c>
      <c r="E207" s="21">
        <v>-11196859012.379999</v>
      </c>
      <c r="F207" s="21">
        <v>-11184525477.8699</v>
      </c>
      <c r="G207" s="21">
        <v>-11217464807.84</v>
      </c>
      <c r="H207" s="21">
        <v>-11175121559.57</v>
      </c>
      <c r="I207" s="21">
        <v>-11086137573.0299</v>
      </c>
      <c r="J207" s="21">
        <v>-11068928781.27</v>
      </c>
      <c r="K207" s="21">
        <v>-11068951924.2899</v>
      </c>
      <c r="L207" s="21">
        <v>-11099872884.92</v>
      </c>
      <c r="M207" s="21">
        <v>-11188440927.440001</v>
      </c>
      <c r="N207" s="21">
        <v>-11215491565.76</v>
      </c>
      <c r="O207" s="22">
        <f t="shared" si="3"/>
        <v>-11120825744.343306</v>
      </c>
      <c r="P207" s="21"/>
    </row>
    <row r="208" spans="1:16" x14ac:dyDescent="0.25">
      <c r="O208" s="21"/>
      <c r="P208" s="21"/>
    </row>
    <row r="209" spans="1:16" x14ac:dyDescent="0.25">
      <c r="A209" s="19" t="s">
        <v>187</v>
      </c>
      <c r="B209" s="21">
        <f>+B121+B207</f>
        <v>-0.48990058898925781</v>
      </c>
      <c r="C209" s="21">
        <f t="shared" ref="C209:O209" si="4">+C121+C207</f>
        <v>-0.48999977111816406</v>
      </c>
      <c r="D209" s="21">
        <f t="shared" si="4"/>
        <v>0.28000068664550781</v>
      </c>
      <c r="E209" s="21">
        <f t="shared" si="4"/>
        <v>7.9999923706054688E-2</v>
      </c>
      <c r="F209" s="21">
        <f t="shared" si="4"/>
        <v>0.31010055541992188</v>
      </c>
      <c r="G209" s="21">
        <f t="shared" si="4"/>
        <v>-0.40999984741210938</v>
      </c>
      <c r="H209" s="21">
        <f t="shared" si="4"/>
        <v>0.44000053405761719</v>
      </c>
      <c r="I209" s="21">
        <f t="shared" si="4"/>
        <v>-0.19989967346191406</v>
      </c>
      <c r="J209" s="21">
        <f t="shared" si="4"/>
        <v>-0.35000038146972656</v>
      </c>
      <c r="K209" s="21">
        <f t="shared" si="4"/>
        <v>0.28009986877441406</v>
      </c>
      <c r="L209" s="21">
        <f t="shared" si="4"/>
        <v>0</v>
      </c>
      <c r="M209" s="21">
        <f t="shared" si="4"/>
        <v>0</v>
      </c>
      <c r="N209" s="21">
        <f t="shared" si="4"/>
        <v>-0.30010032653808594</v>
      </c>
      <c r="O209" s="21">
        <f t="shared" si="4"/>
        <v>-3.7891387939453125E-2</v>
      </c>
      <c r="P209" s="21"/>
    </row>
    <row r="210" spans="1:16" x14ac:dyDescent="0.25">
      <c r="A210" s="19" t="s">
        <v>189</v>
      </c>
      <c r="B210" s="21">
        <f ca="1">[1]BS!D$2407</f>
        <v>-10959549411.560005</v>
      </c>
      <c r="C210" s="21">
        <f ca="1">[1]BS!E$2407</f>
        <v>-10991954315.549992</v>
      </c>
      <c r="D210" s="21">
        <f ca="1">[1]BS!F$2407</f>
        <v>-11084131179.300001</v>
      </c>
      <c r="E210" s="21">
        <f ca="1">[1]BS!G$2407</f>
        <v>-11196859012.380003</v>
      </c>
      <c r="F210" s="21">
        <f ca="1">[1]BS!H$2407</f>
        <v>-11184525477.869999</v>
      </c>
      <c r="G210" s="21">
        <f ca="1">[1]BS!I$2407</f>
        <v>-11217464807.839998</v>
      </c>
      <c r="H210" s="21">
        <f ca="1">[1]BS!J$2407</f>
        <v>-11175121559.570013</v>
      </c>
      <c r="I210" s="21">
        <f ca="1">[1]BS!K$2407</f>
        <v>-11086137573.030003</v>
      </c>
      <c r="J210" s="21">
        <f ca="1">[1]BS!L$2407</f>
        <v>-11068928781.270008</v>
      </c>
      <c r="K210" s="21">
        <f ca="1">[1]BS!M$2407</f>
        <v>-11068951924.289999</v>
      </c>
      <c r="L210" s="21">
        <f ca="1">[1]BS!N$2407</f>
        <v>-11099872884.920002</v>
      </c>
      <c r="M210" s="21">
        <f ca="1">[1]BS!O$2407</f>
        <v>-11188440927.439999</v>
      </c>
      <c r="N210" s="21">
        <f ca="1">[1]BS!P$2407</f>
        <v>-11215491565.459995</v>
      </c>
      <c r="O210" s="21">
        <f ca="1">[1]BS!$Q$2407</f>
        <v>-11120825744.330833</v>
      </c>
      <c r="P210" s="21"/>
    </row>
    <row r="211" spans="1:16" x14ac:dyDescent="0.25">
      <c r="A211" s="19" t="s">
        <v>188</v>
      </c>
      <c r="B211" s="21">
        <f ca="1">+B207-B210</f>
        <v>1.049041748046875E-4</v>
      </c>
      <c r="C211" s="21">
        <f t="shared" ref="C211:H211" ca="1" si="5">+C207-C210</f>
        <v>0</v>
      </c>
      <c r="D211" s="21">
        <f t="shared" ca="1" si="5"/>
        <v>0</v>
      </c>
      <c r="E211" s="21">
        <f t="shared" ca="1" si="5"/>
        <v>0</v>
      </c>
      <c r="F211" s="21">
        <f t="shared" ca="1" si="5"/>
        <v>9.918212890625E-5</v>
      </c>
      <c r="G211" s="21">
        <f t="shared" ca="1" si="5"/>
        <v>0</v>
      </c>
      <c r="H211" s="21">
        <f t="shared" ca="1" si="5"/>
        <v>0</v>
      </c>
      <c r="I211" s="21">
        <f t="shared" ref="I211" ca="1" si="6">+I207-I210</f>
        <v>1.02996826171875E-4</v>
      </c>
      <c r="J211" s="21">
        <f t="shared" ref="J211" ca="1" si="7">+J207-J210</f>
        <v>0</v>
      </c>
      <c r="K211" s="21">
        <f t="shared" ref="K211" ca="1" si="8">+K207-K210</f>
        <v>9.918212890625E-5</v>
      </c>
      <c r="L211" s="21">
        <f t="shared" ref="L211" ca="1" si="9">+L207-L210</f>
        <v>0</v>
      </c>
      <c r="M211" s="21">
        <f t="shared" ref="M211" ca="1" si="10">+M207-M210</f>
        <v>0</v>
      </c>
      <c r="N211" s="21">
        <f t="shared" ref="N211:O211" ca="1" si="11">+N207-N210</f>
        <v>-0.30000495910644531</v>
      </c>
      <c r="O211" s="21">
        <f t="shared" ca="1" si="11"/>
        <v>-1.2472152709960938E-2</v>
      </c>
      <c r="P211" s="21"/>
    </row>
    <row r="212" spans="1:16" x14ac:dyDescent="0.25">
      <c r="A212" s="19" t="s">
        <v>191</v>
      </c>
      <c r="B212" s="21">
        <v>10959549412</v>
      </c>
      <c r="C212" s="21">
        <v>10991954316</v>
      </c>
      <c r="D212" s="21">
        <v>11084131179</v>
      </c>
      <c r="E212" s="21">
        <v>11196859012</v>
      </c>
      <c r="F212" s="21">
        <v>11184525478</v>
      </c>
      <c r="G212" s="21">
        <v>11217464808</v>
      </c>
      <c r="H212" s="21">
        <v>11175121560</v>
      </c>
      <c r="I212" s="21">
        <v>11086137573</v>
      </c>
      <c r="J212" s="21">
        <v>11068928781</v>
      </c>
      <c r="K212" s="21">
        <v>11068951924</v>
      </c>
      <c r="L212" s="21">
        <v>11099872885</v>
      </c>
      <c r="M212" s="21">
        <v>11188440927</v>
      </c>
      <c r="N212" s="21">
        <v>11215491565</v>
      </c>
      <c r="O212" s="22">
        <f t="shared" ref="O212" si="12">((B212+N212)+2*(SUM(C212:M212)))/24</f>
        <v>11120825744.291666</v>
      </c>
      <c r="P212" s="21"/>
    </row>
    <row r="213" spans="1:16" x14ac:dyDescent="0.25">
      <c r="A213" s="19" t="s">
        <v>190</v>
      </c>
      <c r="B213" s="21">
        <f t="shared" ref="B213:M213" ca="1" si="13">+B210+B212</f>
        <v>0.43999481201171875</v>
      </c>
      <c r="C213" s="21">
        <f t="shared" ca="1" si="13"/>
        <v>0.45000839233398438</v>
      </c>
      <c r="D213" s="21">
        <f t="shared" ca="1" si="13"/>
        <v>-0.30000114440917969</v>
      </c>
      <c r="E213" s="21">
        <f t="shared" ca="1" si="13"/>
        <v>-0.38000297546386719</v>
      </c>
      <c r="F213" s="21">
        <f t="shared" ca="1" si="13"/>
        <v>0.13000106811523438</v>
      </c>
      <c r="G213" s="21">
        <f t="shared" ca="1" si="13"/>
        <v>0.16000175476074219</v>
      </c>
      <c r="H213" s="21">
        <f t="shared" ca="1" si="13"/>
        <v>0.42998695373535156</v>
      </c>
      <c r="I213" s="21">
        <f t="shared" ca="1" si="13"/>
        <v>-3.0002593994140625E-2</v>
      </c>
      <c r="J213" s="21">
        <f t="shared" ca="1" si="13"/>
        <v>-0.27000808715820313</v>
      </c>
      <c r="K213" s="21">
        <f t="shared" ca="1" si="13"/>
        <v>-0.28999900817871094</v>
      </c>
      <c r="L213" s="21">
        <f t="shared" ca="1" si="13"/>
        <v>7.9998016357421875E-2</v>
      </c>
      <c r="M213" s="21">
        <f t="shared" ca="1" si="13"/>
        <v>-0.43999862670898438</v>
      </c>
      <c r="N213" s="21">
        <f ca="1">+N210+N212</f>
        <v>-0.45999526977539063</v>
      </c>
      <c r="O213" s="21">
        <f ca="1">+O210+O212</f>
        <v>-3.9167404174804688E-2</v>
      </c>
    </row>
  </sheetData>
  <pageMargins left="0.75" right="0.5" top="0.75" bottom="0.6" header="0.5" footer="0.5"/>
  <pageSetup scale="80" orientation="landscape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3C679FACBF767418D4D2AF9C5803E0B" ma:contentTypeVersion="68" ma:contentTypeDescription="" ma:contentTypeScope="" ma:versionID="6ce3589c73f425737c94401009f8f58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B905533-861B-4BAC-9D66-3D7968B0F586}"/>
</file>

<file path=customXml/itemProps2.xml><?xml version="1.0" encoding="utf-8"?>
<ds:datastoreItem xmlns:ds="http://schemas.openxmlformats.org/officeDocument/2006/customXml" ds:itemID="{B6EB906E-1F91-4D63-8211-31A3A3AF1B8F}"/>
</file>

<file path=customXml/itemProps3.xml><?xml version="1.0" encoding="utf-8"?>
<ds:datastoreItem xmlns:ds="http://schemas.openxmlformats.org/officeDocument/2006/customXml" ds:itemID="{409F6B30-20E2-4FE9-8B18-E7ABAECCAE9E}"/>
</file>

<file path=customXml/itemProps4.xml><?xml version="1.0" encoding="utf-8"?>
<ds:datastoreItem xmlns:ds="http://schemas.openxmlformats.org/officeDocument/2006/customXml" ds:itemID="{4719F5D6-0CE6-48AB-9C0B-AD73614A21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BS Summary</vt:lpstr>
      <vt:lpstr>BS - Summary for Comm Reports</vt:lpstr>
      <vt:lpstr>'BS - Summary for Comm Reports'!Print_Titles</vt:lpstr>
      <vt:lpstr>'BS Summary'!Print_Titles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kbarnard</cp:lastModifiedBy>
  <cp:lastPrinted>2017-01-04T01:02:21Z</cp:lastPrinted>
  <dcterms:created xsi:type="dcterms:W3CDTF">2016-02-25T23:49:00Z</dcterms:created>
  <dcterms:modified xsi:type="dcterms:W3CDTF">2018-04-05T15:24:39Z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0x0101006E56B4D1795A2E4DB2F0B01679ED314A00A3C679FACBF767418D4D2AF9C5803E0B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